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lugo\Desktop\2. SEGUIMIENTO FOFISP-EDOMEX\1. INFORMES FOFISP SESNSP\"/>
    </mc:Choice>
  </mc:AlternateContent>
  <xr:revisionPtr revIDLastSave="0" documentId="13_ncr:1_{FBDD1943-E8CF-4C42-AE5B-56311BB8B1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EX" sheetId="1" r:id="rId1"/>
    <sheet name="REPORTE INFORME" sheetId="2" r:id="rId2"/>
    <sheet name="INSTRUCTIVO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>#REF!</definedName>
    <definedName name="_xlnm._FilterDatabase" localSheetId="0" hidden="1">MEX!$A$51:$BA$1100</definedName>
    <definedName name="_xlnm._FilterDatabase" localSheetId="1" hidden="1">'REPORTE INFORME'!$A$13:$AD$1062</definedName>
    <definedName name="_xlnm._FilterDatabase">#REF!</definedName>
    <definedName name="a" localSheetId="2">#REF!</definedName>
    <definedName name="a" localSheetId="0">#REF!</definedName>
    <definedName name="a" localSheetId="1">#REF!</definedName>
    <definedName name="a">#REF!</definedName>
    <definedName name="_xlnm.Print_Area" localSheetId="2">INSTRUCTIVO!$A$2:$B$40</definedName>
    <definedName name="_xlnm.Print_Area" localSheetId="0">MEX!$C$1:$S$1100</definedName>
    <definedName name="_xlnm.Print_Area" localSheetId="1">'REPORTE INFORME'!$C$1:$AD$1075</definedName>
    <definedName name="CAPACITACIONFGE">[1]FGE!$A$456:$U$622</definedName>
    <definedName name="Categorías_de_gastos" localSheetId="2">#REF!</definedName>
    <definedName name="Categorías_de_gastos" localSheetId="0">#REF!</definedName>
    <definedName name="Categorías_de_gastos" localSheetId="1">#REF!</definedName>
    <definedName name="Categorías_de_gastos">#REF!</definedName>
    <definedName name="control">[1]SESESP!$A$309:$V$542</definedName>
    <definedName name="datosum">'[2]2015 ESTRUCTURA'!$N$56:$N$3552</definedName>
    <definedName name="e" localSheetId="2">#REF!</definedName>
    <definedName name="e" localSheetId="0">#REF!</definedName>
    <definedName name="e" localSheetId="1">#REF!</definedName>
    <definedName name="e">#REF!</definedName>
    <definedName name="entidadfed">INDIRECT([3]TABLAS!$K$168)</definedName>
    <definedName name="FORTALECIMIENTOFGE">[1]FGE!$A$1081:$V$1594</definedName>
    <definedName name="JUSTICIA">[1]FGE!$A$146:$V$369</definedName>
    <definedName name="mapa">INDIRECT([3]TABLAS!$K$169)</definedName>
    <definedName name="MiColumna" localSheetId="2">'[4]24 San Luis Potosi'!#REF!</definedName>
    <definedName name="MiColumna" localSheetId="1">'[4]24 San Luis Potosi'!#REF!</definedName>
    <definedName name="MiColumna">'[4]24 San Luis Potosi'!#REF!</definedName>
    <definedName name="MiFila" localSheetId="2">'[4]24 San Luis Potosi'!#REF!</definedName>
    <definedName name="MiFila" localSheetId="1">'[4]24 San Luis Potosi'!#REF!</definedName>
    <definedName name="MiFila">'[4]24 San Luis Potosi'!#REF!</definedName>
    <definedName name="penitenciario">[1]SSP!$A$2145:$V$2597</definedName>
    <definedName name="PROFESIONALIZACION">[1]SESESP!$A$58:$V$307</definedName>
    <definedName name="RED">[1]C4!$A$55:$V$189</definedName>
    <definedName name="_xlnm.Print_Titles" localSheetId="1">'REPORTE INFORME'!$10:$12</definedName>
    <definedName name="xxx" localSheetId="2">'[4]24 San Luis Potosi'!#REF!</definedName>
    <definedName name="xxx" localSheetId="1">'[4]24 San Luis Potosi'!#REF!</definedName>
    <definedName name="xxx">'[4]24 San Luis Potosi'!#REF!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51" i="1" l="1"/>
  <c r="AW51" i="1"/>
  <c r="AX51" i="1"/>
  <c r="AY51" i="1"/>
  <c r="AB1062" i="2" l="1"/>
  <c r="AA1062" i="2"/>
  <c r="Z1062" i="2"/>
  <c r="Y1062" i="2"/>
  <c r="N1062" i="2"/>
  <c r="AB1061" i="2"/>
  <c r="AA1061" i="2"/>
  <c r="Z1061" i="2"/>
  <c r="Y1061" i="2"/>
  <c r="N1061" i="2"/>
  <c r="AB1060" i="2"/>
  <c r="AA1060" i="2"/>
  <c r="Z1060" i="2"/>
  <c r="Y1060" i="2"/>
  <c r="N1060" i="2"/>
  <c r="AB1059" i="2"/>
  <c r="AA1059" i="2"/>
  <c r="Z1059" i="2"/>
  <c r="Y1059" i="2"/>
  <c r="N1059" i="2"/>
  <c r="AB1058" i="2"/>
  <c r="AA1058" i="2"/>
  <c r="Z1058" i="2"/>
  <c r="Y1058" i="2"/>
  <c r="N1058" i="2"/>
  <c r="AB1056" i="2"/>
  <c r="AA1056" i="2"/>
  <c r="Z1056" i="2"/>
  <c r="Y1056" i="2"/>
  <c r="N1056" i="2"/>
  <c r="AB1055" i="2"/>
  <c r="AA1055" i="2"/>
  <c r="Z1055" i="2"/>
  <c r="Y1055" i="2"/>
  <c r="N1055" i="2"/>
  <c r="AB1054" i="2"/>
  <c r="AA1054" i="2"/>
  <c r="Z1054" i="2"/>
  <c r="Y1054" i="2"/>
  <c r="N1054" i="2"/>
  <c r="AB1053" i="2"/>
  <c r="AA1053" i="2"/>
  <c r="Z1053" i="2"/>
  <c r="Y1053" i="2"/>
  <c r="N1053" i="2"/>
  <c r="AB1052" i="2"/>
  <c r="AA1052" i="2"/>
  <c r="Z1052" i="2"/>
  <c r="Y1052" i="2"/>
  <c r="N1052" i="2"/>
  <c r="AB1049" i="2"/>
  <c r="AA1049" i="2"/>
  <c r="Z1049" i="2"/>
  <c r="Y1049" i="2"/>
  <c r="N1049" i="2"/>
  <c r="AB1048" i="2"/>
  <c r="AA1048" i="2"/>
  <c r="Z1048" i="2"/>
  <c r="Y1048" i="2"/>
  <c r="N1048" i="2"/>
  <c r="AB1047" i="2"/>
  <c r="AA1047" i="2"/>
  <c r="Z1047" i="2"/>
  <c r="Y1047" i="2"/>
  <c r="N1047" i="2"/>
  <c r="AB1043" i="2"/>
  <c r="AA1043" i="2"/>
  <c r="Z1043" i="2"/>
  <c r="Y1043" i="2"/>
  <c r="N1043" i="2"/>
  <c r="AB1040" i="2"/>
  <c r="AA1040" i="2"/>
  <c r="Z1040" i="2"/>
  <c r="Y1040" i="2"/>
  <c r="N1040" i="2"/>
  <c r="AB1037" i="2"/>
  <c r="AA1037" i="2"/>
  <c r="Z1037" i="2"/>
  <c r="Y1037" i="2"/>
  <c r="N1037" i="2"/>
  <c r="AB1033" i="2"/>
  <c r="AA1033" i="2"/>
  <c r="Z1033" i="2"/>
  <c r="Y1033" i="2"/>
  <c r="N1033" i="2"/>
  <c r="AB1028" i="2"/>
  <c r="AA1028" i="2"/>
  <c r="Z1028" i="2"/>
  <c r="Y1028" i="2"/>
  <c r="N1028" i="2"/>
  <c r="AB1026" i="2"/>
  <c r="AA1026" i="2"/>
  <c r="Z1026" i="2"/>
  <c r="Y1026" i="2"/>
  <c r="N1026" i="2"/>
  <c r="AB1023" i="2"/>
  <c r="AA1023" i="2"/>
  <c r="Z1023" i="2"/>
  <c r="Y1023" i="2"/>
  <c r="N1023" i="2"/>
  <c r="AB1021" i="2"/>
  <c r="AA1021" i="2"/>
  <c r="Z1021" i="2"/>
  <c r="Y1021" i="2"/>
  <c r="N1021" i="2"/>
  <c r="AB1020" i="2"/>
  <c r="AA1020" i="2"/>
  <c r="Z1020" i="2"/>
  <c r="Y1020" i="2"/>
  <c r="N1020" i="2"/>
  <c r="AB1019" i="2"/>
  <c r="AA1019" i="2"/>
  <c r="Z1019" i="2"/>
  <c r="Y1019" i="2"/>
  <c r="N1019" i="2"/>
  <c r="AB1018" i="2"/>
  <c r="AA1018" i="2"/>
  <c r="Z1018" i="2"/>
  <c r="Y1018" i="2"/>
  <c r="N1018" i="2"/>
  <c r="AB1017" i="2"/>
  <c r="AA1017" i="2"/>
  <c r="Z1017" i="2"/>
  <c r="Y1017" i="2"/>
  <c r="N1017" i="2"/>
  <c r="AB1016" i="2"/>
  <c r="AA1016" i="2"/>
  <c r="Z1016" i="2"/>
  <c r="Y1016" i="2"/>
  <c r="N1016" i="2"/>
  <c r="AB1012" i="2"/>
  <c r="AA1012" i="2"/>
  <c r="Z1012" i="2"/>
  <c r="Y1012" i="2"/>
  <c r="N1012" i="2"/>
  <c r="AB1010" i="2"/>
  <c r="AA1010" i="2"/>
  <c r="Z1010" i="2"/>
  <c r="Y1010" i="2"/>
  <c r="N1010" i="2"/>
  <c r="AB1009" i="2"/>
  <c r="AA1009" i="2"/>
  <c r="Z1009" i="2"/>
  <c r="Y1009" i="2"/>
  <c r="N1009" i="2"/>
  <c r="AB1004" i="2"/>
  <c r="AA1004" i="2"/>
  <c r="Z1004" i="2"/>
  <c r="Y1004" i="2"/>
  <c r="N1004" i="2"/>
  <c r="AB1001" i="2"/>
  <c r="AA1001" i="2"/>
  <c r="Z1001" i="2"/>
  <c r="Y1001" i="2"/>
  <c r="N1001" i="2"/>
  <c r="AB1000" i="2"/>
  <c r="AA1000" i="2"/>
  <c r="Z1000" i="2"/>
  <c r="Y1000" i="2"/>
  <c r="N1000" i="2"/>
  <c r="AB999" i="2"/>
  <c r="AA999" i="2"/>
  <c r="Z999" i="2"/>
  <c r="Y999" i="2"/>
  <c r="N999" i="2"/>
  <c r="AB998" i="2"/>
  <c r="AA998" i="2"/>
  <c r="Z998" i="2"/>
  <c r="Y998" i="2"/>
  <c r="N998" i="2"/>
  <c r="AB997" i="2"/>
  <c r="AA997" i="2"/>
  <c r="Z997" i="2"/>
  <c r="Y997" i="2"/>
  <c r="N997" i="2"/>
  <c r="AB996" i="2"/>
  <c r="AA996" i="2"/>
  <c r="Z996" i="2"/>
  <c r="Y996" i="2"/>
  <c r="N996" i="2"/>
  <c r="AB992" i="2"/>
  <c r="AA992" i="2"/>
  <c r="Z992" i="2"/>
  <c r="Y992" i="2"/>
  <c r="N992" i="2"/>
  <c r="AB989" i="2"/>
  <c r="AA989" i="2"/>
  <c r="Z989" i="2"/>
  <c r="Y989" i="2"/>
  <c r="N989" i="2"/>
  <c r="AB988" i="2"/>
  <c r="AA988" i="2"/>
  <c r="Z988" i="2"/>
  <c r="Y988" i="2"/>
  <c r="N988" i="2"/>
  <c r="AB985" i="2"/>
  <c r="AA985" i="2"/>
  <c r="Z985" i="2"/>
  <c r="Y985" i="2"/>
  <c r="N985" i="2"/>
  <c r="AB983" i="2"/>
  <c r="AA983" i="2"/>
  <c r="Z983" i="2"/>
  <c r="Y983" i="2"/>
  <c r="N983" i="2"/>
  <c r="AB978" i="2"/>
  <c r="AA978" i="2"/>
  <c r="Z978" i="2"/>
  <c r="Y978" i="2"/>
  <c r="N978" i="2"/>
  <c r="AB977" i="2"/>
  <c r="AA977" i="2"/>
  <c r="Z977" i="2"/>
  <c r="Y977" i="2"/>
  <c r="N977" i="2"/>
  <c r="AB975" i="2"/>
  <c r="AA975" i="2"/>
  <c r="Z975" i="2"/>
  <c r="Y975" i="2"/>
  <c r="N975" i="2"/>
  <c r="AB974" i="2"/>
  <c r="AA974" i="2"/>
  <c r="Z974" i="2"/>
  <c r="Y974" i="2"/>
  <c r="N974" i="2"/>
  <c r="AB973" i="2"/>
  <c r="AA973" i="2"/>
  <c r="Z973" i="2"/>
  <c r="Y973" i="2"/>
  <c r="N973" i="2"/>
  <c r="AB970" i="2"/>
  <c r="AA970" i="2"/>
  <c r="Z970" i="2"/>
  <c r="Y970" i="2"/>
  <c r="N970" i="2"/>
  <c r="AB967" i="2"/>
  <c r="AA967" i="2"/>
  <c r="Z967" i="2"/>
  <c r="Y967" i="2"/>
  <c r="N967" i="2"/>
  <c r="AB966" i="2"/>
  <c r="AA966" i="2"/>
  <c r="Z966" i="2"/>
  <c r="Y966" i="2"/>
  <c r="N966" i="2"/>
  <c r="AB964" i="2"/>
  <c r="AA964" i="2"/>
  <c r="Z964" i="2"/>
  <c r="Y964" i="2"/>
  <c r="N964" i="2"/>
  <c r="AB961" i="2"/>
  <c r="AA961" i="2"/>
  <c r="Z961" i="2"/>
  <c r="Y961" i="2"/>
  <c r="N961" i="2"/>
  <c r="AB959" i="2"/>
  <c r="AA959" i="2"/>
  <c r="Z959" i="2"/>
  <c r="Y959" i="2"/>
  <c r="N959" i="2"/>
  <c r="AB958" i="2"/>
  <c r="AA958" i="2"/>
  <c r="Z958" i="2"/>
  <c r="Y958" i="2"/>
  <c r="N958" i="2"/>
  <c r="AB957" i="2"/>
  <c r="AA957" i="2"/>
  <c r="Z957" i="2"/>
  <c r="Y957" i="2"/>
  <c r="N957" i="2"/>
  <c r="AB956" i="2"/>
  <c r="AA956" i="2"/>
  <c r="Z956" i="2"/>
  <c r="Y956" i="2"/>
  <c r="N956" i="2"/>
  <c r="AB955" i="2"/>
  <c r="AA955" i="2"/>
  <c r="Z955" i="2"/>
  <c r="Y955" i="2"/>
  <c r="N955" i="2"/>
  <c r="AB954" i="2"/>
  <c r="AA954" i="2"/>
  <c r="Z954" i="2"/>
  <c r="Y954" i="2"/>
  <c r="N954" i="2"/>
  <c r="AB953" i="2"/>
  <c r="AA953" i="2"/>
  <c r="Z953" i="2"/>
  <c r="Y953" i="2"/>
  <c r="N953" i="2"/>
  <c r="AB952" i="2"/>
  <c r="AA952" i="2"/>
  <c r="Z952" i="2"/>
  <c r="Y952" i="2"/>
  <c r="N952" i="2"/>
  <c r="AB951" i="2"/>
  <c r="AA951" i="2"/>
  <c r="Z951" i="2"/>
  <c r="Y951" i="2"/>
  <c r="N951" i="2"/>
  <c r="AB950" i="2"/>
  <c r="AA950" i="2"/>
  <c r="Z950" i="2"/>
  <c r="Y950" i="2"/>
  <c r="N950" i="2"/>
  <c r="AB949" i="2"/>
  <c r="AA949" i="2"/>
  <c r="Z949" i="2"/>
  <c r="Y949" i="2"/>
  <c r="N949" i="2"/>
  <c r="AB948" i="2"/>
  <c r="AA948" i="2"/>
  <c r="Z948" i="2"/>
  <c r="Y948" i="2"/>
  <c r="N948" i="2"/>
  <c r="AB947" i="2"/>
  <c r="AA947" i="2"/>
  <c r="Z947" i="2"/>
  <c r="Y947" i="2"/>
  <c r="N947" i="2"/>
  <c r="AB946" i="2"/>
  <c r="AA946" i="2"/>
  <c r="Z946" i="2"/>
  <c r="Y946" i="2"/>
  <c r="N946" i="2"/>
  <c r="AB945" i="2"/>
  <c r="AA945" i="2"/>
  <c r="Z945" i="2"/>
  <c r="Y945" i="2"/>
  <c r="N945" i="2"/>
  <c r="AB941" i="2"/>
  <c r="AA941" i="2"/>
  <c r="Z941" i="2"/>
  <c r="Y941" i="2"/>
  <c r="N941" i="2"/>
  <c r="AB938" i="2"/>
  <c r="AA938" i="2"/>
  <c r="Z938" i="2"/>
  <c r="Y938" i="2"/>
  <c r="N938" i="2"/>
  <c r="AB935" i="2"/>
  <c r="AA935" i="2"/>
  <c r="Z935" i="2"/>
  <c r="Y935" i="2"/>
  <c r="N935" i="2"/>
  <c r="AB933" i="2"/>
  <c r="AA933" i="2"/>
  <c r="Z933" i="2"/>
  <c r="Y933" i="2"/>
  <c r="N933" i="2"/>
  <c r="AB932" i="2"/>
  <c r="AA932" i="2"/>
  <c r="Z932" i="2"/>
  <c r="Y932" i="2"/>
  <c r="N932" i="2"/>
  <c r="AB928" i="2"/>
  <c r="AA928" i="2"/>
  <c r="Z928" i="2"/>
  <c r="Y928" i="2"/>
  <c r="N928" i="2"/>
  <c r="AB925" i="2"/>
  <c r="AA925" i="2"/>
  <c r="Z925" i="2"/>
  <c r="Y925" i="2"/>
  <c r="N925" i="2"/>
  <c r="AB923" i="2"/>
  <c r="AA923" i="2"/>
  <c r="Z923" i="2"/>
  <c r="Y923" i="2"/>
  <c r="N923" i="2"/>
  <c r="AB916" i="2"/>
  <c r="AA916" i="2"/>
  <c r="Z916" i="2"/>
  <c r="Y916" i="2"/>
  <c r="N916" i="2"/>
  <c r="AB915" i="2"/>
  <c r="AA915" i="2"/>
  <c r="Z915" i="2"/>
  <c r="Y915" i="2"/>
  <c r="N915" i="2"/>
  <c r="AB913" i="2"/>
  <c r="AA913" i="2"/>
  <c r="Z913" i="2"/>
  <c r="Y913" i="2"/>
  <c r="N913" i="2"/>
  <c r="AB912" i="2"/>
  <c r="AA912" i="2"/>
  <c r="Z912" i="2"/>
  <c r="Y912" i="2"/>
  <c r="N912" i="2"/>
  <c r="AB911" i="2"/>
  <c r="AA911" i="2"/>
  <c r="Z911" i="2"/>
  <c r="Y911" i="2"/>
  <c r="N911" i="2"/>
  <c r="AB910" i="2"/>
  <c r="AA910" i="2"/>
  <c r="Z910" i="2"/>
  <c r="Y910" i="2"/>
  <c r="N910" i="2"/>
  <c r="AB909" i="2"/>
  <c r="AA909" i="2"/>
  <c r="Z909" i="2"/>
  <c r="Y909" i="2"/>
  <c r="N909" i="2"/>
  <c r="AB908" i="2"/>
  <c r="AA908" i="2"/>
  <c r="Z908" i="2"/>
  <c r="Y908" i="2"/>
  <c r="N908" i="2"/>
  <c r="AB907" i="2"/>
  <c r="AA907" i="2"/>
  <c r="Z907" i="2"/>
  <c r="Y907" i="2"/>
  <c r="N907" i="2"/>
  <c r="AB906" i="2"/>
  <c r="AA906" i="2"/>
  <c r="Z906" i="2"/>
  <c r="Y906" i="2"/>
  <c r="N906" i="2"/>
  <c r="AB904" i="2"/>
  <c r="AA904" i="2"/>
  <c r="Z904" i="2"/>
  <c r="Y904" i="2"/>
  <c r="N904" i="2"/>
  <c r="AB901" i="2"/>
  <c r="AA901" i="2"/>
  <c r="Z901" i="2"/>
  <c r="Y901" i="2"/>
  <c r="N901" i="2"/>
  <c r="AB898" i="2"/>
  <c r="AA898" i="2"/>
  <c r="Z898" i="2"/>
  <c r="Y898" i="2"/>
  <c r="N898" i="2"/>
  <c r="AB897" i="2"/>
  <c r="AA897" i="2"/>
  <c r="Z897" i="2"/>
  <c r="Y897" i="2"/>
  <c r="N897" i="2"/>
  <c r="AB896" i="2"/>
  <c r="AA896" i="2"/>
  <c r="Z896" i="2"/>
  <c r="Y896" i="2"/>
  <c r="N896" i="2"/>
  <c r="AB894" i="2"/>
  <c r="AA894" i="2"/>
  <c r="Z894" i="2"/>
  <c r="Y894" i="2"/>
  <c r="N894" i="2"/>
  <c r="AB893" i="2"/>
  <c r="AA893" i="2"/>
  <c r="Z893" i="2"/>
  <c r="Y893" i="2"/>
  <c r="N893" i="2"/>
  <c r="AB892" i="2"/>
  <c r="AA892" i="2"/>
  <c r="Z892" i="2"/>
  <c r="Y892" i="2"/>
  <c r="N892" i="2"/>
  <c r="AB891" i="2"/>
  <c r="AA891" i="2"/>
  <c r="Z891" i="2"/>
  <c r="Y891" i="2"/>
  <c r="N891" i="2"/>
  <c r="AB890" i="2"/>
  <c r="AA890" i="2"/>
  <c r="Z890" i="2"/>
  <c r="Y890" i="2"/>
  <c r="N890" i="2"/>
  <c r="AB889" i="2"/>
  <c r="AA889" i="2"/>
  <c r="Z889" i="2"/>
  <c r="Y889" i="2"/>
  <c r="N889" i="2"/>
  <c r="AB888" i="2"/>
  <c r="AA888" i="2"/>
  <c r="Z888" i="2"/>
  <c r="Y888" i="2"/>
  <c r="N888" i="2"/>
  <c r="AB887" i="2"/>
  <c r="AA887" i="2"/>
  <c r="Z887" i="2"/>
  <c r="Y887" i="2"/>
  <c r="N887" i="2"/>
  <c r="AB886" i="2"/>
  <c r="AA886" i="2"/>
  <c r="Z886" i="2"/>
  <c r="Y886" i="2"/>
  <c r="N886" i="2"/>
  <c r="AB885" i="2"/>
  <c r="AA885" i="2"/>
  <c r="Z885" i="2"/>
  <c r="Y885" i="2"/>
  <c r="N885" i="2"/>
  <c r="AB884" i="2"/>
  <c r="AA884" i="2"/>
  <c r="Z884" i="2"/>
  <c r="Y884" i="2"/>
  <c r="N884" i="2"/>
  <c r="AB883" i="2"/>
  <c r="AA883" i="2"/>
  <c r="Z883" i="2"/>
  <c r="Y883" i="2"/>
  <c r="N883" i="2"/>
  <c r="AB882" i="2"/>
  <c r="AA882" i="2"/>
  <c r="Z882" i="2"/>
  <c r="Y882" i="2"/>
  <c r="N882" i="2"/>
  <c r="AB879" i="2"/>
  <c r="AA879" i="2"/>
  <c r="Z879" i="2"/>
  <c r="Y879" i="2"/>
  <c r="N879" i="2"/>
  <c r="AB877" i="2"/>
  <c r="AA877" i="2"/>
  <c r="Z877" i="2"/>
  <c r="Y877" i="2"/>
  <c r="N877" i="2"/>
  <c r="AB874" i="2"/>
  <c r="AA874" i="2"/>
  <c r="Z874" i="2"/>
  <c r="Y874" i="2"/>
  <c r="N874" i="2"/>
  <c r="AB872" i="2"/>
  <c r="AA872" i="2"/>
  <c r="Z872" i="2"/>
  <c r="Y872" i="2"/>
  <c r="N872" i="2"/>
  <c r="AB871" i="2"/>
  <c r="AA871" i="2"/>
  <c r="Z871" i="2"/>
  <c r="Y871" i="2"/>
  <c r="N871" i="2"/>
  <c r="AB870" i="2"/>
  <c r="AA870" i="2"/>
  <c r="Z870" i="2"/>
  <c r="Y870" i="2"/>
  <c r="N870" i="2"/>
  <c r="AB869" i="2"/>
  <c r="AA869" i="2"/>
  <c r="Z869" i="2"/>
  <c r="Y869" i="2"/>
  <c r="N869" i="2"/>
  <c r="AB868" i="2"/>
  <c r="AA868" i="2"/>
  <c r="Z868" i="2"/>
  <c r="Y868" i="2"/>
  <c r="N868" i="2"/>
  <c r="AB867" i="2"/>
  <c r="AA867" i="2"/>
  <c r="Z867" i="2"/>
  <c r="Y867" i="2"/>
  <c r="N867" i="2"/>
  <c r="AB866" i="2"/>
  <c r="AA866" i="2"/>
  <c r="Z866" i="2"/>
  <c r="Y866" i="2"/>
  <c r="N866" i="2"/>
  <c r="AB862" i="2"/>
  <c r="AA862" i="2"/>
  <c r="Z862" i="2"/>
  <c r="Y862" i="2"/>
  <c r="N862" i="2"/>
  <c r="AB859" i="2"/>
  <c r="AA859" i="2"/>
  <c r="Z859" i="2"/>
  <c r="Y859" i="2"/>
  <c r="N859" i="2"/>
  <c r="AB857" i="2"/>
  <c r="AA857" i="2"/>
  <c r="Z857" i="2"/>
  <c r="Y857" i="2"/>
  <c r="N857" i="2"/>
  <c r="AB853" i="2"/>
  <c r="AA853" i="2"/>
  <c r="Z853" i="2"/>
  <c r="Y853" i="2"/>
  <c r="N853" i="2"/>
  <c r="AB848" i="2"/>
  <c r="AA848" i="2"/>
  <c r="Z848" i="2"/>
  <c r="Y848" i="2"/>
  <c r="N848" i="2"/>
  <c r="AB847" i="2"/>
  <c r="AA847" i="2"/>
  <c r="Z847" i="2"/>
  <c r="Y847" i="2"/>
  <c r="N847" i="2"/>
  <c r="AB846" i="2"/>
  <c r="AA846" i="2"/>
  <c r="Z846" i="2"/>
  <c r="Y846" i="2"/>
  <c r="N846" i="2"/>
  <c r="AB844" i="2"/>
  <c r="AA844" i="2"/>
  <c r="Z844" i="2"/>
  <c r="Y844" i="2"/>
  <c r="N844" i="2"/>
  <c r="AB843" i="2"/>
  <c r="AA843" i="2"/>
  <c r="Z843" i="2"/>
  <c r="Y843" i="2"/>
  <c r="N843" i="2"/>
  <c r="AB841" i="2"/>
  <c r="AA841" i="2"/>
  <c r="Z841" i="2"/>
  <c r="Y841" i="2"/>
  <c r="N841" i="2"/>
  <c r="AB840" i="2"/>
  <c r="AA840" i="2"/>
  <c r="Z840" i="2"/>
  <c r="Y840" i="2"/>
  <c r="N840" i="2"/>
  <c r="AB839" i="2"/>
  <c r="AA839" i="2"/>
  <c r="Z839" i="2"/>
  <c r="Y839" i="2"/>
  <c r="N839" i="2"/>
  <c r="AB838" i="2"/>
  <c r="AA838" i="2"/>
  <c r="Z838" i="2"/>
  <c r="Y838" i="2"/>
  <c r="N838" i="2"/>
  <c r="AB837" i="2"/>
  <c r="AA837" i="2"/>
  <c r="Z837" i="2"/>
  <c r="Y837" i="2"/>
  <c r="N837" i="2"/>
  <c r="AB836" i="2"/>
  <c r="AA836" i="2"/>
  <c r="Z836" i="2"/>
  <c r="Y836" i="2"/>
  <c r="N836" i="2"/>
  <c r="AB835" i="2"/>
  <c r="AA835" i="2"/>
  <c r="Z835" i="2"/>
  <c r="Y835" i="2"/>
  <c r="N835" i="2"/>
  <c r="AB834" i="2"/>
  <c r="AA834" i="2"/>
  <c r="Z834" i="2"/>
  <c r="Y834" i="2"/>
  <c r="N834" i="2"/>
  <c r="AB833" i="2"/>
  <c r="AA833" i="2"/>
  <c r="Z833" i="2"/>
  <c r="Y833" i="2"/>
  <c r="N833" i="2"/>
  <c r="AB832" i="2"/>
  <c r="AA832" i="2"/>
  <c r="Z832" i="2"/>
  <c r="Y832" i="2"/>
  <c r="N832" i="2"/>
  <c r="AB831" i="2"/>
  <c r="AA831" i="2"/>
  <c r="Z831" i="2"/>
  <c r="Y831" i="2"/>
  <c r="N831" i="2"/>
  <c r="AB829" i="2"/>
  <c r="AA829" i="2"/>
  <c r="Z829" i="2"/>
  <c r="Y829" i="2"/>
  <c r="N829" i="2"/>
  <c r="AB828" i="2"/>
  <c r="AA828" i="2"/>
  <c r="Z828" i="2"/>
  <c r="Y828" i="2"/>
  <c r="N828" i="2"/>
  <c r="AB826" i="2"/>
  <c r="AA826" i="2"/>
  <c r="Z826" i="2"/>
  <c r="Y826" i="2"/>
  <c r="N826" i="2"/>
  <c r="AB823" i="2"/>
  <c r="AA823" i="2"/>
  <c r="Z823" i="2"/>
  <c r="Y823" i="2"/>
  <c r="N823" i="2"/>
  <c r="AB822" i="2"/>
  <c r="AA822" i="2"/>
  <c r="Z822" i="2"/>
  <c r="Y822" i="2"/>
  <c r="N822" i="2"/>
  <c r="AB821" i="2"/>
  <c r="AA821" i="2"/>
  <c r="Z821" i="2"/>
  <c r="Y821" i="2"/>
  <c r="N821" i="2"/>
  <c r="AB820" i="2"/>
  <c r="AA820" i="2"/>
  <c r="Z820" i="2"/>
  <c r="Y820" i="2"/>
  <c r="N820" i="2"/>
  <c r="AB819" i="2"/>
  <c r="AA819" i="2"/>
  <c r="Z819" i="2"/>
  <c r="Y819" i="2"/>
  <c r="N819" i="2"/>
  <c r="AB818" i="2"/>
  <c r="AA818" i="2"/>
  <c r="Z818" i="2"/>
  <c r="Y818" i="2"/>
  <c r="N818" i="2"/>
  <c r="AB817" i="2"/>
  <c r="AA817" i="2"/>
  <c r="Z817" i="2"/>
  <c r="Y817" i="2"/>
  <c r="N817" i="2"/>
  <c r="AB816" i="2"/>
  <c r="AA816" i="2"/>
  <c r="Z816" i="2"/>
  <c r="Y816" i="2"/>
  <c r="N816" i="2"/>
  <c r="AB813" i="2"/>
  <c r="AA813" i="2"/>
  <c r="Z813" i="2"/>
  <c r="Y813" i="2"/>
  <c r="N813" i="2"/>
  <c r="AB811" i="2"/>
  <c r="AA811" i="2"/>
  <c r="Z811" i="2"/>
  <c r="Y811" i="2"/>
  <c r="N811" i="2"/>
  <c r="AB809" i="2"/>
  <c r="AA809" i="2"/>
  <c r="Z809" i="2"/>
  <c r="Y809" i="2"/>
  <c r="N809" i="2"/>
  <c r="AB806" i="2"/>
  <c r="AA806" i="2"/>
  <c r="Z806" i="2"/>
  <c r="Y806" i="2"/>
  <c r="N806" i="2"/>
  <c r="AB805" i="2"/>
  <c r="AA805" i="2"/>
  <c r="Z805" i="2"/>
  <c r="Y805" i="2"/>
  <c r="N805" i="2"/>
  <c r="AB804" i="2"/>
  <c r="AA804" i="2"/>
  <c r="Z804" i="2"/>
  <c r="Y804" i="2"/>
  <c r="N804" i="2"/>
  <c r="AB803" i="2"/>
  <c r="AA803" i="2"/>
  <c r="Z803" i="2"/>
  <c r="Y803" i="2"/>
  <c r="N803" i="2"/>
  <c r="AB801" i="2"/>
  <c r="AA801" i="2"/>
  <c r="Z801" i="2"/>
  <c r="Y801" i="2"/>
  <c r="N801" i="2"/>
  <c r="AB800" i="2"/>
  <c r="AA800" i="2"/>
  <c r="Z800" i="2"/>
  <c r="Y800" i="2"/>
  <c r="N800" i="2"/>
  <c r="AB799" i="2"/>
  <c r="AA799" i="2"/>
  <c r="Z799" i="2"/>
  <c r="Y799" i="2"/>
  <c r="N799" i="2"/>
  <c r="AB798" i="2"/>
  <c r="AA798" i="2"/>
  <c r="Z798" i="2"/>
  <c r="Y798" i="2"/>
  <c r="N798" i="2"/>
  <c r="AB797" i="2"/>
  <c r="AA797" i="2"/>
  <c r="Z797" i="2"/>
  <c r="Y797" i="2"/>
  <c r="N797" i="2"/>
  <c r="AB796" i="2"/>
  <c r="AA796" i="2"/>
  <c r="Z796" i="2"/>
  <c r="Y796" i="2"/>
  <c r="N796" i="2"/>
  <c r="AB795" i="2"/>
  <c r="AA795" i="2"/>
  <c r="Z795" i="2"/>
  <c r="Y795" i="2"/>
  <c r="N795" i="2"/>
  <c r="AB794" i="2"/>
  <c r="AA794" i="2"/>
  <c r="Z794" i="2"/>
  <c r="Y794" i="2"/>
  <c r="N794" i="2"/>
  <c r="AB793" i="2"/>
  <c r="AA793" i="2"/>
  <c r="Z793" i="2"/>
  <c r="Y793" i="2"/>
  <c r="N793" i="2"/>
  <c r="AB792" i="2"/>
  <c r="AA792" i="2"/>
  <c r="Z792" i="2"/>
  <c r="Y792" i="2"/>
  <c r="N792" i="2"/>
  <c r="AB791" i="2"/>
  <c r="AA791" i="2"/>
  <c r="Z791" i="2"/>
  <c r="Y791" i="2"/>
  <c r="N791" i="2"/>
  <c r="AB790" i="2"/>
  <c r="AA790" i="2"/>
  <c r="Z790" i="2"/>
  <c r="Y790" i="2"/>
  <c r="N790" i="2"/>
  <c r="AB789" i="2"/>
  <c r="AA789" i="2"/>
  <c r="Z789" i="2"/>
  <c r="Y789" i="2"/>
  <c r="N789" i="2"/>
  <c r="AB788" i="2"/>
  <c r="AA788" i="2"/>
  <c r="Z788" i="2"/>
  <c r="Y788" i="2"/>
  <c r="N788" i="2"/>
  <c r="AB787" i="2"/>
  <c r="AA787" i="2"/>
  <c r="Z787" i="2"/>
  <c r="Y787" i="2"/>
  <c r="N787" i="2"/>
  <c r="AB786" i="2"/>
  <c r="AA786" i="2"/>
  <c r="Z786" i="2"/>
  <c r="Y786" i="2"/>
  <c r="N786" i="2"/>
  <c r="AB785" i="2"/>
  <c r="AA785" i="2"/>
  <c r="Z785" i="2"/>
  <c r="Y785" i="2"/>
  <c r="N785" i="2"/>
  <c r="AB784" i="2"/>
  <c r="AA784" i="2"/>
  <c r="Z784" i="2"/>
  <c r="Y784" i="2"/>
  <c r="N784" i="2"/>
  <c r="AB781" i="2"/>
  <c r="AA781" i="2"/>
  <c r="Z781" i="2"/>
  <c r="Y781" i="2"/>
  <c r="N781" i="2"/>
  <c r="AB780" i="2"/>
  <c r="AA780" i="2"/>
  <c r="Z780" i="2"/>
  <c r="Y780" i="2"/>
  <c r="N780" i="2"/>
  <c r="AB779" i="2"/>
  <c r="AA779" i="2"/>
  <c r="Z779" i="2"/>
  <c r="Y779" i="2"/>
  <c r="N779" i="2"/>
  <c r="AB776" i="2"/>
  <c r="AA776" i="2"/>
  <c r="Z776" i="2"/>
  <c r="Y776" i="2"/>
  <c r="N776" i="2"/>
  <c r="AB775" i="2"/>
  <c r="AA775" i="2"/>
  <c r="Z775" i="2"/>
  <c r="Y775" i="2"/>
  <c r="N775" i="2"/>
  <c r="AB774" i="2"/>
  <c r="AA774" i="2"/>
  <c r="Z774" i="2"/>
  <c r="Y774" i="2"/>
  <c r="N774" i="2"/>
  <c r="AB773" i="2"/>
  <c r="AA773" i="2"/>
  <c r="Z773" i="2"/>
  <c r="Y773" i="2"/>
  <c r="N773" i="2"/>
  <c r="AB772" i="2"/>
  <c r="AA772" i="2"/>
  <c r="Z772" i="2"/>
  <c r="Y772" i="2"/>
  <c r="N772" i="2"/>
  <c r="AB771" i="2"/>
  <c r="AA771" i="2"/>
  <c r="Z771" i="2"/>
  <c r="Y771" i="2"/>
  <c r="N771" i="2"/>
  <c r="AB770" i="2"/>
  <c r="AA770" i="2"/>
  <c r="Z770" i="2"/>
  <c r="Y770" i="2"/>
  <c r="N770" i="2"/>
  <c r="AB768" i="2"/>
  <c r="AA768" i="2"/>
  <c r="Z768" i="2"/>
  <c r="Y768" i="2"/>
  <c r="N768" i="2"/>
  <c r="AB767" i="2"/>
  <c r="AA767" i="2"/>
  <c r="Z767" i="2"/>
  <c r="Y767" i="2"/>
  <c r="N767" i="2"/>
  <c r="AB766" i="2"/>
  <c r="AA766" i="2"/>
  <c r="Z766" i="2"/>
  <c r="Y766" i="2"/>
  <c r="N766" i="2"/>
  <c r="AB765" i="2"/>
  <c r="AA765" i="2"/>
  <c r="Z765" i="2"/>
  <c r="Y765" i="2"/>
  <c r="N765" i="2"/>
  <c r="AB764" i="2"/>
  <c r="AA764" i="2"/>
  <c r="Z764" i="2"/>
  <c r="Y764" i="2"/>
  <c r="N764" i="2"/>
  <c r="AB763" i="2"/>
  <c r="AA763" i="2"/>
  <c r="Z763" i="2"/>
  <c r="Y763" i="2"/>
  <c r="N763" i="2"/>
  <c r="AB762" i="2"/>
  <c r="AA762" i="2"/>
  <c r="Z762" i="2"/>
  <c r="Y762" i="2"/>
  <c r="N762" i="2"/>
  <c r="AB761" i="2"/>
  <c r="AA761" i="2"/>
  <c r="Z761" i="2"/>
  <c r="Y761" i="2"/>
  <c r="N761" i="2"/>
  <c r="AB760" i="2"/>
  <c r="AA760" i="2"/>
  <c r="Z760" i="2"/>
  <c r="Y760" i="2"/>
  <c r="N760" i="2"/>
  <c r="AB759" i="2"/>
  <c r="AA759" i="2"/>
  <c r="Z759" i="2"/>
  <c r="Y759" i="2"/>
  <c r="N759" i="2"/>
  <c r="AB758" i="2"/>
  <c r="AA758" i="2"/>
  <c r="Z758" i="2"/>
  <c r="Y758" i="2"/>
  <c r="N758" i="2"/>
  <c r="AB757" i="2"/>
  <c r="AA757" i="2"/>
  <c r="Z757" i="2"/>
  <c r="Y757" i="2"/>
  <c r="N757" i="2"/>
  <c r="AB756" i="2"/>
  <c r="AA756" i="2"/>
  <c r="Z756" i="2"/>
  <c r="Y756" i="2"/>
  <c r="N756" i="2"/>
  <c r="AB755" i="2"/>
  <c r="AA755" i="2"/>
  <c r="Z755" i="2"/>
  <c r="Y755" i="2"/>
  <c r="N755" i="2"/>
  <c r="AB754" i="2"/>
  <c r="AA754" i="2"/>
  <c r="Z754" i="2"/>
  <c r="Y754" i="2"/>
  <c r="N754" i="2"/>
  <c r="AB750" i="2"/>
  <c r="AA750" i="2"/>
  <c r="Z750" i="2"/>
  <c r="Y750" i="2"/>
  <c r="N750" i="2"/>
  <c r="AB749" i="2"/>
  <c r="AA749" i="2"/>
  <c r="Z749" i="2"/>
  <c r="Y749" i="2"/>
  <c r="N749" i="2"/>
  <c r="AB748" i="2"/>
  <c r="AA748" i="2"/>
  <c r="Z748" i="2"/>
  <c r="Y748" i="2"/>
  <c r="N748" i="2"/>
  <c r="AB745" i="2"/>
  <c r="AA745" i="2"/>
  <c r="Z745" i="2"/>
  <c r="Y745" i="2"/>
  <c r="N745" i="2"/>
  <c r="AB741" i="2"/>
  <c r="AA741" i="2"/>
  <c r="Z741" i="2"/>
  <c r="Y741" i="2"/>
  <c r="N741" i="2"/>
  <c r="AB739" i="2"/>
  <c r="AA739" i="2"/>
  <c r="Z739" i="2"/>
  <c r="Y739" i="2"/>
  <c r="N739" i="2"/>
  <c r="AB736" i="2"/>
  <c r="AA736" i="2"/>
  <c r="Z736" i="2"/>
  <c r="Y736" i="2"/>
  <c r="N736" i="2"/>
  <c r="AB734" i="2"/>
  <c r="AA734" i="2"/>
  <c r="Z734" i="2"/>
  <c r="Y734" i="2"/>
  <c r="N734" i="2"/>
  <c r="AB733" i="2"/>
  <c r="AA733" i="2"/>
  <c r="Z733" i="2"/>
  <c r="Y733" i="2"/>
  <c r="N733" i="2"/>
  <c r="AB732" i="2"/>
  <c r="AA732" i="2"/>
  <c r="Z732" i="2"/>
  <c r="Y732" i="2"/>
  <c r="N732" i="2"/>
  <c r="AB729" i="2"/>
  <c r="AA729" i="2"/>
  <c r="Z729" i="2"/>
  <c r="Y729" i="2"/>
  <c r="N729" i="2"/>
  <c r="AB726" i="2"/>
  <c r="AA726" i="2"/>
  <c r="Z726" i="2"/>
  <c r="Y726" i="2"/>
  <c r="N726" i="2"/>
  <c r="AB723" i="2"/>
  <c r="AA723" i="2"/>
  <c r="Z723" i="2"/>
  <c r="Y723" i="2"/>
  <c r="N723" i="2"/>
  <c r="AB716" i="2"/>
  <c r="AA716" i="2"/>
  <c r="Z716" i="2"/>
  <c r="Y716" i="2"/>
  <c r="P716" i="2"/>
  <c r="O716" i="2"/>
  <c r="N716" i="2"/>
  <c r="L716" i="2"/>
  <c r="K716" i="2"/>
  <c r="AB715" i="2"/>
  <c r="AA715" i="2"/>
  <c r="Z715" i="2"/>
  <c r="Y715" i="2"/>
  <c r="N715" i="2"/>
  <c r="AB714" i="2"/>
  <c r="AA714" i="2"/>
  <c r="Z714" i="2"/>
  <c r="Y714" i="2"/>
  <c r="N714" i="2"/>
  <c r="AB713" i="2"/>
  <c r="AA713" i="2"/>
  <c r="Z713" i="2"/>
  <c r="Y713" i="2"/>
  <c r="N713" i="2"/>
  <c r="AB707" i="2"/>
  <c r="AA707" i="2"/>
  <c r="Z707" i="2"/>
  <c r="Y707" i="2"/>
  <c r="N707" i="2"/>
  <c r="AB706" i="2"/>
  <c r="AA706" i="2"/>
  <c r="Z706" i="2"/>
  <c r="Y706" i="2"/>
  <c r="N706" i="2"/>
  <c r="AB705" i="2"/>
  <c r="AA705" i="2"/>
  <c r="Z705" i="2"/>
  <c r="Y705" i="2"/>
  <c r="N705" i="2"/>
  <c r="AB702" i="2"/>
  <c r="AA702" i="2"/>
  <c r="Z702" i="2"/>
  <c r="Y702" i="2"/>
  <c r="N702" i="2"/>
  <c r="AB700" i="2"/>
  <c r="AA700" i="2"/>
  <c r="Z700" i="2"/>
  <c r="Y700" i="2"/>
  <c r="N700" i="2"/>
  <c r="AB699" i="2"/>
  <c r="AA699" i="2"/>
  <c r="Z699" i="2"/>
  <c r="Y699" i="2"/>
  <c r="N699" i="2"/>
  <c r="AB698" i="2"/>
  <c r="AA698" i="2"/>
  <c r="Z698" i="2"/>
  <c r="Y698" i="2"/>
  <c r="N698" i="2"/>
  <c r="AB697" i="2"/>
  <c r="AA697" i="2"/>
  <c r="Z697" i="2"/>
  <c r="Y697" i="2"/>
  <c r="N697" i="2"/>
  <c r="AB694" i="2"/>
  <c r="AA694" i="2"/>
  <c r="Z694" i="2"/>
  <c r="Y694" i="2"/>
  <c r="N694" i="2"/>
  <c r="AB692" i="2"/>
  <c r="AA692" i="2"/>
  <c r="Z692" i="2"/>
  <c r="Y692" i="2"/>
  <c r="N692" i="2"/>
  <c r="AB691" i="2"/>
  <c r="AA691" i="2"/>
  <c r="Z691" i="2"/>
  <c r="Y691" i="2"/>
  <c r="N691" i="2"/>
  <c r="AB690" i="2"/>
  <c r="AA690" i="2"/>
  <c r="Z690" i="2"/>
  <c r="Y690" i="2"/>
  <c r="N690" i="2"/>
  <c r="AB689" i="2"/>
  <c r="AA689" i="2"/>
  <c r="Z689" i="2"/>
  <c r="Y689" i="2"/>
  <c r="N689" i="2"/>
  <c r="AB688" i="2"/>
  <c r="AA688" i="2"/>
  <c r="Z688" i="2"/>
  <c r="Y688" i="2"/>
  <c r="N688" i="2"/>
  <c r="AB686" i="2"/>
  <c r="AA686" i="2"/>
  <c r="Z686" i="2"/>
  <c r="Y686" i="2"/>
  <c r="N686" i="2"/>
  <c r="AB683" i="2"/>
  <c r="AA683" i="2"/>
  <c r="Z683" i="2"/>
  <c r="Y683" i="2"/>
  <c r="N683" i="2"/>
  <c r="AB682" i="2"/>
  <c r="AA682" i="2"/>
  <c r="Z682" i="2"/>
  <c r="Y682" i="2"/>
  <c r="N682" i="2"/>
  <c r="AB680" i="2"/>
  <c r="AA680" i="2"/>
  <c r="Z680" i="2"/>
  <c r="Y680" i="2"/>
  <c r="N680" i="2"/>
  <c r="AB679" i="2"/>
  <c r="AA679" i="2"/>
  <c r="Z679" i="2"/>
  <c r="Y679" i="2"/>
  <c r="N679" i="2"/>
  <c r="AB678" i="2"/>
  <c r="AA678" i="2"/>
  <c r="Z678" i="2"/>
  <c r="Y678" i="2"/>
  <c r="N678" i="2"/>
  <c r="AB677" i="2"/>
  <c r="AA677" i="2"/>
  <c r="Z677" i="2"/>
  <c r="Y677" i="2"/>
  <c r="N677" i="2"/>
  <c r="AB676" i="2"/>
  <c r="AA676" i="2"/>
  <c r="Z676" i="2"/>
  <c r="Y676" i="2"/>
  <c r="N676" i="2"/>
  <c r="AB675" i="2"/>
  <c r="AA675" i="2"/>
  <c r="Z675" i="2"/>
  <c r="Y675" i="2"/>
  <c r="N675" i="2"/>
  <c r="AB674" i="2"/>
  <c r="AA674" i="2"/>
  <c r="Z674" i="2"/>
  <c r="Y674" i="2"/>
  <c r="N674" i="2"/>
  <c r="AB673" i="2"/>
  <c r="AA673" i="2"/>
  <c r="Z673" i="2"/>
  <c r="Y673" i="2"/>
  <c r="N673" i="2"/>
  <c r="AB672" i="2"/>
  <c r="AA672" i="2"/>
  <c r="Z672" i="2"/>
  <c r="Y672" i="2"/>
  <c r="N672" i="2"/>
  <c r="AB668" i="2"/>
  <c r="AA668" i="2"/>
  <c r="Z668" i="2"/>
  <c r="Y668" i="2"/>
  <c r="N668" i="2"/>
  <c r="AB665" i="2"/>
  <c r="AA665" i="2"/>
  <c r="Z665" i="2"/>
  <c r="Y665" i="2"/>
  <c r="N665" i="2"/>
  <c r="AB662" i="2"/>
  <c r="AA662" i="2"/>
  <c r="Z662" i="2"/>
  <c r="Y662" i="2"/>
  <c r="N662" i="2"/>
  <c r="AB659" i="2"/>
  <c r="AA659" i="2"/>
  <c r="Z659" i="2"/>
  <c r="Y659" i="2"/>
  <c r="N659" i="2"/>
  <c r="AB655" i="2"/>
  <c r="AA655" i="2"/>
  <c r="Z655" i="2"/>
  <c r="Y655" i="2"/>
  <c r="N655" i="2"/>
  <c r="AB652" i="2"/>
  <c r="AA652" i="2"/>
  <c r="Z652" i="2"/>
  <c r="Y652" i="2"/>
  <c r="N652" i="2"/>
  <c r="AB646" i="2"/>
  <c r="AA646" i="2"/>
  <c r="Z646" i="2"/>
  <c r="Y646" i="2"/>
  <c r="N646" i="2"/>
  <c r="AB644" i="2"/>
  <c r="AA644" i="2"/>
  <c r="Z644" i="2"/>
  <c r="Y644" i="2"/>
  <c r="N644" i="2"/>
  <c r="AB642" i="2"/>
  <c r="AA642" i="2"/>
  <c r="Z642" i="2"/>
  <c r="Y642" i="2"/>
  <c r="N642" i="2"/>
  <c r="AB639" i="2"/>
  <c r="AA639" i="2"/>
  <c r="Z639" i="2"/>
  <c r="Y639" i="2"/>
  <c r="N639" i="2"/>
  <c r="AB637" i="2"/>
  <c r="AA637" i="2"/>
  <c r="Z637" i="2"/>
  <c r="Y637" i="2"/>
  <c r="N637" i="2"/>
  <c r="AB633" i="2"/>
  <c r="AA633" i="2"/>
  <c r="Z633" i="2"/>
  <c r="Y633" i="2"/>
  <c r="N633" i="2"/>
  <c r="AB632" i="2"/>
  <c r="AA632" i="2"/>
  <c r="Z632" i="2"/>
  <c r="Y632" i="2"/>
  <c r="N632" i="2"/>
  <c r="AB630" i="2"/>
  <c r="AA630" i="2"/>
  <c r="Z630" i="2"/>
  <c r="Y630" i="2"/>
  <c r="N630" i="2"/>
  <c r="AB629" i="2"/>
  <c r="AA629" i="2"/>
  <c r="Z629" i="2"/>
  <c r="Y629" i="2"/>
  <c r="N629" i="2"/>
  <c r="AB628" i="2"/>
  <c r="AA628" i="2"/>
  <c r="Z628" i="2"/>
  <c r="Y628" i="2"/>
  <c r="N628" i="2"/>
  <c r="AB621" i="2"/>
  <c r="AA621" i="2"/>
  <c r="Z621" i="2"/>
  <c r="Y621" i="2"/>
  <c r="N621" i="2"/>
  <c r="AB620" i="2"/>
  <c r="AA620" i="2"/>
  <c r="Z620" i="2"/>
  <c r="Y620" i="2"/>
  <c r="N620" i="2"/>
  <c r="AB619" i="2"/>
  <c r="AA619" i="2"/>
  <c r="Z619" i="2"/>
  <c r="Y619" i="2"/>
  <c r="N619" i="2"/>
  <c r="AB618" i="2"/>
  <c r="AA618" i="2"/>
  <c r="Z618" i="2"/>
  <c r="Y618" i="2"/>
  <c r="N618" i="2"/>
  <c r="AB614" i="2"/>
  <c r="AA614" i="2"/>
  <c r="Z614" i="2"/>
  <c r="Y614" i="2"/>
  <c r="N614" i="2"/>
  <c r="AB609" i="2"/>
  <c r="AA609" i="2"/>
  <c r="Z609" i="2"/>
  <c r="Y609" i="2"/>
  <c r="N609" i="2"/>
  <c r="AB607" i="2"/>
  <c r="AA607" i="2"/>
  <c r="Z607" i="2"/>
  <c r="Y607" i="2"/>
  <c r="N607" i="2"/>
  <c r="AB604" i="2"/>
  <c r="AA604" i="2"/>
  <c r="Z604" i="2"/>
  <c r="Y604" i="2"/>
  <c r="N604" i="2"/>
  <c r="AB602" i="2"/>
  <c r="AA602" i="2"/>
  <c r="Z602" i="2"/>
  <c r="Y602" i="2"/>
  <c r="N602" i="2"/>
  <c r="AB601" i="2"/>
  <c r="AA601" i="2"/>
  <c r="Z601" i="2"/>
  <c r="Y601" i="2"/>
  <c r="N601" i="2"/>
  <c r="AB600" i="2"/>
  <c r="AA600" i="2"/>
  <c r="Z600" i="2"/>
  <c r="Y600" i="2"/>
  <c r="N600" i="2"/>
  <c r="AB599" i="2"/>
  <c r="AA599" i="2"/>
  <c r="Z599" i="2"/>
  <c r="Y599" i="2"/>
  <c r="N599" i="2"/>
  <c r="AB596" i="2"/>
  <c r="AA596" i="2"/>
  <c r="Z596" i="2"/>
  <c r="Y596" i="2"/>
  <c r="N596" i="2"/>
  <c r="AB593" i="2"/>
  <c r="AA593" i="2"/>
  <c r="Z593" i="2"/>
  <c r="Y593" i="2"/>
  <c r="N593" i="2"/>
  <c r="AB592" i="2"/>
  <c r="AA592" i="2"/>
  <c r="Z592" i="2"/>
  <c r="Y592" i="2"/>
  <c r="N592" i="2"/>
  <c r="AB591" i="2"/>
  <c r="AA591" i="2"/>
  <c r="Z591" i="2"/>
  <c r="Y591" i="2"/>
  <c r="N591" i="2"/>
  <c r="AB590" i="2"/>
  <c r="AA590" i="2"/>
  <c r="Z590" i="2"/>
  <c r="Y590" i="2"/>
  <c r="N590" i="2"/>
  <c r="AB589" i="2"/>
  <c r="AA589" i="2"/>
  <c r="Z589" i="2"/>
  <c r="Y589" i="2"/>
  <c r="N589" i="2"/>
  <c r="AB588" i="2"/>
  <c r="AA588" i="2"/>
  <c r="Z588" i="2"/>
  <c r="Y588" i="2"/>
  <c r="N588" i="2"/>
  <c r="AB587" i="2"/>
  <c r="AA587" i="2"/>
  <c r="Z587" i="2"/>
  <c r="Y587" i="2"/>
  <c r="N587" i="2"/>
  <c r="AB586" i="2"/>
  <c r="AA586" i="2"/>
  <c r="Z586" i="2"/>
  <c r="Y586" i="2"/>
  <c r="N586" i="2"/>
  <c r="AB585" i="2"/>
  <c r="AA585" i="2"/>
  <c r="Z585" i="2"/>
  <c r="Y585" i="2"/>
  <c r="N585" i="2"/>
  <c r="AB584" i="2"/>
  <c r="AA584" i="2"/>
  <c r="Z584" i="2"/>
  <c r="Y584" i="2"/>
  <c r="N584" i="2"/>
  <c r="AB581" i="2"/>
  <c r="AA581" i="2"/>
  <c r="Z581" i="2"/>
  <c r="Y581" i="2"/>
  <c r="N581" i="2"/>
  <c r="AB579" i="2"/>
  <c r="AA579" i="2"/>
  <c r="Z579" i="2"/>
  <c r="Y579" i="2"/>
  <c r="N579" i="2"/>
  <c r="AB576" i="2"/>
  <c r="AA576" i="2"/>
  <c r="Z576" i="2"/>
  <c r="Y576" i="2"/>
  <c r="N576" i="2"/>
  <c r="AB574" i="2"/>
  <c r="AA574" i="2"/>
  <c r="Z574" i="2"/>
  <c r="Y574" i="2"/>
  <c r="N574" i="2"/>
  <c r="AB573" i="2"/>
  <c r="AA573" i="2"/>
  <c r="Z573" i="2"/>
  <c r="Y573" i="2"/>
  <c r="N573" i="2"/>
  <c r="AB572" i="2"/>
  <c r="AA572" i="2"/>
  <c r="Z572" i="2"/>
  <c r="Y572" i="2"/>
  <c r="N572" i="2"/>
  <c r="AB568" i="2"/>
  <c r="AA568" i="2"/>
  <c r="Z568" i="2"/>
  <c r="Y568" i="2"/>
  <c r="N568" i="2"/>
  <c r="AB567" i="2"/>
  <c r="AA567" i="2"/>
  <c r="Z567" i="2"/>
  <c r="Y567" i="2"/>
  <c r="N567" i="2"/>
  <c r="AB566" i="2"/>
  <c r="AA566" i="2"/>
  <c r="Z566" i="2"/>
  <c r="Y566" i="2"/>
  <c r="N566" i="2"/>
  <c r="AB565" i="2"/>
  <c r="AA565" i="2"/>
  <c r="Z565" i="2"/>
  <c r="Y565" i="2"/>
  <c r="N565" i="2"/>
  <c r="AB564" i="2"/>
  <c r="AA564" i="2"/>
  <c r="Z564" i="2"/>
  <c r="Y564" i="2"/>
  <c r="N564" i="2"/>
  <c r="AB563" i="2"/>
  <c r="AA563" i="2"/>
  <c r="Z563" i="2"/>
  <c r="Y563" i="2"/>
  <c r="N563" i="2"/>
  <c r="AB556" i="2"/>
  <c r="AA556" i="2"/>
  <c r="Z556" i="2"/>
  <c r="Y556" i="2"/>
  <c r="N556" i="2"/>
  <c r="AB553" i="2"/>
  <c r="AA553" i="2"/>
  <c r="Z553" i="2"/>
  <c r="Y553" i="2"/>
  <c r="N553" i="2"/>
  <c r="AB552" i="2"/>
  <c r="AA552" i="2"/>
  <c r="Z552" i="2"/>
  <c r="Y552" i="2"/>
  <c r="N552" i="2"/>
  <c r="AB551" i="2"/>
  <c r="AA551" i="2"/>
  <c r="Z551" i="2"/>
  <c r="Y551" i="2"/>
  <c r="N551" i="2"/>
  <c r="AB550" i="2"/>
  <c r="AA550" i="2"/>
  <c r="Z550" i="2"/>
  <c r="Y550" i="2"/>
  <c r="N550" i="2"/>
  <c r="AB549" i="2"/>
  <c r="AA549" i="2"/>
  <c r="Z549" i="2"/>
  <c r="Y549" i="2"/>
  <c r="N549" i="2"/>
  <c r="AB548" i="2"/>
  <c r="AA548" i="2"/>
  <c r="Z548" i="2"/>
  <c r="Y548" i="2"/>
  <c r="N548" i="2"/>
  <c r="AB547" i="2"/>
  <c r="AA547" i="2"/>
  <c r="Z547" i="2"/>
  <c r="Y547" i="2"/>
  <c r="N547" i="2"/>
  <c r="AB546" i="2"/>
  <c r="AA546" i="2"/>
  <c r="Z546" i="2"/>
  <c r="Y546" i="2"/>
  <c r="N546" i="2"/>
  <c r="AB545" i="2"/>
  <c r="AA545" i="2"/>
  <c r="Z545" i="2"/>
  <c r="Y545" i="2"/>
  <c r="N545" i="2"/>
  <c r="AB544" i="2"/>
  <c r="AA544" i="2"/>
  <c r="Z544" i="2"/>
  <c r="Y544" i="2"/>
  <c r="N544" i="2"/>
  <c r="AB543" i="2"/>
  <c r="AA543" i="2"/>
  <c r="Z543" i="2"/>
  <c r="Y543" i="2"/>
  <c r="N543" i="2"/>
  <c r="AB542" i="2"/>
  <c r="AA542" i="2"/>
  <c r="Z542" i="2"/>
  <c r="Y542" i="2"/>
  <c r="N542" i="2"/>
  <c r="AB541" i="2"/>
  <c r="AA541" i="2"/>
  <c r="Z541" i="2"/>
  <c r="Y541" i="2"/>
  <c r="N541" i="2"/>
  <c r="AB540" i="2"/>
  <c r="AA540" i="2"/>
  <c r="Z540" i="2"/>
  <c r="Y540" i="2"/>
  <c r="N540" i="2"/>
  <c r="AB539" i="2"/>
  <c r="AA539" i="2"/>
  <c r="Z539" i="2"/>
  <c r="Y539" i="2"/>
  <c r="N539" i="2"/>
  <c r="AB538" i="2"/>
  <c r="AA538" i="2"/>
  <c r="Z538" i="2"/>
  <c r="Y538" i="2"/>
  <c r="N538" i="2"/>
  <c r="AB537" i="2"/>
  <c r="AA537" i="2"/>
  <c r="Z537" i="2"/>
  <c r="Y537" i="2"/>
  <c r="N537" i="2"/>
  <c r="AB536" i="2"/>
  <c r="AA536" i="2"/>
  <c r="Z536" i="2"/>
  <c r="Y536" i="2"/>
  <c r="N536" i="2"/>
  <c r="AB535" i="2"/>
  <c r="AA535" i="2"/>
  <c r="Z535" i="2"/>
  <c r="Y535" i="2"/>
  <c r="N535" i="2"/>
  <c r="AB534" i="2"/>
  <c r="AA534" i="2"/>
  <c r="Z534" i="2"/>
  <c r="Y534" i="2"/>
  <c r="N534" i="2"/>
  <c r="AB533" i="2"/>
  <c r="AA533" i="2"/>
  <c r="Z533" i="2"/>
  <c r="Y533" i="2"/>
  <c r="N533" i="2"/>
  <c r="AB532" i="2"/>
  <c r="AA532" i="2"/>
  <c r="Z532" i="2"/>
  <c r="Y532" i="2"/>
  <c r="N532" i="2"/>
  <c r="AB531" i="2"/>
  <c r="AA531" i="2"/>
  <c r="Z531" i="2"/>
  <c r="Y531" i="2"/>
  <c r="N531" i="2"/>
  <c r="AB530" i="2"/>
  <c r="AA530" i="2"/>
  <c r="Z530" i="2"/>
  <c r="Y530" i="2"/>
  <c r="N530" i="2"/>
  <c r="AB529" i="2"/>
  <c r="AA529" i="2"/>
  <c r="Z529" i="2"/>
  <c r="Y529" i="2"/>
  <c r="N529" i="2"/>
  <c r="AB528" i="2"/>
  <c r="AA528" i="2"/>
  <c r="Z528" i="2"/>
  <c r="Y528" i="2"/>
  <c r="N528" i="2"/>
  <c r="AB527" i="2"/>
  <c r="AA527" i="2"/>
  <c r="Z527" i="2"/>
  <c r="Y527" i="2"/>
  <c r="N527" i="2"/>
  <c r="AB526" i="2"/>
  <c r="AA526" i="2"/>
  <c r="Z526" i="2"/>
  <c r="Y526" i="2"/>
  <c r="N526" i="2"/>
  <c r="AB525" i="2"/>
  <c r="AA525" i="2"/>
  <c r="Z525" i="2"/>
  <c r="Y525" i="2"/>
  <c r="N525" i="2"/>
  <c r="AB524" i="2"/>
  <c r="AA524" i="2"/>
  <c r="Z524" i="2"/>
  <c r="Y524" i="2"/>
  <c r="N524" i="2"/>
  <c r="AB523" i="2"/>
  <c r="AA523" i="2"/>
  <c r="Z523" i="2"/>
  <c r="Y523" i="2"/>
  <c r="N523" i="2"/>
  <c r="AB522" i="2"/>
  <c r="AA522" i="2"/>
  <c r="Z522" i="2"/>
  <c r="Y522" i="2"/>
  <c r="N522" i="2"/>
  <c r="AB521" i="2"/>
  <c r="AA521" i="2"/>
  <c r="Z521" i="2"/>
  <c r="Y521" i="2"/>
  <c r="N521" i="2"/>
  <c r="AB520" i="2"/>
  <c r="AA520" i="2"/>
  <c r="Z520" i="2"/>
  <c r="Y520" i="2"/>
  <c r="N520" i="2"/>
  <c r="AB519" i="2"/>
  <c r="AA519" i="2"/>
  <c r="Z519" i="2"/>
  <c r="Y519" i="2"/>
  <c r="N519" i="2"/>
  <c r="AB518" i="2"/>
  <c r="AA518" i="2"/>
  <c r="Z518" i="2"/>
  <c r="Y518" i="2"/>
  <c r="N518" i="2"/>
  <c r="AB517" i="2"/>
  <c r="AA517" i="2"/>
  <c r="Z517" i="2"/>
  <c r="Y517" i="2"/>
  <c r="N517" i="2"/>
  <c r="AB516" i="2"/>
  <c r="AA516" i="2"/>
  <c r="Z516" i="2"/>
  <c r="Y516" i="2"/>
  <c r="N516" i="2"/>
  <c r="AB515" i="2"/>
  <c r="AA515" i="2"/>
  <c r="Z515" i="2"/>
  <c r="Y515" i="2"/>
  <c r="N515" i="2"/>
  <c r="AB514" i="2"/>
  <c r="AA514" i="2"/>
  <c r="Z514" i="2"/>
  <c r="Y514" i="2"/>
  <c r="N514" i="2"/>
  <c r="AB513" i="2"/>
  <c r="AA513" i="2"/>
  <c r="Z513" i="2"/>
  <c r="Y513" i="2"/>
  <c r="N513" i="2"/>
  <c r="AB512" i="2"/>
  <c r="AA512" i="2"/>
  <c r="Z512" i="2"/>
  <c r="Y512" i="2"/>
  <c r="N512" i="2"/>
  <c r="AB511" i="2"/>
  <c r="AA511" i="2"/>
  <c r="Z511" i="2"/>
  <c r="Y511" i="2"/>
  <c r="N511" i="2"/>
  <c r="AB510" i="2"/>
  <c r="AA510" i="2"/>
  <c r="Z510" i="2"/>
  <c r="Y510" i="2"/>
  <c r="N510" i="2"/>
  <c r="AB509" i="2"/>
  <c r="AA509" i="2"/>
  <c r="Z509" i="2"/>
  <c r="Y509" i="2"/>
  <c r="N509" i="2"/>
  <c r="AB508" i="2"/>
  <c r="AA508" i="2"/>
  <c r="Z508" i="2"/>
  <c r="Y508" i="2"/>
  <c r="N508" i="2"/>
  <c r="AB507" i="2"/>
  <c r="AA507" i="2"/>
  <c r="Z507" i="2"/>
  <c r="Y507" i="2"/>
  <c r="N507" i="2"/>
  <c r="AB506" i="2"/>
  <c r="AA506" i="2"/>
  <c r="Z506" i="2"/>
  <c r="Y506" i="2"/>
  <c r="N506" i="2"/>
  <c r="AB505" i="2"/>
  <c r="AA505" i="2"/>
  <c r="Z505" i="2"/>
  <c r="Y505" i="2"/>
  <c r="N505" i="2"/>
  <c r="AB504" i="2"/>
  <c r="AA504" i="2"/>
  <c r="Z504" i="2"/>
  <c r="Y504" i="2"/>
  <c r="N504" i="2"/>
  <c r="AB503" i="2"/>
  <c r="AA503" i="2"/>
  <c r="Z503" i="2"/>
  <c r="Y503" i="2"/>
  <c r="N503" i="2"/>
  <c r="AB502" i="2"/>
  <c r="AA502" i="2"/>
  <c r="Z502" i="2"/>
  <c r="Y502" i="2"/>
  <c r="N502" i="2"/>
  <c r="AB501" i="2"/>
  <c r="AA501" i="2"/>
  <c r="Z501" i="2"/>
  <c r="Y501" i="2"/>
  <c r="N501" i="2"/>
  <c r="AB500" i="2"/>
  <c r="AA500" i="2"/>
  <c r="Z500" i="2"/>
  <c r="Y500" i="2"/>
  <c r="N500" i="2"/>
  <c r="AB499" i="2"/>
  <c r="AA499" i="2"/>
  <c r="Z499" i="2"/>
  <c r="Y499" i="2"/>
  <c r="N499" i="2"/>
  <c r="AB498" i="2"/>
  <c r="AA498" i="2"/>
  <c r="Z498" i="2"/>
  <c r="Y498" i="2"/>
  <c r="N498" i="2"/>
  <c r="AB497" i="2"/>
  <c r="AA497" i="2"/>
  <c r="Z497" i="2"/>
  <c r="Y497" i="2"/>
  <c r="N497" i="2"/>
  <c r="AB496" i="2"/>
  <c r="AA496" i="2"/>
  <c r="Z496" i="2"/>
  <c r="Y496" i="2"/>
  <c r="N496" i="2"/>
  <c r="AB495" i="2"/>
  <c r="AA495" i="2"/>
  <c r="Z495" i="2"/>
  <c r="Y495" i="2"/>
  <c r="N495" i="2"/>
  <c r="AB494" i="2"/>
  <c r="AA494" i="2"/>
  <c r="Z494" i="2"/>
  <c r="Y494" i="2"/>
  <c r="N494" i="2"/>
  <c r="AB493" i="2"/>
  <c r="AA493" i="2"/>
  <c r="Z493" i="2"/>
  <c r="Y493" i="2"/>
  <c r="N493" i="2"/>
  <c r="AB492" i="2"/>
  <c r="AA492" i="2"/>
  <c r="Z492" i="2"/>
  <c r="Y492" i="2"/>
  <c r="N492" i="2"/>
  <c r="AB491" i="2"/>
  <c r="AA491" i="2"/>
  <c r="Z491" i="2"/>
  <c r="Y491" i="2"/>
  <c r="N491" i="2"/>
  <c r="AB490" i="2"/>
  <c r="AA490" i="2"/>
  <c r="Z490" i="2"/>
  <c r="Y490" i="2"/>
  <c r="N490" i="2"/>
  <c r="AB489" i="2"/>
  <c r="AA489" i="2"/>
  <c r="Z489" i="2"/>
  <c r="Y489" i="2"/>
  <c r="N489" i="2"/>
  <c r="AB488" i="2"/>
  <c r="AA488" i="2"/>
  <c r="Z488" i="2"/>
  <c r="Y488" i="2"/>
  <c r="N488" i="2"/>
  <c r="AB487" i="2"/>
  <c r="AA487" i="2"/>
  <c r="Z487" i="2"/>
  <c r="Y487" i="2"/>
  <c r="N487" i="2"/>
  <c r="AB486" i="2"/>
  <c r="AA486" i="2"/>
  <c r="Z486" i="2"/>
  <c r="Y486" i="2"/>
  <c r="N486" i="2"/>
  <c r="AB485" i="2"/>
  <c r="AA485" i="2"/>
  <c r="Z485" i="2"/>
  <c r="Y485" i="2"/>
  <c r="N485" i="2"/>
  <c r="AB484" i="2"/>
  <c r="AA484" i="2"/>
  <c r="Z484" i="2"/>
  <c r="Y484" i="2"/>
  <c r="N484" i="2"/>
  <c r="AB483" i="2"/>
  <c r="AA483" i="2"/>
  <c r="Z483" i="2"/>
  <c r="Y483" i="2"/>
  <c r="N483" i="2"/>
  <c r="AB482" i="2"/>
  <c r="AA482" i="2"/>
  <c r="Z482" i="2"/>
  <c r="Y482" i="2"/>
  <c r="N482" i="2"/>
  <c r="AB481" i="2"/>
  <c r="AA481" i="2"/>
  <c r="Z481" i="2"/>
  <c r="Y481" i="2"/>
  <c r="N481" i="2"/>
  <c r="AB480" i="2"/>
  <c r="AA480" i="2"/>
  <c r="Z480" i="2"/>
  <c r="Y480" i="2"/>
  <c r="N480" i="2"/>
  <c r="AB479" i="2"/>
  <c r="AA479" i="2"/>
  <c r="Z479" i="2"/>
  <c r="Y479" i="2"/>
  <c r="N479" i="2"/>
  <c r="AB478" i="2"/>
  <c r="AA478" i="2"/>
  <c r="Z478" i="2"/>
  <c r="Y478" i="2"/>
  <c r="N478" i="2"/>
  <c r="AB477" i="2"/>
  <c r="AA477" i="2"/>
  <c r="Z477" i="2"/>
  <c r="Y477" i="2"/>
  <c r="N477" i="2"/>
  <c r="AB476" i="2"/>
  <c r="AA476" i="2"/>
  <c r="Z476" i="2"/>
  <c r="Y476" i="2"/>
  <c r="N476" i="2"/>
  <c r="AB475" i="2"/>
  <c r="AA475" i="2"/>
  <c r="Z475" i="2"/>
  <c r="Y475" i="2"/>
  <c r="N475" i="2"/>
  <c r="AB474" i="2"/>
  <c r="AA474" i="2"/>
  <c r="Z474" i="2"/>
  <c r="Y474" i="2"/>
  <c r="N474" i="2"/>
  <c r="AB473" i="2"/>
  <c r="AA473" i="2"/>
  <c r="Z473" i="2"/>
  <c r="Y473" i="2"/>
  <c r="N473" i="2"/>
  <c r="AB472" i="2"/>
  <c r="AA472" i="2"/>
  <c r="Z472" i="2"/>
  <c r="Y472" i="2"/>
  <c r="N472" i="2"/>
  <c r="AB471" i="2"/>
  <c r="AA471" i="2"/>
  <c r="Z471" i="2"/>
  <c r="Y471" i="2"/>
  <c r="N471" i="2"/>
  <c r="AB470" i="2"/>
  <c r="AA470" i="2"/>
  <c r="Z470" i="2"/>
  <c r="Y470" i="2"/>
  <c r="N470" i="2"/>
  <c r="AB469" i="2"/>
  <c r="AA469" i="2"/>
  <c r="Z469" i="2"/>
  <c r="Y469" i="2"/>
  <c r="N469" i="2"/>
  <c r="AB468" i="2"/>
  <c r="AA468" i="2"/>
  <c r="Z468" i="2"/>
  <c r="Y468" i="2"/>
  <c r="N468" i="2"/>
  <c r="AB467" i="2"/>
  <c r="AA467" i="2"/>
  <c r="Z467" i="2"/>
  <c r="Y467" i="2"/>
  <c r="N467" i="2"/>
  <c r="AB466" i="2"/>
  <c r="AA466" i="2"/>
  <c r="Z466" i="2"/>
  <c r="Y466" i="2"/>
  <c r="N466" i="2"/>
  <c r="AB465" i="2"/>
  <c r="AA465" i="2"/>
  <c r="Z465" i="2"/>
  <c r="Y465" i="2"/>
  <c r="N465" i="2"/>
  <c r="AB464" i="2"/>
  <c r="AA464" i="2"/>
  <c r="Z464" i="2"/>
  <c r="Y464" i="2"/>
  <c r="N464" i="2"/>
  <c r="AB463" i="2"/>
  <c r="AA463" i="2"/>
  <c r="Z463" i="2"/>
  <c r="Y463" i="2"/>
  <c r="N463" i="2"/>
  <c r="AB462" i="2"/>
  <c r="AA462" i="2"/>
  <c r="Z462" i="2"/>
  <c r="Y462" i="2"/>
  <c r="N462" i="2"/>
  <c r="AB461" i="2"/>
  <c r="AA461" i="2"/>
  <c r="Z461" i="2"/>
  <c r="Y461" i="2"/>
  <c r="N461" i="2"/>
  <c r="AB460" i="2"/>
  <c r="AA460" i="2"/>
  <c r="Z460" i="2"/>
  <c r="Y460" i="2"/>
  <c r="N460" i="2"/>
  <c r="AB459" i="2"/>
  <c r="AA459" i="2"/>
  <c r="Z459" i="2"/>
  <c r="Y459" i="2"/>
  <c r="N459" i="2"/>
  <c r="AB458" i="2"/>
  <c r="AA458" i="2"/>
  <c r="Z458" i="2"/>
  <c r="Y458" i="2"/>
  <c r="N458" i="2"/>
  <c r="AB457" i="2"/>
  <c r="AA457" i="2"/>
  <c r="Z457" i="2"/>
  <c r="Y457" i="2"/>
  <c r="N457" i="2"/>
  <c r="AB456" i="2"/>
  <c r="AA456" i="2"/>
  <c r="Z456" i="2"/>
  <c r="Y456" i="2"/>
  <c r="N456" i="2"/>
  <c r="AB455" i="2"/>
  <c r="AA455" i="2"/>
  <c r="Z455" i="2"/>
  <c r="Y455" i="2"/>
  <c r="N455" i="2"/>
  <c r="AB454" i="2"/>
  <c r="AA454" i="2"/>
  <c r="Z454" i="2"/>
  <c r="Y454" i="2"/>
  <c r="N454" i="2"/>
  <c r="AB453" i="2"/>
  <c r="AA453" i="2"/>
  <c r="Z453" i="2"/>
  <c r="Y453" i="2"/>
  <c r="N453" i="2"/>
  <c r="AB452" i="2"/>
  <c r="AA452" i="2"/>
  <c r="Z452" i="2"/>
  <c r="Y452" i="2"/>
  <c r="N452" i="2"/>
  <c r="AB451" i="2"/>
  <c r="AA451" i="2"/>
  <c r="Z451" i="2"/>
  <c r="Y451" i="2"/>
  <c r="N451" i="2"/>
  <c r="AB450" i="2"/>
  <c r="AA450" i="2"/>
  <c r="Z450" i="2"/>
  <c r="Y450" i="2"/>
  <c r="N450" i="2"/>
  <c r="AB449" i="2"/>
  <c r="AA449" i="2"/>
  <c r="Z449" i="2"/>
  <c r="Y449" i="2"/>
  <c r="N449" i="2"/>
  <c r="AB448" i="2"/>
  <c r="AA448" i="2"/>
  <c r="Z448" i="2"/>
  <c r="Y448" i="2"/>
  <c r="N448" i="2"/>
  <c r="AB447" i="2"/>
  <c r="AA447" i="2"/>
  <c r="Z447" i="2"/>
  <c r="Y447" i="2"/>
  <c r="N447" i="2"/>
  <c r="AB446" i="2"/>
  <c r="AA446" i="2"/>
  <c r="Z446" i="2"/>
  <c r="Y446" i="2"/>
  <c r="N446" i="2"/>
  <c r="AB445" i="2"/>
  <c r="AA445" i="2"/>
  <c r="Z445" i="2"/>
  <c r="Y445" i="2"/>
  <c r="N445" i="2"/>
  <c r="AB444" i="2"/>
  <c r="AA444" i="2"/>
  <c r="Z444" i="2"/>
  <c r="Y444" i="2"/>
  <c r="N444" i="2"/>
  <c r="AB443" i="2"/>
  <c r="AA443" i="2"/>
  <c r="Z443" i="2"/>
  <c r="Y443" i="2"/>
  <c r="N443" i="2"/>
  <c r="AB442" i="2"/>
  <c r="AA442" i="2"/>
  <c r="Z442" i="2"/>
  <c r="Y442" i="2"/>
  <c r="N442" i="2"/>
  <c r="AB441" i="2"/>
  <c r="AA441" i="2"/>
  <c r="Z441" i="2"/>
  <c r="Y441" i="2"/>
  <c r="N441" i="2"/>
  <c r="AB440" i="2"/>
  <c r="AA440" i="2"/>
  <c r="Z440" i="2"/>
  <c r="Y440" i="2"/>
  <c r="N440" i="2"/>
  <c r="AB439" i="2"/>
  <c r="AA439" i="2"/>
  <c r="Z439" i="2"/>
  <c r="Y439" i="2"/>
  <c r="N439" i="2"/>
  <c r="AB438" i="2"/>
  <c r="AA438" i="2"/>
  <c r="Z438" i="2"/>
  <c r="Y438" i="2"/>
  <c r="N438" i="2"/>
  <c r="AB437" i="2"/>
  <c r="AA437" i="2"/>
  <c r="Z437" i="2"/>
  <c r="Y437" i="2"/>
  <c r="N437" i="2"/>
  <c r="AB436" i="2"/>
  <c r="AA436" i="2"/>
  <c r="Z436" i="2"/>
  <c r="Y436" i="2"/>
  <c r="N436" i="2"/>
  <c r="AB435" i="2"/>
  <c r="AA435" i="2"/>
  <c r="Z435" i="2"/>
  <c r="Y435" i="2"/>
  <c r="N435" i="2"/>
  <c r="AB434" i="2"/>
  <c r="AA434" i="2"/>
  <c r="Z434" i="2"/>
  <c r="Y434" i="2"/>
  <c r="N434" i="2"/>
  <c r="AB433" i="2"/>
  <c r="AA433" i="2"/>
  <c r="Z433" i="2"/>
  <c r="Y433" i="2"/>
  <c r="N433" i="2"/>
  <c r="AB432" i="2"/>
  <c r="AA432" i="2"/>
  <c r="Z432" i="2"/>
  <c r="Y432" i="2"/>
  <c r="N432" i="2"/>
  <c r="AB431" i="2"/>
  <c r="AA431" i="2"/>
  <c r="Z431" i="2"/>
  <c r="Y431" i="2"/>
  <c r="N431" i="2"/>
  <c r="AB430" i="2"/>
  <c r="AA430" i="2"/>
  <c r="Z430" i="2"/>
  <c r="Y430" i="2"/>
  <c r="N430" i="2"/>
  <c r="AB429" i="2"/>
  <c r="AA429" i="2"/>
  <c r="Z429" i="2"/>
  <c r="Y429" i="2"/>
  <c r="N429" i="2"/>
  <c r="AB428" i="2"/>
  <c r="AA428" i="2"/>
  <c r="Z428" i="2"/>
  <c r="Y428" i="2"/>
  <c r="N428" i="2"/>
  <c r="AB427" i="2"/>
  <c r="AA427" i="2"/>
  <c r="Z427" i="2"/>
  <c r="Y427" i="2"/>
  <c r="N427" i="2"/>
  <c r="AB426" i="2"/>
  <c r="AA426" i="2"/>
  <c r="Z426" i="2"/>
  <c r="Y426" i="2"/>
  <c r="N426" i="2"/>
  <c r="AB425" i="2"/>
  <c r="AA425" i="2"/>
  <c r="Z425" i="2"/>
  <c r="Y425" i="2"/>
  <c r="N425" i="2"/>
  <c r="AB424" i="2"/>
  <c r="AA424" i="2"/>
  <c r="Z424" i="2"/>
  <c r="Y424" i="2"/>
  <c r="N424" i="2"/>
  <c r="AB423" i="2"/>
  <c r="AA423" i="2"/>
  <c r="Z423" i="2"/>
  <c r="Y423" i="2"/>
  <c r="N423" i="2"/>
  <c r="AB422" i="2"/>
  <c r="AA422" i="2"/>
  <c r="Z422" i="2"/>
  <c r="Y422" i="2"/>
  <c r="N422" i="2"/>
  <c r="AB421" i="2"/>
  <c r="AA421" i="2"/>
  <c r="Z421" i="2"/>
  <c r="Y421" i="2"/>
  <c r="N421" i="2"/>
  <c r="AB420" i="2"/>
  <c r="AA420" i="2"/>
  <c r="Z420" i="2"/>
  <c r="Y420" i="2"/>
  <c r="N420" i="2"/>
  <c r="AB419" i="2"/>
  <c r="AA419" i="2"/>
  <c r="Z419" i="2"/>
  <c r="Y419" i="2"/>
  <c r="N419" i="2"/>
  <c r="AB418" i="2"/>
  <c r="AA418" i="2"/>
  <c r="Z418" i="2"/>
  <c r="Y418" i="2"/>
  <c r="N418" i="2"/>
  <c r="AB417" i="2"/>
  <c r="AA417" i="2"/>
  <c r="Z417" i="2"/>
  <c r="Y417" i="2"/>
  <c r="N417" i="2"/>
  <c r="AB416" i="2"/>
  <c r="AA416" i="2"/>
  <c r="Z416" i="2"/>
  <c r="Y416" i="2"/>
  <c r="N416" i="2"/>
  <c r="AB415" i="2"/>
  <c r="AA415" i="2"/>
  <c r="Z415" i="2"/>
  <c r="Y415" i="2"/>
  <c r="N415" i="2"/>
  <c r="AB414" i="2"/>
  <c r="AA414" i="2"/>
  <c r="Z414" i="2"/>
  <c r="Y414" i="2"/>
  <c r="N414" i="2"/>
  <c r="AB411" i="2"/>
  <c r="AA411" i="2"/>
  <c r="Z411" i="2"/>
  <c r="Y411" i="2"/>
  <c r="N411" i="2"/>
  <c r="AB410" i="2"/>
  <c r="AA410" i="2"/>
  <c r="Z410" i="2"/>
  <c r="Y410" i="2"/>
  <c r="N410" i="2"/>
  <c r="AB409" i="2"/>
  <c r="AA409" i="2"/>
  <c r="Z409" i="2"/>
  <c r="Y409" i="2"/>
  <c r="N409" i="2"/>
  <c r="AB408" i="2"/>
  <c r="AA408" i="2"/>
  <c r="Z408" i="2"/>
  <c r="Y408" i="2"/>
  <c r="N408" i="2"/>
  <c r="AB405" i="2"/>
  <c r="AA405" i="2"/>
  <c r="Z405" i="2"/>
  <c r="Y405" i="2"/>
  <c r="N405" i="2"/>
  <c r="AB404" i="2"/>
  <c r="AA404" i="2"/>
  <c r="Z404" i="2"/>
  <c r="Y404" i="2"/>
  <c r="N404" i="2"/>
  <c r="AB403" i="2"/>
  <c r="AA403" i="2"/>
  <c r="Z403" i="2"/>
  <c r="Y403" i="2"/>
  <c r="N403" i="2"/>
  <c r="AB402" i="2"/>
  <c r="AA402" i="2"/>
  <c r="Z402" i="2"/>
  <c r="Y402" i="2"/>
  <c r="N402" i="2"/>
  <c r="AB401" i="2"/>
  <c r="AA401" i="2"/>
  <c r="Z401" i="2"/>
  <c r="Y401" i="2"/>
  <c r="N401" i="2"/>
  <c r="AB400" i="2"/>
  <c r="AA400" i="2"/>
  <c r="Z400" i="2"/>
  <c r="Y400" i="2"/>
  <c r="N400" i="2"/>
  <c r="AB399" i="2"/>
  <c r="AA399" i="2"/>
  <c r="Z399" i="2"/>
  <c r="Y399" i="2"/>
  <c r="N399" i="2"/>
  <c r="AB395" i="2"/>
  <c r="AA395" i="2"/>
  <c r="Z395" i="2"/>
  <c r="Y395" i="2"/>
  <c r="N395" i="2"/>
  <c r="AB394" i="2"/>
  <c r="AA394" i="2"/>
  <c r="Z394" i="2"/>
  <c r="Y394" i="2"/>
  <c r="N394" i="2"/>
  <c r="AB393" i="2"/>
  <c r="AA393" i="2"/>
  <c r="Z393" i="2"/>
  <c r="Y393" i="2"/>
  <c r="N393" i="2"/>
  <c r="AB392" i="2"/>
  <c r="AA392" i="2"/>
  <c r="Z392" i="2"/>
  <c r="Y392" i="2"/>
  <c r="N392" i="2"/>
  <c r="AB389" i="2"/>
  <c r="AA389" i="2"/>
  <c r="Z389" i="2"/>
  <c r="Y389" i="2"/>
  <c r="N389" i="2"/>
  <c r="AB385" i="2"/>
  <c r="AA385" i="2"/>
  <c r="Z385" i="2"/>
  <c r="Y385" i="2"/>
  <c r="N385" i="2"/>
  <c r="AB384" i="2"/>
  <c r="AA384" i="2"/>
  <c r="Z384" i="2"/>
  <c r="Y384" i="2"/>
  <c r="N384" i="2"/>
  <c r="AB379" i="2"/>
  <c r="AA379" i="2"/>
  <c r="Z379" i="2"/>
  <c r="Y379" i="2"/>
  <c r="N379" i="2"/>
  <c r="AB376" i="2"/>
  <c r="AA376" i="2"/>
  <c r="Z376" i="2"/>
  <c r="Y376" i="2"/>
  <c r="N376" i="2"/>
  <c r="AB375" i="2"/>
  <c r="AA375" i="2"/>
  <c r="Z375" i="2"/>
  <c r="Y375" i="2"/>
  <c r="N375" i="2"/>
  <c r="AB374" i="2"/>
  <c r="AA374" i="2"/>
  <c r="Z374" i="2"/>
  <c r="Y374" i="2"/>
  <c r="N374" i="2"/>
  <c r="AB373" i="2"/>
  <c r="AA373" i="2"/>
  <c r="Z373" i="2"/>
  <c r="Y373" i="2"/>
  <c r="N373" i="2"/>
  <c r="AB369" i="2"/>
  <c r="AA369" i="2"/>
  <c r="Z369" i="2"/>
  <c r="Y369" i="2"/>
  <c r="N369" i="2"/>
  <c r="AB365" i="2"/>
  <c r="AA365" i="2"/>
  <c r="Z365" i="2"/>
  <c r="Y365" i="2"/>
  <c r="N365" i="2"/>
  <c r="AB360" i="2"/>
  <c r="AA360" i="2"/>
  <c r="Z360" i="2"/>
  <c r="Y360" i="2"/>
  <c r="N360" i="2"/>
  <c r="AB358" i="2"/>
  <c r="AA358" i="2"/>
  <c r="Z358" i="2"/>
  <c r="Y358" i="2"/>
  <c r="N358" i="2"/>
  <c r="AB355" i="2"/>
  <c r="AA355" i="2"/>
  <c r="Z355" i="2"/>
  <c r="Y355" i="2"/>
  <c r="N355" i="2"/>
  <c r="AB354" i="2"/>
  <c r="AA354" i="2"/>
  <c r="Z354" i="2"/>
  <c r="Y354" i="2"/>
  <c r="N354" i="2"/>
  <c r="AB352" i="2"/>
  <c r="AA352" i="2"/>
  <c r="Z352" i="2"/>
  <c r="Y352" i="2"/>
  <c r="N352" i="2"/>
  <c r="AB351" i="2"/>
  <c r="AA351" i="2"/>
  <c r="Z351" i="2"/>
  <c r="Y351" i="2"/>
  <c r="N351" i="2"/>
  <c r="AB350" i="2"/>
  <c r="AA350" i="2"/>
  <c r="Z350" i="2"/>
  <c r="Y350" i="2"/>
  <c r="N350" i="2"/>
  <c r="AB349" i="2"/>
  <c r="AA349" i="2"/>
  <c r="Z349" i="2"/>
  <c r="Y349" i="2"/>
  <c r="N349" i="2"/>
  <c r="AB348" i="2"/>
  <c r="AA348" i="2"/>
  <c r="Z348" i="2"/>
  <c r="Y348" i="2"/>
  <c r="N348" i="2"/>
  <c r="AB347" i="2"/>
  <c r="AA347" i="2"/>
  <c r="Z347" i="2"/>
  <c r="Y347" i="2"/>
  <c r="N347" i="2"/>
  <c r="AB346" i="2"/>
  <c r="AA346" i="2"/>
  <c r="Z346" i="2"/>
  <c r="Y346" i="2"/>
  <c r="N346" i="2"/>
  <c r="AB345" i="2"/>
  <c r="AA345" i="2"/>
  <c r="Z345" i="2"/>
  <c r="Y345" i="2"/>
  <c r="N345" i="2"/>
  <c r="AB344" i="2"/>
  <c r="AA344" i="2"/>
  <c r="Z344" i="2"/>
  <c r="Y344" i="2"/>
  <c r="N344" i="2"/>
  <c r="AB343" i="2"/>
  <c r="AA343" i="2"/>
  <c r="Z343" i="2"/>
  <c r="Y343" i="2"/>
  <c r="N343" i="2"/>
  <c r="AB342" i="2"/>
  <c r="AA342" i="2"/>
  <c r="Z342" i="2"/>
  <c r="Y342" i="2"/>
  <c r="N342" i="2"/>
  <c r="AB341" i="2"/>
  <c r="AA341" i="2"/>
  <c r="Z341" i="2"/>
  <c r="Y341" i="2"/>
  <c r="N341" i="2"/>
  <c r="AB340" i="2"/>
  <c r="AA340" i="2"/>
  <c r="Z340" i="2"/>
  <c r="Y340" i="2"/>
  <c r="N340" i="2"/>
  <c r="AB339" i="2"/>
  <c r="AA339" i="2"/>
  <c r="Z339" i="2"/>
  <c r="Y339" i="2"/>
  <c r="N339" i="2"/>
  <c r="AB338" i="2"/>
  <c r="AA338" i="2"/>
  <c r="Z338" i="2"/>
  <c r="Y338" i="2"/>
  <c r="N338" i="2"/>
  <c r="AB337" i="2"/>
  <c r="AA337" i="2"/>
  <c r="Z337" i="2"/>
  <c r="Y337" i="2"/>
  <c r="N337" i="2"/>
  <c r="AB333" i="2"/>
  <c r="AA333" i="2"/>
  <c r="Z333" i="2"/>
  <c r="Y333" i="2"/>
  <c r="N333" i="2"/>
  <c r="AB332" i="2"/>
  <c r="AA332" i="2"/>
  <c r="Z332" i="2"/>
  <c r="Y332" i="2"/>
  <c r="N332" i="2"/>
  <c r="AB327" i="2"/>
  <c r="AA327" i="2"/>
  <c r="Z327" i="2"/>
  <c r="Y327" i="2"/>
  <c r="N327" i="2"/>
  <c r="AB324" i="2"/>
  <c r="AA324" i="2"/>
  <c r="Z324" i="2"/>
  <c r="Y324" i="2"/>
  <c r="N324" i="2"/>
  <c r="AB321" i="2"/>
  <c r="AA321" i="2"/>
  <c r="Z321" i="2"/>
  <c r="Y321" i="2"/>
  <c r="N321" i="2"/>
  <c r="AB320" i="2"/>
  <c r="AA320" i="2"/>
  <c r="Z320" i="2"/>
  <c r="Y320" i="2"/>
  <c r="N320" i="2"/>
  <c r="AB319" i="2"/>
  <c r="AA319" i="2"/>
  <c r="Z319" i="2"/>
  <c r="Y319" i="2"/>
  <c r="N319" i="2"/>
  <c r="AB318" i="2"/>
  <c r="AA318" i="2"/>
  <c r="Z318" i="2"/>
  <c r="Y318" i="2"/>
  <c r="N318" i="2"/>
  <c r="AB316" i="2"/>
  <c r="AA316" i="2"/>
  <c r="Z316" i="2"/>
  <c r="Y316" i="2"/>
  <c r="N316" i="2"/>
  <c r="AB315" i="2"/>
  <c r="AA315" i="2"/>
  <c r="Z315" i="2"/>
  <c r="Y315" i="2"/>
  <c r="N315" i="2"/>
  <c r="AB314" i="2"/>
  <c r="AA314" i="2"/>
  <c r="Z314" i="2"/>
  <c r="Y314" i="2"/>
  <c r="N314" i="2"/>
  <c r="AB313" i="2"/>
  <c r="AA313" i="2"/>
  <c r="Z313" i="2"/>
  <c r="Y313" i="2"/>
  <c r="N313" i="2"/>
  <c r="AB310" i="2"/>
  <c r="AA310" i="2"/>
  <c r="Z310" i="2"/>
  <c r="Y310" i="2"/>
  <c r="N310" i="2"/>
  <c r="AB309" i="2"/>
  <c r="AA309" i="2"/>
  <c r="Z309" i="2"/>
  <c r="Y309" i="2"/>
  <c r="N309" i="2"/>
  <c r="AB308" i="2"/>
  <c r="AA308" i="2"/>
  <c r="Z308" i="2"/>
  <c r="Y308" i="2"/>
  <c r="N308" i="2"/>
  <c r="AB307" i="2"/>
  <c r="AA307" i="2"/>
  <c r="Z307" i="2"/>
  <c r="Y307" i="2"/>
  <c r="N307" i="2"/>
  <c r="AB306" i="2"/>
  <c r="AA306" i="2"/>
  <c r="Z306" i="2"/>
  <c r="Y306" i="2"/>
  <c r="N306" i="2"/>
  <c r="AB305" i="2"/>
  <c r="AA305" i="2"/>
  <c r="Z305" i="2"/>
  <c r="Y305" i="2"/>
  <c r="N305" i="2"/>
  <c r="AB304" i="2"/>
  <c r="AA304" i="2"/>
  <c r="Z304" i="2"/>
  <c r="Y304" i="2"/>
  <c r="N304" i="2"/>
  <c r="AB303" i="2"/>
  <c r="AA303" i="2"/>
  <c r="Z303" i="2"/>
  <c r="Y303" i="2"/>
  <c r="N303" i="2"/>
  <c r="AB302" i="2"/>
  <c r="AA302" i="2"/>
  <c r="Z302" i="2"/>
  <c r="Y302" i="2"/>
  <c r="N302" i="2"/>
  <c r="AB301" i="2"/>
  <c r="AA301" i="2"/>
  <c r="Z301" i="2"/>
  <c r="Y301" i="2"/>
  <c r="N301" i="2"/>
  <c r="AB300" i="2"/>
  <c r="AA300" i="2"/>
  <c r="Z300" i="2"/>
  <c r="Y300" i="2"/>
  <c r="N300" i="2"/>
  <c r="AB299" i="2"/>
  <c r="AA299" i="2"/>
  <c r="Z299" i="2"/>
  <c r="Y299" i="2"/>
  <c r="N299" i="2"/>
  <c r="AB298" i="2"/>
  <c r="AA298" i="2"/>
  <c r="Z298" i="2"/>
  <c r="Y298" i="2"/>
  <c r="N298" i="2"/>
  <c r="AB294" i="2"/>
  <c r="AA294" i="2"/>
  <c r="Z294" i="2"/>
  <c r="Y294" i="2"/>
  <c r="N294" i="2"/>
  <c r="AB291" i="2"/>
  <c r="AA291" i="2"/>
  <c r="Z291" i="2"/>
  <c r="Y291" i="2"/>
  <c r="N291" i="2"/>
  <c r="AB290" i="2"/>
  <c r="AA290" i="2"/>
  <c r="Z290" i="2"/>
  <c r="Y290" i="2"/>
  <c r="N290" i="2"/>
  <c r="AB285" i="2"/>
  <c r="AA285" i="2"/>
  <c r="Z285" i="2"/>
  <c r="Y285" i="2"/>
  <c r="N285" i="2"/>
  <c r="AB284" i="2"/>
  <c r="AA284" i="2"/>
  <c r="Z284" i="2"/>
  <c r="Y284" i="2"/>
  <c r="N284" i="2"/>
  <c r="AB283" i="2"/>
  <c r="AA283" i="2"/>
  <c r="Z283" i="2"/>
  <c r="Y283" i="2"/>
  <c r="N283" i="2"/>
  <c r="AB282" i="2"/>
  <c r="AA282" i="2"/>
  <c r="Z282" i="2"/>
  <c r="Y282" i="2"/>
  <c r="N282" i="2"/>
  <c r="AB281" i="2"/>
  <c r="AA281" i="2"/>
  <c r="Z281" i="2"/>
  <c r="Y281" i="2"/>
  <c r="N281" i="2"/>
  <c r="AB278" i="2"/>
  <c r="AA278" i="2"/>
  <c r="Z278" i="2"/>
  <c r="Y278" i="2"/>
  <c r="N278" i="2"/>
  <c r="AB277" i="2"/>
  <c r="AA277" i="2"/>
  <c r="Z277" i="2"/>
  <c r="Y277" i="2"/>
  <c r="N277" i="2"/>
  <c r="AB276" i="2"/>
  <c r="AA276" i="2"/>
  <c r="Z276" i="2"/>
  <c r="Y276" i="2"/>
  <c r="N276" i="2"/>
  <c r="AB275" i="2"/>
  <c r="AA275" i="2"/>
  <c r="Z275" i="2"/>
  <c r="Y275" i="2"/>
  <c r="N275" i="2"/>
  <c r="AB274" i="2"/>
  <c r="AA274" i="2"/>
  <c r="Z274" i="2"/>
  <c r="Y274" i="2"/>
  <c r="N274" i="2"/>
  <c r="AB273" i="2"/>
  <c r="AA273" i="2"/>
  <c r="Z273" i="2"/>
  <c r="Y273" i="2"/>
  <c r="N273" i="2"/>
  <c r="AB272" i="2"/>
  <c r="AA272" i="2"/>
  <c r="Z272" i="2"/>
  <c r="Y272" i="2"/>
  <c r="N272" i="2"/>
  <c r="AB271" i="2"/>
  <c r="AA271" i="2"/>
  <c r="Z271" i="2"/>
  <c r="Y271" i="2"/>
  <c r="N271" i="2"/>
  <c r="AB270" i="2"/>
  <c r="AA270" i="2"/>
  <c r="Z270" i="2"/>
  <c r="Y270" i="2"/>
  <c r="N270" i="2"/>
  <c r="AB269" i="2"/>
  <c r="AA269" i="2"/>
  <c r="Z269" i="2"/>
  <c r="Y269" i="2"/>
  <c r="N269" i="2"/>
  <c r="AB268" i="2"/>
  <c r="AA268" i="2"/>
  <c r="Z268" i="2"/>
  <c r="Y268" i="2"/>
  <c r="N268" i="2"/>
  <c r="AB267" i="2"/>
  <c r="AA267" i="2"/>
  <c r="Z267" i="2"/>
  <c r="Y267" i="2"/>
  <c r="N267" i="2"/>
  <c r="AB264" i="2"/>
  <c r="AA264" i="2"/>
  <c r="Z264" i="2"/>
  <c r="Y264" i="2"/>
  <c r="N264" i="2"/>
  <c r="AB263" i="2"/>
  <c r="AA263" i="2"/>
  <c r="Z263" i="2"/>
  <c r="Y263" i="2"/>
  <c r="N263" i="2"/>
  <c r="AB262" i="2"/>
  <c r="AA262" i="2"/>
  <c r="Z262" i="2"/>
  <c r="Y262" i="2"/>
  <c r="N262" i="2"/>
  <c r="AB259" i="2"/>
  <c r="AA259" i="2"/>
  <c r="Z259" i="2"/>
  <c r="Y259" i="2"/>
  <c r="N259" i="2"/>
  <c r="AB256" i="2"/>
  <c r="AA256" i="2"/>
  <c r="Z256" i="2"/>
  <c r="Y256" i="2"/>
  <c r="N256" i="2"/>
  <c r="AB255" i="2"/>
  <c r="AA255" i="2"/>
  <c r="Z255" i="2"/>
  <c r="Y255" i="2"/>
  <c r="N255" i="2"/>
  <c r="AB254" i="2"/>
  <c r="AA254" i="2"/>
  <c r="Z254" i="2"/>
  <c r="Y254" i="2"/>
  <c r="N254" i="2"/>
  <c r="AB252" i="2"/>
  <c r="AA252" i="2"/>
  <c r="Z252" i="2"/>
  <c r="Y252" i="2"/>
  <c r="N252" i="2"/>
  <c r="AB251" i="2"/>
  <c r="AA251" i="2"/>
  <c r="Z251" i="2"/>
  <c r="Y251" i="2"/>
  <c r="N251" i="2"/>
  <c r="AB250" i="2"/>
  <c r="AA250" i="2"/>
  <c r="Z250" i="2"/>
  <c r="Y250" i="2"/>
  <c r="N250" i="2"/>
  <c r="AB249" i="2"/>
  <c r="AA249" i="2"/>
  <c r="Z249" i="2"/>
  <c r="Y249" i="2"/>
  <c r="N249" i="2"/>
  <c r="AB248" i="2"/>
  <c r="AA248" i="2"/>
  <c r="Z248" i="2"/>
  <c r="Y248" i="2"/>
  <c r="N248" i="2"/>
  <c r="AB247" i="2"/>
  <c r="AA247" i="2"/>
  <c r="Z247" i="2"/>
  <c r="Y247" i="2"/>
  <c r="N247" i="2"/>
  <c r="AB246" i="2"/>
  <c r="AA246" i="2"/>
  <c r="Z246" i="2"/>
  <c r="Y246" i="2"/>
  <c r="N246" i="2"/>
  <c r="AB245" i="2"/>
  <c r="AA245" i="2"/>
  <c r="Z245" i="2"/>
  <c r="Y245" i="2"/>
  <c r="N245" i="2"/>
  <c r="AB242" i="2"/>
  <c r="AA242" i="2"/>
  <c r="Z242" i="2"/>
  <c r="Y242" i="2"/>
  <c r="N242" i="2"/>
  <c r="AB240" i="2"/>
  <c r="AA240" i="2"/>
  <c r="Z240" i="2"/>
  <c r="Y240" i="2"/>
  <c r="N240" i="2"/>
  <c r="AB239" i="2"/>
  <c r="AA239" i="2"/>
  <c r="Z239" i="2"/>
  <c r="Y239" i="2"/>
  <c r="N239" i="2"/>
  <c r="AB238" i="2"/>
  <c r="AA238" i="2"/>
  <c r="Z238" i="2"/>
  <c r="Y238" i="2"/>
  <c r="N238" i="2"/>
  <c r="AB237" i="2"/>
  <c r="AA237" i="2"/>
  <c r="Z237" i="2"/>
  <c r="Y237" i="2"/>
  <c r="N237" i="2"/>
  <c r="AB236" i="2"/>
  <c r="AA236" i="2"/>
  <c r="Z236" i="2"/>
  <c r="Y236" i="2"/>
  <c r="N236" i="2"/>
  <c r="AB235" i="2"/>
  <c r="AA235" i="2"/>
  <c r="Z235" i="2"/>
  <c r="Y235" i="2"/>
  <c r="N235" i="2"/>
  <c r="AB231" i="2"/>
  <c r="AA231" i="2"/>
  <c r="Z231" i="2"/>
  <c r="Y231" i="2"/>
  <c r="N231" i="2"/>
  <c r="AB226" i="2"/>
  <c r="AA226" i="2"/>
  <c r="Z226" i="2"/>
  <c r="Y226" i="2"/>
  <c r="N226" i="2"/>
  <c r="AB225" i="2"/>
  <c r="AA225" i="2"/>
  <c r="Z225" i="2"/>
  <c r="Y225" i="2"/>
  <c r="N225" i="2"/>
  <c r="AB224" i="2"/>
  <c r="AA224" i="2"/>
  <c r="Z224" i="2"/>
  <c r="Y224" i="2"/>
  <c r="N224" i="2"/>
  <c r="AB223" i="2"/>
  <c r="AA223" i="2"/>
  <c r="Z223" i="2"/>
  <c r="Y223" i="2"/>
  <c r="N223" i="2"/>
  <c r="AB222" i="2"/>
  <c r="AA222" i="2"/>
  <c r="Z222" i="2"/>
  <c r="Y222" i="2"/>
  <c r="N222" i="2"/>
  <c r="AB221" i="2"/>
  <c r="AA221" i="2"/>
  <c r="Z221" i="2"/>
  <c r="Y221" i="2"/>
  <c r="N221" i="2"/>
  <c r="AB220" i="2"/>
  <c r="AA220" i="2"/>
  <c r="Z220" i="2"/>
  <c r="Y220" i="2"/>
  <c r="N220" i="2"/>
  <c r="AB219" i="2"/>
  <c r="AA219" i="2"/>
  <c r="Z219" i="2"/>
  <c r="Y219" i="2"/>
  <c r="N219" i="2"/>
  <c r="AB218" i="2"/>
  <c r="AA218" i="2"/>
  <c r="Z218" i="2"/>
  <c r="Y218" i="2"/>
  <c r="N218" i="2"/>
  <c r="AB217" i="2"/>
  <c r="AA217" i="2"/>
  <c r="Z217" i="2"/>
  <c r="Y217" i="2"/>
  <c r="N217" i="2"/>
  <c r="AB216" i="2"/>
  <c r="AA216" i="2"/>
  <c r="Z216" i="2"/>
  <c r="Y216" i="2"/>
  <c r="N216" i="2"/>
  <c r="AB213" i="2"/>
  <c r="AA213" i="2"/>
  <c r="Z213" i="2"/>
  <c r="Y213" i="2"/>
  <c r="N213" i="2"/>
  <c r="AB211" i="2"/>
  <c r="AA211" i="2"/>
  <c r="Z211" i="2"/>
  <c r="Y211" i="2"/>
  <c r="N211" i="2"/>
  <c r="AB209" i="2"/>
  <c r="AA209" i="2"/>
  <c r="Z209" i="2"/>
  <c r="Y209" i="2"/>
  <c r="N209" i="2"/>
  <c r="AB208" i="2"/>
  <c r="AA208" i="2"/>
  <c r="Z208" i="2"/>
  <c r="Y208" i="2"/>
  <c r="N208" i="2"/>
  <c r="AB207" i="2"/>
  <c r="AA207" i="2"/>
  <c r="Z207" i="2"/>
  <c r="Y207" i="2"/>
  <c r="N207" i="2"/>
  <c r="AB206" i="2"/>
  <c r="AA206" i="2"/>
  <c r="Z206" i="2"/>
  <c r="Y206" i="2"/>
  <c r="N206" i="2"/>
  <c r="AB205" i="2"/>
  <c r="AA205" i="2"/>
  <c r="Z205" i="2"/>
  <c r="Y205" i="2"/>
  <c r="N205" i="2"/>
  <c r="AB204" i="2"/>
  <c r="AA204" i="2"/>
  <c r="Z204" i="2"/>
  <c r="Y204" i="2"/>
  <c r="N204" i="2"/>
  <c r="AB203" i="2"/>
  <c r="AA203" i="2"/>
  <c r="Z203" i="2"/>
  <c r="Y203" i="2"/>
  <c r="N203" i="2"/>
  <c r="AB202" i="2"/>
  <c r="AA202" i="2"/>
  <c r="Z202" i="2"/>
  <c r="Y202" i="2"/>
  <c r="N202" i="2"/>
  <c r="AB201" i="2"/>
  <c r="AA201" i="2"/>
  <c r="Z201" i="2"/>
  <c r="Y201" i="2"/>
  <c r="N201" i="2"/>
  <c r="AB200" i="2"/>
  <c r="AA200" i="2"/>
  <c r="Z200" i="2"/>
  <c r="Y200" i="2"/>
  <c r="N200" i="2"/>
  <c r="AB199" i="2"/>
  <c r="AA199" i="2"/>
  <c r="Z199" i="2"/>
  <c r="Y199" i="2"/>
  <c r="N199" i="2"/>
  <c r="AB198" i="2"/>
  <c r="AA198" i="2"/>
  <c r="Z198" i="2"/>
  <c r="Y198" i="2"/>
  <c r="N198" i="2"/>
  <c r="AB197" i="2"/>
  <c r="AA197" i="2"/>
  <c r="Z197" i="2"/>
  <c r="Y197" i="2"/>
  <c r="N197" i="2"/>
  <c r="AB196" i="2"/>
  <c r="AA196" i="2"/>
  <c r="Z196" i="2"/>
  <c r="Y196" i="2"/>
  <c r="N196" i="2"/>
  <c r="AB195" i="2"/>
  <c r="AA195" i="2"/>
  <c r="Z195" i="2"/>
  <c r="Y195" i="2"/>
  <c r="N195" i="2"/>
  <c r="AB194" i="2"/>
  <c r="AA194" i="2"/>
  <c r="Z194" i="2"/>
  <c r="Y194" i="2"/>
  <c r="N194" i="2"/>
  <c r="AB193" i="2"/>
  <c r="AA193" i="2"/>
  <c r="Z193" i="2"/>
  <c r="Y193" i="2"/>
  <c r="N193" i="2"/>
  <c r="AB192" i="2"/>
  <c r="AA192" i="2"/>
  <c r="Z192" i="2"/>
  <c r="Y192" i="2"/>
  <c r="N192" i="2"/>
  <c r="AB191" i="2"/>
  <c r="AA191" i="2"/>
  <c r="Z191" i="2"/>
  <c r="Y191" i="2"/>
  <c r="N191" i="2"/>
  <c r="AB188" i="2"/>
  <c r="AA188" i="2"/>
  <c r="Z188" i="2"/>
  <c r="Y188" i="2"/>
  <c r="N188" i="2"/>
  <c r="AB187" i="2"/>
  <c r="AA187" i="2"/>
  <c r="Z187" i="2"/>
  <c r="Y187" i="2"/>
  <c r="N187" i="2"/>
  <c r="AB186" i="2"/>
  <c r="AA186" i="2"/>
  <c r="Z186" i="2"/>
  <c r="Y186" i="2"/>
  <c r="N186" i="2"/>
  <c r="AB185" i="2"/>
  <c r="AA185" i="2"/>
  <c r="Z185" i="2"/>
  <c r="Y185" i="2"/>
  <c r="N185" i="2"/>
  <c r="AB182" i="2"/>
  <c r="AA182" i="2"/>
  <c r="Z182" i="2"/>
  <c r="Y182" i="2"/>
  <c r="N182" i="2"/>
  <c r="AB181" i="2"/>
  <c r="AA181" i="2"/>
  <c r="Z181" i="2"/>
  <c r="Y181" i="2"/>
  <c r="N181" i="2"/>
  <c r="AB180" i="2"/>
  <c r="AA180" i="2"/>
  <c r="Z180" i="2"/>
  <c r="Y180" i="2"/>
  <c r="N180" i="2"/>
  <c r="AB179" i="2"/>
  <c r="AA179" i="2"/>
  <c r="Z179" i="2"/>
  <c r="Y179" i="2"/>
  <c r="N179" i="2"/>
  <c r="AB178" i="2"/>
  <c r="AA178" i="2"/>
  <c r="Z178" i="2"/>
  <c r="Y178" i="2"/>
  <c r="N178" i="2"/>
  <c r="AB175" i="2"/>
  <c r="AA175" i="2"/>
  <c r="Z175" i="2"/>
  <c r="Y175" i="2"/>
  <c r="N175" i="2"/>
  <c r="AB174" i="2"/>
  <c r="AA174" i="2"/>
  <c r="Z174" i="2"/>
  <c r="Y174" i="2"/>
  <c r="N174" i="2"/>
  <c r="AB173" i="2"/>
  <c r="AA173" i="2"/>
  <c r="Z173" i="2"/>
  <c r="Y173" i="2"/>
  <c r="N173" i="2"/>
  <c r="AB171" i="2"/>
  <c r="AA171" i="2"/>
  <c r="Z171" i="2"/>
  <c r="Y171" i="2"/>
  <c r="N171" i="2"/>
  <c r="AB170" i="2"/>
  <c r="AA170" i="2"/>
  <c r="Z170" i="2"/>
  <c r="Y170" i="2"/>
  <c r="N170" i="2"/>
  <c r="AB169" i="2"/>
  <c r="AA169" i="2"/>
  <c r="Z169" i="2"/>
  <c r="Y169" i="2"/>
  <c r="N169" i="2"/>
  <c r="AB166" i="2"/>
  <c r="AA166" i="2"/>
  <c r="Z166" i="2"/>
  <c r="Y166" i="2"/>
  <c r="N166" i="2"/>
  <c r="AB165" i="2"/>
  <c r="AA165" i="2"/>
  <c r="Z165" i="2"/>
  <c r="Y165" i="2"/>
  <c r="N165" i="2"/>
  <c r="AB163" i="2"/>
  <c r="AA163" i="2"/>
  <c r="Z163" i="2"/>
  <c r="Y163" i="2"/>
  <c r="N163" i="2"/>
  <c r="AB162" i="2"/>
  <c r="AA162" i="2"/>
  <c r="Z162" i="2"/>
  <c r="Y162" i="2"/>
  <c r="N162" i="2"/>
  <c r="AB161" i="2"/>
  <c r="AA161" i="2"/>
  <c r="Z161" i="2"/>
  <c r="Y161" i="2"/>
  <c r="N161" i="2"/>
  <c r="AB160" i="2"/>
  <c r="AA160" i="2"/>
  <c r="Z160" i="2"/>
  <c r="Y160" i="2"/>
  <c r="N160" i="2"/>
  <c r="AB159" i="2"/>
  <c r="AA159" i="2"/>
  <c r="Z159" i="2"/>
  <c r="Y159" i="2"/>
  <c r="N159" i="2"/>
  <c r="AB158" i="2"/>
  <c r="AA158" i="2"/>
  <c r="Z158" i="2"/>
  <c r="Y158" i="2"/>
  <c r="N158" i="2"/>
  <c r="AB157" i="2"/>
  <c r="AA157" i="2"/>
  <c r="Z157" i="2"/>
  <c r="Y157" i="2"/>
  <c r="N157" i="2"/>
  <c r="AB156" i="2"/>
  <c r="AA156" i="2"/>
  <c r="Z156" i="2"/>
  <c r="Y156" i="2"/>
  <c r="N156" i="2"/>
  <c r="AB155" i="2"/>
  <c r="AA155" i="2"/>
  <c r="Z155" i="2"/>
  <c r="Y155" i="2"/>
  <c r="N155" i="2"/>
  <c r="AB154" i="2"/>
  <c r="AA154" i="2"/>
  <c r="Z154" i="2"/>
  <c r="Y154" i="2"/>
  <c r="N154" i="2"/>
  <c r="AB153" i="2"/>
  <c r="AA153" i="2"/>
  <c r="Z153" i="2"/>
  <c r="Y153" i="2"/>
  <c r="N153" i="2"/>
  <c r="AB152" i="2"/>
  <c r="AA152" i="2"/>
  <c r="Z152" i="2"/>
  <c r="Y152" i="2"/>
  <c r="N152" i="2"/>
  <c r="AB151" i="2"/>
  <c r="AA151" i="2"/>
  <c r="Z151" i="2"/>
  <c r="Y151" i="2"/>
  <c r="N151" i="2"/>
  <c r="AB150" i="2"/>
  <c r="AA150" i="2"/>
  <c r="Z150" i="2"/>
  <c r="Y150" i="2"/>
  <c r="N150" i="2"/>
  <c r="AB149" i="2"/>
  <c r="AA149" i="2"/>
  <c r="Z149" i="2"/>
  <c r="Y149" i="2"/>
  <c r="N149" i="2"/>
  <c r="AB148" i="2"/>
  <c r="AA148" i="2"/>
  <c r="Z148" i="2"/>
  <c r="Y148" i="2"/>
  <c r="N148" i="2"/>
  <c r="AB144" i="2"/>
  <c r="AA144" i="2"/>
  <c r="Z144" i="2"/>
  <c r="Y144" i="2"/>
  <c r="N144" i="2"/>
  <c r="AB141" i="2"/>
  <c r="AA141" i="2"/>
  <c r="Z141" i="2"/>
  <c r="Y141" i="2"/>
  <c r="N141" i="2"/>
  <c r="AB140" i="2"/>
  <c r="AA140" i="2"/>
  <c r="Z140" i="2"/>
  <c r="Y140" i="2"/>
  <c r="N140" i="2"/>
  <c r="AB138" i="2"/>
  <c r="AA138" i="2"/>
  <c r="Z138" i="2"/>
  <c r="Y138" i="2"/>
  <c r="N138" i="2"/>
  <c r="AB134" i="2"/>
  <c r="AA134" i="2"/>
  <c r="Z134" i="2"/>
  <c r="Y134" i="2"/>
  <c r="N134" i="2"/>
  <c r="AB133" i="2"/>
  <c r="AA133" i="2"/>
  <c r="Z133" i="2"/>
  <c r="Y133" i="2"/>
  <c r="N133" i="2"/>
  <c r="AB130" i="2"/>
  <c r="AA130" i="2"/>
  <c r="Z130" i="2"/>
  <c r="Y130" i="2"/>
  <c r="N130" i="2"/>
  <c r="AB129" i="2"/>
  <c r="AA129" i="2"/>
  <c r="Z129" i="2"/>
  <c r="Y129" i="2"/>
  <c r="N129" i="2"/>
  <c r="AB126" i="2"/>
  <c r="AA126" i="2"/>
  <c r="Z126" i="2"/>
  <c r="Y126" i="2"/>
  <c r="N126" i="2"/>
  <c r="AB121" i="2"/>
  <c r="AA121" i="2"/>
  <c r="Z121" i="2"/>
  <c r="Y121" i="2"/>
  <c r="N121" i="2"/>
  <c r="AB120" i="2"/>
  <c r="AA120" i="2"/>
  <c r="Z120" i="2"/>
  <c r="Y120" i="2"/>
  <c r="N120" i="2"/>
  <c r="AB119" i="2"/>
  <c r="AA119" i="2"/>
  <c r="Z119" i="2"/>
  <c r="Y119" i="2"/>
  <c r="N119" i="2"/>
  <c r="AB116" i="2"/>
  <c r="AA116" i="2"/>
  <c r="Z116" i="2"/>
  <c r="Y116" i="2"/>
  <c r="N116" i="2"/>
  <c r="AB115" i="2"/>
  <c r="AA115" i="2"/>
  <c r="Z115" i="2"/>
  <c r="Y115" i="2"/>
  <c r="N115" i="2"/>
  <c r="AB114" i="2"/>
  <c r="AA114" i="2"/>
  <c r="Z114" i="2"/>
  <c r="Y114" i="2"/>
  <c r="N114" i="2"/>
  <c r="AB113" i="2"/>
  <c r="AA113" i="2"/>
  <c r="Z113" i="2"/>
  <c r="Y113" i="2"/>
  <c r="N113" i="2"/>
  <c r="AB112" i="2"/>
  <c r="AA112" i="2"/>
  <c r="Z112" i="2"/>
  <c r="Y112" i="2"/>
  <c r="N112" i="2"/>
  <c r="AB111" i="2"/>
  <c r="AA111" i="2"/>
  <c r="Z111" i="2"/>
  <c r="Y111" i="2"/>
  <c r="N111" i="2"/>
  <c r="AB110" i="2"/>
  <c r="AA110" i="2"/>
  <c r="Z110" i="2"/>
  <c r="Y110" i="2"/>
  <c r="N110" i="2"/>
  <c r="AB109" i="2"/>
  <c r="AA109" i="2"/>
  <c r="Z109" i="2"/>
  <c r="Y109" i="2"/>
  <c r="N109" i="2"/>
  <c r="AB108" i="2"/>
  <c r="AA108" i="2"/>
  <c r="Z108" i="2"/>
  <c r="Y108" i="2"/>
  <c r="N108" i="2"/>
  <c r="AB105" i="2"/>
  <c r="AA105" i="2"/>
  <c r="Z105" i="2"/>
  <c r="Y105" i="2"/>
  <c r="N105" i="2"/>
  <c r="AB104" i="2"/>
  <c r="AA104" i="2"/>
  <c r="Z104" i="2"/>
  <c r="Y104" i="2"/>
  <c r="N104" i="2"/>
  <c r="AB103" i="2"/>
  <c r="AA103" i="2"/>
  <c r="Z103" i="2"/>
  <c r="Y103" i="2"/>
  <c r="N103" i="2"/>
  <c r="AB102" i="2"/>
  <c r="AA102" i="2"/>
  <c r="Z102" i="2"/>
  <c r="Y102" i="2"/>
  <c r="N102" i="2"/>
  <c r="AB99" i="2"/>
  <c r="AA99" i="2"/>
  <c r="Z99" i="2"/>
  <c r="Y99" i="2"/>
  <c r="N99" i="2"/>
  <c r="AB95" i="2"/>
  <c r="AA95" i="2"/>
  <c r="Z95" i="2"/>
  <c r="Y95" i="2"/>
  <c r="N95" i="2"/>
  <c r="AB94" i="2"/>
  <c r="AA94" i="2"/>
  <c r="Z94" i="2"/>
  <c r="Y94" i="2"/>
  <c r="N94" i="2"/>
  <c r="AB93" i="2"/>
  <c r="AA93" i="2"/>
  <c r="Z93" i="2"/>
  <c r="Y93" i="2"/>
  <c r="N93" i="2"/>
  <c r="AB92" i="2"/>
  <c r="AA92" i="2"/>
  <c r="Z92" i="2"/>
  <c r="Y92" i="2"/>
  <c r="N92" i="2"/>
  <c r="AB91" i="2"/>
  <c r="AA91" i="2"/>
  <c r="Z91" i="2"/>
  <c r="Y91" i="2"/>
  <c r="N91" i="2"/>
  <c r="AB90" i="2"/>
  <c r="AA90" i="2"/>
  <c r="Z90" i="2"/>
  <c r="Y90" i="2"/>
  <c r="N90" i="2"/>
  <c r="AB89" i="2"/>
  <c r="AA89" i="2"/>
  <c r="Z89" i="2"/>
  <c r="Y89" i="2"/>
  <c r="N89" i="2"/>
  <c r="AB88" i="2"/>
  <c r="AA88" i="2"/>
  <c r="Z88" i="2"/>
  <c r="Y88" i="2"/>
  <c r="N88" i="2"/>
  <c r="AB84" i="2"/>
  <c r="AA84" i="2"/>
  <c r="Z84" i="2"/>
  <c r="Y84" i="2"/>
  <c r="N84" i="2"/>
  <c r="AB83" i="2"/>
  <c r="AA83" i="2"/>
  <c r="Z83" i="2"/>
  <c r="Y83" i="2"/>
  <c r="N83" i="2"/>
  <c r="AB82" i="2"/>
  <c r="AA82" i="2"/>
  <c r="Z82" i="2"/>
  <c r="Y82" i="2"/>
  <c r="N82" i="2"/>
  <c r="AB81" i="2"/>
  <c r="AA81" i="2"/>
  <c r="Z81" i="2"/>
  <c r="Y81" i="2"/>
  <c r="N81" i="2"/>
  <c r="AB78" i="2"/>
  <c r="AA78" i="2"/>
  <c r="Z78" i="2"/>
  <c r="Y78" i="2"/>
  <c r="N78" i="2"/>
  <c r="AB77" i="2"/>
  <c r="AA77" i="2"/>
  <c r="Z77" i="2"/>
  <c r="Y77" i="2"/>
  <c r="N77" i="2"/>
  <c r="AB76" i="2"/>
  <c r="AA76" i="2"/>
  <c r="Z76" i="2"/>
  <c r="Y76" i="2"/>
  <c r="N76" i="2"/>
  <c r="AB75" i="2"/>
  <c r="AA75" i="2"/>
  <c r="Z75" i="2"/>
  <c r="Y75" i="2"/>
  <c r="N75" i="2"/>
  <c r="AB68" i="2"/>
  <c r="AA68" i="2"/>
  <c r="Z68" i="2"/>
  <c r="Y68" i="2"/>
  <c r="N68" i="2"/>
  <c r="AB67" i="2"/>
  <c r="AA67" i="2"/>
  <c r="Z67" i="2"/>
  <c r="Y67" i="2"/>
  <c r="N67" i="2"/>
  <c r="AB66" i="2"/>
  <c r="AA66" i="2"/>
  <c r="Z66" i="2"/>
  <c r="Y66" i="2"/>
  <c r="N66" i="2"/>
  <c r="AB65" i="2"/>
  <c r="AA65" i="2"/>
  <c r="Z65" i="2"/>
  <c r="Y65" i="2"/>
  <c r="N65" i="2"/>
  <c r="AB64" i="2"/>
  <c r="AA64" i="2"/>
  <c r="Z64" i="2"/>
  <c r="Y64" i="2"/>
  <c r="N64" i="2"/>
  <c r="AB63" i="2"/>
  <c r="AA63" i="2"/>
  <c r="Z63" i="2"/>
  <c r="Y63" i="2"/>
  <c r="N63" i="2"/>
  <c r="AB62" i="2"/>
  <c r="AA62" i="2"/>
  <c r="Z62" i="2"/>
  <c r="Y62" i="2"/>
  <c r="N62" i="2"/>
  <c r="AB61" i="2"/>
  <c r="AA61" i="2"/>
  <c r="Z61" i="2"/>
  <c r="Y61" i="2"/>
  <c r="N61" i="2"/>
  <c r="AB60" i="2"/>
  <c r="AA60" i="2"/>
  <c r="Z60" i="2"/>
  <c r="Y60" i="2"/>
  <c r="N60" i="2"/>
  <c r="AB59" i="2"/>
  <c r="AA59" i="2"/>
  <c r="Z59" i="2"/>
  <c r="Y59" i="2"/>
  <c r="N59" i="2"/>
  <c r="AB58" i="2"/>
  <c r="AA58" i="2"/>
  <c r="Z58" i="2"/>
  <c r="Y58" i="2"/>
  <c r="N58" i="2"/>
  <c r="AB57" i="2"/>
  <c r="AA57" i="2"/>
  <c r="Z57" i="2"/>
  <c r="Y57" i="2"/>
  <c r="N57" i="2"/>
  <c r="AB56" i="2"/>
  <c r="AA56" i="2"/>
  <c r="Z56" i="2"/>
  <c r="Y56" i="2"/>
  <c r="N56" i="2"/>
  <c r="AB55" i="2"/>
  <c r="AA55" i="2"/>
  <c r="Z55" i="2"/>
  <c r="Y55" i="2"/>
  <c r="N55" i="2"/>
  <c r="AB54" i="2"/>
  <c r="AA54" i="2"/>
  <c r="Z54" i="2"/>
  <c r="Y54" i="2"/>
  <c r="N54" i="2"/>
  <c r="AB53" i="2"/>
  <c r="AA53" i="2"/>
  <c r="Z53" i="2"/>
  <c r="Y53" i="2"/>
  <c r="N53" i="2"/>
  <c r="AB52" i="2"/>
  <c r="AA52" i="2"/>
  <c r="Z52" i="2"/>
  <c r="Y52" i="2"/>
  <c r="N52" i="2"/>
  <c r="AB51" i="2"/>
  <c r="AA51" i="2"/>
  <c r="Z51" i="2"/>
  <c r="Y51" i="2"/>
  <c r="N51" i="2"/>
  <c r="AB50" i="2"/>
  <c r="AA50" i="2"/>
  <c r="Z50" i="2"/>
  <c r="Y50" i="2"/>
  <c r="N50" i="2"/>
  <c r="AB49" i="2"/>
  <c r="AA49" i="2"/>
  <c r="Z49" i="2"/>
  <c r="Y49" i="2"/>
  <c r="N49" i="2"/>
  <c r="AB48" i="2"/>
  <c r="AA48" i="2"/>
  <c r="Z48" i="2"/>
  <c r="Y48" i="2"/>
  <c r="N48" i="2"/>
  <c r="AB47" i="2"/>
  <c r="AA47" i="2"/>
  <c r="Z47" i="2"/>
  <c r="Y47" i="2"/>
  <c r="N47" i="2"/>
  <c r="AB42" i="2"/>
  <c r="AA42" i="2"/>
  <c r="Z42" i="2"/>
  <c r="Y42" i="2"/>
  <c r="N42" i="2"/>
  <c r="AB41" i="2"/>
  <c r="AA41" i="2"/>
  <c r="Z41" i="2"/>
  <c r="Y41" i="2"/>
  <c r="N41" i="2"/>
  <c r="AB40" i="2"/>
  <c r="AA40" i="2"/>
  <c r="Z40" i="2"/>
  <c r="Y40" i="2"/>
  <c r="N40" i="2"/>
  <c r="AB34" i="2"/>
  <c r="AA34" i="2"/>
  <c r="Z34" i="2"/>
  <c r="Y34" i="2"/>
  <c r="N34" i="2"/>
  <c r="AB33" i="2"/>
  <c r="AA33" i="2"/>
  <c r="Z33" i="2"/>
  <c r="Y33" i="2"/>
  <c r="N33" i="2"/>
  <c r="AB32" i="2"/>
  <c r="AA32" i="2"/>
  <c r="Z32" i="2"/>
  <c r="Y32" i="2"/>
  <c r="N32" i="2"/>
  <c r="AB31" i="2"/>
  <c r="AA31" i="2"/>
  <c r="Z31" i="2"/>
  <c r="Y31" i="2"/>
  <c r="N31" i="2"/>
  <c r="AB27" i="2"/>
  <c r="AA27" i="2"/>
  <c r="Z27" i="2"/>
  <c r="Y27" i="2"/>
  <c r="N27" i="2"/>
  <c r="AB25" i="2"/>
  <c r="AA25" i="2"/>
  <c r="Z25" i="2"/>
  <c r="Y25" i="2"/>
  <c r="N25" i="2"/>
  <c r="AB20" i="2"/>
  <c r="AA20" i="2"/>
  <c r="Z20" i="2"/>
  <c r="Y20" i="2"/>
  <c r="N20" i="2"/>
  <c r="AB13" i="2"/>
  <c r="AA13" i="2"/>
  <c r="Z13" i="2"/>
  <c r="Y13" i="2"/>
  <c r="R8" i="2"/>
  <c r="C6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C374" i="2"/>
  <c r="C375" i="2" s="1"/>
  <c r="B375" i="2" s="1"/>
  <c r="H373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AP1100" i="1"/>
  <c r="U1062" i="2" s="1"/>
  <c r="AM1100" i="1"/>
  <c r="T1062" i="2" s="1"/>
  <c r="AJ1100" i="1"/>
  <c r="S1062" i="2" s="1"/>
  <c r="AG1100" i="1"/>
  <c r="R1062" i="2" s="1"/>
  <c r="B1100" i="1"/>
  <c r="AP1099" i="1"/>
  <c r="U1061" i="2" s="1"/>
  <c r="AM1099" i="1"/>
  <c r="T1061" i="2" s="1"/>
  <c r="AJ1099" i="1"/>
  <c r="S1061" i="2" s="1"/>
  <c r="AG1099" i="1"/>
  <c r="R1061" i="2" s="1"/>
  <c r="B1099" i="1"/>
  <c r="AP1098" i="1"/>
  <c r="U1060" i="2" s="1"/>
  <c r="AM1098" i="1"/>
  <c r="T1060" i="2" s="1"/>
  <c r="AJ1098" i="1"/>
  <c r="S1060" i="2" s="1"/>
  <c r="AG1098" i="1"/>
  <c r="R1060" i="2" s="1"/>
  <c r="B1098" i="1"/>
  <c r="AP1097" i="1"/>
  <c r="U1059" i="2" s="1"/>
  <c r="AM1097" i="1"/>
  <c r="T1059" i="2" s="1"/>
  <c r="AJ1097" i="1"/>
  <c r="S1059" i="2" s="1"/>
  <c r="AG1097" i="1"/>
  <c r="R1059" i="2" s="1"/>
  <c r="B1097" i="1"/>
  <c r="S1097" i="1" s="1"/>
  <c r="AP1096" i="1"/>
  <c r="U1058" i="2" s="1"/>
  <c r="AM1096" i="1"/>
  <c r="T1058" i="2" s="1"/>
  <c r="AJ1096" i="1"/>
  <c r="S1058" i="2" s="1"/>
  <c r="AG1096" i="1"/>
  <c r="R1058" i="2" s="1"/>
  <c r="B1096" i="1"/>
  <c r="AO1095" i="1"/>
  <c r="AN1095" i="1"/>
  <c r="AL1095" i="1"/>
  <c r="AK1095" i="1"/>
  <c r="AI1095" i="1"/>
  <c r="AH1095" i="1"/>
  <c r="AF1095" i="1"/>
  <c r="AE1095" i="1"/>
  <c r="AA1095" i="1"/>
  <c r="Z1095" i="1"/>
  <c r="Y1095" i="1"/>
  <c r="X1095" i="1"/>
  <c r="W1095" i="1"/>
  <c r="V1095" i="1"/>
  <c r="U1095" i="1"/>
  <c r="T1095" i="1"/>
  <c r="B1095" i="1"/>
  <c r="AP1094" i="1"/>
  <c r="U1056" i="2" s="1"/>
  <c r="AM1094" i="1"/>
  <c r="T1056" i="2" s="1"/>
  <c r="AJ1094" i="1"/>
  <c r="S1056" i="2" s="1"/>
  <c r="AG1094" i="1"/>
  <c r="R1056" i="2" s="1"/>
  <c r="B1094" i="1"/>
  <c r="O1094" i="1" s="1"/>
  <c r="L1056" i="2" s="1"/>
  <c r="AP1093" i="1"/>
  <c r="U1055" i="2" s="1"/>
  <c r="AM1093" i="1"/>
  <c r="T1055" i="2" s="1"/>
  <c r="AJ1093" i="1"/>
  <c r="S1055" i="2" s="1"/>
  <c r="AG1093" i="1"/>
  <c r="R1055" i="2" s="1"/>
  <c r="B1093" i="1"/>
  <c r="N1093" i="1" s="1"/>
  <c r="AP1092" i="1"/>
  <c r="U1054" i="2" s="1"/>
  <c r="AM1092" i="1"/>
  <c r="T1054" i="2" s="1"/>
  <c r="AJ1092" i="1"/>
  <c r="S1054" i="2" s="1"/>
  <c r="AG1092" i="1"/>
  <c r="R1054" i="2" s="1"/>
  <c r="B1092" i="1"/>
  <c r="AP1091" i="1"/>
  <c r="U1053" i="2" s="1"/>
  <c r="AM1091" i="1"/>
  <c r="T1053" i="2" s="1"/>
  <c r="AJ1091" i="1"/>
  <c r="S1053" i="2" s="1"/>
  <c r="AG1091" i="1"/>
  <c r="R1053" i="2" s="1"/>
  <c r="B1091" i="1"/>
  <c r="N1091" i="1" s="1"/>
  <c r="AP1090" i="1"/>
  <c r="U1052" i="2" s="1"/>
  <c r="AM1090" i="1"/>
  <c r="T1052" i="2" s="1"/>
  <c r="AJ1090" i="1"/>
  <c r="S1052" i="2" s="1"/>
  <c r="AG1090" i="1"/>
  <c r="R1052" i="2" s="1"/>
  <c r="B1090" i="1"/>
  <c r="AO1089" i="1"/>
  <c r="AN1089" i="1"/>
  <c r="AL1089" i="1"/>
  <c r="AK1089" i="1"/>
  <c r="AI1089" i="1"/>
  <c r="AH1089" i="1"/>
  <c r="AH1088" i="1" s="1"/>
  <c r="AF1089" i="1"/>
  <c r="AE1089" i="1"/>
  <c r="AA1089" i="1"/>
  <c r="Z1089" i="1"/>
  <c r="Y1089" i="1"/>
  <c r="X1089" i="1"/>
  <c r="W1089" i="1"/>
  <c r="V1089" i="1"/>
  <c r="V1088" i="1" s="1"/>
  <c r="U1089" i="1"/>
  <c r="U1088" i="1" s="1"/>
  <c r="T1089" i="1"/>
  <c r="B1089" i="1"/>
  <c r="B1088" i="1"/>
  <c r="AP1087" i="1"/>
  <c r="U1049" i="2" s="1"/>
  <c r="AM1087" i="1"/>
  <c r="T1049" i="2" s="1"/>
  <c r="AJ1087" i="1"/>
  <c r="S1049" i="2" s="1"/>
  <c r="AG1087" i="1"/>
  <c r="R1049" i="2" s="1"/>
  <c r="B1087" i="1"/>
  <c r="AP1086" i="1"/>
  <c r="U1048" i="2" s="1"/>
  <c r="AM1086" i="1"/>
  <c r="T1048" i="2" s="1"/>
  <c r="AJ1086" i="1"/>
  <c r="S1048" i="2" s="1"/>
  <c r="AG1086" i="1"/>
  <c r="R1048" i="2" s="1"/>
  <c r="B1086" i="1"/>
  <c r="AP1085" i="1"/>
  <c r="U1047" i="2" s="1"/>
  <c r="AM1085" i="1"/>
  <c r="T1047" i="2" s="1"/>
  <c r="AJ1085" i="1"/>
  <c r="S1047" i="2" s="1"/>
  <c r="AG1085" i="1"/>
  <c r="R1047" i="2" s="1"/>
  <c r="B1085" i="1"/>
  <c r="AO1084" i="1"/>
  <c r="AO1083" i="1" s="1"/>
  <c r="AN1084" i="1"/>
  <c r="AL1084" i="1"/>
  <c r="AK1084" i="1"/>
  <c r="AK1083" i="1" s="1"/>
  <c r="AI1084" i="1"/>
  <c r="AH1084" i="1"/>
  <c r="AH1083" i="1" s="1"/>
  <c r="AF1084" i="1"/>
  <c r="AE1084" i="1"/>
  <c r="AE1083" i="1" s="1"/>
  <c r="AA1084" i="1"/>
  <c r="AA1083" i="1" s="1"/>
  <c r="Z1084" i="1"/>
  <c r="Z1083" i="1" s="1"/>
  <c r="Y1084" i="1"/>
  <c r="Y1083" i="1" s="1"/>
  <c r="X1084" i="1"/>
  <c r="X1083" i="1" s="1"/>
  <c r="W1084" i="1"/>
  <c r="W1083" i="1" s="1"/>
  <c r="V1084" i="1"/>
  <c r="V1083" i="1" s="1"/>
  <c r="U1084" i="1"/>
  <c r="U1083" i="1" s="1"/>
  <c r="T1084" i="1"/>
  <c r="T1083" i="1" s="1"/>
  <c r="B1084" i="1"/>
  <c r="B1083" i="1"/>
  <c r="B1082" i="1"/>
  <c r="AP1081" i="1"/>
  <c r="U1043" i="2" s="1"/>
  <c r="AM1081" i="1"/>
  <c r="T1043" i="2" s="1"/>
  <c r="AJ1081" i="1"/>
  <c r="S1043" i="2" s="1"/>
  <c r="AG1081" i="1"/>
  <c r="R1043" i="2" s="1"/>
  <c r="B1081" i="1"/>
  <c r="AO1080" i="1"/>
  <c r="AO1079" i="1" s="1"/>
  <c r="AN1080" i="1"/>
  <c r="AN1079" i="1" s="1"/>
  <c r="AL1080" i="1"/>
  <c r="AK1080" i="1"/>
  <c r="AK1079" i="1" s="1"/>
  <c r="AI1080" i="1"/>
  <c r="AI1079" i="1" s="1"/>
  <c r="AH1080" i="1"/>
  <c r="AF1080" i="1"/>
  <c r="AE1080" i="1"/>
  <c r="AE1079" i="1" s="1"/>
  <c r="AA1080" i="1"/>
  <c r="AA1079" i="1" s="1"/>
  <c r="Z1080" i="1"/>
  <c r="Z1079" i="1" s="1"/>
  <c r="Y1080" i="1"/>
  <c r="Y1079" i="1" s="1"/>
  <c r="X1080" i="1"/>
  <c r="X1079" i="1" s="1"/>
  <c r="W1080" i="1"/>
  <c r="W1079" i="1" s="1"/>
  <c r="V1080" i="1"/>
  <c r="V1079" i="1" s="1"/>
  <c r="U1080" i="1"/>
  <c r="U1079" i="1" s="1"/>
  <c r="T1080" i="1"/>
  <c r="T1079" i="1" s="1"/>
  <c r="B1080" i="1"/>
  <c r="B1079" i="1"/>
  <c r="AP1078" i="1"/>
  <c r="U1040" i="2" s="1"/>
  <c r="AM1078" i="1"/>
  <c r="T1040" i="2" s="1"/>
  <c r="AJ1078" i="1"/>
  <c r="S1040" i="2" s="1"/>
  <c r="AG1078" i="1"/>
  <c r="R1040" i="2" s="1"/>
  <c r="B1078" i="1"/>
  <c r="R1078" i="1" s="1"/>
  <c r="AO1077" i="1"/>
  <c r="AN1077" i="1"/>
  <c r="AL1077" i="1"/>
  <c r="AK1077" i="1"/>
  <c r="AK1076" i="1" s="1"/>
  <c r="AI1077" i="1"/>
  <c r="AI1076" i="1" s="1"/>
  <c r="AH1077" i="1"/>
  <c r="AF1077" i="1"/>
  <c r="AE1077" i="1"/>
  <c r="AE1076" i="1" s="1"/>
  <c r="AA1077" i="1"/>
  <c r="AA1076" i="1" s="1"/>
  <c r="Z1077" i="1"/>
  <c r="Z1076" i="1" s="1"/>
  <c r="Y1077" i="1"/>
  <c r="Y1076" i="1" s="1"/>
  <c r="X1077" i="1"/>
  <c r="X1076" i="1" s="1"/>
  <c r="W1077" i="1"/>
  <c r="W1076" i="1" s="1"/>
  <c r="V1077" i="1"/>
  <c r="V1076" i="1" s="1"/>
  <c r="U1077" i="1"/>
  <c r="U1076" i="1" s="1"/>
  <c r="T1077" i="1"/>
  <c r="T1076" i="1" s="1"/>
  <c r="B1077" i="1"/>
  <c r="AN1076" i="1"/>
  <c r="B1076" i="1"/>
  <c r="AP1075" i="1"/>
  <c r="U1037" i="2" s="1"/>
  <c r="AM1075" i="1"/>
  <c r="T1037" i="2" s="1"/>
  <c r="AJ1075" i="1"/>
  <c r="S1037" i="2" s="1"/>
  <c r="AG1075" i="1"/>
  <c r="R1037" i="2" s="1"/>
  <c r="B1075" i="1"/>
  <c r="R1075" i="1" s="1"/>
  <c r="AO1074" i="1"/>
  <c r="AO1073" i="1" s="1"/>
  <c r="AN1074" i="1"/>
  <c r="AL1074" i="1"/>
  <c r="AK1074" i="1"/>
  <c r="AK1073" i="1" s="1"/>
  <c r="AI1074" i="1"/>
  <c r="AJ1074" i="1" s="1"/>
  <c r="S1036" i="2" s="1"/>
  <c r="AH1074" i="1"/>
  <c r="AH1073" i="1" s="1"/>
  <c r="AF1074" i="1"/>
  <c r="AE1074" i="1"/>
  <c r="AE1073" i="1" s="1"/>
  <c r="AA1074" i="1"/>
  <c r="AA1073" i="1" s="1"/>
  <c r="Z1074" i="1"/>
  <c r="Z1073" i="1" s="1"/>
  <c r="Y1074" i="1"/>
  <c r="Y1073" i="1" s="1"/>
  <c r="X1074" i="1"/>
  <c r="X1073" i="1" s="1"/>
  <c r="W1074" i="1"/>
  <c r="W1073" i="1" s="1"/>
  <c r="V1074" i="1"/>
  <c r="V1073" i="1" s="1"/>
  <c r="U1074" i="1"/>
  <c r="U1073" i="1" s="1"/>
  <c r="T1074" i="1"/>
  <c r="T1073" i="1" s="1"/>
  <c r="B1074" i="1"/>
  <c r="AN1073" i="1"/>
  <c r="B1073" i="1"/>
  <c r="B1072" i="1"/>
  <c r="AP1071" i="1"/>
  <c r="U1033" i="2" s="1"/>
  <c r="AM1071" i="1"/>
  <c r="T1033" i="2" s="1"/>
  <c r="AJ1071" i="1"/>
  <c r="S1033" i="2" s="1"/>
  <c r="AG1071" i="1"/>
  <c r="R1033" i="2" s="1"/>
  <c r="B1071" i="1"/>
  <c r="AO1070" i="1"/>
  <c r="AO1069" i="1" s="1"/>
  <c r="AO1068" i="1" s="1"/>
  <c r="AN1070" i="1"/>
  <c r="AL1070" i="1"/>
  <c r="AK1070" i="1"/>
  <c r="AK1069" i="1" s="1"/>
  <c r="AK1068" i="1" s="1"/>
  <c r="AI1070" i="1"/>
  <c r="AI1069" i="1" s="1"/>
  <c r="AI1068" i="1" s="1"/>
  <c r="AH1070" i="1"/>
  <c r="AH1069" i="1" s="1"/>
  <c r="AH1068" i="1" s="1"/>
  <c r="AF1070" i="1"/>
  <c r="AE1070" i="1"/>
  <c r="AE1069" i="1" s="1"/>
  <c r="AE1068" i="1" s="1"/>
  <c r="AA1070" i="1"/>
  <c r="AA1069" i="1" s="1"/>
  <c r="AA1068" i="1" s="1"/>
  <c r="Z1070" i="1"/>
  <c r="Z1069" i="1" s="1"/>
  <c r="Z1068" i="1" s="1"/>
  <c r="Y1070" i="1"/>
  <c r="Y1069" i="1" s="1"/>
  <c r="Y1068" i="1" s="1"/>
  <c r="X1070" i="1"/>
  <c r="X1069" i="1" s="1"/>
  <c r="X1068" i="1" s="1"/>
  <c r="W1070" i="1"/>
  <c r="W1069" i="1" s="1"/>
  <c r="W1068" i="1" s="1"/>
  <c r="V1070" i="1"/>
  <c r="V1069" i="1" s="1"/>
  <c r="V1068" i="1" s="1"/>
  <c r="U1070" i="1"/>
  <c r="U1069" i="1" s="1"/>
  <c r="U1068" i="1" s="1"/>
  <c r="T1070" i="1"/>
  <c r="T1069" i="1" s="1"/>
  <c r="T1068" i="1" s="1"/>
  <c r="B1070" i="1"/>
  <c r="B1069" i="1"/>
  <c r="B1068" i="1"/>
  <c r="B1067" i="1"/>
  <c r="AP1066" i="1"/>
  <c r="U1028" i="2" s="1"/>
  <c r="AM1066" i="1"/>
  <c r="T1028" i="2" s="1"/>
  <c r="AJ1066" i="1"/>
  <c r="S1028" i="2" s="1"/>
  <c r="AG1066" i="1"/>
  <c r="R1028" i="2" s="1"/>
  <c r="B1066" i="1"/>
  <c r="AO1065" i="1"/>
  <c r="AN1065" i="1"/>
  <c r="AL1065" i="1"/>
  <c r="AK1065" i="1"/>
  <c r="AI1065" i="1"/>
  <c r="AH1065" i="1"/>
  <c r="AF1065" i="1"/>
  <c r="AE1065" i="1"/>
  <c r="AA1065" i="1"/>
  <c r="Z1065" i="1"/>
  <c r="Y1065" i="1"/>
  <c r="X1065" i="1"/>
  <c r="W1065" i="1"/>
  <c r="V1065" i="1"/>
  <c r="U1065" i="1"/>
  <c r="T1065" i="1"/>
  <c r="B1065" i="1"/>
  <c r="AP1064" i="1"/>
  <c r="U1026" i="2" s="1"/>
  <c r="AM1064" i="1"/>
  <c r="T1026" i="2" s="1"/>
  <c r="AJ1064" i="1"/>
  <c r="S1026" i="2" s="1"/>
  <c r="AG1064" i="1"/>
  <c r="R1026" i="2" s="1"/>
  <c r="B1064" i="1"/>
  <c r="S1064" i="1" s="1"/>
  <c r="AO1063" i="1"/>
  <c r="AN1063" i="1"/>
  <c r="AL1063" i="1"/>
  <c r="AK1063" i="1"/>
  <c r="AI1063" i="1"/>
  <c r="AH1063" i="1"/>
  <c r="AF1063" i="1"/>
  <c r="AE1063" i="1"/>
  <c r="AA1063" i="1"/>
  <c r="Z1063" i="1"/>
  <c r="Y1063" i="1"/>
  <c r="X1063" i="1"/>
  <c r="W1063" i="1"/>
  <c r="V1063" i="1"/>
  <c r="U1063" i="1"/>
  <c r="T1063" i="1"/>
  <c r="B1063" i="1"/>
  <c r="B1062" i="1"/>
  <c r="AP1061" i="1"/>
  <c r="U1023" i="2" s="1"/>
  <c r="AM1061" i="1"/>
  <c r="T1023" i="2" s="1"/>
  <c r="AJ1061" i="1"/>
  <c r="S1023" i="2" s="1"/>
  <c r="AG1061" i="1"/>
  <c r="R1023" i="2" s="1"/>
  <c r="B1061" i="1"/>
  <c r="R1061" i="1" s="1"/>
  <c r="AO1060" i="1"/>
  <c r="AN1060" i="1"/>
  <c r="AL1060" i="1"/>
  <c r="AK1060" i="1"/>
  <c r="AI1060" i="1"/>
  <c r="AH1060" i="1"/>
  <c r="AF1060" i="1"/>
  <c r="AE1060" i="1"/>
  <c r="AA1060" i="1"/>
  <c r="Z1060" i="1"/>
  <c r="Y1060" i="1"/>
  <c r="X1060" i="1"/>
  <c r="W1060" i="1"/>
  <c r="V1060" i="1"/>
  <c r="U1060" i="1"/>
  <c r="T1060" i="1"/>
  <c r="B1060" i="1"/>
  <c r="AP1059" i="1"/>
  <c r="U1021" i="2" s="1"/>
  <c r="AM1059" i="1"/>
  <c r="T1021" i="2" s="1"/>
  <c r="AJ1059" i="1"/>
  <c r="S1021" i="2" s="1"/>
  <c r="AG1059" i="1"/>
  <c r="R1021" i="2" s="1"/>
  <c r="B1059" i="1"/>
  <c r="S1059" i="1" s="1"/>
  <c r="P1021" i="2" s="1"/>
  <c r="AP1058" i="1"/>
  <c r="U1020" i="2" s="1"/>
  <c r="AM1058" i="1"/>
  <c r="T1020" i="2" s="1"/>
  <c r="AJ1058" i="1"/>
  <c r="S1020" i="2" s="1"/>
  <c r="AG1058" i="1"/>
  <c r="R1020" i="2" s="1"/>
  <c r="B1058" i="1"/>
  <c r="AP1057" i="1"/>
  <c r="U1019" i="2" s="1"/>
  <c r="AM1057" i="1"/>
  <c r="T1019" i="2" s="1"/>
  <c r="AJ1057" i="1"/>
  <c r="S1019" i="2" s="1"/>
  <c r="AG1057" i="1"/>
  <c r="R1019" i="2" s="1"/>
  <c r="B1057" i="1"/>
  <c r="AP1056" i="1"/>
  <c r="U1018" i="2" s="1"/>
  <c r="AM1056" i="1"/>
  <c r="T1018" i="2" s="1"/>
  <c r="AJ1056" i="1"/>
  <c r="S1018" i="2" s="1"/>
  <c r="AG1056" i="1"/>
  <c r="R1018" i="2" s="1"/>
  <c r="B1056" i="1"/>
  <c r="AP1055" i="1"/>
  <c r="U1017" i="2" s="1"/>
  <c r="AM1055" i="1"/>
  <c r="T1017" i="2" s="1"/>
  <c r="AJ1055" i="1"/>
  <c r="S1017" i="2" s="1"/>
  <c r="AG1055" i="1"/>
  <c r="R1017" i="2" s="1"/>
  <c r="B1055" i="1"/>
  <c r="N1055" i="1" s="1"/>
  <c r="AP1054" i="1"/>
  <c r="U1016" i="2" s="1"/>
  <c r="AM1054" i="1"/>
  <c r="T1016" i="2" s="1"/>
  <c r="AJ1054" i="1"/>
  <c r="S1016" i="2" s="1"/>
  <c r="AG1054" i="1"/>
  <c r="R1016" i="2" s="1"/>
  <c r="B1054" i="1"/>
  <c r="AO1053" i="1"/>
  <c r="AN1053" i="1"/>
  <c r="AL1053" i="1"/>
  <c r="AK1053" i="1"/>
  <c r="AI1053" i="1"/>
  <c r="AH1053" i="1"/>
  <c r="AF1053" i="1"/>
  <c r="AE1053" i="1"/>
  <c r="AA1053" i="1"/>
  <c r="Z1053" i="1"/>
  <c r="Y1053" i="1"/>
  <c r="X1053" i="1"/>
  <c r="W1053" i="1"/>
  <c r="V1053" i="1"/>
  <c r="U1053" i="1"/>
  <c r="T1053" i="1"/>
  <c r="B1053" i="1"/>
  <c r="B1052" i="1"/>
  <c r="B1051" i="1"/>
  <c r="AP1050" i="1"/>
  <c r="U1012" i="2" s="1"/>
  <c r="AM1050" i="1"/>
  <c r="T1012" i="2" s="1"/>
  <c r="AJ1050" i="1"/>
  <c r="S1012" i="2" s="1"/>
  <c r="AG1050" i="1"/>
  <c r="R1012" i="2" s="1"/>
  <c r="B1050" i="1"/>
  <c r="AO1049" i="1"/>
  <c r="AN1049" i="1"/>
  <c r="AL1049" i="1"/>
  <c r="AK1049" i="1"/>
  <c r="AI1049" i="1"/>
  <c r="AH1049" i="1"/>
  <c r="AF1049" i="1"/>
  <c r="AE1049" i="1"/>
  <c r="AA1049" i="1"/>
  <c r="Z1049" i="1"/>
  <c r="Y1049" i="1"/>
  <c r="X1049" i="1"/>
  <c r="W1049" i="1"/>
  <c r="V1049" i="1"/>
  <c r="U1049" i="1"/>
  <c r="T1049" i="1"/>
  <c r="B1049" i="1"/>
  <c r="AP1048" i="1"/>
  <c r="U1010" i="2" s="1"/>
  <c r="AM1048" i="1"/>
  <c r="T1010" i="2" s="1"/>
  <c r="AJ1048" i="1"/>
  <c r="S1010" i="2" s="1"/>
  <c r="AG1048" i="1"/>
  <c r="R1010" i="2" s="1"/>
  <c r="B1048" i="1"/>
  <c r="AP1047" i="1"/>
  <c r="U1009" i="2" s="1"/>
  <c r="AM1047" i="1"/>
  <c r="T1009" i="2" s="1"/>
  <c r="AJ1047" i="1"/>
  <c r="S1009" i="2" s="1"/>
  <c r="AG1047" i="1"/>
  <c r="R1009" i="2" s="1"/>
  <c r="B1047" i="1"/>
  <c r="AO1046" i="1"/>
  <c r="AN1046" i="1"/>
  <c r="AL1046" i="1"/>
  <c r="AK1046" i="1"/>
  <c r="AI1046" i="1"/>
  <c r="AH1046" i="1"/>
  <c r="AF1046" i="1"/>
  <c r="AE1046" i="1"/>
  <c r="AA1046" i="1"/>
  <c r="Z1046" i="1"/>
  <c r="Y1046" i="1"/>
  <c r="X1046" i="1"/>
  <c r="W1046" i="1"/>
  <c r="V1046" i="1"/>
  <c r="U1046" i="1"/>
  <c r="T1046" i="1"/>
  <c r="B1046" i="1"/>
  <c r="B1045" i="1"/>
  <c r="B1044" i="1"/>
  <c r="B1043" i="1"/>
  <c r="AP1042" i="1"/>
  <c r="U1004" i="2" s="1"/>
  <c r="AM1042" i="1"/>
  <c r="T1004" i="2" s="1"/>
  <c r="AJ1042" i="1"/>
  <c r="S1004" i="2" s="1"/>
  <c r="AG1042" i="1"/>
  <c r="R1004" i="2" s="1"/>
  <c r="B1042" i="1"/>
  <c r="N1042" i="1" s="1"/>
  <c r="K1004" i="2" s="1"/>
  <c r="AO1041" i="1"/>
  <c r="AN1041" i="1"/>
  <c r="AL1041" i="1"/>
  <c r="AK1041" i="1"/>
  <c r="AK1040" i="1" s="1"/>
  <c r="AI1041" i="1"/>
  <c r="AH1041" i="1"/>
  <c r="AH1040" i="1" s="1"/>
  <c r="AF1041" i="1"/>
  <c r="AE1041" i="1"/>
  <c r="AE1040" i="1" s="1"/>
  <c r="AA1041" i="1"/>
  <c r="AA1040" i="1" s="1"/>
  <c r="Z1041" i="1"/>
  <c r="Z1040" i="1" s="1"/>
  <c r="Y1041" i="1"/>
  <c r="Y1040" i="1" s="1"/>
  <c r="X1041" i="1"/>
  <c r="X1040" i="1" s="1"/>
  <c r="W1041" i="1"/>
  <c r="W1040" i="1" s="1"/>
  <c r="V1041" i="1"/>
  <c r="V1040" i="1" s="1"/>
  <c r="U1041" i="1"/>
  <c r="U1040" i="1" s="1"/>
  <c r="T1041" i="1"/>
  <c r="T1040" i="1" s="1"/>
  <c r="B1041" i="1"/>
  <c r="AN1040" i="1"/>
  <c r="B1040" i="1"/>
  <c r="AP1039" i="1"/>
  <c r="U1001" i="2" s="1"/>
  <c r="AM1039" i="1"/>
  <c r="T1001" i="2" s="1"/>
  <c r="AJ1039" i="1"/>
  <c r="S1001" i="2" s="1"/>
  <c r="AG1039" i="1"/>
  <c r="R1001" i="2" s="1"/>
  <c r="B1039" i="1"/>
  <c r="S1039" i="1" s="1"/>
  <c r="AP1038" i="1"/>
  <c r="U1000" i="2" s="1"/>
  <c r="AM1038" i="1"/>
  <c r="T1000" i="2" s="1"/>
  <c r="AJ1038" i="1"/>
  <c r="S1000" i="2" s="1"/>
  <c r="AG1038" i="1"/>
  <c r="R1000" i="2" s="1"/>
  <c r="B1038" i="1"/>
  <c r="AP1037" i="1"/>
  <c r="U999" i="2" s="1"/>
  <c r="AM1037" i="1"/>
  <c r="T999" i="2" s="1"/>
  <c r="AJ1037" i="1"/>
  <c r="S999" i="2" s="1"/>
  <c r="AG1037" i="1"/>
  <c r="R999" i="2" s="1"/>
  <c r="B1037" i="1"/>
  <c r="AP1036" i="1"/>
  <c r="U998" i="2" s="1"/>
  <c r="AM1036" i="1"/>
  <c r="T998" i="2" s="1"/>
  <c r="AJ1036" i="1"/>
  <c r="S998" i="2" s="1"/>
  <c r="AG1036" i="1"/>
  <c r="R998" i="2" s="1"/>
  <c r="B1036" i="1"/>
  <c r="AP1035" i="1"/>
  <c r="U997" i="2" s="1"/>
  <c r="AM1035" i="1"/>
  <c r="T997" i="2" s="1"/>
  <c r="AJ1035" i="1"/>
  <c r="S997" i="2" s="1"/>
  <c r="AG1035" i="1"/>
  <c r="R997" i="2" s="1"/>
  <c r="R1035" i="1"/>
  <c r="O997" i="2" s="1"/>
  <c r="B1035" i="1"/>
  <c r="S1035" i="1" s="1"/>
  <c r="AP1034" i="1"/>
  <c r="U996" i="2" s="1"/>
  <c r="AM1034" i="1"/>
  <c r="T996" i="2" s="1"/>
  <c r="AJ1034" i="1"/>
  <c r="S996" i="2" s="1"/>
  <c r="AG1034" i="1"/>
  <c r="R996" i="2" s="1"/>
  <c r="B1034" i="1"/>
  <c r="AO1033" i="1"/>
  <c r="AN1033" i="1"/>
  <c r="AN1032" i="1" s="1"/>
  <c r="AL1033" i="1"/>
  <c r="AK1033" i="1"/>
  <c r="AK1032" i="1" s="1"/>
  <c r="AI1033" i="1"/>
  <c r="AH1033" i="1"/>
  <c r="AH1032" i="1" s="1"/>
  <c r="AF1033" i="1"/>
  <c r="AF1032" i="1" s="1"/>
  <c r="AE1033" i="1"/>
  <c r="AE1032" i="1" s="1"/>
  <c r="AE1031" i="1" s="1"/>
  <c r="AA1033" i="1"/>
  <c r="AA1032" i="1" s="1"/>
  <c r="Z1033" i="1"/>
  <c r="Z1032" i="1" s="1"/>
  <c r="Y1033" i="1"/>
  <c r="Y1032" i="1" s="1"/>
  <c r="X1033" i="1"/>
  <c r="X1032" i="1" s="1"/>
  <c r="W1033" i="1"/>
  <c r="W1032" i="1" s="1"/>
  <c r="V1033" i="1"/>
  <c r="V1032" i="1" s="1"/>
  <c r="U1033" i="1"/>
  <c r="U1032" i="1" s="1"/>
  <c r="T1033" i="1"/>
  <c r="T1032" i="1" s="1"/>
  <c r="B1033" i="1"/>
  <c r="B1032" i="1"/>
  <c r="B1031" i="1"/>
  <c r="AP1030" i="1"/>
  <c r="U992" i="2" s="1"/>
  <c r="AM1030" i="1"/>
  <c r="T992" i="2" s="1"/>
  <c r="AJ1030" i="1"/>
  <c r="S992" i="2" s="1"/>
  <c r="AG1030" i="1"/>
  <c r="R992" i="2" s="1"/>
  <c r="B1030" i="1"/>
  <c r="N1030" i="1" s="1"/>
  <c r="AB1030" i="1" s="1"/>
  <c r="AQ1030" i="1" s="1"/>
  <c r="AO1029" i="1"/>
  <c r="AO1028" i="1" s="1"/>
  <c r="AN1029" i="1"/>
  <c r="AL1029" i="1"/>
  <c r="AK1029" i="1"/>
  <c r="AK1028" i="1" s="1"/>
  <c r="AI1029" i="1"/>
  <c r="AI1028" i="1" s="1"/>
  <c r="AH1029" i="1"/>
  <c r="AF1029" i="1"/>
  <c r="AE1029" i="1"/>
  <c r="AE1028" i="1" s="1"/>
  <c r="AA1029" i="1"/>
  <c r="AA1028" i="1" s="1"/>
  <c r="Z1029" i="1"/>
  <c r="Z1028" i="1" s="1"/>
  <c r="Y1029" i="1"/>
  <c r="Y1028" i="1" s="1"/>
  <c r="X1029" i="1"/>
  <c r="X1028" i="1" s="1"/>
  <c r="W1029" i="1"/>
  <c r="W1028" i="1" s="1"/>
  <c r="V1029" i="1"/>
  <c r="V1028" i="1" s="1"/>
  <c r="U1029" i="1"/>
  <c r="U1028" i="1" s="1"/>
  <c r="T1029" i="1"/>
  <c r="T1028" i="1" s="1"/>
  <c r="B1029" i="1"/>
  <c r="B1028" i="1"/>
  <c r="AP1027" i="1"/>
  <c r="U989" i="2" s="1"/>
  <c r="AM1027" i="1"/>
  <c r="T989" i="2" s="1"/>
  <c r="AJ1027" i="1"/>
  <c r="S989" i="2" s="1"/>
  <c r="AG1027" i="1"/>
  <c r="R989" i="2" s="1"/>
  <c r="B1027" i="1"/>
  <c r="O1027" i="1" s="1"/>
  <c r="AP1026" i="1"/>
  <c r="U988" i="2" s="1"/>
  <c r="AM1026" i="1"/>
  <c r="T988" i="2" s="1"/>
  <c r="AJ1026" i="1"/>
  <c r="S988" i="2" s="1"/>
  <c r="AG1026" i="1"/>
  <c r="R988" i="2" s="1"/>
  <c r="B1026" i="1"/>
  <c r="AO1025" i="1"/>
  <c r="AO1024" i="1" s="1"/>
  <c r="AN1025" i="1"/>
  <c r="AN1024" i="1" s="1"/>
  <c r="AL1025" i="1"/>
  <c r="AL1024" i="1" s="1"/>
  <c r="AK1025" i="1"/>
  <c r="AK1024" i="1" s="1"/>
  <c r="AI1025" i="1"/>
  <c r="AH1025" i="1"/>
  <c r="AH1024" i="1" s="1"/>
  <c r="AF1025" i="1"/>
  <c r="AE1025" i="1"/>
  <c r="AE1024" i="1" s="1"/>
  <c r="AA1025" i="1"/>
  <c r="AA1024" i="1" s="1"/>
  <c r="Z1025" i="1"/>
  <c r="Z1024" i="1" s="1"/>
  <c r="Y1025" i="1"/>
  <c r="Y1024" i="1" s="1"/>
  <c r="X1025" i="1"/>
  <c r="X1024" i="1" s="1"/>
  <c r="W1025" i="1"/>
  <c r="W1024" i="1" s="1"/>
  <c r="V1025" i="1"/>
  <c r="V1024" i="1" s="1"/>
  <c r="U1025" i="1"/>
  <c r="U1024" i="1" s="1"/>
  <c r="T1025" i="1"/>
  <c r="T1024" i="1" s="1"/>
  <c r="B1025" i="1"/>
  <c r="B1024" i="1"/>
  <c r="AP1023" i="1"/>
  <c r="U985" i="2" s="1"/>
  <c r="AM1023" i="1"/>
  <c r="T985" i="2" s="1"/>
  <c r="AJ1023" i="1"/>
  <c r="S985" i="2" s="1"/>
  <c r="AG1023" i="1"/>
  <c r="R985" i="2" s="1"/>
  <c r="B1023" i="1"/>
  <c r="O1023" i="1" s="1"/>
  <c r="L985" i="2" s="1"/>
  <c r="AO1022" i="1"/>
  <c r="AN1022" i="1"/>
  <c r="AL1022" i="1"/>
  <c r="AK1022" i="1"/>
  <c r="AI1022" i="1"/>
  <c r="AH1022" i="1"/>
  <c r="AF1022" i="1"/>
  <c r="AE1022" i="1"/>
  <c r="AA1022" i="1"/>
  <c r="Z1022" i="1"/>
  <c r="Y1022" i="1"/>
  <c r="X1022" i="1"/>
  <c r="W1022" i="1"/>
  <c r="V1022" i="1"/>
  <c r="U1022" i="1"/>
  <c r="T1022" i="1"/>
  <c r="B1022" i="1"/>
  <c r="AP1021" i="1"/>
  <c r="U983" i="2" s="1"/>
  <c r="AM1021" i="1"/>
  <c r="T983" i="2" s="1"/>
  <c r="AJ1021" i="1"/>
  <c r="S983" i="2" s="1"/>
  <c r="AG1021" i="1"/>
  <c r="R983" i="2" s="1"/>
  <c r="B1021" i="1"/>
  <c r="S1021" i="1" s="1"/>
  <c r="AO1020" i="1"/>
  <c r="AN1020" i="1"/>
  <c r="AL1020" i="1"/>
  <c r="AK1020" i="1"/>
  <c r="AI1020" i="1"/>
  <c r="AH1020" i="1"/>
  <c r="AF1020" i="1"/>
  <c r="AE1020" i="1"/>
  <c r="AA1020" i="1"/>
  <c r="Z1020" i="1"/>
  <c r="Y1020" i="1"/>
  <c r="X1020" i="1"/>
  <c r="W1020" i="1"/>
  <c r="V1020" i="1"/>
  <c r="U1020" i="1"/>
  <c r="T1020" i="1"/>
  <c r="B1020" i="1"/>
  <c r="B1019" i="1"/>
  <c r="B1018" i="1"/>
  <c r="B1017" i="1"/>
  <c r="AP1016" i="1"/>
  <c r="U978" i="2" s="1"/>
  <c r="AM1016" i="1"/>
  <c r="T978" i="2" s="1"/>
  <c r="AJ1016" i="1"/>
  <c r="S978" i="2" s="1"/>
  <c r="AG1016" i="1"/>
  <c r="R978" i="2" s="1"/>
  <c r="B1016" i="1"/>
  <c r="O1016" i="1" s="1"/>
  <c r="L978" i="2" s="1"/>
  <c r="AP1015" i="1"/>
  <c r="U977" i="2" s="1"/>
  <c r="AM1015" i="1"/>
  <c r="T977" i="2" s="1"/>
  <c r="AJ1015" i="1"/>
  <c r="S977" i="2" s="1"/>
  <c r="AG1015" i="1"/>
  <c r="R977" i="2" s="1"/>
  <c r="B1015" i="1"/>
  <c r="R1015" i="1" s="1"/>
  <c r="AO1014" i="1"/>
  <c r="AN1014" i="1"/>
  <c r="AL1014" i="1"/>
  <c r="AK1014" i="1"/>
  <c r="AI1014" i="1"/>
  <c r="AH1014" i="1"/>
  <c r="AF1014" i="1"/>
  <c r="AE1014" i="1"/>
  <c r="AA1014" i="1"/>
  <c r="Z1014" i="1"/>
  <c r="Y1014" i="1"/>
  <c r="X1014" i="1"/>
  <c r="W1014" i="1"/>
  <c r="V1014" i="1"/>
  <c r="U1014" i="1"/>
  <c r="T1014" i="1"/>
  <c r="B1014" i="1"/>
  <c r="AP1013" i="1"/>
  <c r="U975" i="2" s="1"/>
  <c r="AM1013" i="1"/>
  <c r="T975" i="2" s="1"/>
  <c r="AJ1013" i="1"/>
  <c r="S975" i="2" s="1"/>
  <c r="AG1013" i="1"/>
  <c r="R975" i="2" s="1"/>
  <c r="B1013" i="1"/>
  <c r="S1013" i="1" s="1"/>
  <c r="P975" i="2" s="1"/>
  <c r="AP1012" i="1"/>
  <c r="U974" i="2" s="1"/>
  <c r="AM1012" i="1"/>
  <c r="T974" i="2" s="1"/>
  <c r="AJ1012" i="1"/>
  <c r="S974" i="2" s="1"/>
  <c r="AG1012" i="1"/>
  <c r="R974" i="2" s="1"/>
  <c r="B1012" i="1"/>
  <c r="N1012" i="1" s="1"/>
  <c r="AP1011" i="1"/>
  <c r="U973" i="2" s="1"/>
  <c r="AM1011" i="1"/>
  <c r="T973" i="2" s="1"/>
  <c r="AJ1011" i="1"/>
  <c r="S973" i="2" s="1"/>
  <c r="AG1011" i="1"/>
  <c r="R973" i="2" s="1"/>
  <c r="B1011" i="1"/>
  <c r="O1011" i="1" s="1"/>
  <c r="AO1010" i="1"/>
  <c r="AN1010" i="1"/>
  <c r="AL1010" i="1"/>
  <c r="AK1010" i="1"/>
  <c r="AI1010" i="1"/>
  <c r="AH1010" i="1"/>
  <c r="AF1010" i="1"/>
  <c r="AE1010" i="1"/>
  <c r="AA1010" i="1"/>
  <c r="Z1010" i="1"/>
  <c r="Y1010" i="1"/>
  <c r="X1010" i="1"/>
  <c r="W1010" i="1"/>
  <c r="V1010" i="1"/>
  <c r="U1010" i="1"/>
  <c r="T1010" i="1"/>
  <c r="B1010" i="1"/>
  <c r="B1009" i="1"/>
  <c r="AP1008" i="1"/>
  <c r="U970" i="2" s="1"/>
  <c r="AM1008" i="1"/>
  <c r="T970" i="2" s="1"/>
  <c r="AJ1008" i="1"/>
  <c r="S970" i="2" s="1"/>
  <c r="AG1008" i="1"/>
  <c r="R970" i="2" s="1"/>
  <c r="B1008" i="1"/>
  <c r="N1008" i="1" s="1"/>
  <c r="K970" i="2" s="1"/>
  <c r="AO1007" i="1"/>
  <c r="AN1007" i="1"/>
  <c r="AL1007" i="1"/>
  <c r="AL1006" i="1" s="1"/>
  <c r="AK1007" i="1"/>
  <c r="AK1006" i="1" s="1"/>
  <c r="AI1007" i="1"/>
  <c r="AH1007" i="1"/>
  <c r="AH1006" i="1" s="1"/>
  <c r="AF1007" i="1"/>
  <c r="AE1007" i="1"/>
  <c r="AE1006" i="1" s="1"/>
  <c r="AA1007" i="1"/>
  <c r="AA1006" i="1" s="1"/>
  <c r="Z1007" i="1"/>
  <c r="Z1006" i="1" s="1"/>
  <c r="Y1007" i="1"/>
  <c r="Y1006" i="1" s="1"/>
  <c r="X1007" i="1"/>
  <c r="X1006" i="1" s="1"/>
  <c r="W1007" i="1"/>
  <c r="W1006" i="1" s="1"/>
  <c r="V1007" i="1"/>
  <c r="V1006" i="1" s="1"/>
  <c r="U1007" i="1"/>
  <c r="U1006" i="1" s="1"/>
  <c r="T1007" i="1"/>
  <c r="T1006" i="1" s="1"/>
  <c r="B1007" i="1"/>
  <c r="AN1006" i="1"/>
  <c r="B1006" i="1"/>
  <c r="AP1005" i="1"/>
  <c r="U967" i="2" s="1"/>
  <c r="AM1005" i="1"/>
  <c r="T967" i="2" s="1"/>
  <c r="AJ1005" i="1"/>
  <c r="S967" i="2" s="1"/>
  <c r="AG1005" i="1"/>
  <c r="R967" i="2" s="1"/>
  <c r="B1005" i="1"/>
  <c r="R1005" i="1" s="1"/>
  <c r="AP1004" i="1"/>
  <c r="U966" i="2" s="1"/>
  <c r="AM1004" i="1"/>
  <c r="T966" i="2" s="1"/>
  <c r="AJ1004" i="1"/>
  <c r="S966" i="2" s="1"/>
  <c r="AG1004" i="1"/>
  <c r="R966" i="2" s="1"/>
  <c r="B1004" i="1"/>
  <c r="AO1003" i="1"/>
  <c r="AN1003" i="1"/>
  <c r="AL1003" i="1"/>
  <c r="AK1003" i="1"/>
  <c r="AI1003" i="1"/>
  <c r="AH1003" i="1"/>
  <c r="AF1003" i="1"/>
  <c r="AE1003" i="1"/>
  <c r="AA1003" i="1"/>
  <c r="Z1003" i="1"/>
  <c r="Y1003" i="1"/>
  <c r="X1003" i="1"/>
  <c r="W1003" i="1"/>
  <c r="V1003" i="1"/>
  <c r="U1003" i="1"/>
  <c r="T1003" i="1"/>
  <c r="B1003" i="1"/>
  <c r="AP1002" i="1"/>
  <c r="U964" i="2" s="1"/>
  <c r="AM1002" i="1"/>
  <c r="T964" i="2" s="1"/>
  <c r="AJ1002" i="1"/>
  <c r="S964" i="2" s="1"/>
  <c r="AG1002" i="1"/>
  <c r="R964" i="2" s="1"/>
  <c r="B1002" i="1"/>
  <c r="N1002" i="1" s="1"/>
  <c r="K964" i="2" s="1"/>
  <c r="AO1001" i="1"/>
  <c r="AN1001" i="1"/>
  <c r="AL1001" i="1"/>
  <c r="AK1001" i="1"/>
  <c r="AI1001" i="1"/>
  <c r="AH1001" i="1"/>
  <c r="AF1001" i="1"/>
  <c r="AE1001" i="1"/>
  <c r="AA1001" i="1"/>
  <c r="Z1001" i="1"/>
  <c r="Y1001" i="1"/>
  <c r="X1001" i="1"/>
  <c r="W1001" i="1"/>
  <c r="W1000" i="1" s="1"/>
  <c r="V1001" i="1"/>
  <c r="U1001" i="1"/>
  <c r="T1001" i="1"/>
  <c r="B1001" i="1"/>
  <c r="B1000" i="1"/>
  <c r="AP999" i="1"/>
  <c r="U961" i="2" s="1"/>
  <c r="AM999" i="1"/>
  <c r="T961" i="2" s="1"/>
  <c r="AJ999" i="1"/>
  <c r="S961" i="2" s="1"/>
  <c r="AG999" i="1"/>
  <c r="R961" i="2" s="1"/>
  <c r="B999" i="1"/>
  <c r="O999" i="1" s="1"/>
  <c r="L961" i="2" s="1"/>
  <c r="AO998" i="1"/>
  <c r="AN998" i="1"/>
  <c r="AL998" i="1"/>
  <c r="AK998" i="1"/>
  <c r="AI998" i="1"/>
  <c r="AH998" i="1"/>
  <c r="AF998" i="1"/>
  <c r="AE998" i="1"/>
  <c r="AA998" i="1"/>
  <c r="Z998" i="1"/>
  <c r="Y998" i="1"/>
  <c r="X998" i="1"/>
  <c r="W998" i="1"/>
  <c r="V998" i="1"/>
  <c r="U998" i="1"/>
  <c r="T998" i="1"/>
  <c r="B998" i="1"/>
  <c r="AP997" i="1"/>
  <c r="U959" i="2" s="1"/>
  <c r="AM997" i="1"/>
  <c r="T959" i="2" s="1"/>
  <c r="AJ997" i="1"/>
  <c r="S959" i="2" s="1"/>
  <c r="AG997" i="1"/>
  <c r="R959" i="2" s="1"/>
  <c r="B997" i="1"/>
  <c r="O997" i="1" s="1"/>
  <c r="L959" i="2" s="1"/>
  <c r="AP996" i="1"/>
  <c r="U958" i="2" s="1"/>
  <c r="AM996" i="1"/>
  <c r="T958" i="2" s="1"/>
  <c r="AJ996" i="1"/>
  <c r="S958" i="2" s="1"/>
  <c r="AG996" i="1"/>
  <c r="R958" i="2" s="1"/>
  <c r="B996" i="1"/>
  <c r="S996" i="1" s="1"/>
  <c r="AP995" i="1"/>
  <c r="U957" i="2" s="1"/>
  <c r="AM995" i="1"/>
  <c r="T957" i="2" s="1"/>
  <c r="AJ995" i="1"/>
  <c r="S957" i="2" s="1"/>
  <c r="AG995" i="1"/>
  <c r="R957" i="2" s="1"/>
  <c r="B995" i="1"/>
  <c r="O995" i="1" s="1"/>
  <c r="L957" i="2" s="1"/>
  <c r="AP994" i="1"/>
  <c r="U956" i="2" s="1"/>
  <c r="AM994" i="1"/>
  <c r="T956" i="2" s="1"/>
  <c r="AJ994" i="1"/>
  <c r="S956" i="2" s="1"/>
  <c r="AG994" i="1"/>
  <c r="R956" i="2" s="1"/>
  <c r="B994" i="1"/>
  <c r="O994" i="1" s="1"/>
  <c r="AP993" i="1"/>
  <c r="U955" i="2" s="1"/>
  <c r="AM993" i="1"/>
  <c r="T955" i="2" s="1"/>
  <c r="AJ993" i="1"/>
  <c r="S955" i="2" s="1"/>
  <c r="AG993" i="1"/>
  <c r="R955" i="2" s="1"/>
  <c r="B993" i="1"/>
  <c r="O993" i="1" s="1"/>
  <c r="L955" i="2" s="1"/>
  <c r="AP992" i="1"/>
  <c r="U954" i="2" s="1"/>
  <c r="AM992" i="1"/>
  <c r="T954" i="2" s="1"/>
  <c r="AJ992" i="1"/>
  <c r="S954" i="2" s="1"/>
  <c r="AG992" i="1"/>
  <c r="R954" i="2" s="1"/>
  <c r="B992" i="1"/>
  <c r="AP991" i="1"/>
  <c r="U953" i="2" s="1"/>
  <c r="AM991" i="1"/>
  <c r="T953" i="2" s="1"/>
  <c r="AJ991" i="1"/>
  <c r="S953" i="2" s="1"/>
  <c r="AG991" i="1"/>
  <c r="R953" i="2" s="1"/>
  <c r="B991" i="1"/>
  <c r="S991" i="1" s="1"/>
  <c r="AP990" i="1"/>
  <c r="U952" i="2" s="1"/>
  <c r="AM990" i="1"/>
  <c r="T952" i="2" s="1"/>
  <c r="AJ990" i="1"/>
  <c r="S952" i="2" s="1"/>
  <c r="AG990" i="1"/>
  <c r="R952" i="2" s="1"/>
  <c r="B990" i="1"/>
  <c r="N990" i="1" s="1"/>
  <c r="AP989" i="1"/>
  <c r="U951" i="2" s="1"/>
  <c r="AM989" i="1"/>
  <c r="T951" i="2" s="1"/>
  <c r="AJ989" i="1"/>
  <c r="S951" i="2" s="1"/>
  <c r="AG989" i="1"/>
  <c r="R951" i="2" s="1"/>
  <c r="B989" i="1"/>
  <c r="S989" i="1" s="1"/>
  <c r="AP988" i="1"/>
  <c r="U950" i="2" s="1"/>
  <c r="AM988" i="1"/>
  <c r="T950" i="2" s="1"/>
  <c r="AJ988" i="1"/>
  <c r="S950" i="2" s="1"/>
  <c r="AG988" i="1"/>
  <c r="R950" i="2" s="1"/>
  <c r="B988" i="1"/>
  <c r="O988" i="1" s="1"/>
  <c r="L950" i="2" s="1"/>
  <c r="AP987" i="1"/>
  <c r="U949" i="2" s="1"/>
  <c r="AM987" i="1"/>
  <c r="T949" i="2" s="1"/>
  <c r="AJ987" i="1"/>
  <c r="S949" i="2" s="1"/>
  <c r="AG987" i="1"/>
  <c r="R949" i="2" s="1"/>
  <c r="B987" i="1"/>
  <c r="AP986" i="1"/>
  <c r="U948" i="2" s="1"/>
  <c r="AM986" i="1"/>
  <c r="T948" i="2" s="1"/>
  <c r="AJ986" i="1"/>
  <c r="S948" i="2" s="1"/>
  <c r="AG986" i="1"/>
  <c r="R948" i="2" s="1"/>
  <c r="B986" i="1"/>
  <c r="AP985" i="1"/>
  <c r="U947" i="2" s="1"/>
  <c r="AM985" i="1"/>
  <c r="T947" i="2" s="1"/>
  <c r="AJ985" i="1"/>
  <c r="S947" i="2" s="1"/>
  <c r="AG985" i="1"/>
  <c r="R947" i="2" s="1"/>
  <c r="B985" i="1"/>
  <c r="AP984" i="1"/>
  <c r="U946" i="2" s="1"/>
  <c r="AM984" i="1"/>
  <c r="T946" i="2" s="1"/>
  <c r="AJ984" i="1"/>
  <c r="S946" i="2" s="1"/>
  <c r="AG984" i="1"/>
  <c r="R946" i="2" s="1"/>
  <c r="B984" i="1"/>
  <c r="S984" i="1" s="1"/>
  <c r="P946" i="2" s="1"/>
  <c r="AP983" i="1"/>
  <c r="U945" i="2" s="1"/>
  <c r="AM983" i="1"/>
  <c r="T945" i="2" s="1"/>
  <c r="AJ983" i="1"/>
  <c r="S945" i="2" s="1"/>
  <c r="AG983" i="1"/>
  <c r="R945" i="2" s="1"/>
  <c r="B983" i="1"/>
  <c r="AO982" i="1"/>
  <c r="AN982" i="1"/>
  <c r="AL982" i="1"/>
  <c r="AK982" i="1"/>
  <c r="AI982" i="1"/>
  <c r="AH982" i="1"/>
  <c r="AF982" i="1"/>
  <c r="AE982" i="1"/>
  <c r="AA982" i="1"/>
  <c r="Z982" i="1"/>
  <c r="Z981" i="1" s="1"/>
  <c r="Y982" i="1"/>
  <c r="X982" i="1"/>
  <c r="W982" i="1"/>
  <c r="V982" i="1"/>
  <c r="U982" i="1"/>
  <c r="T982" i="1"/>
  <c r="B982" i="1"/>
  <c r="B981" i="1"/>
  <c r="B980" i="1"/>
  <c r="AP979" i="1"/>
  <c r="U941" i="2" s="1"/>
  <c r="AM979" i="1"/>
  <c r="T941" i="2" s="1"/>
  <c r="AJ979" i="1"/>
  <c r="S941" i="2" s="1"/>
  <c r="AG979" i="1"/>
  <c r="R941" i="2" s="1"/>
  <c r="B979" i="1"/>
  <c r="R979" i="1" s="1"/>
  <c r="AO978" i="1"/>
  <c r="AN978" i="1"/>
  <c r="AN977" i="1" s="1"/>
  <c r="AL978" i="1"/>
  <c r="AL977" i="1" s="1"/>
  <c r="AK978" i="1"/>
  <c r="AK977" i="1" s="1"/>
  <c r="AI978" i="1"/>
  <c r="AH978" i="1"/>
  <c r="AF978" i="1"/>
  <c r="AF977" i="1" s="1"/>
  <c r="AE978" i="1"/>
  <c r="AE977" i="1" s="1"/>
  <c r="AA978" i="1"/>
  <c r="AA977" i="1" s="1"/>
  <c r="Z978" i="1"/>
  <c r="Z977" i="1" s="1"/>
  <c r="Y978" i="1"/>
  <c r="Y977" i="1" s="1"/>
  <c r="X978" i="1"/>
  <c r="X977" i="1" s="1"/>
  <c r="W978" i="1"/>
  <c r="W977" i="1" s="1"/>
  <c r="V978" i="1"/>
  <c r="V977" i="1" s="1"/>
  <c r="U978" i="1"/>
  <c r="U977" i="1" s="1"/>
  <c r="T978" i="1"/>
  <c r="T977" i="1" s="1"/>
  <c r="B978" i="1"/>
  <c r="B977" i="1"/>
  <c r="AP976" i="1"/>
  <c r="U938" i="2" s="1"/>
  <c r="AM976" i="1"/>
  <c r="T938" i="2" s="1"/>
  <c r="AJ976" i="1"/>
  <c r="S938" i="2" s="1"/>
  <c r="AG976" i="1"/>
  <c r="R938" i="2" s="1"/>
  <c r="B976" i="1"/>
  <c r="O976" i="1" s="1"/>
  <c r="AO975" i="1"/>
  <c r="AO974" i="1" s="1"/>
  <c r="AN975" i="1"/>
  <c r="AL975" i="1"/>
  <c r="AK975" i="1"/>
  <c r="AK974" i="1" s="1"/>
  <c r="AI975" i="1"/>
  <c r="AI974" i="1" s="1"/>
  <c r="AH975" i="1"/>
  <c r="AF975" i="1"/>
  <c r="AE975" i="1"/>
  <c r="AE974" i="1" s="1"/>
  <c r="AA975" i="1"/>
  <c r="AA974" i="1" s="1"/>
  <c r="Z975" i="1"/>
  <c r="Z974" i="1" s="1"/>
  <c r="Y975" i="1"/>
  <c r="Y974" i="1" s="1"/>
  <c r="X975" i="1"/>
  <c r="X974" i="1" s="1"/>
  <c r="W975" i="1"/>
  <c r="W974" i="1" s="1"/>
  <c r="V975" i="1"/>
  <c r="V974" i="1" s="1"/>
  <c r="U975" i="1"/>
  <c r="U974" i="1" s="1"/>
  <c r="T975" i="1"/>
  <c r="T974" i="1" s="1"/>
  <c r="B975" i="1"/>
  <c r="B974" i="1"/>
  <c r="AP973" i="1"/>
  <c r="U935" i="2" s="1"/>
  <c r="AM973" i="1"/>
  <c r="T935" i="2" s="1"/>
  <c r="AJ973" i="1"/>
  <c r="S935" i="2" s="1"/>
  <c r="AG973" i="1"/>
  <c r="R935" i="2" s="1"/>
  <c r="B973" i="1"/>
  <c r="AO972" i="1"/>
  <c r="AN972" i="1"/>
  <c r="AL972" i="1"/>
  <c r="AK972" i="1"/>
  <c r="AI972" i="1"/>
  <c r="AH972" i="1"/>
  <c r="AF972" i="1"/>
  <c r="AE972" i="1"/>
  <c r="AA972" i="1"/>
  <c r="Z972" i="1"/>
  <c r="Y972" i="1"/>
  <c r="X972" i="1"/>
  <c r="W972" i="1"/>
  <c r="V972" i="1"/>
  <c r="U972" i="1"/>
  <c r="T972" i="1"/>
  <c r="B972" i="1"/>
  <c r="AP971" i="1"/>
  <c r="U933" i="2" s="1"/>
  <c r="AM971" i="1"/>
  <c r="T933" i="2" s="1"/>
  <c r="AJ971" i="1"/>
  <c r="S933" i="2" s="1"/>
  <c r="AG971" i="1"/>
  <c r="R933" i="2" s="1"/>
  <c r="B971" i="1"/>
  <c r="AP970" i="1"/>
  <c r="U932" i="2" s="1"/>
  <c r="AM970" i="1"/>
  <c r="T932" i="2" s="1"/>
  <c r="AJ970" i="1"/>
  <c r="S932" i="2" s="1"/>
  <c r="AG970" i="1"/>
  <c r="R932" i="2" s="1"/>
  <c r="B970" i="1"/>
  <c r="N970" i="1" s="1"/>
  <c r="K932" i="2" s="1"/>
  <c r="AO969" i="1"/>
  <c r="AN969" i="1"/>
  <c r="AL969" i="1"/>
  <c r="AK969" i="1"/>
  <c r="AI969" i="1"/>
  <c r="AH969" i="1"/>
  <c r="AH968" i="1" s="1"/>
  <c r="AF969" i="1"/>
  <c r="AE969" i="1"/>
  <c r="AA969" i="1"/>
  <c r="Z969" i="1"/>
  <c r="Y969" i="1"/>
  <c r="X969" i="1"/>
  <c r="W969" i="1"/>
  <c r="V969" i="1"/>
  <c r="U969" i="1"/>
  <c r="T969" i="1"/>
  <c r="B969" i="1"/>
  <c r="B968" i="1"/>
  <c r="B967" i="1"/>
  <c r="AP966" i="1"/>
  <c r="U928" i="2" s="1"/>
  <c r="AM966" i="1"/>
  <c r="T928" i="2" s="1"/>
  <c r="AJ966" i="1"/>
  <c r="S928" i="2" s="1"/>
  <c r="AG966" i="1"/>
  <c r="R928" i="2" s="1"/>
  <c r="B966" i="1"/>
  <c r="R966" i="1" s="1"/>
  <c r="AO965" i="1"/>
  <c r="AO964" i="1" s="1"/>
  <c r="AN965" i="1"/>
  <c r="AL965" i="1"/>
  <c r="AL964" i="1" s="1"/>
  <c r="AK965" i="1"/>
  <c r="AK964" i="1" s="1"/>
  <c r="AI965" i="1"/>
  <c r="AI964" i="1" s="1"/>
  <c r="AH965" i="1"/>
  <c r="AF965" i="1"/>
  <c r="AE965" i="1"/>
  <c r="AE964" i="1" s="1"/>
  <c r="AA965" i="1"/>
  <c r="AA964" i="1" s="1"/>
  <c r="Z965" i="1"/>
  <c r="Z964" i="1" s="1"/>
  <c r="Y965" i="1"/>
  <c r="Y964" i="1" s="1"/>
  <c r="X965" i="1"/>
  <c r="X964" i="1" s="1"/>
  <c r="W965" i="1"/>
  <c r="W964" i="1" s="1"/>
  <c r="V965" i="1"/>
  <c r="V964" i="1" s="1"/>
  <c r="U965" i="1"/>
  <c r="U964" i="1" s="1"/>
  <c r="T965" i="1"/>
  <c r="T964" i="1" s="1"/>
  <c r="B965" i="1"/>
  <c r="B964" i="1"/>
  <c r="AP963" i="1"/>
  <c r="U925" i="2" s="1"/>
  <c r="AM963" i="1"/>
  <c r="T925" i="2" s="1"/>
  <c r="AJ963" i="1"/>
  <c r="S925" i="2" s="1"/>
  <c r="AG963" i="1"/>
  <c r="R925" i="2" s="1"/>
  <c r="B963" i="1"/>
  <c r="N963" i="1" s="1"/>
  <c r="N962" i="1" s="1"/>
  <c r="K924" i="2" s="1"/>
  <c r="AO962" i="1"/>
  <c r="AN962" i="1"/>
  <c r="AL962" i="1"/>
  <c r="AK962" i="1"/>
  <c r="AI962" i="1"/>
  <c r="AH962" i="1"/>
  <c r="AF962" i="1"/>
  <c r="AE962" i="1"/>
  <c r="AE959" i="1" s="1"/>
  <c r="AA962" i="1"/>
  <c r="Z962" i="1"/>
  <c r="Y962" i="1"/>
  <c r="X962" i="1"/>
  <c r="W962" i="1"/>
  <c r="V962" i="1"/>
  <c r="U962" i="1"/>
  <c r="T962" i="1"/>
  <c r="B962" i="1"/>
  <c r="AP961" i="1"/>
  <c r="U923" i="2" s="1"/>
  <c r="AM961" i="1"/>
  <c r="T923" i="2" s="1"/>
  <c r="AJ961" i="1"/>
  <c r="S923" i="2" s="1"/>
  <c r="AG961" i="1"/>
  <c r="R923" i="2" s="1"/>
  <c r="B961" i="1"/>
  <c r="AO960" i="1"/>
  <c r="AN960" i="1"/>
  <c r="AL960" i="1"/>
  <c r="AK960" i="1"/>
  <c r="AI960" i="1"/>
  <c r="AH960" i="1"/>
  <c r="AF960" i="1"/>
  <c r="AE960" i="1"/>
  <c r="AA960" i="1"/>
  <c r="Z960" i="1"/>
  <c r="Y960" i="1"/>
  <c r="Y959" i="1" s="1"/>
  <c r="X960" i="1"/>
  <c r="W960" i="1"/>
  <c r="V960" i="1"/>
  <c r="U960" i="1"/>
  <c r="T960" i="1"/>
  <c r="B960" i="1"/>
  <c r="B959" i="1"/>
  <c r="B958" i="1"/>
  <c r="B957" i="1"/>
  <c r="B956" i="1"/>
  <c r="B955" i="1"/>
  <c r="AP954" i="1"/>
  <c r="U916" i="2" s="1"/>
  <c r="AM954" i="1"/>
  <c r="T916" i="2" s="1"/>
  <c r="AJ954" i="1"/>
  <c r="S916" i="2" s="1"/>
  <c r="AG954" i="1"/>
  <c r="R916" i="2" s="1"/>
  <c r="B954" i="1"/>
  <c r="AP953" i="1"/>
  <c r="U915" i="2" s="1"/>
  <c r="AM953" i="1"/>
  <c r="T915" i="2" s="1"/>
  <c r="AJ953" i="1"/>
  <c r="S915" i="2" s="1"/>
  <c r="AG953" i="1"/>
  <c r="R915" i="2" s="1"/>
  <c r="B953" i="1"/>
  <c r="R953" i="1" s="1"/>
  <c r="AO952" i="1"/>
  <c r="AN952" i="1"/>
  <c r="AL952" i="1"/>
  <c r="AK952" i="1"/>
  <c r="AI952" i="1"/>
  <c r="AH952" i="1"/>
  <c r="AF952" i="1"/>
  <c r="AE952" i="1"/>
  <c r="AA952" i="1"/>
  <c r="Z952" i="1"/>
  <c r="Y952" i="1"/>
  <c r="X952" i="1"/>
  <c r="W952" i="1"/>
  <c r="V952" i="1"/>
  <c r="U952" i="1"/>
  <c r="T952" i="1"/>
  <c r="B952" i="1"/>
  <c r="AP951" i="1"/>
  <c r="U913" i="2" s="1"/>
  <c r="AM951" i="1"/>
  <c r="T913" i="2" s="1"/>
  <c r="AJ951" i="1"/>
  <c r="S913" i="2" s="1"/>
  <c r="AG951" i="1"/>
  <c r="R913" i="2" s="1"/>
  <c r="B951" i="1"/>
  <c r="S951" i="1" s="1"/>
  <c r="AP950" i="1"/>
  <c r="U912" i="2" s="1"/>
  <c r="AM950" i="1"/>
  <c r="T912" i="2" s="1"/>
  <c r="AJ950" i="1"/>
  <c r="S912" i="2" s="1"/>
  <c r="AG950" i="1"/>
  <c r="R912" i="2" s="1"/>
  <c r="R950" i="1"/>
  <c r="B950" i="1"/>
  <c r="AP949" i="1"/>
  <c r="U911" i="2" s="1"/>
  <c r="AM949" i="1"/>
  <c r="T911" i="2" s="1"/>
  <c r="AJ949" i="1"/>
  <c r="S911" i="2" s="1"/>
  <c r="AG949" i="1"/>
  <c r="R911" i="2" s="1"/>
  <c r="B949" i="1"/>
  <c r="N949" i="1" s="1"/>
  <c r="AP948" i="1"/>
  <c r="U910" i="2" s="1"/>
  <c r="AM948" i="1"/>
  <c r="T910" i="2" s="1"/>
  <c r="AJ948" i="1"/>
  <c r="S910" i="2" s="1"/>
  <c r="AG948" i="1"/>
  <c r="R910" i="2" s="1"/>
  <c r="B948" i="1"/>
  <c r="R948" i="1" s="1"/>
  <c r="AP947" i="1"/>
  <c r="U909" i="2" s="1"/>
  <c r="AM947" i="1"/>
  <c r="T909" i="2" s="1"/>
  <c r="AJ947" i="1"/>
  <c r="S909" i="2" s="1"/>
  <c r="AG947" i="1"/>
  <c r="R909" i="2" s="1"/>
  <c r="B947" i="1"/>
  <c r="AP946" i="1"/>
  <c r="U908" i="2" s="1"/>
  <c r="AM946" i="1"/>
  <c r="T908" i="2" s="1"/>
  <c r="AJ946" i="1"/>
  <c r="S908" i="2" s="1"/>
  <c r="AG946" i="1"/>
  <c r="R908" i="2" s="1"/>
  <c r="B946" i="1"/>
  <c r="S946" i="1" s="1"/>
  <c r="AP945" i="1"/>
  <c r="U907" i="2" s="1"/>
  <c r="AM945" i="1"/>
  <c r="T907" i="2" s="1"/>
  <c r="AJ945" i="1"/>
  <c r="S907" i="2" s="1"/>
  <c r="AG945" i="1"/>
  <c r="R907" i="2" s="1"/>
  <c r="B945" i="1"/>
  <c r="O945" i="1" s="1"/>
  <c r="L907" i="2" s="1"/>
  <c r="AP944" i="1"/>
  <c r="U906" i="2" s="1"/>
  <c r="AM944" i="1"/>
  <c r="T906" i="2" s="1"/>
  <c r="AJ944" i="1"/>
  <c r="S906" i="2" s="1"/>
  <c r="AG944" i="1"/>
  <c r="R906" i="2" s="1"/>
  <c r="B944" i="1"/>
  <c r="AO943" i="1"/>
  <c r="AN943" i="1"/>
  <c r="AL943" i="1"/>
  <c r="AK943" i="1"/>
  <c r="AI943" i="1"/>
  <c r="AH943" i="1"/>
  <c r="AF943" i="1"/>
  <c r="AE943" i="1"/>
  <c r="AA943" i="1"/>
  <c r="Z943" i="1"/>
  <c r="Y943" i="1"/>
  <c r="X943" i="1"/>
  <c r="W943" i="1"/>
  <c r="V943" i="1"/>
  <c r="U943" i="1"/>
  <c r="T943" i="1"/>
  <c r="B943" i="1"/>
  <c r="AP942" i="1"/>
  <c r="U904" i="2" s="1"/>
  <c r="AM942" i="1"/>
  <c r="T904" i="2" s="1"/>
  <c r="AJ942" i="1"/>
  <c r="S904" i="2" s="1"/>
  <c r="AG942" i="1"/>
  <c r="R904" i="2" s="1"/>
  <c r="B942" i="1"/>
  <c r="AO941" i="1"/>
  <c r="AN941" i="1"/>
  <c r="AL941" i="1"/>
  <c r="AK941" i="1"/>
  <c r="AI941" i="1"/>
  <c r="AH941" i="1"/>
  <c r="AF941" i="1"/>
  <c r="AE941" i="1"/>
  <c r="AA941" i="1"/>
  <c r="Z941" i="1"/>
  <c r="Y941" i="1"/>
  <c r="X941" i="1"/>
  <c r="W941" i="1"/>
  <c r="V941" i="1"/>
  <c r="U941" i="1"/>
  <c r="T941" i="1"/>
  <c r="B941" i="1"/>
  <c r="B940" i="1"/>
  <c r="AP939" i="1"/>
  <c r="U901" i="2" s="1"/>
  <c r="AM939" i="1"/>
  <c r="T901" i="2" s="1"/>
  <c r="AJ939" i="1"/>
  <c r="S901" i="2" s="1"/>
  <c r="AG939" i="1"/>
  <c r="R901" i="2" s="1"/>
  <c r="B939" i="1"/>
  <c r="AO938" i="1"/>
  <c r="AO937" i="1" s="1"/>
  <c r="AN938" i="1"/>
  <c r="AL938" i="1"/>
  <c r="AK938" i="1"/>
  <c r="AK937" i="1" s="1"/>
  <c r="AI938" i="1"/>
  <c r="AI937" i="1" s="1"/>
  <c r="AH938" i="1"/>
  <c r="AH937" i="1" s="1"/>
  <c r="AF938" i="1"/>
  <c r="AF937" i="1" s="1"/>
  <c r="AE938" i="1"/>
  <c r="AE937" i="1" s="1"/>
  <c r="AA938" i="1"/>
  <c r="AA937" i="1" s="1"/>
  <c r="Z938" i="1"/>
  <c r="Z937" i="1" s="1"/>
  <c r="Y938" i="1"/>
  <c r="Y937" i="1" s="1"/>
  <c r="X938" i="1"/>
  <c r="X937" i="1" s="1"/>
  <c r="W938" i="1"/>
  <c r="W937" i="1" s="1"/>
  <c r="V938" i="1"/>
  <c r="V937" i="1" s="1"/>
  <c r="U938" i="1"/>
  <c r="U937" i="1" s="1"/>
  <c r="T938" i="1"/>
  <c r="T937" i="1" s="1"/>
  <c r="B938" i="1"/>
  <c r="AN937" i="1"/>
  <c r="B937" i="1"/>
  <c r="AP936" i="1"/>
  <c r="U898" i="2" s="1"/>
  <c r="AM936" i="1"/>
  <c r="T898" i="2" s="1"/>
  <c r="AJ936" i="1"/>
  <c r="S898" i="2" s="1"/>
  <c r="AG936" i="1"/>
  <c r="R898" i="2" s="1"/>
  <c r="B936" i="1"/>
  <c r="AP935" i="1"/>
  <c r="U897" i="2" s="1"/>
  <c r="AM935" i="1"/>
  <c r="T897" i="2" s="1"/>
  <c r="AJ935" i="1"/>
  <c r="S897" i="2" s="1"/>
  <c r="AG935" i="1"/>
  <c r="R897" i="2" s="1"/>
  <c r="B935" i="1"/>
  <c r="N935" i="1" s="1"/>
  <c r="AP934" i="1"/>
  <c r="U896" i="2" s="1"/>
  <c r="AM934" i="1"/>
  <c r="T896" i="2" s="1"/>
  <c r="AJ934" i="1"/>
  <c r="S896" i="2" s="1"/>
  <c r="AG934" i="1"/>
  <c r="R896" i="2" s="1"/>
  <c r="B934" i="1"/>
  <c r="S934" i="1" s="1"/>
  <c r="AO933" i="1"/>
  <c r="AN933" i="1"/>
  <c r="AL933" i="1"/>
  <c r="AK933" i="1"/>
  <c r="AI933" i="1"/>
  <c r="AH933" i="1"/>
  <c r="AF933" i="1"/>
  <c r="AE933" i="1"/>
  <c r="AA933" i="1"/>
  <c r="Z933" i="1"/>
  <c r="Y933" i="1"/>
  <c r="X933" i="1"/>
  <c r="W933" i="1"/>
  <c r="V933" i="1"/>
  <c r="U933" i="1"/>
  <c r="T933" i="1"/>
  <c r="B933" i="1"/>
  <c r="AP932" i="1"/>
  <c r="U894" i="2" s="1"/>
  <c r="AM932" i="1"/>
  <c r="T894" i="2" s="1"/>
  <c r="AJ932" i="1"/>
  <c r="S894" i="2" s="1"/>
  <c r="AG932" i="1"/>
  <c r="R894" i="2" s="1"/>
  <c r="B932" i="1"/>
  <c r="S932" i="1" s="1"/>
  <c r="P894" i="2" s="1"/>
  <c r="AP931" i="1"/>
  <c r="U893" i="2" s="1"/>
  <c r="AM931" i="1"/>
  <c r="T893" i="2" s="1"/>
  <c r="AJ931" i="1"/>
  <c r="S893" i="2" s="1"/>
  <c r="AG931" i="1"/>
  <c r="R893" i="2" s="1"/>
  <c r="B931" i="1"/>
  <c r="AP930" i="1"/>
  <c r="U892" i="2" s="1"/>
  <c r="AM930" i="1"/>
  <c r="T892" i="2" s="1"/>
  <c r="AJ930" i="1"/>
  <c r="S892" i="2" s="1"/>
  <c r="AG930" i="1"/>
  <c r="R892" i="2" s="1"/>
  <c r="B930" i="1"/>
  <c r="AP929" i="1"/>
  <c r="U891" i="2" s="1"/>
  <c r="AM929" i="1"/>
  <c r="T891" i="2" s="1"/>
  <c r="AJ929" i="1"/>
  <c r="S891" i="2" s="1"/>
  <c r="AG929" i="1"/>
  <c r="R891" i="2" s="1"/>
  <c r="B929" i="1"/>
  <c r="AP928" i="1"/>
  <c r="U890" i="2" s="1"/>
  <c r="AM928" i="1"/>
  <c r="T890" i="2" s="1"/>
  <c r="AJ928" i="1"/>
  <c r="S890" i="2" s="1"/>
  <c r="AG928" i="1"/>
  <c r="R890" i="2" s="1"/>
  <c r="B928" i="1"/>
  <c r="AP927" i="1"/>
  <c r="U889" i="2" s="1"/>
  <c r="AM927" i="1"/>
  <c r="T889" i="2" s="1"/>
  <c r="AJ927" i="1"/>
  <c r="S889" i="2" s="1"/>
  <c r="AG927" i="1"/>
  <c r="R889" i="2" s="1"/>
  <c r="B927" i="1"/>
  <c r="AP926" i="1"/>
  <c r="U888" i="2" s="1"/>
  <c r="AM926" i="1"/>
  <c r="T888" i="2" s="1"/>
  <c r="AJ926" i="1"/>
  <c r="S888" i="2" s="1"/>
  <c r="AG926" i="1"/>
  <c r="R888" i="2" s="1"/>
  <c r="B926" i="1"/>
  <c r="AP925" i="1"/>
  <c r="U887" i="2" s="1"/>
  <c r="AM925" i="1"/>
  <c r="T887" i="2" s="1"/>
  <c r="AJ925" i="1"/>
  <c r="S887" i="2" s="1"/>
  <c r="AG925" i="1"/>
  <c r="R887" i="2" s="1"/>
  <c r="B925" i="1"/>
  <c r="S925" i="1" s="1"/>
  <c r="AP924" i="1"/>
  <c r="U886" i="2" s="1"/>
  <c r="AM924" i="1"/>
  <c r="T886" i="2" s="1"/>
  <c r="AJ924" i="1"/>
  <c r="S886" i="2" s="1"/>
  <c r="AG924" i="1"/>
  <c r="R886" i="2" s="1"/>
  <c r="O924" i="1"/>
  <c r="L886" i="2" s="1"/>
  <c r="B924" i="1"/>
  <c r="S924" i="1" s="1"/>
  <c r="P886" i="2" s="1"/>
  <c r="AP923" i="1"/>
  <c r="U885" i="2" s="1"/>
  <c r="AM923" i="1"/>
  <c r="T885" i="2" s="1"/>
  <c r="AJ923" i="1"/>
  <c r="S885" i="2" s="1"/>
  <c r="AG923" i="1"/>
  <c r="R885" i="2" s="1"/>
  <c r="B923" i="1"/>
  <c r="N923" i="1" s="1"/>
  <c r="K885" i="2" s="1"/>
  <c r="AP922" i="1"/>
  <c r="U884" i="2" s="1"/>
  <c r="AM922" i="1"/>
  <c r="T884" i="2" s="1"/>
  <c r="AJ922" i="1"/>
  <c r="S884" i="2" s="1"/>
  <c r="AG922" i="1"/>
  <c r="R884" i="2" s="1"/>
  <c r="B922" i="1"/>
  <c r="O922" i="1" s="1"/>
  <c r="L884" i="2" s="1"/>
  <c r="AP921" i="1"/>
  <c r="U883" i="2" s="1"/>
  <c r="AM921" i="1"/>
  <c r="T883" i="2" s="1"/>
  <c r="AJ921" i="1"/>
  <c r="S883" i="2" s="1"/>
  <c r="AG921" i="1"/>
  <c r="R883" i="2" s="1"/>
  <c r="B921" i="1"/>
  <c r="O921" i="1" s="1"/>
  <c r="AP920" i="1"/>
  <c r="U882" i="2" s="1"/>
  <c r="AM920" i="1"/>
  <c r="T882" i="2" s="1"/>
  <c r="AJ920" i="1"/>
  <c r="S882" i="2" s="1"/>
  <c r="AG920" i="1"/>
  <c r="R882" i="2" s="1"/>
  <c r="B920" i="1"/>
  <c r="R920" i="1" s="1"/>
  <c r="AO919" i="1"/>
  <c r="AN919" i="1"/>
  <c r="AL919" i="1"/>
  <c r="AK919" i="1"/>
  <c r="AI919" i="1"/>
  <c r="AH919" i="1"/>
  <c r="AF919" i="1"/>
  <c r="AE919" i="1"/>
  <c r="AA919" i="1"/>
  <c r="AA918" i="1" s="1"/>
  <c r="Z919" i="1"/>
  <c r="Y919" i="1"/>
  <c r="X919" i="1"/>
  <c r="W919" i="1"/>
  <c r="V919" i="1"/>
  <c r="U919" i="1"/>
  <c r="T919" i="1"/>
  <c r="B919" i="1"/>
  <c r="B918" i="1"/>
  <c r="AP917" i="1"/>
  <c r="U879" i="2" s="1"/>
  <c r="AM917" i="1"/>
  <c r="T879" i="2" s="1"/>
  <c r="AJ917" i="1"/>
  <c r="S879" i="2" s="1"/>
  <c r="AG917" i="1"/>
  <c r="R879" i="2" s="1"/>
  <c r="B917" i="1"/>
  <c r="R917" i="1" s="1"/>
  <c r="AO916" i="1"/>
  <c r="AN916" i="1"/>
  <c r="AL916" i="1"/>
  <c r="AK916" i="1"/>
  <c r="AI916" i="1"/>
  <c r="AH916" i="1"/>
  <c r="AF916" i="1"/>
  <c r="AE916" i="1"/>
  <c r="AA916" i="1"/>
  <c r="Z916" i="1"/>
  <c r="Y916" i="1"/>
  <c r="X916" i="1"/>
  <c r="W916" i="1"/>
  <c r="V916" i="1"/>
  <c r="U916" i="1"/>
  <c r="T916" i="1"/>
  <c r="B916" i="1"/>
  <c r="AP915" i="1"/>
  <c r="U877" i="2" s="1"/>
  <c r="AM915" i="1"/>
  <c r="T877" i="2" s="1"/>
  <c r="AJ915" i="1"/>
  <c r="S877" i="2" s="1"/>
  <c r="AG915" i="1"/>
  <c r="R877" i="2" s="1"/>
  <c r="B915" i="1"/>
  <c r="S915" i="1" s="1"/>
  <c r="AO914" i="1"/>
  <c r="AN914" i="1"/>
  <c r="AL914" i="1"/>
  <c r="AK914" i="1"/>
  <c r="AI914" i="1"/>
  <c r="AH914" i="1"/>
  <c r="AF914" i="1"/>
  <c r="AE914" i="1"/>
  <c r="AA914" i="1"/>
  <c r="Z914" i="1"/>
  <c r="Y914" i="1"/>
  <c r="X914" i="1"/>
  <c r="W914" i="1"/>
  <c r="V914" i="1"/>
  <c r="U914" i="1"/>
  <c r="T914" i="1"/>
  <c r="B914" i="1"/>
  <c r="B913" i="1"/>
  <c r="AP912" i="1"/>
  <c r="U874" i="2" s="1"/>
  <c r="AM912" i="1"/>
  <c r="T874" i="2" s="1"/>
  <c r="AJ912" i="1"/>
  <c r="S874" i="2" s="1"/>
  <c r="AG912" i="1"/>
  <c r="R874" i="2" s="1"/>
  <c r="B912" i="1"/>
  <c r="R912" i="1" s="1"/>
  <c r="AO911" i="1"/>
  <c r="AN911" i="1"/>
  <c r="AL911" i="1"/>
  <c r="AK911" i="1"/>
  <c r="AI911" i="1"/>
  <c r="AH911" i="1"/>
  <c r="AF911" i="1"/>
  <c r="AE911" i="1"/>
  <c r="AA911" i="1"/>
  <c r="Z911" i="1"/>
  <c r="Y911" i="1"/>
  <c r="X911" i="1"/>
  <c r="W911" i="1"/>
  <c r="V911" i="1"/>
  <c r="U911" i="1"/>
  <c r="T911" i="1"/>
  <c r="B911" i="1"/>
  <c r="AP910" i="1"/>
  <c r="U872" i="2" s="1"/>
  <c r="AM910" i="1"/>
  <c r="T872" i="2" s="1"/>
  <c r="AJ910" i="1"/>
  <c r="S872" i="2" s="1"/>
  <c r="AG910" i="1"/>
  <c r="R872" i="2" s="1"/>
  <c r="B910" i="1"/>
  <c r="AP909" i="1"/>
  <c r="U871" i="2" s="1"/>
  <c r="AM909" i="1"/>
  <c r="T871" i="2" s="1"/>
  <c r="AJ909" i="1"/>
  <c r="S871" i="2" s="1"/>
  <c r="AG909" i="1"/>
  <c r="R871" i="2" s="1"/>
  <c r="B909" i="1"/>
  <c r="S909" i="1" s="1"/>
  <c r="P871" i="2" s="1"/>
  <c r="AP908" i="1"/>
  <c r="U870" i="2" s="1"/>
  <c r="AM908" i="1"/>
  <c r="T870" i="2" s="1"/>
  <c r="AJ908" i="1"/>
  <c r="S870" i="2" s="1"/>
  <c r="AG908" i="1"/>
  <c r="R870" i="2" s="1"/>
  <c r="B908" i="1"/>
  <c r="N908" i="1" s="1"/>
  <c r="AP907" i="1"/>
  <c r="U869" i="2" s="1"/>
  <c r="AM907" i="1"/>
  <c r="T869" i="2" s="1"/>
  <c r="AJ907" i="1"/>
  <c r="S869" i="2" s="1"/>
  <c r="AG907" i="1"/>
  <c r="R869" i="2" s="1"/>
  <c r="B907" i="1"/>
  <c r="S907" i="1" s="1"/>
  <c r="AP906" i="1"/>
  <c r="U868" i="2" s="1"/>
  <c r="AM906" i="1"/>
  <c r="T868" i="2" s="1"/>
  <c r="AJ906" i="1"/>
  <c r="S868" i="2" s="1"/>
  <c r="AG906" i="1"/>
  <c r="R868" i="2" s="1"/>
  <c r="B906" i="1"/>
  <c r="AP905" i="1"/>
  <c r="U867" i="2" s="1"/>
  <c r="AM905" i="1"/>
  <c r="T867" i="2" s="1"/>
  <c r="AJ905" i="1"/>
  <c r="S867" i="2" s="1"/>
  <c r="AG905" i="1"/>
  <c r="R867" i="2" s="1"/>
  <c r="B905" i="1"/>
  <c r="S905" i="1" s="1"/>
  <c r="AP904" i="1"/>
  <c r="U866" i="2" s="1"/>
  <c r="AM904" i="1"/>
  <c r="T866" i="2" s="1"/>
  <c r="AJ904" i="1"/>
  <c r="S866" i="2" s="1"/>
  <c r="AG904" i="1"/>
  <c r="R866" i="2" s="1"/>
  <c r="B904" i="1"/>
  <c r="AO903" i="1"/>
  <c r="AN903" i="1"/>
  <c r="AL903" i="1"/>
  <c r="AK903" i="1"/>
  <c r="AI903" i="1"/>
  <c r="AH903" i="1"/>
  <c r="AF903" i="1"/>
  <c r="AE903" i="1"/>
  <c r="AA903" i="1"/>
  <c r="Z903" i="1"/>
  <c r="Y903" i="1"/>
  <c r="X903" i="1"/>
  <c r="W903" i="1"/>
  <c r="V903" i="1"/>
  <c r="U903" i="1"/>
  <c r="T903" i="1"/>
  <c r="B903" i="1"/>
  <c r="B902" i="1"/>
  <c r="B901" i="1"/>
  <c r="AP900" i="1"/>
  <c r="U862" i="2" s="1"/>
  <c r="AM900" i="1"/>
  <c r="T862" i="2" s="1"/>
  <c r="AJ900" i="1"/>
  <c r="S862" i="2" s="1"/>
  <c r="AG900" i="1"/>
  <c r="R862" i="2" s="1"/>
  <c r="B900" i="1"/>
  <c r="R900" i="1" s="1"/>
  <c r="O862" i="2" s="1"/>
  <c r="AO899" i="1"/>
  <c r="AO898" i="1" s="1"/>
  <c r="AN899" i="1"/>
  <c r="AL899" i="1"/>
  <c r="AK899" i="1"/>
  <c r="AK898" i="1" s="1"/>
  <c r="AI899" i="1"/>
  <c r="AH899" i="1"/>
  <c r="AH898" i="1" s="1"/>
  <c r="AF899" i="1"/>
  <c r="AE899" i="1"/>
  <c r="AE898" i="1" s="1"/>
  <c r="AA899" i="1"/>
  <c r="AA898" i="1" s="1"/>
  <c r="Z899" i="1"/>
  <c r="Z898" i="1" s="1"/>
  <c r="Y899" i="1"/>
  <c r="Y898" i="1" s="1"/>
  <c r="X899" i="1"/>
  <c r="X898" i="1" s="1"/>
  <c r="W899" i="1"/>
  <c r="W898" i="1" s="1"/>
  <c r="V899" i="1"/>
  <c r="V898" i="1" s="1"/>
  <c r="U899" i="1"/>
  <c r="U898" i="1" s="1"/>
  <c r="T899" i="1"/>
  <c r="T898" i="1" s="1"/>
  <c r="B899" i="1"/>
  <c r="AN898" i="1"/>
  <c r="B898" i="1"/>
  <c r="AP897" i="1"/>
  <c r="U859" i="2" s="1"/>
  <c r="AM897" i="1"/>
  <c r="T859" i="2" s="1"/>
  <c r="AJ897" i="1"/>
  <c r="S859" i="2" s="1"/>
  <c r="AG897" i="1"/>
  <c r="R859" i="2" s="1"/>
  <c r="B897" i="1"/>
  <c r="AO896" i="1"/>
  <c r="AN896" i="1"/>
  <c r="AL896" i="1"/>
  <c r="AK896" i="1"/>
  <c r="AI896" i="1"/>
  <c r="AH896" i="1"/>
  <c r="AF896" i="1"/>
  <c r="AE896" i="1"/>
  <c r="AA896" i="1"/>
  <c r="Z896" i="1"/>
  <c r="Y896" i="1"/>
  <c r="X896" i="1"/>
  <c r="W896" i="1"/>
  <c r="V896" i="1"/>
  <c r="U896" i="1"/>
  <c r="T896" i="1"/>
  <c r="B896" i="1"/>
  <c r="AP895" i="1"/>
  <c r="U857" i="2" s="1"/>
  <c r="AM895" i="1"/>
  <c r="T857" i="2" s="1"/>
  <c r="AJ895" i="1"/>
  <c r="S857" i="2" s="1"/>
  <c r="AG895" i="1"/>
  <c r="R857" i="2" s="1"/>
  <c r="B895" i="1"/>
  <c r="AO894" i="1"/>
  <c r="AN894" i="1"/>
  <c r="AL894" i="1"/>
  <c r="AK894" i="1"/>
  <c r="AI894" i="1"/>
  <c r="AH894" i="1"/>
  <c r="AF894" i="1"/>
  <c r="AE894" i="1"/>
  <c r="AA894" i="1"/>
  <c r="Z894" i="1"/>
  <c r="Y894" i="1"/>
  <c r="X894" i="1"/>
  <c r="W894" i="1"/>
  <c r="V894" i="1"/>
  <c r="U894" i="1"/>
  <c r="T894" i="1"/>
  <c r="B894" i="1"/>
  <c r="B893" i="1"/>
  <c r="B892" i="1"/>
  <c r="AP891" i="1"/>
  <c r="U853" i="2" s="1"/>
  <c r="AM891" i="1"/>
  <c r="T853" i="2" s="1"/>
  <c r="AJ891" i="1"/>
  <c r="S853" i="2" s="1"/>
  <c r="AG891" i="1"/>
  <c r="R853" i="2" s="1"/>
  <c r="B891" i="1"/>
  <c r="O891" i="1" s="1"/>
  <c r="L853" i="2" s="1"/>
  <c r="AO890" i="1"/>
  <c r="AN890" i="1"/>
  <c r="AN889" i="1" s="1"/>
  <c r="AN888" i="1" s="1"/>
  <c r="AL890" i="1"/>
  <c r="AK890" i="1"/>
  <c r="AK889" i="1" s="1"/>
  <c r="AK888" i="1" s="1"/>
  <c r="AI890" i="1"/>
  <c r="AI889" i="1" s="1"/>
  <c r="AI888" i="1" s="1"/>
  <c r="AH890" i="1"/>
  <c r="AH889" i="1" s="1"/>
  <c r="AH888" i="1" s="1"/>
  <c r="AF890" i="1"/>
  <c r="AF889" i="1" s="1"/>
  <c r="AE890" i="1"/>
  <c r="AE889" i="1" s="1"/>
  <c r="AE888" i="1" s="1"/>
  <c r="AA890" i="1"/>
  <c r="AA889" i="1" s="1"/>
  <c r="AA888" i="1" s="1"/>
  <c r="Z890" i="1"/>
  <c r="Z889" i="1" s="1"/>
  <c r="Z888" i="1" s="1"/>
  <c r="Y890" i="1"/>
  <c r="Y889" i="1" s="1"/>
  <c r="Y888" i="1" s="1"/>
  <c r="X890" i="1"/>
  <c r="X889" i="1" s="1"/>
  <c r="X888" i="1" s="1"/>
  <c r="W890" i="1"/>
  <c r="W889" i="1" s="1"/>
  <c r="W888" i="1" s="1"/>
  <c r="V890" i="1"/>
  <c r="V889" i="1" s="1"/>
  <c r="V888" i="1" s="1"/>
  <c r="U890" i="1"/>
  <c r="U889" i="1" s="1"/>
  <c r="U888" i="1" s="1"/>
  <c r="T890" i="1"/>
  <c r="T889" i="1" s="1"/>
  <c r="T888" i="1" s="1"/>
  <c r="B890" i="1"/>
  <c r="B889" i="1"/>
  <c r="B888" i="1"/>
  <c r="B887" i="1"/>
  <c r="AP886" i="1"/>
  <c r="U848" i="2" s="1"/>
  <c r="AM886" i="1"/>
  <c r="T848" i="2" s="1"/>
  <c r="AJ886" i="1"/>
  <c r="S848" i="2" s="1"/>
  <c r="AG886" i="1"/>
  <c r="R848" i="2" s="1"/>
  <c r="B886" i="1"/>
  <c r="O886" i="1" s="1"/>
  <c r="L848" i="2" s="1"/>
  <c r="AP885" i="1"/>
  <c r="U847" i="2" s="1"/>
  <c r="AM885" i="1"/>
  <c r="T847" i="2" s="1"/>
  <c r="AJ885" i="1"/>
  <c r="S847" i="2" s="1"/>
  <c r="AG885" i="1"/>
  <c r="R847" i="2" s="1"/>
  <c r="B885" i="1"/>
  <c r="AP884" i="1"/>
  <c r="U846" i="2" s="1"/>
  <c r="AM884" i="1"/>
  <c r="T846" i="2" s="1"/>
  <c r="AJ884" i="1"/>
  <c r="S846" i="2" s="1"/>
  <c r="AG884" i="1"/>
  <c r="R846" i="2" s="1"/>
  <c r="B884" i="1"/>
  <c r="O884" i="1" s="1"/>
  <c r="AO883" i="1"/>
  <c r="AN883" i="1"/>
  <c r="AL883" i="1"/>
  <c r="AK883" i="1"/>
  <c r="AI883" i="1"/>
  <c r="AH883" i="1"/>
  <c r="AF883" i="1"/>
  <c r="AE883" i="1"/>
  <c r="AA883" i="1"/>
  <c r="Z883" i="1"/>
  <c r="Y883" i="1"/>
  <c r="X883" i="1"/>
  <c r="W883" i="1"/>
  <c r="V883" i="1"/>
  <c r="U883" i="1"/>
  <c r="T883" i="1"/>
  <c r="B883" i="1"/>
  <c r="AP882" i="1"/>
  <c r="U844" i="2" s="1"/>
  <c r="AM882" i="1"/>
  <c r="T844" i="2" s="1"/>
  <c r="AJ882" i="1"/>
  <c r="S844" i="2" s="1"/>
  <c r="AG882" i="1"/>
  <c r="R844" i="2" s="1"/>
  <c r="B882" i="1"/>
  <c r="S882" i="1" s="1"/>
  <c r="P844" i="2" s="1"/>
  <c r="AP881" i="1"/>
  <c r="U843" i="2" s="1"/>
  <c r="AM881" i="1"/>
  <c r="T843" i="2" s="1"/>
  <c r="AJ881" i="1"/>
  <c r="S843" i="2" s="1"/>
  <c r="AG881" i="1"/>
  <c r="R843" i="2" s="1"/>
  <c r="B881" i="1"/>
  <c r="O881" i="1" s="1"/>
  <c r="L843" i="2" s="1"/>
  <c r="AO880" i="1"/>
  <c r="AN880" i="1"/>
  <c r="AL880" i="1"/>
  <c r="AK880" i="1"/>
  <c r="AI880" i="1"/>
  <c r="AH880" i="1"/>
  <c r="AF880" i="1"/>
  <c r="AE880" i="1"/>
  <c r="AA880" i="1"/>
  <c r="Z880" i="1"/>
  <c r="Y880" i="1"/>
  <c r="X880" i="1"/>
  <c r="W880" i="1"/>
  <c r="V880" i="1"/>
  <c r="U880" i="1"/>
  <c r="T880" i="1"/>
  <c r="B880" i="1"/>
  <c r="AP879" i="1"/>
  <c r="U841" i="2" s="1"/>
  <c r="AM879" i="1"/>
  <c r="T841" i="2" s="1"/>
  <c r="AJ879" i="1"/>
  <c r="S841" i="2" s="1"/>
  <c r="AG879" i="1"/>
  <c r="R841" i="2" s="1"/>
  <c r="B879" i="1"/>
  <c r="N879" i="1" s="1"/>
  <c r="AP878" i="1"/>
  <c r="U840" i="2" s="1"/>
  <c r="AM878" i="1"/>
  <c r="T840" i="2" s="1"/>
  <c r="AJ878" i="1"/>
  <c r="S840" i="2" s="1"/>
  <c r="AG878" i="1"/>
  <c r="R840" i="2" s="1"/>
  <c r="B878" i="1"/>
  <c r="AP877" i="1"/>
  <c r="U839" i="2" s="1"/>
  <c r="AM877" i="1"/>
  <c r="T839" i="2" s="1"/>
  <c r="AJ877" i="1"/>
  <c r="S839" i="2" s="1"/>
  <c r="AG877" i="1"/>
  <c r="R839" i="2" s="1"/>
  <c r="B877" i="1"/>
  <c r="AP876" i="1"/>
  <c r="U838" i="2" s="1"/>
  <c r="AM876" i="1"/>
  <c r="T838" i="2" s="1"/>
  <c r="AJ876" i="1"/>
  <c r="S838" i="2" s="1"/>
  <c r="AG876" i="1"/>
  <c r="R838" i="2" s="1"/>
  <c r="B876" i="1"/>
  <c r="AP875" i="1"/>
  <c r="U837" i="2" s="1"/>
  <c r="AM875" i="1"/>
  <c r="T837" i="2" s="1"/>
  <c r="AJ875" i="1"/>
  <c r="S837" i="2" s="1"/>
  <c r="AG875" i="1"/>
  <c r="R837" i="2" s="1"/>
  <c r="B875" i="1"/>
  <c r="AP874" i="1"/>
  <c r="U836" i="2" s="1"/>
  <c r="AM874" i="1"/>
  <c r="T836" i="2" s="1"/>
  <c r="AJ874" i="1"/>
  <c r="S836" i="2" s="1"/>
  <c r="AG874" i="1"/>
  <c r="R836" i="2" s="1"/>
  <c r="B874" i="1"/>
  <c r="N874" i="1" s="1"/>
  <c r="AP873" i="1"/>
  <c r="U835" i="2" s="1"/>
  <c r="AM873" i="1"/>
  <c r="T835" i="2" s="1"/>
  <c r="AJ873" i="1"/>
  <c r="S835" i="2" s="1"/>
  <c r="AG873" i="1"/>
  <c r="R835" i="2" s="1"/>
  <c r="B873" i="1"/>
  <c r="AP872" i="1"/>
  <c r="U834" i="2" s="1"/>
  <c r="AM872" i="1"/>
  <c r="T834" i="2" s="1"/>
  <c r="AJ872" i="1"/>
  <c r="S834" i="2" s="1"/>
  <c r="AG872" i="1"/>
  <c r="R834" i="2" s="1"/>
  <c r="B872" i="1"/>
  <c r="AP871" i="1"/>
  <c r="U833" i="2" s="1"/>
  <c r="AM871" i="1"/>
  <c r="T833" i="2" s="1"/>
  <c r="AJ871" i="1"/>
  <c r="S833" i="2" s="1"/>
  <c r="AG871" i="1"/>
  <c r="R833" i="2" s="1"/>
  <c r="B871" i="1"/>
  <c r="R871" i="1" s="1"/>
  <c r="AP870" i="1"/>
  <c r="U832" i="2" s="1"/>
  <c r="AM870" i="1"/>
  <c r="T832" i="2" s="1"/>
  <c r="AJ870" i="1"/>
  <c r="S832" i="2" s="1"/>
  <c r="AG870" i="1"/>
  <c r="R832" i="2" s="1"/>
  <c r="B870" i="1"/>
  <c r="O870" i="1" s="1"/>
  <c r="AP869" i="1"/>
  <c r="U831" i="2" s="1"/>
  <c r="AM869" i="1"/>
  <c r="T831" i="2" s="1"/>
  <c r="AJ869" i="1"/>
  <c r="S831" i="2" s="1"/>
  <c r="AG869" i="1"/>
  <c r="R831" i="2" s="1"/>
  <c r="B869" i="1"/>
  <c r="AO868" i="1"/>
  <c r="AN868" i="1"/>
  <c r="AL868" i="1"/>
  <c r="AK868" i="1"/>
  <c r="AI868" i="1"/>
  <c r="AH868" i="1"/>
  <c r="AF868" i="1"/>
  <c r="AE868" i="1"/>
  <c r="AA868" i="1"/>
  <c r="Z868" i="1"/>
  <c r="Y868" i="1"/>
  <c r="X868" i="1"/>
  <c r="W868" i="1"/>
  <c r="V868" i="1"/>
  <c r="U868" i="1"/>
  <c r="T868" i="1"/>
  <c r="B868" i="1"/>
  <c r="AP867" i="1"/>
  <c r="U829" i="2" s="1"/>
  <c r="AM867" i="1"/>
  <c r="T829" i="2" s="1"/>
  <c r="AJ867" i="1"/>
  <c r="S829" i="2" s="1"/>
  <c r="AG867" i="1"/>
  <c r="R829" i="2" s="1"/>
  <c r="B867" i="1"/>
  <c r="AP866" i="1"/>
  <c r="U828" i="2" s="1"/>
  <c r="AM866" i="1"/>
  <c r="T828" i="2" s="1"/>
  <c r="AJ866" i="1"/>
  <c r="S828" i="2" s="1"/>
  <c r="AG866" i="1"/>
  <c r="R828" i="2" s="1"/>
  <c r="B866" i="1"/>
  <c r="N866" i="1" s="1"/>
  <c r="K828" i="2" s="1"/>
  <c r="AO865" i="1"/>
  <c r="AN865" i="1"/>
  <c r="AL865" i="1"/>
  <c r="AK865" i="1"/>
  <c r="AI865" i="1"/>
  <c r="AJ865" i="1" s="1"/>
  <c r="S827" i="2" s="1"/>
  <c r="AH865" i="1"/>
  <c r="AF865" i="1"/>
  <c r="AE865" i="1"/>
  <c r="AA865" i="1"/>
  <c r="Z865" i="1"/>
  <c r="Y865" i="1"/>
  <c r="X865" i="1"/>
  <c r="W865" i="1"/>
  <c r="V865" i="1"/>
  <c r="U865" i="1"/>
  <c r="T865" i="1"/>
  <c r="B865" i="1"/>
  <c r="AP864" i="1"/>
  <c r="U826" i="2" s="1"/>
  <c r="AM864" i="1"/>
  <c r="T826" i="2" s="1"/>
  <c r="AJ864" i="1"/>
  <c r="S826" i="2" s="1"/>
  <c r="AG864" i="1"/>
  <c r="R826" i="2" s="1"/>
  <c r="B864" i="1"/>
  <c r="AO863" i="1"/>
  <c r="AN863" i="1"/>
  <c r="AL863" i="1"/>
  <c r="AK863" i="1"/>
  <c r="AI863" i="1"/>
  <c r="AH863" i="1"/>
  <c r="AF863" i="1"/>
  <c r="AE863" i="1"/>
  <c r="AA863" i="1"/>
  <c r="Z863" i="1"/>
  <c r="Y863" i="1"/>
  <c r="X863" i="1"/>
  <c r="W863" i="1"/>
  <c r="V863" i="1"/>
  <c r="U863" i="1"/>
  <c r="T863" i="1"/>
  <c r="B863" i="1"/>
  <c r="B862" i="1"/>
  <c r="AP861" i="1"/>
  <c r="U823" i="2" s="1"/>
  <c r="AM861" i="1"/>
  <c r="T823" i="2" s="1"/>
  <c r="AJ861" i="1"/>
  <c r="S823" i="2" s="1"/>
  <c r="AG861" i="1"/>
  <c r="R823" i="2" s="1"/>
  <c r="B861" i="1"/>
  <c r="R861" i="1" s="1"/>
  <c r="AP860" i="1"/>
  <c r="U822" i="2" s="1"/>
  <c r="AM860" i="1"/>
  <c r="T822" i="2" s="1"/>
  <c r="AJ860" i="1"/>
  <c r="S822" i="2" s="1"/>
  <c r="AG860" i="1"/>
  <c r="R822" i="2" s="1"/>
  <c r="B860" i="1"/>
  <c r="AP859" i="1"/>
  <c r="U821" i="2" s="1"/>
  <c r="AM859" i="1"/>
  <c r="T821" i="2" s="1"/>
  <c r="AJ859" i="1"/>
  <c r="S821" i="2" s="1"/>
  <c r="AG859" i="1"/>
  <c r="R821" i="2" s="1"/>
  <c r="B859" i="1"/>
  <c r="AP858" i="1"/>
  <c r="U820" i="2" s="1"/>
  <c r="AM858" i="1"/>
  <c r="T820" i="2" s="1"/>
  <c r="AJ858" i="1"/>
  <c r="S820" i="2" s="1"/>
  <c r="AG858" i="1"/>
  <c r="R820" i="2" s="1"/>
  <c r="B858" i="1"/>
  <c r="S858" i="1" s="1"/>
  <c r="AP857" i="1"/>
  <c r="U819" i="2" s="1"/>
  <c r="AM857" i="1"/>
  <c r="T819" i="2" s="1"/>
  <c r="AJ857" i="1"/>
  <c r="S819" i="2" s="1"/>
  <c r="AG857" i="1"/>
  <c r="R819" i="2" s="1"/>
  <c r="B857" i="1"/>
  <c r="O857" i="1" s="1"/>
  <c r="AP856" i="1"/>
  <c r="U818" i="2" s="1"/>
  <c r="AM856" i="1"/>
  <c r="T818" i="2" s="1"/>
  <c r="AJ856" i="1"/>
  <c r="S818" i="2" s="1"/>
  <c r="AG856" i="1"/>
  <c r="R818" i="2" s="1"/>
  <c r="B856" i="1"/>
  <c r="R856" i="1" s="1"/>
  <c r="AP855" i="1"/>
  <c r="U817" i="2" s="1"/>
  <c r="AM855" i="1"/>
  <c r="T817" i="2" s="1"/>
  <c r="AJ855" i="1"/>
  <c r="S817" i="2" s="1"/>
  <c r="AG855" i="1"/>
  <c r="R817" i="2" s="1"/>
  <c r="B855" i="1"/>
  <c r="AP854" i="1"/>
  <c r="U816" i="2" s="1"/>
  <c r="AM854" i="1"/>
  <c r="T816" i="2" s="1"/>
  <c r="AJ854" i="1"/>
  <c r="S816" i="2" s="1"/>
  <c r="AG854" i="1"/>
  <c r="R816" i="2" s="1"/>
  <c r="B854" i="1"/>
  <c r="AO853" i="1"/>
  <c r="AO852" i="1" s="1"/>
  <c r="AN853" i="1"/>
  <c r="AL853" i="1"/>
  <c r="AK853" i="1"/>
  <c r="AI853" i="1"/>
  <c r="AI852" i="1" s="1"/>
  <c r="AH853" i="1"/>
  <c r="AF853" i="1"/>
  <c r="AF852" i="1" s="1"/>
  <c r="AE853" i="1"/>
  <c r="AA853" i="1"/>
  <c r="Z853" i="1"/>
  <c r="Z852" i="1" s="1"/>
  <c r="Y853" i="1"/>
  <c r="Y852" i="1" s="1"/>
  <c r="X853" i="1"/>
  <c r="X852" i="1" s="1"/>
  <c r="W853" i="1"/>
  <c r="W852" i="1" s="1"/>
  <c r="V853" i="1"/>
  <c r="V852" i="1" s="1"/>
  <c r="U853" i="1"/>
  <c r="U852" i="1" s="1"/>
  <c r="T853" i="1"/>
  <c r="T852" i="1" s="1"/>
  <c r="B853" i="1"/>
  <c r="AN852" i="1"/>
  <c r="AL852" i="1"/>
  <c r="AK852" i="1"/>
  <c r="AA852" i="1"/>
  <c r="B852" i="1"/>
  <c r="AP851" i="1"/>
  <c r="U813" i="2" s="1"/>
  <c r="AM851" i="1"/>
  <c r="T813" i="2" s="1"/>
  <c r="AJ851" i="1"/>
  <c r="S813" i="2" s="1"/>
  <c r="AG851" i="1"/>
  <c r="R813" i="2" s="1"/>
  <c r="B851" i="1"/>
  <c r="O851" i="1" s="1"/>
  <c r="AO850" i="1"/>
  <c r="AN850" i="1"/>
  <c r="AL850" i="1"/>
  <c r="AK850" i="1"/>
  <c r="AI850" i="1"/>
  <c r="AH850" i="1"/>
  <c r="AF850" i="1"/>
  <c r="AE850" i="1"/>
  <c r="AA850" i="1"/>
  <c r="Z850" i="1"/>
  <c r="Y850" i="1"/>
  <c r="X850" i="1"/>
  <c r="W850" i="1"/>
  <c r="V850" i="1"/>
  <c r="U850" i="1"/>
  <c r="T850" i="1"/>
  <c r="B850" i="1"/>
  <c r="AP849" i="1"/>
  <c r="U811" i="2" s="1"/>
  <c r="AM849" i="1"/>
  <c r="T811" i="2" s="1"/>
  <c r="AJ849" i="1"/>
  <c r="S811" i="2" s="1"/>
  <c r="AG849" i="1"/>
  <c r="R811" i="2" s="1"/>
  <c r="B849" i="1"/>
  <c r="O849" i="1" s="1"/>
  <c r="L811" i="2" s="1"/>
  <c r="AO848" i="1"/>
  <c r="AN848" i="1"/>
  <c r="AL848" i="1"/>
  <c r="AK848" i="1"/>
  <c r="AI848" i="1"/>
  <c r="AH848" i="1"/>
  <c r="AF848" i="1"/>
  <c r="AE848" i="1"/>
  <c r="AA848" i="1"/>
  <c r="Z848" i="1"/>
  <c r="Y848" i="1"/>
  <c r="X848" i="1"/>
  <c r="W848" i="1"/>
  <c r="V848" i="1"/>
  <c r="U848" i="1"/>
  <c r="T848" i="1"/>
  <c r="B848" i="1"/>
  <c r="AP847" i="1"/>
  <c r="U809" i="2" s="1"/>
  <c r="AM847" i="1"/>
  <c r="T809" i="2" s="1"/>
  <c r="AJ847" i="1"/>
  <c r="S809" i="2" s="1"/>
  <c r="AG847" i="1"/>
  <c r="R809" i="2" s="1"/>
  <c r="B847" i="1"/>
  <c r="R847" i="1" s="1"/>
  <c r="O809" i="2" s="1"/>
  <c r="AO846" i="1"/>
  <c r="AN846" i="1"/>
  <c r="AL846" i="1"/>
  <c r="AK846" i="1"/>
  <c r="AI846" i="1"/>
  <c r="AH846" i="1"/>
  <c r="AF846" i="1"/>
  <c r="AE846" i="1"/>
  <c r="AA846" i="1"/>
  <c r="Z846" i="1"/>
  <c r="Y846" i="1"/>
  <c r="X846" i="1"/>
  <c r="W846" i="1"/>
  <c r="V846" i="1"/>
  <c r="U846" i="1"/>
  <c r="T846" i="1"/>
  <c r="B846" i="1"/>
  <c r="B845" i="1"/>
  <c r="AP844" i="1"/>
  <c r="U806" i="2" s="1"/>
  <c r="AM844" i="1"/>
  <c r="T806" i="2" s="1"/>
  <c r="AJ844" i="1"/>
  <c r="S806" i="2" s="1"/>
  <c r="AG844" i="1"/>
  <c r="R806" i="2" s="1"/>
  <c r="R844" i="1"/>
  <c r="B844" i="1"/>
  <c r="AP843" i="1"/>
  <c r="U805" i="2" s="1"/>
  <c r="AM843" i="1"/>
  <c r="T805" i="2" s="1"/>
  <c r="AJ843" i="1"/>
  <c r="S805" i="2" s="1"/>
  <c r="AG843" i="1"/>
  <c r="R805" i="2" s="1"/>
  <c r="B843" i="1"/>
  <c r="N843" i="1" s="1"/>
  <c r="AP842" i="1"/>
  <c r="U804" i="2" s="1"/>
  <c r="AM842" i="1"/>
  <c r="T804" i="2" s="1"/>
  <c r="AJ842" i="1"/>
  <c r="S804" i="2" s="1"/>
  <c r="AG842" i="1"/>
  <c r="R804" i="2" s="1"/>
  <c r="B842" i="1"/>
  <c r="R842" i="1" s="1"/>
  <c r="AP841" i="1"/>
  <c r="U803" i="2" s="1"/>
  <c r="AM841" i="1"/>
  <c r="T803" i="2" s="1"/>
  <c r="AJ841" i="1"/>
  <c r="S803" i="2" s="1"/>
  <c r="AG841" i="1"/>
  <c r="R803" i="2" s="1"/>
  <c r="B841" i="1"/>
  <c r="AO840" i="1"/>
  <c r="AN840" i="1"/>
  <c r="AL840" i="1"/>
  <c r="AK840" i="1"/>
  <c r="AI840" i="1"/>
  <c r="AH840" i="1"/>
  <c r="AF840" i="1"/>
  <c r="AE840" i="1"/>
  <c r="AA840" i="1"/>
  <c r="Z840" i="1"/>
  <c r="Y840" i="1"/>
  <c r="X840" i="1"/>
  <c r="W840" i="1"/>
  <c r="V840" i="1"/>
  <c r="U840" i="1"/>
  <c r="T840" i="1"/>
  <c r="B840" i="1"/>
  <c r="AP839" i="1"/>
  <c r="U801" i="2" s="1"/>
  <c r="AM839" i="1"/>
  <c r="T801" i="2" s="1"/>
  <c r="AJ839" i="1"/>
  <c r="S801" i="2" s="1"/>
  <c r="AG839" i="1"/>
  <c r="R801" i="2" s="1"/>
  <c r="B839" i="1"/>
  <c r="AP838" i="1"/>
  <c r="U800" i="2" s="1"/>
  <c r="AM838" i="1"/>
  <c r="T800" i="2" s="1"/>
  <c r="AJ838" i="1"/>
  <c r="S800" i="2" s="1"/>
  <c r="AG838" i="1"/>
  <c r="R800" i="2" s="1"/>
  <c r="O838" i="1"/>
  <c r="B838" i="1"/>
  <c r="R838" i="1" s="1"/>
  <c r="AP837" i="1"/>
  <c r="U799" i="2" s="1"/>
  <c r="AM837" i="1"/>
  <c r="T799" i="2" s="1"/>
  <c r="AJ837" i="1"/>
  <c r="S799" i="2" s="1"/>
  <c r="AG837" i="1"/>
  <c r="R799" i="2" s="1"/>
  <c r="B837" i="1"/>
  <c r="R837" i="1" s="1"/>
  <c r="AP836" i="1"/>
  <c r="U798" i="2" s="1"/>
  <c r="AM836" i="1"/>
  <c r="T798" i="2" s="1"/>
  <c r="AJ836" i="1"/>
  <c r="S798" i="2" s="1"/>
  <c r="AG836" i="1"/>
  <c r="R798" i="2" s="1"/>
  <c r="B836" i="1"/>
  <c r="S836" i="1" s="1"/>
  <c r="AP835" i="1"/>
  <c r="U797" i="2" s="1"/>
  <c r="AM835" i="1"/>
  <c r="T797" i="2" s="1"/>
  <c r="AJ835" i="1"/>
  <c r="S797" i="2" s="1"/>
  <c r="AG835" i="1"/>
  <c r="R797" i="2" s="1"/>
  <c r="B835" i="1"/>
  <c r="N835" i="1" s="1"/>
  <c r="AP834" i="1"/>
  <c r="U796" i="2" s="1"/>
  <c r="AM834" i="1"/>
  <c r="T796" i="2" s="1"/>
  <c r="AJ834" i="1"/>
  <c r="S796" i="2" s="1"/>
  <c r="AG834" i="1"/>
  <c r="R796" i="2" s="1"/>
  <c r="B834" i="1"/>
  <c r="N834" i="1" s="1"/>
  <c r="AP833" i="1"/>
  <c r="U795" i="2" s="1"/>
  <c r="AM833" i="1"/>
  <c r="T795" i="2" s="1"/>
  <c r="AJ833" i="1"/>
  <c r="S795" i="2" s="1"/>
  <c r="AG833" i="1"/>
  <c r="R795" i="2" s="1"/>
  <c r="B833" i="1"/>
  <c r="AP832" i="1"/>
  <c r="U794" i="2" s="1"/>
  <c r="AM832" i="1"/>
  <c r="T794" i="2" s="1"/>
  <c r="AJ832" i="1"/>
  <c r="S794" i="2" s="1"/>
  <c r="AG832" i="1"/>
  <c r="R794" i="2" s="1"/>
  <c r="B832" i="1"/>
  <c r="AP831" i="1"/>
  <c r="U793" i="2" s="1"/>
  <c r="AM831" i="1"/>
  <c r="T793" i="2" s="1"/>
  <c r="AJ831" i="1"/>
  <c r="S793" i="2" s="1"/>
  <c r="AG831" i="1"/>
  <c r="R793" i="2" s="1"/>
  <c r="B831" i="1"/>
  <c r="AP830" i="1"/>
  <c r="U792" i="2" s="1"/>
  <c r="AM830" i="1"/>
  <c r="T792" i="2" s="1"/>
  <c r="AJ830" i="1"/>
  <c r="S792" i="2" s="1"/>
  <c r="AG830" i="1"/>
  <c r="R792" i="2" s="1"/>
  <c r="B830" i="1"/>
  <c r="AP829" i="1"/>
  <c r="U791" i="2" s="1"/>
  <c r="AM829" i="1"/>
  <c r="T791" i="2" s="1"/>
  <c r="AJ829" i="1"/>
  <c r="S791" i="2" s="1"/>
  <c r="AG829" i="1"/>
  <c r="R791" i="2" s="1"/>
  <c r="B829" i="1"/>
  <c r="R829" i="1" s="1"/>
  <c r="O791" i="2" s="1"/>
  <c r="AP828" i="1"/>
  <c r="U790" i="2" s="1"/>
  <c r="AM828" i="1"/>
  <c r="T790" i="2" s="1"/>
  <c r="AJ828" i="1"/>
  <c r="S790" i="2" s="1"/>
  <c r="AG828" i="1"/>
  <c r="R790" i="2" s="1"/>
  <c r="B828" i="1"/>
  <c r="AP827" i="1"/>
  <c r="U789" i="2" s="1"/>
  <c r="AM827" i="1"/>
  <c r="T789" i="2" s="1"/>
  <c r="AJ827" i="1"/>
  <c r="S789" i="2" s="1"/>
  <c r="AG827" i="1"/>
  <c r="R789" i="2" s="1"/>
  <c r="B827" i="1"/>
  <c r="R827" i="1" s="1"/>
  <c r="O789" i="2" s="1"/>
  <c r="AP826" i="1"/>
  <c r="U788" i="2" s="1"/>
  <c r="AM826" i="1"/>
  <c r="T788" i="2" s="1"/>
  <c r="AJ826" i="1"/>
  <c r="S788" i="2" s="1"/>
  <c r="AG826" i="1"/>
  <c r="R788" i="2" s="1"/>
  <c r="B826" i="1"/>
  <c r="O826" i="1" s="1"/>
  <c r="L788" i="2" s="1"/>
  <c r="AP825" i="1"/>
  <c r="U787" i="2" s="1"/>
  <c r="AM825" i="1"/>
  <c r="T787" i="2" s="1"/>
  <c r="AJ825" i="1"/>
  <c r="S787" i="2" s="1"/>
  <c r="AG825" i="1"/>
  <c r="R787" i="2" s="1"/>
  <c r="B825" i="1"/>
  <c r="O825" i="1" s="1"/>
  <c r="AP824" i="1"/>
  <c r="U786" i="2" s="1"/>
  <c r="AM824" i="1"/>
  <c r="T786" i="2" s="1"/>
  <c r="AJ824" i="1"/>
  <c r="S786" i="2" s="1"/>
  <c r="AG824" i="1"/>
  <c r="R786" i="2" s="1"/>
  <c r="B824" i="1"/>
  <c r="N824" i="1" s="1"/>
  <c r="K786" i="2" s="1"/>
  <c r="AP823" i="1"/>
  <c r="U785" i="2" s="1"/>
  <c r="AM823" i="1"/>
  <c r="T785" i="2" s="1"/>
  <c r="AJ823" i="1"/>
  <c r="S785" i="2" s="1"/>
  <c r="AG823" i="1"/>
  <c r="R785" i="2" s="1"/>
  <c r="B823" i="1"/>
  <c r="AP822" i="1"/>
  <c r="U784" i="2" s="1"/>
  <c r="AM822" i="1"/>
  <c r="T784" i="2" s="1"/>
  <c r="AJ822" i="1"/>
  <c r="S784" i="2" s="1"/>
  <c r="AG822" i="1"/>
  <c r="R784" i="2" s="1"/>
  <c r="B822" i="1"/>
  <c r="N822" i="1" s="1"/>
  <c r="AO821" i="1"/>
  <c r="AO820" i="1" s="1"/>
  <c r="AN821" i="1"/>
  <c r="AL821" i="1"/>
  <c r="AK821" i="1"/>
  <c r="AI821" i="1"/>
  <c r="AH821" i="1"/>
  <c r="AF821" i="1"/>
  <c r="AE821" i="1"/>
  <c r="AA821" i="1"/>
  <c r="Z821" i="1"/>
  <c r="Y821" i="1"/>
  <c r="X821" i="1"/>
  <c r="W821" i="1"/>
  <c r="V821" i="1"/>
  <c r="U821" i="1"/>
  <c r="T821" i="1"/>
  <c r="T820" i="1" s="1"/>
  <c r="B821" i="1"/>
  <c r="B820" i="1"/>
  <c r="AP819" i="1"/>
  <c r="U781" i="2" s="1"/>
  <c r="AM819" i="1"/>
  <c r="T781" i="2" s="1"/>
  <c r="AJ819" i="1"/>
  <c r="S781" i="2" s="1"/>
  <c r="AG819" i="1"/>
  <c r="R781" i="2" s="1"/>
  <c r="B819" i="1"/>
  <c r="AP818" i="1"/>
  <c r="U780" i="2" s="1"/>
  <c r="AM818" i="1"/>
  <c r="T780" i="2" s="1"/>
  <c r="AJ818" i="1"/>
  <c r="S780" i="2" s="1"/>
  <c r="AG818" i="1"/>
  <c r="R780" i="2" s="1"/>
  <c r="B818" i="1"/>
  <c r="N818" i="1" s="1"/>
  <c r="AP817" i="1"/>
  <c r="U779" i="2" s="1"/>
  <c r="AM817" i="1"/>
  <c r="T779" i="2" s="1"/>
  <c r="AJ817" i="1"/>
  <c r="S779" i="2" s="1"/>
  <c r="AG817" i="1"/>
  <c r="R779" i="2" s="1"/>
  <c r="B817" i="1"/>
  <c r="AO816" i="1"/>
  <c r="AN816" i="1"/>
  <c r="AN815" i="1" s="1"/>
  <c r="AL816" i="1"/>
  <c r="AL815" i="1" s="1"/>
  <c r="AK816" i="1"/>
  <c r="AI816" i="1"/>
  <c r="AH816" i="1"/>
  <c r="AH815" i="1" s="1"/>
  <c r="AF816" i="1"/>
  <c r="AE816" i="1"/>
  <c r="AE815" i="1" s="1"/>
  <c r="AA816" i="1"/>
  <c r="AA815" i="1" s="1"/>
  <c r="Z816" i="1"/>
  <c r="Z815" i="1" s="1"/>
  <c r="Y816" i="1"/>
  <c r="Y815" i="1" s="1"/>
  <c r="X816" i="1"/>
  <c r="X815" i="1" s="1"/>
  <c r="W816" i="1"/>
  <c r="W815" i="1" s="1"/>
  <c r="V816" i="1"/>
  <c r="V815" i="1" s="1"/>
  <c r="U816" i="1"/>
  <c r="U815" i="1" s="1"/>
  <c r="T816" i="1"/>
  <c r="T815" i="1" s="1"/>
  <c r="B816" i="1"/>
  <c r="B815" i="1"/>
  <c r="AP814" i="1"/>
  <c r="U776" i="2" s="1"/>
  <c r="AM814" i="1"/>
  <c r="T776" i="2" s="1"/>
  <c r="AJ814" i="1"/>
  <c r="S776" i="2" s="1"/>
  <c r="AG814" i="1"/>
  <c r="R776" i="2" s="1"/>
  <c r="O814" i="1"/>
  <c r="B814" i="1"/>
  <c r="R814" i="1" s="1"/>
  <c r="O776" i="2" s="1"/>
  <c r="AP813" i="1"/>
  <c r="U775" i="2" s="1"/>
  <c r="AM813" i="1"/>
  <c r="T775" i="2" s="1"/>
  <c r="AJ813" i="1"/>
  <c r="S775" i="2" s="1"/>
  <c r="AG813" i="1"/>
  <c r="R775" i="2" s="1"/>
  <c r="B813" i="1"/>
  <c r="AP812" i="1"/>
  <c r="U774" i="2" s="1"/>
  <c r="AM812" i="1"/>
  <c r="T774" i="2" s="1"/>
  <c r="AJ812" i="1"/>
  <c r="S774" i="2" s="1"/>
  <c r="AG812" i="1"/>
  <c r="R774" i="2" s="1"/>
  <c r="B812" i="1"/>
  <c r="AP811" i="1"/>
  <c r="U773" i="2" s="1"/>
  <c r="AM811" i="1"/>
  <c r="T773" i="2" s="1"/>
  <c r="AJ811" i="1"/>
  <c r="S773" i="2" s="1"/>
  <c r="AG811" i="1"/>
  <c r="R773" i="2" s="1"/>
  <c r="B811" i="1"/>
  <c r="AP810" i="1"/>
  <c r="U772" i="2" s="1"/>
  <c r="AM810" i="1"/>
  <c r="T772" i="2" s="1"/>
  <c r="AJ810" i="1"/>
  <c r="S772" i="2" s="1"/>
  <c r="AG810" i="1"/>
  <c r="R772" i="2" s="1"/>
  <c r="B810" i="1"/>
  <c r="S810" i="1" s="1"/>
  <c r="AP809" i="1"/>
  <c r="U771" i="2" s="1"/>
  <c r="AM809" i="1"/>
  <c r="T771" i="2" s="1"/>
  <c r="AJ809" i="1"/>
  <c r="S771" i="2" s="1"/>
  <c r="AG809" i="1"/>
  <c r="R771" i="2" s="1"/>
  <c r="B809" i="1"/>
  <c r="S809" i="1" s="1"/>
  <c r="AP808" i="1"/>
  <c r="U770" i="2" s="1"/>
  <c r="AM808" i="1"/>
  <c r="T770" i="2" s="1"/>
  <c r="AJ808" i="1"/>
  <c r="S770" i="2" s="1"/>
  <c r="AG808" i="1"/>
  <c r="R770" i="2" s="1"/>
  <c r="B808" i="1"/>
  <c r="N808" i="1" s="1"/>
  <c r="K770" i="2" s="1"/>
  <c r="AO807" i="1"/>
  <c r="AN807" i="1"/>
  <c r="AL807" i="1"/>
  <c r="AK807" i="1"/>
  <c r="AI807" i="1"/>
  <c r="AH807" i="1"/>
  <c r="AF807" i="1"/>
  <c r="AE807" i="1"/>
  <c r="AA807" i="1"/>
  <c r="Z807" i="1"/>
  <c r="Y807" i="1"/>
  <c r="X807" i="1"/>
  <c r="W807" i="1"/>
  <c r="V807" i="1"/>
  <c r="U807" i="1"/>
  <c r="T807" i="1"/>
  <c r="B807" i="1"/>
  <c r="AP806" i="1"/>
  <c r="U768" i="2" s="1"/>
  <c r="AM806" i="1"/>
  <c r="T768" i="2" s="1"/>
  <c r="AJ806" i="1"/>
  <c r="S768" i="2" s="1"/>
  <c r="AG806" i="1"/>
  <c r="R768" i="2" s="1"/>
  <c r="B806" i="1"/>
  <c r="AP805" i="1"/>
  <c r="U767" i="2" s="1"/>
  <c r="AM805" i="1"/>
  <c r="T767" i="2" s="1"/>
  <c r="AJ805" i="1"/>
  <c r="S767" i="2" s="1"/>
  <c r="AG805" i="1"/>
  <c r="R767" i="2" s="1"/>
  <c r="B805" i="1"/>
  <c r="N805" i="1" s="1"/>
  <c r="K767" i="2" s="1"/>
  <c r="AP804" i="1"/>
  <c r="U766" i="2" s="1"/>
  <c r="AM804" i="1"/>
  <c r="T766" i="2" s="1"/>
  <c r="AJ804" i="1"/>
  <c r="S766" i="2" s="1"/>
  <c r="AG804" i="1"/>
  <c r="R766" i="2" s="1"/>
  <c r="B804" i="1"/>
  <c r="N804" i="1" s="1"/>
  <c r="AP803" i="1"/>
  <c r="U765" i="2" s="1"/>
  <c r="AM803" i="1"/>
  <c r="T765" i="2" s="1"/>
  <c r="AJ803" i="1"/>
  <c r="S765" i="2" s="1"/>
  <c r="AG803" i="1"/>
  <c r="R765" i="2" s="1"/>
  <c r="B803" i="1"/>
  <c r="AP802" i="1"/>
  <c r="U764" i="2" s="1"/>
  <c r="AM802" i="1"/>
  <c r="T764" i="2" s="1"/>
  <c r="AJ802" i="1"/>
  <c r="S764" i="2" s="1"/>
  <c r="AG802" i="1"/>
  <c r="R764" i="2" s="1"/>
  <c r="B802" i="1"/>
  <c r="O802" i="1" s="1"/>
  <c r="L764" i="2" s="1"/>
  <c r="AP801" i="1"/>
  <c r="U763" i="2" s="1"/>
  <c r="AM801" i="1"/>
  <c r="T763" i="2" s="1"/>
  <c r="AJ801" i="1"/>
  <c r="S763" i="2" s="1"/>
  <c r="AG801" i="1"/>
  <c r="R763" i="2" s="1"/>
  <c r="B801" i="1"/>
  <c r="AP800" i="1"/>
  <c r="U762" i="2" s="1"/>
  <c r="AM800" i="1"/>
  <c r="T762" i="2" s="1"/>
  <c r="AJ800" i="1"/>
  <c r="S762" i="2" s="1"/>
  <c r="AG800" i="1"/>
  <c r="R762" i="2" s="1"/>
  <c r="B800" i="1"/>
  <c r="AP799" i="1"/>
  <c r="U761" i="2" s="1"/>
  <c r="AM799" i="1"/>
  <c r="T761" i="2" s="1"/>
  <c r="AJ799" i="1"/>
  <c r="S761" i="2" s="1"/>
  <c r="AG799" i="1"/>
  <c r="R761" i="2" s="1"/>
  <c r="B799" i="1"/>
  <c r="O799" i="1" s="1"/>
  <c r="L761" i="2" s="1"/>
  <c r="AP798" i="1"/>
  <c r="U760" i="2" s="1"/>
  <c r="AM798" i="1"/>
  <c r="T760" i="2" s="1"/>
  <c r="AJ798" i="1"/>
  <c r="S760" i="2" s="1"/>
  <c r="AG798" i="1"/>
  <c r="R760" i="2" s="1"/>
  <c r="B798" i="1"/>
  <c r="AP797" i="1"/>
  <c r="U759" i="2" s="1"/>
  <c r="AM797" i="1"/>
  <c r="T759" i="2" s="1"/>
  <c r="AJ797" i="1"/>
  <c r="S759" i="2" s="1"/>
  <c r="AG797" i="1"/>
  <c r="R759" i="2" s="1"/>
  <c r="B797" i="1"/>
  <c r="AP796" i="1"/>
  <c r="U758" i="2" s="1"/>
  <c r="AM796" i="1"/>
  <c r="T758" i="2" s="1"/>
  <c r="AJ796" i="1"/>
  <c r="S758" i="2" s="1"/>
  <c r="AG796" i="1"/>
  <c r="R758" i="2" s="1"/>
  <c r="B796" i="1"/>
  <c r="AP795" i="1"/>
  <c r="U757" i="2" s="1"/>
  <c r="AM795" i="1"/>
  <c r="T757" i="2" s="1"/>
  <c r="AJ795" i="1"/>
  <c r="S757" i="2" s="1"/>
  <c r="AG795" i="1"/>
  <c r="R757" i="2" s="1"/>
  <c r="B795" i="1"/>
  <c r="AP794" i="1"/>
  <c r="U756" i="2" s="1"/>
  <c r="AM794" i="1"/>
  <c r="T756" i="2" s="1"/>
  <c r="AJ794" i="1"/>
  <c r="S756" i="2" s="1"/>
  <c r="AG794" i="1"/>
  <c r="R756" i="2" s="1"/>
  <c r="B794" i="1"/>
  <c r="O794" i="1" s="1"/>
  <c r="AP793" i="1"/>
  <c r="U755" i="2" s="1"/>
  <c r="AM793" i="1"/>
  <c r="T755" i="2" s="1"/>
  <c r="AJ793" i="1"/>
  <c r="S755" i="2" s="1"/>
  <c r="AG793" i="1"/>
  <c r="R755" i="2" s="1"/>
  <c r="B793" i="1"/>
  <c r="AP792" i="1"/>
  <c r="U754" i="2" s="1"/>
  <c r="AM792" i="1"/>
  <c r="T754" i="2" s="1"/>
  <c r="AJ792" i="1"/>
  <c r="S754" i="2" s="1"/>
  <c r="AG792" i="1"/>
  <c r="R754" i="2" s="1"/>
  <c r="B792" i="1"/>
  <c r="AO791" i="1"/>
  <c r="AN791" i="1"/>
  <c r="AL791" i="1"/>
  <c r="AK791" i="1"/>
  <c r="AI791" i="1"/>
  <c r="AH791" i="1"/>
  <c r="AF791" i="1"/>
  <c r="AE791" i="1"/>
  <c r="AA791" i="1"/>
  <c r="Z791" i="1"/>
  <c r="Y791" i="1"/>
  <c r="X791" i="1"/>
  <c r="X790" i="1" s="1"/>
  <c r="W791" i="1"/>
  <c r="W790" i="1" s="1"/>
  <c r="V791" i="1"/>
  <c r="U791" i="1"/>
  <c r="T791" i="1"/>
  <c r="B791" i="1"/>
  <c r="B790" i="1"/>
  <c r="B789" i="1"/>
  <c r="AP788" i="1"/>
  <c r="U750" i="2" s="1"/>
  <c r="AM788" i="1"/>
  <c r="T750" i="2" s="1"/>
  <c r="AJ788" i="1"/>
  <c r="S750" i="2" s="1"/>
  <c r="AG788" i="1"/>
  <c r="R750" i="2" s="1"/>
  <c r="B788" i="1"/>
  <c r="S788" i="1" s="1"/>
  <c r="AP787" i="1"/>
  <c r="U749" i="2" s="1"/>
  <c r="AM787" i="1"/>
  <c r="T749" i="2" s="1"/>
  <c r="AJ787" i="1"/>
  <c r="S749" i="2" s="1"/>
  <c r="AG787" i="1"/>
  <c r="R749" i="2" s="1"/>
  <c r="B787" i="1"/>
  <c r="AP786" i="1"/>
  <c r="U748" i="2" s="1"/>
  <c r="AM786" i="1"/>
  <c r="T748" i="2" s="1"/>
  <c r="AJ786" i="1"/>
  <c r="S748" i="2" s="1"/>
  <c r="AG786" i="1"/>
  <c r="R748" i="2" s="1"/>
  <c r="B786" i="1"/>
  <c r="AO785" i="1"/>
  <c r="AO784" i="1" s="1"/>
  <c r="AP784" i="1" s="1"/>
  <c r="U746" i="2" s="1"/>
  <c r="AN785" i="1"/>
  <c r="AN784" i="1" s="1"/>
  <c r="AL785" i="1"/>
  <c r="AL784" i="1" s="1"/>
  <c r="AK785" i="1"/>
  <c r="AK784" i="1" s="1"/>
  <c r="AI785" i="1"/>
  <c r="AH785" i="1"/>
  <c r="AH784" i="1" s="1"/>
  <c r="AF785" i="1"/>
  <c r="AE785" i="1"/>
  <c r="AE784" i="1" s="1"/>
  <c r="AA785" i="1"/>
  <c r="AA784" i="1" s="1"/>
  <c r="Z785" i="1"/>
  <c r="Z784" i="1" s="1"/>
  <c r="Y785" i="1"/>
  <c r="Y784" i="1" s="1"/>
  <c r="X785" i="1"/>
  <c r="X784" i="1" s="1"/>
  <c r="W785" i="1"/>
  <c r="W784" i="1" s="1"/>
  <c r="V785" i="1"/>
  <c r="V784" i="1" s="1"/>
  <c r="U785" i="1"/>
  <c r="U784" i="1" s="1"/>
  <c r="T785" i="1"/>
  <c r="T784" i="1" s="1"/>
  <c r="B785" i="1"/>
  <c r="B784" i="1"/>
  <c r="AP783" i="1"/>
  <c r="U745" i="2" s="1"/>
  <c r="AM783" i="1"/>
  <c r="T745" i="2" s="1"/>
  <c r="AJ783" i="1"/>
  <c r="S745" i="2" s="1"/>
  <c r="AG783" i="1"/>
  <c r="R745" i="2" s="1"/>
  <c r="O783" i="1"/>
  <c r="B783" i="1"/>
  <c r="S783" i="1" s="1"/>
  <c r="AO782" i="1"/>
  <c r="AN782" i="1"/>
  <c r="AN781" i="1" s="1"/>
  <c r="AL782" i="1"/>
  <c r="AM782" i="1" s="1"/>
  <c r="T744" i="2" s="1"/>
  <c r="AK782" i="1"/>
  <c r="AK781" i="1" s="1"/>
  <c r="AI782" i="1"/>
  <c r="AI781" i="1" s="1"/>
  <c r="AH782" i="1"/>
  <c r="AH781" i="1" s="1"/>
  <c r="AF782" i="1"/>
  <c r="AF781" i="1" s="1"/>
  <c r="AE782" i="1"/>
  <c r="AE781" i="1" s="1"/>
  <c r="AA782" i="1"/>
  <c r="AA781" i="1" s="1"/>
  <c r="Z782" i="1"/>
  <c r="Z781" i="1" s="1"/>
  <c r="Y782" i="1"/>
  <c r="Y781" i="1" s="1"/>
  <c r="X782" i="1"/>
  <c r="X781" i="1" s="1"/>
  <c r="W782" i="1"/>
  <c r="W781" i="1" s="1"/>
  <c r="V782" i="1"/>
  <c r="V781" i="1" s="1"/>
  <c r="U782" i="1"/>
  <c r="U781" i="1" s="1"/>
  <c r="T782" i="1"/>
  <c r="T781" i="1" s="1"/>
  <c r="T780" i="1" s="1"/>
  <c r="B782" i="1"/>
  <c r="B781" i="1"/>
  <c r="B780" i="1"/>
  <c r="AP779" i="1"/>
  <c r="U741" i="2" s="1"/>
  <c r="AM779" i="1"/>
  <c r="T741" i="2" s="1"/>
  <c r="AJ779" i="1"/>
  <c r="S741" i="2" s="1"/>
  <c r="AG779" i="1"/>
  <c r="R741" i="2" s="1"/>
  <c r="B779" i="1"/>
  <c r="S779" i="1" s="1"/>
  <c r="AO778" i="1"/>
  <c r="AN778" i="1"/>
  <c r="AL778" i="1"/>
  <c r="AK778" i="1"/>
  <c r="AI778" i="1"/>
  <c r="AH778" i="1"/>
  <c r="AF778" i="1"/>
  <c r="AE778" i="1"/>
  <c r="AA778" i="1"/>
  <c r="Z778" i="1"/>
  <c r="Z775" i="1" s="1"/>
  <c r="Y778" i="1"/>
  <c r="X778" i="1"/>
  <c r="W778" i="1"/>
  <c r="V778" i="1"/>
  <c r="U778" i="1"/>
  <c r="T778" i="1"/>
  <c r="B778" i="1"/>
  <c r="AP777" i="1"/>
  <c r="U739" i="2" s="1"/>
  <c r="AM777" i="1"/>
  <c r="T739" i="2" s="1"/>
  <c r="AJ777" i="1"/>
  <c r="S739" i="2" s="1"/>
  <c r="AG777" i="1"/>
  <c r="R739" i="2" s="1"/>
  <c r="B777" i="1"/>
  <c r="O777" i="1" s="1"/>
  <c r="L739" i="2" s="1"/>
  <c r="AO776" i="1"/>
  <c r="AN776" i="1"/>
  <c r="AL776" i="1"/>
  <c r="AK776" i="1"/>
  <c r="AI776" i="1"/>
  <c r="AH776" i="1"/>
  <c r="AF776" i="1"/>
  <c r="AE776" i="1"/>
  <c r="AA776" i="1"/>
  <c r="Z776" i="1"/>
  <c r="Y776" i="1"/>
  <c r="X776" i="1"/>
  <c r="W776" i="1"/>
  <c r="V776" i="1"/>
  <c r="U776" i="1"/>
  <c r="T776" i="1"/>
  <c r="B776" i="1"/>
  <c r="B775" i="1"/>
  <c r="AP774" i="1"/>
  <c r="U736" i="2" s="1"/>
  <c r="AM774" i="1"/>
  <c r="T736" i="2" s="1"/>
  <c r="AJ774" i="1"/>
  <c r="S736" i="2" s="1"/>
  <c r="AG774" i="1"/>
  <c r="R736" i="2" s="1"/>
  <c r="B774" i="1"/>
  <c r="AO773" i="1"/>
  <c r="AN773" i="1"/>
  <c r="AL773" i="1"/>
  <c r="AK773" i="1"/>
  <c r="AI773" i="1"/>
  <c r="AH773" i="1"/>
  <c r="AF773" i="1"/>
  <c r="AE773" i="1"/>
  <c r="AA773" i="1"/>
  <c r="Z773" i="1"/>
  <c r="Y773" i="1"/>
  <c r="X773" i="1"/>
  <c r="W773" i="1"/>
  <c r="V773" i="1"/>
  <c r="U773" i="1"/>
  <c r="T773" i="1"/>
  <c r="B773" i="1"/>
  <c r="AP772" i="1"/>
  <c r="U734" i="2" s="1"/>
  <c r="AM772" i="1"/>
  <c r="T734" i="2" s="1"/>
  <c r="AJ772" i="1"/>
  <c r="S734" i="2" s="1"/>
  <c r="AG772" i="1"/>
  <c r="R734" i="2" s="1"/>
  <c r="B772" i="1"/>
  <c r="AP771" i="1"/>
  <c r="U733" i="2" s="1"/>
  <c r="AM771" i="1"/>
  <c r="T733" i="2" s="1"/>
  <c r="AJ771" i="1"/>
  <c r="S733" i="2" s="1"/>
  <c r="AG771" i="1"/>
  <c r="R733" i="2" s="1"/>
  <c r="B771" i="1"/>
  <c r="O771" i="1" s="1"/>
  <c r="AP770" i="1"/>
  <c r="U732" i="2" s="1"/>
  <c r="AM770" i="1"/>
  <c r="T732" i="2" s="1"/>
  <c r="AJ770" i="1"/>
  <c r="S732" i="2" s="1"/>
  <c r="AG770" i="1"/>
  <c r="R732" i="2" s="1"/>
  <c r="B770" i="1"/>
  <c r="R770" i="1" s="1"/>
  <c r="AO769" i="1"/>
  <c r="AN769" i="1"/>
  <c r="AL769" i="1"/>
  <c r="AK769" i="1"/>
  <c r="AI769" i="1"/>
  <c r="AH769" i="1"/>
  <c r="AF769" i="1"/>
  <c r="AE769" i="1"/>
  <c r="AA769" i="1"/>
  <c r="AA768" i="1" s="1"/>
  <c r="Z769" i="1"/>
  <c r="Y769" i="1"/>
  <c r="X769" i="1"/>
  <c r="W769" i="1"/>
  <c r="V769" i="1"/>
  <c r="U769" i="1"/>
  <c r="T769" i="1"/>
  <c r="T768" i="1" s="1"/>
  <c r="B769" i="1"/>
  <c r="B768" i="1"/>
  <c r="AP767" i="1"/>
  <c r="U729" i="2" s="1"/>
  <c r="AM767" i="1"/>
  <c r="T729" i="2" s="1"/>
  <c r="AJ767" i="1"/>
  <c r="S729" i="2" s="1"/>
  <c r="AG767" i="1"/>
  <c r="R729" i="2" s="1"/>
  <c r="B767" i="1"/>
  <c r="AO766" i="1"/>
  <c r="AO765" i="1" s="1"/>
  <c r="AN766" i="1"/>
  <c r="AL766" i="1"/>
  <c r="AL765" i="1" s="1"/>
  <c r="AK766" i="1"/>
  <c r="AK765" i="1" s="1"/>
  <c r="AI766" i="1"/>
  <c r="AH766" i="1"/>
  <c r="AH765" i="1" s="1"/>
  <c r="AF766" i="1"/>
  <c r="AF765" i="1" s="1"/>
  <c r="AE766" i="1"/>
  <c r="AA766" i="1"/>
  <c r="AA765" i="1" s="1"/>
  <c r="Z766" i="1"/>
  <c r="Z765" i="1" s="1"/>
  <c r="Y766" i="1"/>
  <c r="Y765" i="1" s="1"/>
  <c r="X766" i="1"/>
  <c r="X765" i="1" s="1"/>
  <c r="W766" i="1"/>
  <c r="W765" i="1" s="1"/>
  <c r="V766" i="1"/>
  <c r="V765" i="1" s="1"/>
  <c r="U766" i="1"/>
  <c r="U765" i="1" s="1"/>
  <c r="T766" i="1"/>
  <c r="T765" i="1" s="1"/>
  <c r="B766" i="1"/>
  <c r="B765" i="1"/>
  <c r="AP764" i="1"/>
  <c r="U726" i="2" s="1"/>
  <c r="AM764" i="1"/>
  <c r="T726" i="2" s="1"/>
  <c r="AJ764" i="1"/>
  <c r="S726" i="2" s="1"/>
  <c r="AG764" i="1"/>
  <c r="R726" i="2" s="1"/>
  <c r="B764" i="1"/>
  <c r="AO763" i="1"/>
  <c r="AO762" i="1" s="1"/>
  <c r="AN763" i="1"/>
  <c r="AL763" i="1"/>
  <c r="AL762" i="1" s="1"/>
  <c r="AK763" i="1"/>
  <c r="AK762" i="1" s="1"/>
  <c r="AI763" i="1"/>
  <c r="AI762" i="1" s="1"/>
  <c r="AH763" i="1"/>
  <c r="AF763" i="1"/>
  <c r="AE763" i="1"/>
  <c r="AA763" i="1"/>
  <c r="Z763" i="1"/>
  <c r="Z762" i="1" s="1"/>
  <c r="Y763" i="1"/>
  <c r="Y762" i="1" s="1"/>
  <c r="X763" i="1"/>
  <c r="X762" i="1" s="1"/>
  <c r="W763" i="1"/>
  <c r="W762" i="1" s="1"/>
  <c r="V763" i="1"/>
  <c r="V762" i="1" s="1"/>
  <c r="U763" i="1"/>
  <c r="U762" i="1" s="1"/>
  <c r="T763" i="1"/>
  <c r="T762" i="1" s="1"/>
  <c r="B763" i="1"/>
  <c r="AN762" i="1"/>
  <c r="AE762" i="1"/>
  <c r="AA762" i="1"/>
  <c r="B762" i="1"/>
  <c r="AP761" i="1"/>
  <c r="U723" i="2" s="1"/>
  <c r="AM761" i="1"/>
  <c r="T723" i="2" s="1"/>
  <c r="AJ761" i="1"/>
  <c r="S723" i="2" s="1"/>
  <c r="AG761" i="1"/>
  <c r="R723" i="2" s="1"/>
  <c r="B761" i="1"/>
  <c r="R761" i="1" s="1"/>
  <c r="AO760" i="1"/>
  <c r="AO759" i="1" s="1"/>
  <c r="AN760" i="1"/>
  <c r="AL760" i="1"/>
  <c r="AL759" i="1" s="1"/>
  <c r="AK760" i="1"/>
  <c r="AK759" i="1" s="1"/>
  <c r="AI760" i="1"/>
  <c r="AI759" i="1" s="1"/>
  <c r="AH760" i="1"/>
  <c r="AF760" i="1"/>
  <c r="AF759" i="1" s="1"/>
  <c r="AE760" i="1"/>
  <c r="AA760" i="1"/>
  <c r="AA759" i="1" s="1"/>
  <c r="Z760" i="1"/>
  <c r="Z759" i="1" s="1"/>
  <c r="Y760" i="1"/>
  <c r="Y759" i="1" s="1"/>
  <c r="X760" i="1"/>
  <c r="X759" i="1" s="1"/>
  <c r="W760" i="1"/>
  <c r="W759" i="1" s="1"/>
  <c r="V760" i="1"/>
  <c r="V759" i="1" s="1"/>
  <c r="U760" i="1"/>
  <c r="U759" i="1" s="1"/>
  <c r="T760" i="1"/>
  <c r="T759" i="1" s="1"/>
  <c r="B760" i="1"/>
  <c r="B759" i="1"/>
  <c r="B758" i="1"/>
  <c r="B757" i="1"/>
  <c r="B756" i="1"/>
  <c r="B755" i="1"/>
  <c r="AU754" i="1"/>
  <c r="X716" i="2" s="1"/>
  <c r="AT754" i="1"/>
  <c r="AP754" i="1"/>
  <c r="U716" i="2" s="1"/>
  <c r="AM754" i="1"/>
  <c r="T716" i="2" s="1"/>
  <c r="AJ754" i="1"/>
  <c r="S716" i="2" s="1"/>
  <c r="AG754" i="1"/>
  <c r="R716" i="2" s="1"/>
  <c r="AC754" i="1"/>
  <c r="AB754" i="1"/>
  <c r="AQ754" i="1" s="1"/>
  <c r="P754" i="1"/>
  <c r="M716" i="2" s="1"/>
  <c r="B754" i="1"/>
  <c r="AP753" i="1"/>
  <c r="U715" i="2" s="1"/>
  <c r="AM753" i="1"/>
  <c r="T715" i="2" s="1"/>
  <c r="AJ753" i="1"/>
  <c r="S715" i="2" s="1"/>
  <c r="AG753" i="1"/>
  <c r="R715" i="2" s="1"/>
  <c r="B753" i="1"/>
  <c r="AP752" i="1"/>
  <c r="U714" i="2" s="1"/>
  <c r="AM752" i="1"/>
  <c r="T714" i="2" s="1"/>
  <c r="AJ752" i="1"/>
  <c r="S714" i="2" s="1"/>
  <c r="AG752" i="1"/>
  <c r="R714" i="2" s="1"/>
  <c r="B752" i="1"/>
  <c r="R752" i="1" s="1"/>
  <c r="AP751" i="1"/>
  <c r="U713" i="2" s="1"/>
  <c r="AM751" i="1"/>
  <c r="T713" i="2" s="1"/>
  <c r="AJ751" i="1"/>
  <c r="S713" i="2" s="1"/>
  <c r="AG751" i="1"/>
  <c r="R713" i="2" s="1"/>
  <c r="B751" i="1"/>
  <c r="AO750" i="1"/>
  <c r="AN750" i="1"/>
  <c r="AL750" i="1"/>
  <c r="AL749" i="1" s="1"/>
  <c r="AL748" i="1" s="1"/>
  <c r="AK750" i="1"/>
  <c r="AK749" i="1" s="1"/>
  <c r="AK748" i="1" s="1"/>
  <c r="AK747" i="1" s="1"/>
  <c r="AK746" i="1" s="1"/>
  <c r="AI750" i="1"/>
  <c r="AH750" i="1"/>
  <c r="AH749" i="1" s="1"/>
  <c r="AH748" i="1" s="1"/>
  <c r="AH747" i="1" s="1"/>
  <c r="AH746" i="1" s="1"/>
  <c r="AF750" i="1"/>
  <c r="AE750" i="1"/>
  <c r="AE749" i="1" s="1"/>
  <c r="AE748" i="1" s="1"/>
  <c r="AE747" i="1" s="1"/>
  <c r="AE746" i="1" s="1"/>
  <c r="AE32" i="1" s="1"/>
  <c r="AA750" i="1"/>
  <c r="AA749" i="1" s="1"/>
  <c r="AA748" i="1" s="1"/>
  <c r="AA747" i="1" s="1"/>
  <c r="AA746" i="1" s="1"/>
  <c r="AA32" i="1" s="1"/>
  <c r="Z750" i="1"/>
  <c r="Z749" i="1" s="1"/>
  <c r="Z748" i="1" s="1"/>
  <c r="Z747" i="1" s="1"/>
  <c r="Z746" i="1" s="1"/>
  <c r="Z32" i="1" s="1"/>
  <c r="Y750" i="1"/>
  <c r="Y749" i="1" s="1"/>
  <c r="Y748" i="1" s="1"/>
  <c r="Y747" i="1" s="1"/>
  <c r="Y746" i="1" s="1"/>
  <c r="Y32" i="1" s="1"/>
  <c r="X750" i="1"/>
  <c r="X749" i="1" s="1"/>
  <c r="X748" i="1" s="1"/>
  <c r="X747" i="1" s="1"/>
  <c r="X746" i="1" s="1"/>
  <c r="X32" i="1" s="1"/>
  <c r="W750" i="1"/>
  <c r="V750" i="1"/>
  <c r="V749" i="1" s="1"/>
  <c r="V748" i="1" s="1"/>
  <c r="V747" i="1" s="1"/>
  <c r="V746" i="1" s="1"/>
  <c r="V32" i="1" s="1"/>
  <c r="U750" i="1"/>
  <c r="U749" i="1" s="1"/>
  <c r="U748" i="1" s="1"/>
  <c r="U747" i="1" s="1"/>
  <c r="U746" i="1" s="1"/>
  <c r="T750" i="1"/>
  <c r="T749" i="1" s="1"/>
  <c r="T748" i="1" s="1"/>
  <c r="T747" i="1" s="1"/>
  <c r="T746" i="1" s="1"/>
  <c r="T32" i="1" s="1"/>
  <c r="B750" i="1"/>
  <c r="AN749" i="1"/>
  <c r="AN748" i="1" s="1"/>
  <c r="AN747" i="1" s="1"/>
  <c r="AN746" i="1" s="1"/>
  <c r="AN32" i="1" s="1"/>
  <c r="B749" i="1"/>
  <c r="B748" i="1"/>
  <c r="B747" i="1"/>
  <c r="B746" i="1"/>
  <c r="AP745" i="1"/>
  <c r="U707" i="2" s="1"/>
  <c r="AM745" i="1"/>
  <c r="T707" i="2" s="1"/>
  <c r="AJ745" i="1"/>
  <c r="S707" i="2" s="1"/>
  <c r="AG745" i="1"/>
  <c r="R707" i="2" s="1"/>
  <c r="B745" i="1"/>
  <c r="S745" i="1" s="1"/>
  <c r="P707" i="2" s="1"/>
  <c r="AP744" i="1"/>
  <c r="U706" i="2" s="1"/>
  <c r="AM744" i="1"/>
  <c r="T706" i="2" s="1"/>
  <c r="AJ744" i="1"/>
  <c r="S706" i="2" s="1"/>
  <c r="AG744" i="1"/>
  <c r="R706" i="2" s="1"/>
  <c r="B744" i="1"/>
  <c r="AP743" i="1"/>
  <c r="U705" i="2" s="1"/>
  <c r="AM743" i="1"/>
  <c r="T705" i="2" s="1"/>
  <c r="AJ743" i="1"/>
  <c r="S705" i="2" s="1"/>
  <c r="AG743" i="1"/>
  <c r="R705" i="2" s="1"/>
  <c r="B743" i="1"/>
  <c r="AO742" i="1"/>
  <c r="AN742" i="1"/>
  <c r="AN741" i="1" s="1"/>
  <c r="AL742" i="1"/>
  <c r="AK742" i="1"/>
  <c r="AK741" i="1" s="1"/>
  <c r="AI742" i="1"/>
  <c r="AH742" i="1"/>
  <c r="AH741" i="1" s="1"/>
  <c r="AF742" i="1"/>
  <c r="AE742" i="1"/>
  <c r="AE741" i="1" s="1"/>
  <c r="AA742" i="1"/>
  <c r="AA741" i="1" s="1"/>
  <c r="Z742" i="1"/>
  <c r="Z741" i="1" s="1"/>
  <c r="Y742" i="1"/>
  <c r="Y741" i="1" s="1"/>
  <c r="X742" i="1"/>
  <c r="X741" i="1" s="1"/>
  <c r="W742" i="1"/>
  <c r="W741" i="1" s="1"/>
  <c r="V742" i="1"/>
  <c r="V741" i="1" s="1"/>
  <c r="U742" i="1"/>
  <c r="U741" i="1" s="1"/>
  <c r="T742" i="1"/>
  <c r="T741" i="1" s="1"/>
  <c r="B742" i="1"/>
  <c r="AI741" i="1"/>
  <c r="B741" i="1"/>
  <c r="AP740" i="1"/>
  <c r="U702" i="2" s="1"/>
  <c r="AM740" i="1"/>
  <c r="T702" i="2" s="1"/>
  <c r="AJ740" i="1"/>
  <c r="S702" i="2" s="1"/>
  <c r="AG740" i="1"/>
  <c r="R702" i="2" s="1"/>
  <c r="B740" i="1"/>
  <c r="AO739" i="1"/>
  <c r="AN739" i="1"/>
  <c r="AN733" i="1" s="1"/>
  <c r="AL739" i="1"/>
  <c r="AK739" i="1"/>
  <c r="AI739" i="1"/>
  <c r="AH739" i="1"/>
  <c r="AF739" i="1"/>
  <c r="AE739" i="1"/>
  <c r="AA739" i="1"/>
  <c r="Z739" i="1"/>
  <c r="Y739" i="1"/>
  <c r="X739" i="1"/>
  <c r="W739" i="1"/>
  <c r="V739" i="1"/>
  <c r="U739" i="1"/>
  <c r="T739" i="1"/>
  <c r="B739" i="1"/>
  <c r="AP738" i="1"/>
  <c r="U700" i="2" s="1"/>
  <c r="AM738" i="1"/>
  <c r="T700" i="2" s="1"/>
  <c r="AJ738" i="1"/>
  <c r="S700" i="2" s="1"/>
  <c r="AG738" i="1"/>
  <c r="R700" i="2" s="1"/>
  <c r="B738" i="1"/>
  <c r="AP737" i="1"/>
  <c r="U699" i="2" s="1"/>
  <c r="AM737" i="1"/>
  <c r="T699" i="2" s="1"/>
  <c r="AJ737" i="1"/>
  <c r="S699" i="2" s="1"/>
  <c r="AG737" i="1"/>
  <c r="R699" i="2" s="1"/>
  <c r="B737" i="1"/>
  <c r="R737" i="1" s="1"/>
  <c r="AP736" i="1"/>
  <c r="U698" i="2" s="1"/>
  <c r="AM736" i="1"/>
  <c r="T698" i="2" s="1"/>
  <c r="AJ736" i="1"/>
  <c r="S698" i="2" s="1"/>
  <c r="AG736" i="1"/>
  <c r="R698" i="2" s="1"/>
  <c r="B736" i="1"/>
  <c r="AP735" i="1"/>
  <c r="U697" i="2" s="1"/>
  <c r="AM735" i="1"/>
  <c r="T697" i="2" s="1"/>
  <c r="AJ735" i="1"/>
  <c r="S697" i="2" s="1"/>
  <c r="AG735" i="1"/>
  <c r="R697" i="2" s="1"/>
  <c r="B735" i="1"/>
  <c r="AO734" i="1"/>
  <c r="AN734" i="1"/>
  <c r="AL734" i="1"/>
  <c r="AK734" i="1"/>
  <c r="AI734" i="1"/>
  <c r="AH734" i="1"/>
  <c r="AF734" i="1"/>
  <c r="AE734" i="1"/>
  <c r="AA734" i="1"/>
  <c r="Z734" i="1"/>
  <c r="Y734" i="1"/>
  <c r="X734" i="1"/>
  <c r="W734" i="1"/>
  <c r="W733" i="1" s="1"/>
  <c r="V734" i="1"/>
  <c r="U734" i="1"/>
  <c r="T734" i="1"/>
  <c r="B734" i="1"/>
  <c r="B733" i="1"/>
  <c r="AP732" i="1"/>
  <c r="U694" i="2" s="1"/>
  <c r="AM732" i="1"/>
  <c r="T694" i="2" s="1"/>
  <c r="AJ732" i="1"/>
  <c r="S694" i="2" s="1"/>
  <c r="AG732" i="1"/>
  <c r="R694" i="2" s="1"/>
  <c r="B732" i="1"/>
  <c r="AO731" i="1"/>
  <c r="AN731" i="1"/>
  <c r="AL731" i="1"/>
  <c r="AM731" i="1" s="1"/>
  <c r="T693" i="2" s="1"/>
  <c r="AK731" i="1"/>
  <c r="AI731" i="1"/>
  <c r="AH731" i="1"/>
  <c r="AF731" i="1"/>
  <c r="AE731" i="1"/>
  <c r="AA731" i="1"/>
  <c r="Z731" i="1"/>
  <c r="Y731" i="1"/>
  <c r="X731" i="1"/>
  <c r="W731" i="1"/>
  <c r="V731" i="1"/>
  <c r="U731" i="1"/>
  <c r="T731" i="1"/>
  <c r="B731" i="1"/>
  <c r="AP730" i="1"/>
  <c r="U692" i="2" s="1"/>
  <c r="AM730" i="1"/>
  <c r="T692" i="2" s="1"/>
  <c r="AJ730" i="1"/>
  <c r="S692" i="2" s="1"/>
  <c r="AG730" i="1"/>
  <c r="R692" i="2" s="1"/>
  <c r="N730" i="1"/>
  <c r="B730" i="1"/>
  <c r="R730" i="1" s="1"/>
  <c r="AP729" i="1"/>
  <c r="U691" i="2" s="1"/>
  <c r="AM729" i="1"/>
  <c r="T691" i="2" s="1"/>
  <c r="AJ729" i="1"/>
  <c r="S691" i="2" s="1"/>
  <c r="AG729" i="1"/>
  <c r="R691" i="2" s="1"/>
  <c r="B729" i="1"/>
  <c r="AP728" i="1"/>
  <c r="U690" i="2" s="1"/>
  <c r="AM728" i="1"/>
  <c r="T690" i="2" s="1"/>
  <c r="AJ728" i="1"/>
  <c r="S690" i="2" s="1"/>
  <c r="AG728" i="1"/>
  <c r="R690" i="2" s="1"/>
  <c r="B728" i="1"/>
  <c r="AP727" i="1"/>
  <c r="U689" i="2" s="1"/>
  <c r="AM727" i="1"/>
  <c r="T689" i="2" s="1"/>
  <c r="AJ727" i="1"/>
  <c r="S689" i="2" s="1"/>
  <c r="AG727" i="1"/>
  <c r="R689" i="2" s="1"/>
  <c r="B727" i="1"/>
  <c r="AP726" i="1"/>
  <c r="U688" i="2" s="1"/>
  <c r="AM726" i="1"/>
  <c r="T688" i="2" s="1"/>
  <c r="AJ726" i="1"/>
  <c r="S688" i="2" s="1"/>
  <c r="AG726" i="1"/>
  <c r="R688" i="2" s="1"/>
  <c r="B726" i="1"/>
  <c r="O726" i="1" s="1"/>
  <c r="L688" i="2" s="1"/>
  <c r="AO725" i="1"/>
  <c r="AN725" i="1"/>
  <c r="AL725" i="1"/>
  <c r="AK725" i="1"/>
  <c r="AI725" i="1"/>
  <c r="AH725" i="1"/>
  <c r="AF725" i="1"/>
  <c r="AE725" i="1"/>
  <c r="AA725" i="1"/>
  <c r="Z725" i="1"/>
  <c r="Y725" i="1"/>
  <c r="X725" i="1"/>
  <c r="W725" i="1"/>
  <c r="V725" i="1"/>
  <c r="U725" i="1"/>
  <c r="T725" i="1"/>
  <c r="B725" i="1"/>
  <c r="AP724" i="1"/>
  <c r="U686" i="2" s="1"/>
  <c r="AM724" i="1"/>
  <c r="T686" i="2" s="1"/>
  <c r="AJ724" i="1"/>
  <c r="S686" i="2" s="1"/>
  <c r="AG724" i="1"/>
  <c r="R686" i="2" s="1"/>
  <c r="B724" i="1"/>
  <c r="AO723" i="1"/>
  <c r="AN723" i="1"/>
  <c r="AL723" i="1"/>
  <c r="AK723" i="1"/>
  <c r="AI723" i="1"/>
  <c r="AH723" i="1"/>
  <c r="AF723" i="1"/>
  <c r="AE723" i="1"/>
  <c r="AA723" i="1"/>
  <c r="Z723" i="1"/>
  <c r="Y723" i="1"/>
  <c r="X723" i="1"/>
  <c r="W723" i="1"/>
  <c r="V723" i="1"/>
  <c r="U723" i="1"/>
  <c r="T723" i="1"/>
  <c r="B723" i="1"/>
  <c r="B722" i="1"/>
  <c r="AP721" i="1"/>
  <c r="U683" i="2" s="1"/>
  <c r="AM721" i="1"/>
  <c r="T683" i="2" s="1"/>
  <c r="AJ721" i="1"/>
  <c r="S683" i="2" s="1"/>
  <c r="AG721" i="1"/>
  <c r="R683" i="2" s="1"/>
  <c r="B721" i="1"/>
  <c r="AP720" i="1"/>
  <c r="U682" i="2" s="1"/>
  <c r="AM720" i="1"/>
  <c r="T682" i="2" s="1"/>
  <c r="AJ720" i="1"/>
  <c r="S682" i="2" s="1"/>
  <c r="AG720" i="1"/>
  <c r="R682" i="2" s="1"/>
  <c r="B720" i="1"/>
  <c r="N720" i="1" s="1"/>
  <c r="AO719" i="1"/>
  <c r="AN719" i="1"/>
  <c r="AL719" i="1"/>
  <c r="AK719" i="1"/>
  <c r="AI719" i="1"/>
  <c r="AH719" i="1"/>
  <c r="AF719" i="1"/>
  <c r="AE719" i="1"/>
  <c r="AA719" i="1"/>
  <c r="Z719" i="1"/>
  <c r="Y719" i="1"/>
  <c r="X719" i="1"/>
  <c r="W719" i="1"/>
  <c r="V719" i="1"/>
  <c r="U719" i="1"/>
  <c r="T719" i="1"/>
  <c r="B719" i="1"/>
  <c r="AP718" i="1"/>
  <c r="U680" i="2" s="1"/>
  <c r="AM718" i="1"/>
  <c r="T680" i="2" s="1"/>
  <c r="AJ718" i="1"/>
  <c r="S680" i="2" s="1"/>
  <c r="AG718" i="1"/>
  <c r="R680" i="2" s="1"/>
  <c r="R718" i="1"/>
  <c r="B718" i="1"/>
  <c r="O718" i="1" s="1"/>
  <c r="AP717" i="1"/>
  <c r="U679" i="2" s="1"/>
  <c r="AM717" i="1"/>
  <c r="T679" i="2" s="1"/>
  <c r="AJ717" i="1"/>
  <c r="S679" i="2" s="1"/>
  <c r="AG717" i="1"/>
  <c r="R679" i="2" s="1"/>
  <c r="B717" i="1"/>
  <c r="AP716" i="1"/>
  <c r="U678" i="2" s="1"/>
  <c r="AM716" i="1"/>
  <c r="T678" i="2" s="1"/>
  <c r="AJ716" i="1"/>
  <c r="S678" i="2" s="1"/>
  <c r="AG716" i="1"/>
  <c r="R678" i="2" s="1"/>
  <c r="B716" i="1"/>
  <c r="R716" i="1" s="1"/>
  <c r="AP715" i="1"/>
  <c r="U677" i="2" s="1"/>
  <c r="AM715" i="1"/>
  <c r="T677" i="2" s="1"/>
  <c r="AJ715" i="1"/>
  <c r="S677" i="2" s="1"/>
  <c r="AG715" i="1"/>
  <c r="R677" i="2" s="1"/>
  <c r="B715" i="1"/>
  <c r="AP714" i="1"/>
  <c r="U676" i="2" s="1"/>
  <c r="AM714" i="1"/>
  <c r="T676" i="2" s="1"/>
  <c r="AJ714" i="1"/>
  <c r="S676" i="2" s="1"/>
  <c r="AG714" i="1"/>
  <c r="R676" i="2" s="1"/>
  <c r="B714" i="1"/>
  <c r="AP713" i="1"/>
  <c r="U675" i="2" s="1"/>
  <c r="AM713" i="1"/>
  <c r="T675" i="2" s="1"/>
  <c r="AJ713" i="1"/>
  <c r="S675" i="2" s="1"/>
  <c r="AG713" i="1"/>
  <c r="R675" i="2" s="1"/>
  <c r="B713" i="1"/>
  <c r="O713" i="1" s="1"/>
  <c r="L675" i="2" s="1"/>
  <c r="AP712" i="1"/>
  <c r="U674" i="2" s="1"/>
  <c r="AM712" i="1"/>
  <c r="T674" i="2" s="1"/>
  <c r="AJ712" i="1"/>
  <c r="S674" i="2" s="1"/>
  <c r="AG712" i="1"/>
  <c r="R674" i="2" s="1"/>
  <c r="B712" i="1"/>
  <c r="O712" i="1" s="1"/>
  <c r="AP711" i="1"/>
  <c r="U673" i="2" s="1"/>
  <c r="AM711" i="1"/>
  <c r="T673" i="2" s="1"/>
  <c r="AJ711" i="1"/>
  <c r="S673" i="2" s="1"/>
  <c r="AG711" i="1"/>
  <c r="R673" i="2" s="1"/>
  <c r="B711" i="1"/>
  <c r="AP710" i="1"/>
  <c r="U672" i="2" s="1"/>
  <c r="AM710" i="1"/>
  <c r="T672" i="2" s="1"/>
  <c r="AJ710" i="1"/>
  <c r="S672" i="2" s="1"/>
  <c r="AG710" i="1"/>
  <c r="R672" i="2" s="1"/>
  <c r="B710" i="1"/>
  <c r="AO709" i="1"/>
  <c r="AN709" i="1"/>
  <c r="AL709" i="1"/>
  <c r="AK709" i="1"/>
  <c r="AI709" i="1"/>
  <c r="AH709" i="1"/>
  <c r="AF709" i="1"/>
  <c r="AE709" i="1"/>
  <c r="AA709" i="1"/>
  <c r="Z709" i="1"/>
  <c r="Y709" i="1"/>
  <c r="X709" i="1"/>
  <c r="W709" i="1"/>
  <c r="V709" i="1"/>
  <c r="U709" i="1"/>
  <c r="T709" i="1"/>
  <c r="B709" i="1"/>
  <c r="B708" i="1"/>
  <c r="B707" i="1"/>
  <c r="AP706" i="1"/>
  <c r="U668" i="2" s="1"/>
  <c r="AM706" i="1"/>
  <c r="T668" i="2" s="1"/>
  <c r="AJ706" i="1"/>
  <c r="S668" i="2" s="1"/>
  <c r="AG706" i="1"/>
  <c r="R668" i="2" s="1"/>
  <c r="B706" i="1"/>
  <c r="R706" i="1" s="1"/>
  <c r="AO705" i="1"/>
  <c r="AN705" i="1"/>
  <c r="AL705" i="1"/>
  <c r="AL704" i="1" s="1"/>
  <c r="AK705" i="1"/>
  <c r="AK704" i="1" s="1"/>
  <c r="AI705" i="1"/>
  <c r="AH705" i="1"/>
  <c r="AH704" i="1" s="1"/>
  <c r="AF705" i="1"/>
  <c r="AE705" i="1"/>
  <c r="AE704" i="1" s="1"/>
  <c r="AA705" i="1"/>
  <c r="AA704" i="1" s="1"/>
  <c r="Z705" i="1"/>
  <c r="Z704" i="1" s="1"/>
  <c r="Y705" i="1"/>
  <c r="Y704" i="1" s="1"/>
  <c r="X705" i="1"/>
  <c r="X704" i="1" s="1"/>
  <c r="W705" i="1"/>
  <c r="W704" i="1" s="1"/>
  <c r="V705" i="1"/>
  <c r="V704" i="1" s="1"/>
  <c r="U705" i="1"/>
  <c r="U704" i="1" s="1"/>
  <c r="T705" i="1"/>
  <c r="T704" i="1" s="1"/>
  <c r="B705" i="1"/>
  <c r="AN704" i="1"/>
  <c r="B704" i="1"/>
  <c r="AP703" i="1"/>
  <c r="U665" i="2" s="1"/>
  <c r="AM703" i="1"/>
  <c r="T665" i="2" s="1"/>
  <c r="AJ703" i="1"/>
  <c r="S665" i="2" s="1"/>
  <c r="AG703" i="1"/>
  <c r="R665" i="2" s="1"/>
  <c r="B703" i="1"/>
  <c r="AO702" i="1"/>
  <c r="AN702" i="1"/>
  <c r="AL702" i="1"/>
  <c r="AK702" i="1"/>
  <c r="AK701" i="1" s="1"/>
  <c r="AI702" i="1"/>
  <c r="AI701" i="1" s="1"/>
  <c r="AH702" i="1"/>
  <c r="AH701" i="1" s="1"/>
  <c r="AF702" i="1"/>
  <c r="AF701" i="1" s="1"/>
  <c r="AE702" i="1"/>
  <c r="AE701" i="1" s="1"/>
  <c r="AA702" i="1"/>
  <c r="AA701" i="1" s="1"/>
  <c r="Z702" i="1"/>
  <c r="Z701" i="1" s="1"/>
  <c r="Y702" i="1"/>
  <c r="Y701" i="1" s="1"/>
  <c r="X702" i="1"/>
  <c r="X701" i="1" s="1"/>
  <c r="W702" i="1"/>
  <c r="W701" i="1" s="1"/>
  <c r="V702" i="1"/>
  <c r="V701" i="1" s="1"/>
  <c r="U702" i="1"/>
  <c r="U701" i="1" s="1"/>
  <c r="T702" i="1"/>
  <c r="T701" i="1" s="1"/>
  <c r="B702" i="1"/>
  <c r="AN701" i="1"/>
  <c r="AL701" i="1"/>
  <c r="B701" i="1"/>
  <c r="AP700" i="1"/>
  <c r="U662" i="2" s="1"/>
  <c r="AM700" i="1"/>
  <c r="T662" i="2" s="1"/>
  <c r="AJ700" i="1"/>
  <c r="S662" i="2" s="1"/>
  <c r="AG700" i="1"/>
  <c r="R662" i="2" s="1"/>
  <c r="B700" i="1"/>
  <c r="AO699" i="1"/>
  <c r="AO698" i="1" s="1"/>
  <c r="AN699" i="1"/>
  <c r="AL699" i="1"/>
  <c r="AL698" i="1" s="1"/>
  <c r="AK699" i="1"/>
  <c r="AI699" i="1"/>
  <c r="AH699" i="1"/>
  <c r="AH698" i="1" s="1"/>
  <c r="AF699" i="1"/>
  <c r="AF698" i="1" s="1"/>
  <c r="AE699" i="1"/>
  <c r="AE698" i="1" s="1"/>
  <c r="AA699" i="1"/>
  <c r="AA698" i="1" s="1"/>
  <c r="Z699" i="1"/>
  <c r="Z698" i="1" s="1"/>
  <c r="Y699" i="1"/>
  <c r="X699" i="1"/>
  <c r="X698" i="1" s="1"/>
  <c r="W699" i="1"/>
  <c r="W698" i="1" s="1"/>
  <c r="V699" i="1"/>
  <c r="V698" i="1" s="1"/>
  <c r="U699" i="1"/>
  <c r="U698" i="1" s="1"/>
  <c r="T699" i="1"/>
  <c r="T698" i="1" s="1"/>
  <c r="B699" i="1"/>
  <c r="AN698" i="1"/>
  <c r="Y698" i="1"/>
  <c r="B698" i="1"/>
  <c r="AP697" i="1"/>
  <c r="U659" i="2" s="1"/>
  <c r="AM697" i="1"/>
  <c r="T659" i="2" s="1"/>
  <c r="AJ697" i="1"/>
  <c r="S659" i="2" s="1"/>
  <c r="AG697" i="1"/>
  <c r="R659" i="2" s="1"/>
  <c r="B697" i="1"/>
  <c r="S697" i="1" s="1"/>
  <c r="AO696" i="1"/>
  <c r="AO695" i="1" s="1"/>
  <c r="AP695" i="1" s="1"/>
  <c r="U657" i="2" s="1"/>
  <c r="AN696" i="1"/>
  <c r="AN695" i="1" s="1"/>
  <c r="AL696" i="1"/>
  <c r="AK696" i="1"/>
  <c r="AK695" i="1" s="1"/>
  <c r="AI696" i="1"/>
  <c r="AH696" i="1"/>
  <c r="AH695" i="1" s="1"/>
  <c r="AF696" i="1"/>
  <c r="AE696" i="1"/>
  <c r="AE695" i="1" s="1"/>
  <c r="AA696" i="1"/>
  <c r="AA695" i="1" s="1"/>
  <c r="Z696" i="1"/>
  <c r="Z695" i="1" s="1"/>
  <c r="Y696" i="1"/>
  <c r="Y695" i="1" s="1"/>
  <c r="X696" i="1"/>
  <c r="X695" i="1" s="1"/>
  <c r="W696" i="1"/>
  <c r="W695" i="1" s="1"/>
  <c r="V696" i="1"/>
  <c r="V695" i="1" s="1"/>
  <c r="U696" i="1"/>
  <c r="U695" i="1" s="1"/>
  <c r="T696" i="1"/>
  <c r="T695" i="1" s="1"/>
  <c r="B696" i="1"/>
  <c r="B695" i="1"/>
  <c r="B694" i="1"/>
  <c r="AP693" i="1"/>
  <c r="U655" i="2" s="1"/>
  <c r="AM693" i="1"/>
  <c r="T655" i="2" s="1"/>
  <c r="AJ693" i="1"/>
  <c r="S655" i="2" s="1"/>
  <c r="AG693" i="1"/>
  <c r="R655" i="2" s="1"/>
  <c r="B693" i="1"/>
  <c r="AO692" i="1"/>
  <c r="AO691" i="1" s="1"/>
  <c r="AN692" i="1"/>
  <c r="AN691" i="1" s="1"/>
  <c r="AL692" i="1"/>
  <c r="AL691" i="1" s="1"/>
  <c r="AK692" i="1"/>
  <c r="AK691" i="1" s="1"/>
  <c r="AI692" i="1"/>
  <c r="AH692" i="1"/>
  <c r="AH691" i="1" s="1"/>
  <c r="AF692" i="1"/>
  <c r="AE692" i="1"/>
  <c r="AE691" i="1" s="1"/>
  <c r="AA692" i="1"/>
  <c r="AA691" i="1" s="1"/>
  <c r="Z692" i="1"/>
  <c r="Z691" i="1" s="1"/>
  <c r="Y692" i="1"/>
  <c r="Y691" i="1" s="1"/>
  <c r="X692" i="1"/>
  <c r="X691" i="1" s="1"/>
  <c r="W692" i="1"/>
  <c r="W691" i="1" s="1"/>
  <c r="V692" i="1"/>
  <c r="V691" i="1" s="1"/>
  <c r="U692" i="1"/>
  <c r="U691" i="1" s="1"/>
  <c r="T692" i="1"/>
  <c r="T691" i="1" s="1"/>
  <c r="B692" i="1"/>
  <c r="B691" i="1"/>
  <c r="AP690" i="1"/>
  <c r="U652" i="2" s="1"/>
  <c r="AM690" i="1"/>
  <c r="T652" i="2" s="1"/>
  <c r="AJ690" i="1"/>
  <c r="S652" i="2" s="1"/>
  <c r="AG690" i="1"/>
  <c r="R652" i="2" s="1"/>
  <c r="B690" i="1"/>
  <c r="O690" i="1" s="1"/>
  <c r="L652" i="2" s="1"/>
  <c r="AO689" i="1"/>
  <c r="AN689" i="1"/>
  <c r="AN688" i="1" s="1"/>
  <c r="AL689" i="1"/>
  <c r="AL688" i="1" s="1"/>
  <c r="AK689" i="1"/>
  <c r="AK688" i="1" s="1"/>
  <c r="AI689" i="1"/>
  <c r="AI688" i="1" s="1"/>
  <c r="AH689" i="1"/>
  <c r="AF689" i="1"/>
  <c r="AE689" i="1"/>
  <c r="AE688" i="1" s="1"/>
  <c r="AA689" i="1"/>
  <c r="AA688" i="1" s="1"/>
  <c r="Z689" i="1"/>
  <c r="Z688" i="1" s="1"/>
  <c r="Y689" i="1"/>
  <c r="Y688" i="1" s="1"/>
  <c r="X689" i="1"/>
  <c r="X688" i="1" s="1"/>
  <c r="W689" i="1"/>
  <c r="W688" i="1" s="1"/>
  <c r="V689" i="1"/>
  <c r="V688" i="1" s="1"/>
  <c r="U689" i="1"/>
  <c r="U688" i="1" s="1"/>
  <c r="U687" i="1" s="1"/>
  <c r="T689" i="1"/>
  <c r="T688" i="1" s="1"/>
  <c r="B689" i="1"/>
  <c r="B688" i="1"/>
  <c r="B687" i="1"/>
  <c r="B686" i="1"/>
  <c r="B685" i="1"/>
  <c r="AP684" i="1"/>
  <c r="U646" i="2" s="1"/>
  <c r="AM684" i="1"/>
  <c r="T646" i="2" s="1"/>
  <c r="AJ684" i="1"/>
  <c r="S646" i="2" s="1"/>
  <c r="AG684" i="1"/>
  <c r="R646" i="2" s="1"/>
  <c r="B684" i="1"/>
  <c r="R684" i="1" s="1"/>
  <c r="AO683" i="1"/>
  <c r="AN683" i="1"/>
  <c r="AL683" i="1"/>
  <c r="AK683" i="1"/>
  <c r="AI683" i="1"/>
  <c r="AH683" i="1"/>
  <c r="AF683" i="1"/>
  <c r="AE683" i="1"/>
  <c r="AA683" i="1"/>
  <c r="Z683" i="1"/>
  <c r="Y683" i="1"/>
  <c r="X683" i="1"/>
  <c r="W683" i="1"/>
  <c r="V683" i="1"/>
  <c r="U683" i="1"/>
  <c r="T683" i="1"/>
  <c r="B683" i="1"/>
  <c r="AP682" i="1"/>
  <c r="U644" i="2" s="1"/>
  <c r="AM682" i="1"/>
  <c r="T644" i="2" s="1"/>
  <c r="AJ682" i="1"/>
  <c r="S644" i="2" s="1"/>
  <c r="AG682" i="1"/>
  <c r="R644" i="2" s="1"/>
  <c r="S682" i="1"/>
  <c r="B682" i="1"/>
  <c r="AO681" i="1"/>
  <c r="AN681" i="1"/>
  <c r="AL681" i="1"/>
  <c r="AK681" i="1"/>
  <c r="AI681" i="1"/>
  <c r="AH681" i="1"/>
  <c r="AF681" i="1"/>
  <c r="AE681" i="1"/>
  <c r="AA681" i="1"/>
  <c r="Z681" i="1"/>
  <c r="Y681" i="1"/>
  <c r="X681" i="1"/>
  <c r="W681" i="1"/>
  <c r="V681" i="1"/>
  <c r="U681" i="1"/>
  <c r="T681" i="1"/>
  <c r="B681" i="1"/>
  <c r="AP680" i="1"/>
  <c r="U642" i="2" s="1"/>
  <c r="AM680" i="1"/>
  <c r="T642" i="2" s="1"/>
  <c r="AJ680" i="1"/>
  <c r="S642" i="2" s="1"/>
  <c r="AG680" i="1"/>
  <c r="R642" i="2" s="1"/>
  <c r="B680" i="1"/>
  <c r="AO679" i="1"/>
  <c r="AN679" i="1"/>
  <c r="AL679" i="1"/>
  <c r="AK679" i="1"/>
  <c r="AI679" i="1"/>
  <c r="AH679" i="1"/>
  <c r="AF679" i="1"/>
  <c r="AE679" i="1"/>
  <c r="AA679" i="1"/>
  <c r="Z679" i="1"/>
  <c r="Y679" i="1"/>
  <c r="X679" i="1"/>
  <c r="W679" i="1"/>
  <c r="V679" i="1"/>
  <c r="U679" i="1"/>
  <c r="T679" i="1"/>
  <c r="B679" i="1"/>
  <c r="B678" i="1"/>
  <c r="AP677" i="1"/>
  <c r="U639" i="2" s="1"/>
  <c r="AM677" i="1"/>
  <c r="T639" i="2" s="1"/>
  <c r="AJ677" i="1"/>
  <c r="S639" i="2" s="1"/>
  <c r="AG677" i="1"/>
  <c r="R639" i="2" s="1"/>
  <c r="B677" i="1"/>
  <c r="O677" i="1" s="1"/>
  <c r="AO676" i="1"/>
  <c r="AN676" i="1"/>
  <c r="AL676" i="1"/>
  <c r="AK676" i="1"/>
  <c r="AI676" i="1"/>
  <c r="AH676" i="1"/>
  <c r="AF676" i="1"/>
  <c r="AE676" i="1"/>
  <c r="AA676" i="1"/>
  <c r="AA673" i="1" s="1"/>
  <c r="Z676" i="1"/>
  <c r="Y676" i="1"/>
  <c r="X676" i="1"/>
  <c r="W676" i="1"/>
  <c r="V676" i="1"/>
  <c r="U676" i="1"/>
  <c r="T676" i="1"/>
  <c r="B676" i="1"/>
  <c r="AP675" i="1"/>
  <c r="U637" i="2" s="1"/>
  <c r="AM675" i="1"/>
  <c r="T637" i="2" s="1"/>
  <c r="AJ675" i="1"/>
  <c r="S637" i="2" s="1"/>
  <c r="AG675" i="1"/>
  <c r="R637" i="2" s="1"/>
  <c r="B675" i="1"/>
  <c r="N675" i="1" s="1"/>
  <c r="N674" i="1" s="1"/>
  <c r="K636" i="2" s="1"/>
  <c r="AO674" i="1"/>
  <c r="AN674" i="1"/>
  <c r="AL674" i="1"/>
  <c r="AK674" i="1"/>
  <c r="AI674" i="1"/>
  <c r="AH674" i="1"/>
  <c r="AF674" i="1"/>
  <c r="AE674" i="1"/>
  <c r="AA674" i="1"/>
  <c r="Z674" i="1"/>
  <c r="Y674" i="1"/>
  <c r="X674" i="1"/>
  <c r="W674" i="1"/>
  <c r="V674" i="1"/>
  <c r="U674" i="1"/>
  <c r="T674" i="1"/>
  <c r="B674" i="1"/>
  <c r="B673" i="1"/>
  <c r="B672" i="1"/>
  <c r="AP671" i="1"/>
  <c r="U633" i="2" s="1"/>
  <c r="AM671" i="1"/>
  <c r="T633" i="2" s="1"/>
  <c r="AJ671" i="1"/>
  <c r="S633" i="2" s="1"/>
  <c r="AG671" i="1"/>
  <c r="R633" i="2" s="1"/>
  <c r="B671" i="1"/>
  <c r="S671" i="1" s="1"/>
  <c r="AP670" i="1"/>
  <c r="U632" i="2" s="1"/>
  <c r="AM670" i="1"/>
  <c r="T632" i="2" s="1"/>
  <c r="AJ670" i="1"/>
  <c r="S632" i="2" s="1"/>
  <c r="AG670" i="1"/>
  <c r="R632" i="2" s="1"/>
  <c r="B670" i="1"/>
  <c r="N670" i="1" s="1"/>
  <c r="K632" i="2" s="1"/>
  <c r="AO669" i="1"/>
  <c r="AN669" i="1"/>
  <c r="AL669" i="1"/>
  <c r="AK669" i="1"/>
  <c r="AI669" i="1"/>
  <c r="AH669" i="1"/>
  <c r="AF669" i="1"/>
  <c r="AE669" i="1"/>
  <c r="AA669" i="1"/>
  <c r="Z669" i="1"/>
  <c r="Y669" i="1"/>
  <c r="X669" i="1"/>
  <c r="W669" i="1"/>
  <c r="V669" i="1"/>
  <c r="U669" i="1"/>
  <c r="T669" i="1"/>
  <c r="B669" i="1"/>
  <c r="AP668" i="1"/>
  <c r="U630" i="2" s="1"/>
  <c r="AM668" i="1"/>
  <c r="T630" i="2" s="1"/>
  <c r="AJ668" i="1"/>
  <c r="S630" i="2" s="1"/>
  <c r="AG668" i="1"/>
  <c r="R630" i="2" s="1"/>
  <c r="B668" i="1"/>
  <c r="AP667" i="1"/>
  <c r="U629" i="2" s="1"/>
  <c r="AM667" i="1"/>
  <c r="T629" i="2" s="1"/>
  <c r="AJ667" i="1"/>
  <c r="S629" i="2" s="1"/>
  <c r="AG667" i="1"/>
  <c r="R629" i="2" s="1"/>
  <c r="B667" i="1"/>
  <c r="N667" i="1" s="1"/>
  <c r="K629" i="2" s="1"/>
  <c r="AP666" i="1"/>
  <c r="U628" i="2" s="1"/>
  <c r="AM666" i="1"/>
  <c r="T628" i="2" s="1"/>
  <c r="AJ666" i="1"/>
  <c r="S628" i="2" s="1"/>
  <c r="AG666" i="1"/>
  <c r="R628" i="2" s="1"/>
  <c r="B666" i="1"/>
  <c r="AO665" i="1"/>
  <c r="AN665" i="1"/>
  <c r="AN664" i="1" s="1"/>
  <c r="AL665" i="1"/>
  <c r="AK665" i="1"/>
  <c r="AI665" i="1"/>
  <c r="AH665" i="1"/>
  <c r="AF665" i="1"/>
  <c r="AE665" i="1"/>
  <c r="AA665" i="1"/>
  <c r="Z665" i="1"/>
  <c r="Z664" i="1" s="1"/>
  <c r="Z663" i="1" s="1"/>
  <c r="Y665" i="1"/>
  <c r="X665" i="1"/>
  <c r="W665" i="1"/>
  <c r="V665" i="1"/>
  <c r="U665" i="1"/>
  <c r="T665" i="1"/>
  <c r="B665" i="1"/>
  <c r="B664" i="1"/>
  <c r="B663" i="1"/>
  <c r="B662" i="1"/>
  <c r="B661" i="1"/>
  <c r="B660" i="1"/>
  <c r="AP659" i="1"/>
  <c r="U621" i="2" s="1"/>
  <c r="AM659" i="1"/>
  <c r="T621" i="2" s="1"/>
  <c r="AJ659" i="1"/>
  <c r="S621" i="2" s="1"/>
  <c r="AG659" i="1"/>
  <c r="R621" i="2" s="1"/>
  <c r="B659" i="1"/>
  <c r="N659" i="1" s="1"/>
  <c r="K621" i="2" s="1"/>
  <c r="AP658" i="1"/>
  <c r="U620" i="2" s="1"/>
  <c r="AM658" i="1"/>
  <c r="T620" i="2" s="1"/>
  <c r="AJ658" i="1"/>
  <c r="S620" i="2" s="1"/>
  <c r="AG658" i="1"/>
  <c r="R620" i="2" s="1"/>
  <c r="B658" i="1"/>
  <c r="AP657" i="1"/>
  <c r="U619" i="2" s="1"/>
  <c r="AM657" i="1"/>
  <c r="T619" i="2" s="1"/>
  <c r="AJ657" i="1"/>
  <c r="S619" i="2" s="1"/>
  <c r="AG657" i="1"/>
  <c r="R619" i="2" s="1"/>
  <c r="B657" i="1"/>
  <c r="AP656" i="1"/>
  <c r="U618" i="2" s="1"/>
  <c r="AM656" i="1"/>
  <c r="T618" i="2" s="1"/>
  <c r="AJ656" i="1"/>
  <c r="S618" i="2" s="1"/>
  <c r="AG656" i="1"/>
  <c r="R618" i="2" s="1"/>
  <c r="B656" i="1"/>
  <c r="AO655" i="1"/>
  <c r="AN655" i="1"/>
  <c r="AN654" i="1" s="1"/>
  <c r="AN653" i="1" s="1"/>
  <c r="AL655" i="1"/>
  <c r="AL654" i="1" s="1"/>
  <c r="AL653" i="1" s="1"/>
  <c r="AK655" i="1"/>
  <c r="AI655" i="1"/>
  <c r="AH655" i="1"/>
  <c r="AH654" i="1" s="1"/>
  <c r="AH653" i="1" s="1"/>
  <c r="AF655" i="1"/>
  <c r="AF654" i="1" s="1"/>
  <c r="AF653" i="1" s="1"/>
  <c r="AE655" i="1"/>
  <c r="AA655" i="1"/>
  <c r="AA654" i="1" s="1"/>
  <c r="AA653" i="1" s="1"/>
  <c r="Z655" i="1"/>
  <c r="Y655" i="1"/>
  <c r="Y654" i="1" s="1"/>
  <c r="Y653" i="1" s="1"/>
  <c r="X655" i="1"/>
  <c r="X654" i="1" s="1"/>
  <c r="X653" i="1" s="1"/>
  <c r="W655" i="1"/>
  <c r="W654" i="1" s="1"/>
  <c r="W653" i="1" s="1"/>
  <c r="V655" i="1"/>
  <c r="V654" i="1" s="1"/>
  <c r="V653" i="1" s="1"/>
  <c r="U655" i="1"/>
  <c r="U654" i="1" s="1"/>
  <c r="U653" i="1" s="1"/>
  <c r="T655" i="1"/>
  <c r="T654" i="1" s="1"/>
  <c r="T653" i="1" s="1"/>
  <c r="B655" i="1"/>
  <c r="Z654" i="1"/>
  <c r="Z653" i="1" s="1"/>
  <c r="B654" i="1"/>
  <c r="B653" i="1"/>
  <c r="AP652" i="1"/>
  <c r="U614" i="2" s="1"/>
  <c r="AM652" i="1"/>
  <c r="T614" i="2" s="1"/>
  <c r="AJ652" i="1"/>
  <c r="S614" i="2" s="1"/>
  <c r="AG652" i="1"/>
  <c r="R614" i="2" s="1"/>
  <c r="B652" i="1"/>
  <c r="AO651" i="1"/>
  <c r="AN651" i="1"/>
  <c r="AN650" i="1" s="1"/>
  <c r="AN649" i="1" s="1"/>
  <c r="AL651" i="1"/>
  <c r="AL650" i="1" s="1"/>
  <c r="AK651" i="1"/>
  <c r="AK650" i="1" s="1"/>
  <c r="AK649" i="1" s="1"/>
  <c r="AI651" i="1"/>
  <c r="AH651" i="1"/>
  <c r="AH650" i="1" s="1"/>
  <c r="AH649" i="1" s="1"/>
  <c r="AF651" i="1"/>
  <c r="AG651" i="1" s="1"/>
  <c r="R613" i="2" s="1"/>
  <c r="AE651" i="1"/>
  <c r="AE650" i="1" s="1"/>
  <c r="AA651" i="1"/>
  <c r="AA650" i="1" s="1"/>
  <c r="AA649" i="1" s="1"/>
  <c r="Z651" i="1"/>
  <c r="Z650" i="1" s="1"/>
  <c r="Z649" i="1" s="1"/>
  <c r="Y651" i="1"/>
  <c r="Y650" i="1" s="1"/>
  <c r="Y649" i="1" s="1"/>
  <c r="X651" i="1"/>
  <c r="X650" i="1" s="1"/>
  <c r="X649" i="1" s="1"/>
  <c r="W651" i="1"/>
  <c r="W650" i="1" s="1"/>
  <c r="W649" i="1" s="1"/>
  <c r="V651" i="1"/>
  <c r="V650" i="1" s="1"/>
  <c r="V649" i="1" s="1"/>
  <c r="U651" i="1"/>
  <c r="U650" i="1" s="1"/>
  <c r="U649" i="1" s="1"/>
  <c r="U648" i="1" s="1"/>
  <c r="U27" i="1" s="1"/>
  <c r="T651" i="1"/>
  <c r="T650" i="1" s="1"/>
  <c r="T649" i="1" s="1"/>
  <c r="B651" i="1"/>
  <c r="B650" i="1"/>
  <c r="AE649" i="1"/>
  <c r="B649" i="1"/>
  <c r="B648" i="1"/>
  <c r="AP647" i="1"/>
  <c r="U609" i="2" s="1"/>
  <c r="AM647" i="1"/>
  <c r="T609" i="2" s="1"/>
  <c r="AJ647" i="1"/>
  <c r="S609" i="2" s="1"/>
  <c r="AG647" i="1"/>
  <c r="R609" i="2" s="1"/>
  <c r="B647" i="1"/>
  <c r="S647" i="1" s="1"/>
  <c r="P609" i="2" s="1"/>
  <c r="AO646" i="1"/>
  <c r="AN646" i="1"/>
  <c r="AL646" i="1"/>
  <c r="AK646" i="1"/>
  <c r="AI646" i="1"/>
  <c r="AH646" i="1"/>
  <c r="AF646" i="1"/>
  <c r="AE646" i="1"/>
  <c r="AA646" i="1"/>
  <c r="Z646" i="1"/>
  <c r="Y646" i="1"/>
  <c r="X646" i="1"/>
  <c r="W646" i="1"/>
  <c r="V646" i="1"/>
  <c r="U646" i="1"/>
  <c r="T646" i="1"/>
  <c r="B646" i="1"/>
  <c r="AP645" i="1"/>
  <c r="U607" i="2" s="1"/>
  <c r="AM645" i="1"/>
  <c r="T607" i="2" s="1"/>
  <c r="AJ645" i="1"/>
  <c r="S607" i="2" s="1"/>
  <c r="AG645" i="1"/>
  <c r="R607" i="2" s="1"/>
  <c r="B645" i="1"/>
  <c r="O645" i="1" s="1"/>
  <c r="L607" i="2" s="1"/>
  <c r="AO644" i="1"/>
  <c r="AN644" i="1"/>
  <c r="AL644" i="1"/>
  <c r="AK644" i="1"/>
  <c r="AI644" i="1"/>
  <c r="AH644" i="1"/>
  <c r="AF644" i="1"/>
  <c r="AE644" i="1"/>
  <c r="AA644" i="1"/>
  <c r="Z644" i="1"/>
  <c r="Y644" i="1"/>
  <c r="X644" i="1"/>
  <c r="W644" i="1"/>
  <c r="V644" i="1"/>
  <c r="U644" i="1"/>
  <c r="T644" i="1"/>
  <c r="B644" i="1"/>
  <c r="B643" i="1"/>
  <c r="AP642" i="1"/>
  <c r="U604" i="2" s="1"/>
  <c r="AM642" i="1"/>
  <c r="T604" i="2" s="1"/>
  <c r="AJ642" i="1"/>
  <c r="S604" i="2" s="1"/>
  <c r="AG642" i="1"/>
  <c r="R604" i="2" s="1"/>
  <c r="B642" i="1"/>
  <c r="R642" i="1" s="1"/>
  <c r="AO641" i="1"/>
  <c r="AN641" i="1"/>
  <c r="AN635" i="1" s="1"/>
  <c r="AL641" i="1"/>
  <c r="AK641" i="1"/>
  <c r="AI641" i="1"/>
  <c r="AH641" i="1"/>
  <c r="AF641" i="1"/>
  <c r="AE641" i="1"/>
  <c r="AA641" i="1"/>
  <c r="Z641" i="1"/>
  <c r="Y641" i="1"/>
  <c r="X641" i="1"/>
  <c r="W641" i="1"/>
  <c r="V641" i="1"/>
  <c r="U641" i="1"/>
  <c r="T641" i="1"/>
  <c r="B641" i="1"/>
  <c r="AP640" i="1"/>
  <c r="U602" i="2" s="1"/>
  <c r="AM640" i="1"/>
  <c r="T602" i="2" s="1"/>
  <c r="AJ640" i="1"/>
  <c r="S602" i="2" s="1"/>
  <c r="AG640" i="1"/>
  <c r="R602" i="2" s="1"/>
  <c r="B640" i="1"/>
  <c r="O640" i="1" s="1"/>
  <c r="L602" i="2" s="1"/>
  <c r="AP639" i="1"/>
  <c r="U601" i="2" s="1"/>
  <c r="AM639" i="1"/>
  <c r="T601" i="2" s="1"/>
  <c r="AJ639" i="1"/>
  <c r="S601" i="2" s="1"/>
  <c r="AG639" i="1"/>
  <c r="R601" i="2" s="1"/>
  <c r="B639" i="1"/>
  <c r="AP638" i="1"/>
  <c r="U600" i="2" s="1"/>
  <c r="AM638" i="1"/>
  <c r="T600" i="2" s="1"/>
  <c r="AJ638" i="1"/>
  <c r="S600" i="2" s="1"/>
  <c r="AG638" i="1"/>
  <c r="R600" i="2" s="1"/>
  <c r="B638" i="1"/>
  <c r="AP637" i="1"/>
  <c r="U599" i="2" s="1"/>
  <c r="AM637" i="1"/>
  <c r="T599" i="2" s="1"/>
  <c r="AJ637" i="1"/>
  <c r="S599" i="2" s="1"/>
  <c r="AG637" i="1"/>
  <c r="R599" i="2" s="1"/>
  <c r="B637" i="1"/>
  <c r="S637" i="1" s="1"/>
  <c r="AO636" i="1"/>
  <c r="AN636" i="1"/>
  <c r="AL636" i="1"/>
  <c r="AK636" i="1"/>
  <c r="AI636" i="1"/>
  <c r="AH636" i="1"/>
  <c r="AF636" i="1"/>
  <c r="AE636" i="1"/>
  <c r="AA636" i="1"/>
  <c r="Z636" i="1"/>
  <c r="Y636" i="1"/>
  <c r="X636" i="1"/>
  <c r="W636" i="1"/>
  <c r="V636" i="1"/>
  <c r="U636" i="1"/>
  <c r="T636" i="1"/>
  <c r="B636" i="1"/>
  <c r="B635" i="1"/>
  <c r="AP634" i="1"/>
  <c r="U596" i="2" s="1"/>
  <c r="AM634" i="1"/>
  <c r="T596" i="2" s="1"/>
  <c r="AJ634" i="1"/>
  <c r="S596" i="2" s="1"/>
  <c r="AG634" i="1"/>
  <c r="R596" i="2" s="1"/>
  <c r="R634" i="1"/>
  <c r="O596" i="2" s="1"/>
  <c r="B634" i="1"/>
  <c r="O634" i="1" s="1"/>
  <c r="AO633" i="1"/>
  <c r="AO632" i="1" s="1"/>
  <c r="AN633" i="1"/>
  <c r="AN632" i="1" s="1"/>
  <c r="AL633" i="1"/>
  <c r="AL632" i="1" s="1"/>
  <c r="AK633" i="1"/>
  <c r="AK632" i="1" s="1"/>
  <c r="AI633" i="1"/>
  <c r="AH633" i="1"/>
  <c r="AH632" i="1" s="1"/>
  <c r="AF633" i="1"/>
  <c r="AF632" i="1" s="1"/>
  <c r="AE633" i="1"/>
  <c r="AE632" i="1" s="1"/>
  <c r="AA633" i="1"/>
  <c r="AA632" i="1" s="1"/>
  <c r="Z633" i="1"/>
  <c r="Z632" i="1" s="1"/>
  <c r="Y633" i="1"/>
  <c r="Y632" i="1" s="1"/>
  <c r="X633" i="1"/>
  <c r="X632" i="1" s="1"/>
  <c r="W633" i="1"/>
  <c r="W632" i="1" s="1"/>
  <c r="V633" i="1"/>
  <c r="V632" i="1" s="1"/>
  <c r="U633" i="1"/>
  <c r="U632" i="1" s="1"/>
  <c r="T633" i="1"/>
  <c r="T632" i="1" s="1"/>
  <c r="B633" i="1"/>
  <c r="B632" i="1"/>
  <c r="AP631" i="1"/>
  <c r="U593" i="2" s="1"/>
  <c r="AM631" i="1"/>
  <c r="T593" i="2" s="1"/>
  <c r="AJ631" i="1"/>
  <c r="S593" i="2" s="1"/>
  <c r="AG631" i="1"/>
  <c r="R593" i="2" s="1"/>
  <c r="B631" i="1"/>
  <c r="O631" i="1" s="1"/>
  <c r="AP630" i="1"/>
  <c r="U592" i="2" s="1"/>
  <c r="AM630" i="1"/>
  <c r="T592" i="2" s="1"/>
  <c r="AJ630" i="1"/>
  <c r="S592" i="2" s="1"/>
  <c r="AG630" i="1"/>
  <c r="R592" i="2" s="1"/>
  <c r="B630" i="1"/>
  <c r="O630" i="1" s="1"/>
  <c r="L592" i="2" s="1"/>
  <c r="AP629" i="1"/>
  <c r="U591" i="2" s="1"/>
  <c r="AM629" i="1"/>
  <c r="T591" i="2" s="1"/>
  <c r="AJ629" i="1"/>
  <c r="S591" i="2" s="1"/>
  <c r="AG629" i="1"/>
  <c r="R591" i="2" s="1"/>
  <c r="B629" i="1"/>
  <c r="N629" i="1" s="1"/>
  <c r="AP628" i="1"/>
  <c r="U590" i="2" s="1"/>
  <c r="AM628" i="1"/>
  <c r="T590" i="2" s="1"/>
  <c r="AJ628" i="1"/>
  <c r="S590" i="2" s="1"/>
  <c r="AG628" i="1"/>
  <c r="R590" i="2" s="1"/>
  <c r="B628" i="1"/>
  <c r="AP627" i="1"/>
  <c r="U589" i="2" s="1"/>
  <c r="AM627" i="1"/>
  <c r="T589" i="2" s="1"/>
  <c r="AJ627" i="1"/>
  <c r="S589" i="2" s="1"/>
  <c r="AG627" i="1"/>
  <c r="R589" i="2" s="1"/>
  <c r="B627" i="1"/>
  <c r="AP626" i="1"/>
  <c r="U588" i="2" s="1"/>
  <c r="AM626" i="1"/>
  <c r="T588" i="2" s="1"/>
  <c r="AJ626" i="1"/>
  <c r="S588" i="2" s="1"/>
  <c r="AG626" i="1"/>
  <c r="R588" i="2" s="1"/>
  <c r="B626" i="1"/>
  <c r="R626" i="1" s="1"/>
  <c r="AP625" i="1"/>
  <c r="U587" i="2" s="1"/>
  <c r="AM625" i="1"/>
  <c r="T587" i="2" s="1"/>
  <c r="AJ625" i="1"/>
  <c r="S587" i="2" s="1"/>
  <c r="AG625" i="1"/>
  <c r="R587" i="2" s="1"/>
  <c r="B625" i="1"/>
  <c r="S625" i="1" s="1"/>
  <c r="AP624" i="1"/>
  <c r="U586" i="2" s="1"/>
  <c r="AM624" i="1"/>
  <c r="T586" i="2" s="1"/>
  <c r="AJ624" i="1"/>
  <c r="S586" i="2" s="1"/>
  <c r="AG624" i="1"/>
  <c r="R586" i="2" s="1"/>
  <c r="B624" i="1"/>
  <c r="S624" i="1" s="1"/>
  <c r="AP623" i="1"/>
  <c r="U585" i="2" s="1"/>
  <c r="AM623" i="1"/>
  <c r="T585" i="2" s="1"/>
  <c r="AJ623" i="1"/>
  <c r="S585" i="2" s="1"/>
  <c r="AG623" i="1"/>
  <c r="R585" i="2" s="1"/>
  <c r="B623" i="1"/>
  <c r="O623" i="1" s="1"/>
  <c r="L585" i="2" s="1"/>
  <c r="AP622" i="1"/>
  <c r="U584" i="2" s="1"/>
  <c r="AM622" i="1"/>
  <c r="T584" i="2" s="1"/>
  <c r="AJ622" i="1"/>
  <c r="S584" i="2" s="1"/>
  <c r="AG622" i="1"/>
  <c r="R584" i="2" s="1"/>
  <c r="B622" i="1"/>
  <c r="R622" i="1" s="1"/>
  <c r="AO621" i="1"/>
  <c r="AN621" i="1"/>
  <c r="AN620" i="1" s="1"/>
  <c r="AL621" i="1"/>
  <c r="AL620" i="1" s="1"/>
  <c r="AK621" i="1"/>
  <c r="AK620" i="1" s="1"/>
  <c r="AI621" i="1"/>
  <c r="AH621" i="1"/>
  <c r="AH620" i="1" s="1"/>
  <c r="AF621" i="1"/>
  <c r="AE621" i="1"/>
  <c r="AE620" i="1" s="1"/>
  <c r="AA621" i="1"/>
  <c r="AA620" i="1" s="1"/>
  <c r="Z621" i="1"/>
  <c r="Z620" i="1" s="1"/>
  <c r="Y621" i="1"/>
  <c r="Y620" i="1" s="1"/>
  <c r="X621" i="1"/>
  <c r="X620" i="1" s="1"/>
  <c r="W621" i="1"/>
  <c r="V621" i="1"/>
  <c r="V620" i="1" s="1"/>
  <c r="U621" i="1"/>
  <c r="U620" i="1" s="1"/>
  <c r="T621" i="1"/>
  <c r="T620" i="1" s="1"/>
  <c r="B621" i="1"/>
  <c r="B620" i="1"/>
  <c r="AP619" i="1"/>
  <c r="U581" i="2" s="1"/>
  <c r="AM619" i="1"/>
  <c r="T581" i="2" s="1"/>
  <c r="AJ619" i="1"/>
  <c r="S581" i="2" s="1"/>
  <c r="AG619" i="1"/>
  <c r="R581" i="2" s="1"/>
  <c r="B619" i="1"/>
  <c r="AO618" i="1"/>
  <c r="AN618" i="1"/>
  <c r="AL618" i="1"/>
  <c r="AK618" i="1"/>
  <c r="AI618" i="1"/>
  <c r="AH618" i="1"/>
  <c r="AF618" i="1"/>
  <c r="AE618" i="1"/>
  <c r="AA618" i="1"/>
  <c r="Z618" i="1"/>
  <c r="Y618" i="1"/>
  <c r="X618" i="1"/>
  <c r="W618" i="1"/>
  <c r="V618" i="1"/>
  <c r="U618" i="1"/>
  <c r="T618" i="1"/>
  <c r="B618" i="1"/>
  <c r="AP617" i="1"/>
  <c r="U579" i="2" s="1"/>
  <c r="AM617" i="1"/>
  <c r="T579" i="2" s="1"/>
  <c r="AJ617" i="1"/>
  <c r="S579" i="2" s="1"/>
  <c r="AG617" i="1"/>
  <c r="R579" i="2" s="1"/>
  <c r="B617" i="1"/>
  <c r="AO616" i="1"/>
  <c r="AN616" i="1"/>
  <c r="AL616" i="1"/>
  <c r="AK616" i="1"/>
  <c r="AI616" i="1"/>
  <c r="AH616" i="1"/>
  <c r="AF616" i="1"/>
  <c r="AE616" i="1"/>
  <c r="AA616" i="1"/>
  <c r="Z616" i="1"/>
  <c r="Y616" i="1"/>
  <c r="X616" i="1"/>
  <c r="W616" i="1"/>
  <c r="V616" i="1"/>
  <c r="U616" i="1"/>
  <c r="T616" i="1"/>
  <c r="B616" i="1"/>
  <c r="B615" i="1"/>
  <c r="AP614" i="1"/>
  <c r="U576" i="2" s="1"/>
  <c r="AM614" i="1"/>
  <c r="T576" i="2" s="1"/>
  <c r="AJ614" i="1"/>
  <c r="S576" i="2" s="1"/>
  <c r="AG614" i="1"/>
  <c r="R576" i="2" s="1"/>
  <c r="N614" i="1"/>
  <c r="K576" i="2" s="1"/>
  <c r="B614" i="1"/>
  <c r="S614" i="1" s="1"/>
  <c r="AO613" i="1"/>
  <c r="AN613" i="1"/>
  <c r="AL613" i="1"/>
  <c r="AK613" i="1"/>
  <c r="AI613" i="1"/>
  <c r="AH613" i="1"/>
  <c r="AF613" i="1"/>
  <c r="AG613" i="1" s="1"/>
  <c r="R575" i="2" s="1"/>
  <c r="AE613" i="1"/>
  <c r="AA613" i="1"/>
  <c r="Z613" i="1"/>
  <c r="Y613" i="1"/>
  <c r="X613" i="1"/>
  <c r="W613" i="1"/>
  <c r="V613" i="1"/>
  <c r="U613" i="1"/>
  <c r="T613" i="1"/>
  <c r="B613" i="1"/>
  <c r="AP612" i="1"/>
  <c r="U574" i="2" s="1"/>
  <c r="AM612" i="1"/>
  <c r="T574" i="2" s="1"/>
  <c r="AJ612" i="1"/>
  <c r="S574" i="2" s="1"/>
  <c r="AG612" i="1"/>
  <c r="R574" i="2" s="1"/>
  <c r="B612" i="1"/>
  <c r="AP611" i="1"/>
  <c r="U573" i="2" s="1"/>
  <c r="AM611" i="1"/>
  <c r="T573" i="2" s="1"/>
  <c r="AJ611" i="1"/>
  <c r="S573" i="2" s="1"/>
  <c r="AG611" i="1"/>
  <c r="R573" i="2" s="1"/>
  <c r="B611" i="1"/>
  <c r="AP610" i="1"/>
  <c r="U572" i="2" s="1"/>
  <c r="AM610" i="1"/>
  <c r="T572" i="2" s="1"/>
  <c r="AJ610" i="1"/>
  <c r="S572" i="2" s="1"/>
  <c r="AG610" i="1"/>
  <c r="R572" i="2" s="1"/>
  <c r="B610" i="1"/>
  <c r="N610" i="1" s="1"/>
  <c r="AO609" i="1"/>
  <c r="AN609" i="1"/>
  <c r="AL609" i="1"/>
  <c r="AK609" i="1"/>
  <c r="AI609" i="1"/>
  <c r="AH609" i="1"/>
  <c r="AF609" i="1"/>
  <c r="AE609" i="1"/>
  <c r="AA609" i="1"/>
  <c r="Z609" i="1"/>
  <c r="Y609" i="1"/>
  <c r="X609" i="1"/>
  <c r="W609" i="1"/>
  <c r="V609" i="1"/>
  <c r="U609" i="1"/>
  <c r="T609" i="1"/>
  <c r="B609" i="1"/>
  <c r="B608" i="1"/>
  <c r="B607" i="1"/>
  <c r="AP606" i="1"/>
  <c r="U568" i="2" s="1"/>
  <c r="AM606" i="1"/>
  <c r="T568" i="2" s="1"/>
  <c r="AJ606" i="1"/>
  <c r="S568" i="2" s="1"/>
  <c r="AG606" i="1"/>
  <c r="R568" i="2" s="1"/>
  <c r="B606" i="1"/>
  <c r="O606" i="1" s="1"/>
  <c r="L568" i="2" s="1"/>
  <c r="AP605" i="1"/>
  <c r="U567" i="2" s="1"/>
  <c r="AM605" i="1"/>
  <c r="T567" i="2" s="1"/>
  <c r="AJ605" i="1"/>
  <c r="S567" i="2" s="1"/>
  <c r="AG605" i="1"/>
  <c r="R567" i="2" s="1"/>
  <c r="B605" i="1"/>
  <c r="AP604" i="1"/>
  <c r="U566" i="2" s="1"/>
  <c r="AM604" i="1"/>
  <c r="T566" i="2" s="1"/>
  <c r="AJ604" i="1"/>
  <c r="S566" i="2" s="1"/>
  <c r="AG604" i="1"/>
  <c r="R566" i="2" s="1"/>
  <c r="B604" i="1"/>
  <c r="R604" i="1" s="1"/>
  <c r="AP603" i="1"/>
  <c r="U565" i="2" s="1"/>
  <c r="AM603" i="1"/>
  <c r="T565" i="2" s="1"/>
  <c r="AJ603" i="1"/>
  <c r="S565" i="2" s="1"/>
  <c r="AG603" i="1"/>
  <c r="R565" i="2" s="1"/>
  <c r="R603" i="1"/>
  <c r="B603" i="1"/>
  <c r="S603" i="1" s="1"/>
  <c r="AP602" i="1"/>
  <c r="U564" i="2" s="1"/>
  <c r="AM602" i="1"/>
  <c r="T564" i="2" s="1"/>
  <c r="AJ602" i="1"/>
  <c r="S564" i="2" s="1"/>
  <c r="AG602" i="1"/>
  <c r="R564" i="2" s="1"/>
  <c r="B602" i="1"/>
  <c r="R602" i="1" s="1"/>
  <c r="AP601" i="1"/>
  <c r="U563" i="2" s="1"/>
  <c r="AM601" i="1"/>
  <c r="T563" i="2" s="1"/>
  <c r="AJ601" i="1"/>
  <c r="S563" i="2" s="1"/>
  <c r="AG601" i="1"/>
  <c r="R563" i="2" s="1"/>
  <c r="B601" i="1"/>
  <c r="O601" i="1" s="1"/>
  <c r="L563" i="2" s="1"/>
  <c r="AO600" i="1"/>
  <c r="AO599" i="1" s="1"/>
  <c r="AN600" i="1"/>
  <c r="AN599" i="1" s="1"/>
  <c r="AN598" i="1" s="1"/>
  <c r="AN597" i="1" s="1"/>
  <c r="AL600" i="1"/>
  <c r="AK600" i="1"/>
  <c r="AK599" i="1" s="1"/>
  <c r="AK598" i="1" s="1"/>
  <c r="AK597" i="1" s="1"/>
  <c r="AI600" i="1"/>
  <c r="AI599" i="1" s="1"/>
  <c r="AI598" i="1" s="1"/>
  <c r="AH600" i="1"/>
  <c r="AF600" i="1"/>
  <c r="AE600" i="1"/>
  <c r="AE599" i="1" s="1"/>
  <c r="AE598" i="1" s="1"/>
  <c r="AE597" i="1" s="1"/>
  <c r="AA600" i="1"/>
  <c r="AA599" i="1" s="1"/>
  <c r="AA598" i="1" s="1"/>
  <c r="AA597" i="1" s="1"/>
  <c r="Z600" i="1"/>
  <c r="Z599" i="1" s="1"/>
  <c r="Z598" i="1" s="1"/>
  <c r="Z597" i="1" s="1"/>
  <c r="Y600" i="1"/>
  <c r="Y599" i="1" s="1"/>
  <c r="Y598" i="1" s="1"/>
  <c r="Y597" i="1" s="1"/>
  <c r="X600" i="1"/>
  <c r="X599" i="1" s="1"/>
  <c r="X598" i="1" s="1"/>
  <c r="X597" i="1" s="1"/>
  <c r="W600" i="1"/>
  <c r="V600" i="1"/>
  <c r="V599" i="1" s="1"/>
  <c r="V598" i="1" s="1"/>
  <c r="V597" i="1" s="1"/>
  <c r="U600" i="1"/>
  <c r="U599" i="1" s="1"/>
  <c r="U598" i="1" s="1"/>
  <c r="U597" i="1" s="1"/>
  <c r="T600" i="1"/>
  <c r="T599" i="1" s="1"/>
  <c r="T598" i="1" s="1"/>
  <c r="T597" i="1" s="1"/>
  <c r="B600" i="1"/>
  <c r="B599" i="1"/>
  <c r="B598" i="1"/>
  <c r="B597" i="1"/>
  <c r="B596" i="1"/>
  <c r="B595" i="1"/>
  <c r="AP594" i="1"/>
  <c r="U556" i="2" s="1"/>
  <c r="AM594" i="1"/>
  <c r="T556" i="2" s="1"/>
  <c r="AJ594" i="1"/>
  <c r="S556" i="2" s="1"/>
  <c r="AG594" i="1"/>
  <c r="R556" i="2" s="1"/>
  <c r="B594" i="1"/>
  <c r="O594" i="1" s="1"/>
  <c r="AC594" i="1" s="1"/>
  <c r="AR594" i="1" s="1"/>
  <c r="AO593" i="1"/>
  <c r="AN593" i="1"/>
  <c r="AN592" i="1" s="1"/>
  <c r="AL593" i="1"/>
  <c r="AL592" i="1" s="1"/>
  <c r="AK593" i="1"/>
  <c r="AK592" i="1" s="1"/>
  <c r="AI593" i="1"/>
  <c r="AI592" i="1" s="1"/>
  <c r="AH593" i="1"/>
  <c r="AF593" i="1"/>
  <c r="AE593" i="1"/>
  <c r="AE592" i="1" s="1"/>
  <c r="AA593" i="1"/>
  <c r="AA592" i="1" s="1"/>
  <c r="Z593" i="1"/>
  <c r="Z592" i="1" s="1"/>
  <c r="Y593" i="1"/>
  <c r="Y592" i="1" s="1"/>
  <c r="X593" i="1"/>
  <c r="X592" i="1" s="1"/>
  <c r="W593" i="1"/>
  <c r="W592" i="1" s="1"/>
  <c r="V593" i="1"/>
  <c r="V592" i="1" s="1"/>
  <c r="U593" i="1"/>
  <c r="U592" i="1" s="1"/>
  <c r="T593" i="1"/>
  <c r="T592" i="1" s="1"/>
  <c r="B593" i="1"/>
  <c r="B592" i="1"/>
  <c r="AP591" i="1"/>
  <c r="U553" i="2" s="1"/>
  <c r="AM591" i="1"/>
  <c r="T553" i="2" s="1"/>
  <c r="AJ591" i="1"/>
  <c r="S553" i="2" s="1"/>
  <c r="AG591" i="1"/>
  <c r="R553" i="2" s="1"/>
  <c r="B591" i="1"/>
  <c r="N591" i="1" s="1"/>
  <c r="AP590" i="1"/>
  <c r="U552" i="2" s="1"/>
  <c r="AM590" i="1"/>
  <c r="T552" i="2" s="1"/>
  <c r="AJ590" i="1"/>
  <c r="S552" i="2" s="1"/>
  <c r="AG590" i="1"/>
  <c r="R552" i="2" s="1"/>
  <c r="B590" i="1"/>
  <c r="AP589" i="1"/>
  <c r="U551" i="2" s="1"/>
  <c r="AM589" i="1"/>
  <c r="T551" i="2" s="1"/>
  <c r="AJ589" i="1"/>
  <c r="S551" i="2" s="1"/>
  <c r="AG589" i="1"/>
  <c r="R551" i="2" s="1"/>
  <c r="N589" i="1"/>
  <c r="B589" i="1"/>
  <c r="O589" i="1" s="1"/>
  <c r="L551" i="2" s="1"/>
  <c r="AP588" i="1"/>
  <c r="U550" i="2" s="1"/>
  <c r="AM588" i="1"/>
  <c r="T550" i="2" s="1"/>
  <c r="AJ588" i="1"/>
  <c r="S550" i="2" s="1"/>
  <c r="AG588" i="1"/>
  <c r="R550" i="2" s="1"/>
  <c r="B588" i="1"/>
  <c r="O588" i="1" s="1"/>
  <c r="AP587" i="1"/>
  <c r="U549" i="2" s="1"/>
  <c r="AM587" i="1"/>
  <c r="T549" i="2" s="1"/>
  <c r="AJ587" i="1"/>
  <c r="S549" i="2" s="1"/>
  <c r="AG587" i="1"/>
  <c r="R549" i="2" s="1"/>
  <c r="B587" i="1"/>
  <c r="AP586" i="1"/>
  <c r="U548" i="2" s="1"/>
  <c r="AM586" i="1"/>
  <c r="T548" i="2" s="1"/>
  <c r="AJ586" i="1"/>
  <c r="S548" i="2" s="1"/>
  <c r="AG586" i="1"/>
  <c r="R548" i="2" s="1"/>
  <c r="B586" i="1"/>
  <c r="AP585" i="1"/>
  <c r="U547" i="2" s="1"/>
  <c r="AM585" i="1"/>
  <c r="T547" i="2" s="1"/>
  <c r="AJ585" i="1"/>
  <c r="S547" i="2" s="1"/>
  <c r="AG585" i="1"/>
  <c r="R547" i="2" s="1"/>
  <c r="B585" i="1"/>
  <c r="O585" i="1" s="1"/>
  <c r="AP584" i="1"/>
  <c r="U546" i="2" s="1"/>
  <c r="AM584" i="1"/>
  <c r="T546" i="2" s="1"/>
  <c r="AJ584" i="1"/>
  <c r="S546" i="2" s="1"/>
  <c r="AG584" i="1"/>
  <c r="R546" i="2" s="1"/>
  <c r="B584" i="1"/>
  <c r="O584" i="1" s="1"/>
  <c r="AP583" i="1"/>
  <c r="U545" i="2" s="1"/>
  <c r="AM583" i="1"/>
  <c r="T545" i="2" s="1"/>
  <c r="AJ583" i="1"/>
  <c r="S545" i="2" s="1"/>
  <c r="AG583" i="1"/>
  <c r="R545" i="2" s="1"/>
  <c r="B583" i="1"/>
  <c r="O583" i="1" s="1"/>
  <c r="AP582" i="1"/>
  <c r="U544" i="2" s="1"/>
  <c r="AM582" i="1"/>
  <c r="T544" i="2" s="1"/>
  <c r="AJ582" i="1"/>
  <c r="S544" i="2" s="1"/>
  <c r="AG582" i="1"/>
  <c r="R544" i="2" s="1"/>
  <c r="B582" i="1"/>
  <c r="AP581" i="1"/>
  <c r="U543" i="2" s="1"/>
  <c r="AM581" i="1"/>
  <c r="T543" i="2" s="1"/>
  <c r="AJ581" i="1"/>
  <c r="S543" i="2" s="1"/>
  <c r="AG581" i="1"/>
  <c r="R543" i="2" s="1"/>
  <c r="B581" i="1"/>
  <c r="O581" i="1" s="1"/>
  <c r="AP580" i="1"/>
  <c r="U542" i="2" s="1"/>
  <c r="AM580" i="1"/>
  <c r="T542" i="2" s="1"/>
  <c r="AJ580" i="1"/>
  <c r="S542" i="2" s="1"/>
  <c r="AG580" i="1"/>
  <c r="R542" i="2" s="1"/>
  <c r="B580" i="1"/>
  <c r="AP579" i="1"/>
  <c r="U541" i="2" s="1"/>
  <c r="AM579" i="1"/>
  <c r="T541" i="2" s="1"/>
  <c r="AJ579" i="1"/>
  <c r="S541" i="2" s="1"/>
  <c r="AG579" i="1"/>
  <c r="R541" i="2" s="1"/>
  <c r="B579" i="1"/>
  <c r="O579" i="1" s="1"/>
  <c r="L541" i="2" s="1"/>
  <c r="AP578" i="1"/>
  <c r="U540" i="2" s="1"/>
  <c r="AM578" i="1"/>
  <c r="T540" i="2" s="1"/>
  <c r="AJ578" i="1"/>
  <c r="S540" i="2" s="1"/>
  <c r="AG578" i="1"/>
  <c r="R540" i="2" s="1"/>
  <c r="B578" i="1"/>
  <c r="AP577" i="1"/>
  <c r="U539" i="2" s="1"/>
  <c r="AM577" i="1"/>
  <c r="T539" i="2" s="1"/>
  <c r="AJ577" i="1"/>
  <c r="S539" i="2" s="1"/>
  <c r="AG577" i="1"/>
  <c r="R539" i="2" s="1"/>
  <c r="B577" i="1"/>
  <c r="R577" i="1" s="1"/>
  <c r="AP576" i="1"/>
  <c r="U538" i="2" s="1"/>
  <c r="AM576" i="1"/>
  <c r="T538" i="2" s="1"/>
  <c r="AJ576" i="1"/>
  <c r="S538" i="2" s="1"/>
  <c r="AG576" i="1"/>
  <c r="R538" i="2" s="1"/>
  <c r="B576" i="1"/>
  <c r="AP575" i="1"/>
  <c r="U537" i="2" s="1"/>
  <c r="AM575" i="1"/>
  <c r="T537" i="2" s="1"/>
  <c r="AJ575" i="1"/>
  <c r="S537" i="2" s="1"/>
  <c r="AG575" i="1"/>
  <c r="R537" i="2" s="1"/>
  <c r="B575" i="1"/>
  <c r="S575" i="1" s="1"/>
  <c r="AP574" i="1"/>
  <c r="U536" i="2" s="1"/>
  <c r="AM574" i="1"/>
  <c r="T536" i="2" s="1"/>
  <c r="AJ574" i="1"/>
  <c r="S536" i="2" s="1"/>
  <c r="AG574" i="1"/>
  <c r="R536" i="2" s="1"/>
  <c r="B574" i="1"/>
  <c r="AP573" i="1"/>
  <c r="U535" i="2" s="1"/>
  <c r="AM573" i="1"/>
  <c r="T535" i="2" s="1"/>
  <c r="AJ573" i="1"/>
  <c r="S535" i="2" s="1"/>
  <c r="AG573" i="1"/>
  <c r="R535" i="2" s="1"/>
  <c r="B573" i="1"/>
  <c r="S573" i="1" s="1"/>
  <c r="AP572" i="1"/>
  <c r="U534" i="2" s="1"/>
  <c r="AM572" i="1"/>
  <c r="T534" i="2" s="1"/>
  <c r="AJ572" i="1"/>
  <c r="S534" i="2" s="1"/>
  <c r="AG572" i="1"/>
  <c r="R534" i="2" s="1"/>
  <c r="B572" i="1"/>
  <c r="R572" i="1" s="1"/>
  <c r="AP571" i="1"/>
  <c r="U533" i="2" s="1"/>
  <c r="AM571" i="1"/>
  <c r="T533" i="2" s="1"/>
  <c r="AJ571" i="1"/>
  <c r="S533" i="2" s="1"/>
  <c r="AG571" i="1"/>
  <c r="R533" i="2" s="1"/>
  <c r="B571" i="1"/>
  <c r="AP570" i="1"/>
  <c r="U532" i="2" s="1"/>
  <c r="AM570" i="1"/>
  <c r="T532" i="2" s="1"/>
  <c r="AJ570" i="1"/>
  <c r="S532" i="2" s="1"/>
  <c r="AG570" i="1"/>
  <c r="R532" i="2" s="1"/>
  <c r="B570" i="1"/>
  <c r="S570" i="1" s="1"/>
  <c r="AP569" i="1"/>
  <c r="U531" i="2" s="1"/>
  <c r="AM569" i="1"/>
  <c r="T531" i="2" s="1"/>
  <c r="AJ569" i="1"/>
  <c r="S531" i="2" s="1"/>
  <c r="AG569" i="1"/>
  <c r="R531" i="2" s="1"/>
  <c r="B569" i="1"/>
  <c r="AP568" i="1"/>
  <c r="U530" i="2" s="1"/>
  <c r="AM568" i="1"/>
  <c r="T530" i="2" s="1"/>
  <c r="AJ568" i="1"/>
  <c r="S530" i="2" s="1"/>
  <c r="AG568" i="1"/>
  <c r="R530" i="2" s="1"/>
  <c r="B568" i="1"/>
  <c r="AP567" i="1"/>
  <c r="U529" i="2" s="1"/>
  <c r="AM567" i="1"/>
  <c r="T529" i="2" s="1"/>
  <c r="AJ567" i="1"/>
  <c r="S529" i="2" s="1"/>
  <c r="AG567" i="1"/>
  <c r="R529" i="2" s="1"/>
  <c r="B567" i="1"/>
  <c r="N567" i="1" s="1"/>
  <c r="AP566" i="1"/>
  <c r="U528" i="2" s="1"/>
  <c r="AM566" i="1"/>
  <c r="T528" i="2" s="1"/>
  <c r="AJ566" i="1"/>
  <c r="S528" i="2" s="1"/>
  <c r="AG566" i="1"/>
  <c r="R528" i="2" s="1"/>
  <c r="B566" i="1"/>
  <c r="R566" i="1" s="1"/>
  <c r="AP565" i="1"/>
  <c r="U527" i="2" s="1"/>
  <c r="AM565" i="1"/>
  <c r="T527" i="2" s="1"/>
  <c r="AJ565" i="1"/>
  <c r="S527" i="2" s="1"/>
  <c r="AG565" i="1"/>
  <c r="R527" i="2" s="1"/>
  <c r="B565" i="1"/>
  <c r="S565" i="1" s="1"/>
  <c r="AP564" i="1"/>
  <c r="U526" i="2" s="1"/>
  <c r="AM564" i="1"/>
  <c r="T526" i="2" s="1"/>
  <c r="AJ564" i="1"/>
  <c r="S526" i="2" s="1"/>
  <c r="AG564" i="1"/>
  <c r="R526" i="2" s="1"/>
  <c r="B564" i="1"/>
  <c r="R564" i="1" s="1"/>
  <c r="AP563" i="1"/>
  <c r="U525" i="2" s="1"/>
  <c r="AM563" i="1"/>
  <c r="T525" i="2" s="1"/>
  <c r="AJ563" i="1"/>
  <c r="S525" i="2" s="1"/>
  <c r="AG563" i="1"/>
  <c r="R525" i="2" s="1"/>
  <c r="B563" i="1"/>
  <c r="AP562" i="1"/>
  <c r="U524" i="2" s="1"/>
  <c r="AM562" i="1"/>
  <c r="T524" i="2" s="1"/>
  <c r="AJ562" i="1"/>
  <c r="S524" i="2" s="1"/>
  <c r="AG562" i="1"/>
  <c r="R524" i="2" s="1"/>
  <c r="B562" i="1"/>
  <c r="AP561" i="1"/>
  <c r="U523" i="2" s="1"/>
  <c r="AM561" i="1"/>
  <c r="T523" i="2" s="1"/>
  <c r="AJ561" i="1"/>
  <c r="S523" i="2" s="1"/>
  <c r="AG561" i="1"/>
  <c r="R523" i="2" s="1"/>
  <c r="B561" i="1"/>
  <c r="AP560" i="1"/>
  <c r="U522" i="2" s="1"/>
  <c r="AM560" i="1"/>
  <c r="T522" i="2" s="1"/>
  <c r="AJ560" i="1"/>
  <c r="S522" i="2" s="1"/>
  <c r="AG560" i="1"/>
  <c r="R522" i="2" s="1"/>
  <c r="B560" i="1"/>
  <c r="R560" i="1" s="1"/>
  <c r="O522" i="2" s="1"/>
  <c r="AP559" i="1"/>
  <c r="U521" i="2" s="1"/>
  <c r="AM559" i="1"/>
  <c r="T521" i="2" s="1"/>
  <c r="AJ559" i="1"/>
  <c r="S521" i="2" s="1"/>
  <c r="AG559" i="1"/>
  <c r="R521" i="2" s="1"/>
  <c r="B559" i="1"/>
  <c r="R559" i="1" s="1"/>
  <c r="AP558" i="1"/>
  <c r="U520" i="2" s="1"/>
  <c r="AM558" i="1"/>
  <c r="T520" i="2" s="1"/>
  <c r="AJ558" i="1"/>
  <c r="S520" i="2" s="1"/>
  <c r="AG558" i="1"/>
  <c r="R520" i="2" s="1"/>
  <c r="B558" i="1"/>
  <c r="AP557" i="1"/>
  <c r="U519" i="2" s="1"/>
  <c r="AM557" i="1"/>
  <c r="T519" i="2" s="1"/>
  <c r="AJ557" i="1"/>
  <c r="S519" i="2" s="1"/>
  <c r="AG557" i="1"/>
  <c r="R519" i="2" s="1"/>
  <c r="B557" i="1"/>
  <c r="N557" i="1" s="1"/>
  <c r="AP556" i="1"/>
  <c r="U518" i="2" s="1"/>
  <c r="AM556" i="1"/>
  <c r="T518" i="2" s="1"/>
  <c r="AJ556" i="1"/>
  <c r="S518" i="2" s="1"/>
  <c r="AG556" i="1"/>
  <c r="R518" i="2" s="1"/>
  <c r="B556" i="1"/>
  <c r="AP555" i="1"/>
  <c r="U517" i="2" s="1"/>
  <c r="AM555" i="1"/>
  <c r="T517" i="2" s="1"/>
  <c r="AJ555" i="1"/>
  <c r="S517" i="2" s="1"/>
  <c r="AG555" i="1"/>
  <c r="R517" i="2" s="1"/>
  <c r="B555" i="1"/>
  <c r="AP554" i="1"/>
  <c r="U516" i="2" s="1"/>
  <c r="AM554" i="1"/>
  <c r="T516" i="2" s="1"/>
  <c r="AJ554" i="1"/>
  <c r="S516" i="2" s="1"/>
  <c r="AG554" i="1"/>
  <c r="R516" i="2" s="1"/>
  <c r="B554" i="1"/>
  <c r="N554" i="1" s="1"/>
  <c r="AP553" i="1"/>
  <c r="U515" i="2" s="1"/>
  <c r="AM553" i="1"/>
  <c r="T515" i="2" s="1"/>
  <c r="AJ553" i="1"/>
  <c r="S515" i="2" s="1"/>
  <c r="AG553" i="1"/>
  <c r="R515" i="2" s="1"/>
  <c r="B553" i="1"/>
  <c r="S553" i="1" s="1"/>
  <c r="AP552" i="1"/>
  <c r="U514" i="2" s="1"/>
  <c r="AM552" i="1"/>
  <c r="T514" i="2" s="1"/>
  <c r="AJ552" i="1"/>
  <c r="S514" i="2" s="1"/>
  <c r="AG552" i="1"/>
  <c r="R514" i="2" s="1"/>
  <c r="B552" i="1"/>
  <c r="AP551" i="1"/>
  <c r="U513" i="2" s="1"/>
  <c r="AM551" i="1"/>
  <c r="T513" i="2" s="1"/>
  <c r="AJ551" i="1"/>
  <c r="S513" i="2" s="1"/>
  <c r="AG551" i="1"/>
  <c r="R513" i="2" s="1"/>
  <c r="B551" i="1"/>
  <c r="R551" i="1" s="1"/>
  <c r="AP550" i="1"/>
  <c r="U512" i="2" s="1"/>
  <c r="AM550" i="1"/>
  <c r="T512" i="2" s="1"/>
  <c r="AJ550" i="1"/>
  <c r="S512" i="2" s="1"/>
  <c r="AG550" i="1"/>
  <c r="R512" i="2" s="1"/>
  <c r="B550" i="1"/>
  <c r="AP549" i="1"/>
  <c r="U511" i="2" s="1"/>
  <c r="AM549" i="1"/>
  <c r="T511" i="2" s="1"/>
  <c r="AJ549" i="1"/>
  <c r="S511" i="2" s="1"/>
  <c r="AG549" i="1"/>
  <c r="R511" i="2" s="1"/>
  <c r="B549" i="1"/>
  <c r="S549" i="1" s="1"/>
  <c r="AP548" i="1"/>
  <c r="U510" i="2" s="1"/>
  <c r="AM548" i="1"/>
  <c r="T510" i="2" s="1"/>
  <c r="AJ548" i="1"/>
  <c r="S510" i="2" s="1"/>
  <c r="AG548" i="1"/>
  <c r="R510" i="2" s="1"/>
  <c r="B548" i="1"/>
  <c r="R548" i="1" s="1"/>
  <c r="AP547" i="1"/>
  <c r="U509" i="2" s="1"/>
  <c r="AM547" i="1"/>
  <c r="T509" i="2" s="1"/>
  <c r="AJ547" i="1"/>
  <c r="S509" i="2" s="1"/>
  <c r="AG547" i="1"/>
  <c r="R509" i="2" s="1"/>
  <c r="B547" i="1"/>
  <c r="AP546" i="1"/>
  <c r="U508" i="2" s="1"/>
  <c r="AM546" i="1"/>
  <c r="T508" i="2" s="1"/>
  <c r="AJ546" i="1"/>
  <c r="S508" i="2" s="1"/>
  <c r="AG546" i="1"/>
  <c r="R508" i="2" s="1"/>
  <c r="B546" i="1"/>
  <c r="O546" i="1" s="1"/>
  <c r="L508" i="2" s="1"/>
  <c r="AP545" i="1"/>
  <c r="U507" i="2" s="1"/>
  <c r="AM545" i="1"/>
  <c r="T507" i="2" s="1"/>
  <c r="AJ545" i="1"/>
  <c r="S507" i="2" s="1"/>
  <c r="AG545" i="1"/>
  <c r="R507" i="2" s="1"/>
  <c r="B545" i="1"/>
  <c r="O545" i="1" s="1"/>
  <c r="AP544" i="1"/>
  <c r="U506" i="2" s="1"/>
  <c r="AM544" i="1"/>
  <c r="T506" i="2" s="1"/>
  <c r="AJ544" i="1"/>
  <c r="S506" i="2" s="1"/>
  <c r="AG544" i="1"/>
  <c r="R506" i="2" s="1"/>
  <c r="B544" i="1"/>
  <c r="AP543" i="1"/>
  <c r="U505" i="2" s="1"/>
  <c r="AM543" i="1"/>
  <c r="T505" i="2" s="1"/>
  <c r="AJ543" i="1"/>
  <c r="S505" i="2" s="1"/>
  <c r="AG543" i="1"/>
  <c r="R505" i="2" s="1"/>
  <c r="B543" i="1"/>
  <c r="AP542" i="1"/>
  <c r="U504" i="2" s="1"/>
  <c r="AM542" i="1"/>
  <c r="T504" i="2" s="1"/>
  <c r="AJ542" i="1"/>
  <c r="S504" i="2" s="1"/>
  <c r="AG542" i="1"/>
  <c r="R504" i="2" s="1"/>
  <c r="B542" i="1"/>
  <c r="AP541" i="1"/>
  <c r="U503" i="2" s="1"/>
  <c r="AM541" i="1"/>
  <c r="T503" i="2" s="1"/>
  <c r="AJ541" i="1"/>
  <c r="S503" i="2" s="1"/>
  <c r="AG541" i="1"/>
  <c r="R503" i="2" s="1"/>
  <c r="B541" i="1"/>
  <c r="AP540" i="1"/>
  <c r="U502" i="2" s="1"/>
  <c r="AM540" i="1"/>
  <c r="T502" i="2" s="1"/>
  <c r="AJ540" i="1"/>
  <c r="S502" i="2" s="1"/>
  <c r="AG540" i="1"/>
  <c r="R502" i="2" s="1"/>
  <c r="B540" i="1"/>
  <c r="AP539" i="1"/>
  <c r="U501" i="2" s="1"/>
  <c r="AM539" i="1"/>
  <c r="T501" i="2" s="1"/>
  <c r="AJ539" i="1"/>
  <c r="S501" i="2" s="1"/>
  <c r="AG539" i="1"/>
  <c r="R501" i="2" s="1"/>
  <c r="B539" i="1"/>
  <c r="AP538" i="1"/>
  <c r="U500" i="2" s="1"/>
  <c r="AM538" i="1"/>
  <c r="T500" i="2" s="1"/>
  <c r="AJ538" i="1"/>
  <c r="S500" i="2" s="1"/>
  <c r="AG538" i="1"/>
  <c r="R500" i="2" s="1"/>
  <c r="B538" i="1"/>
  <c r="AP537" i="1"/>
  <c r="U499" i="2" s="1"/>
  <c r="AM537" i="1"/>
  <c r="T499" i="2" s="1"/>
  <c r="AJ537" i="1"/>
  <c r="S499" i="2" s="1"/>
  <c r="AG537" i="1"/>
  <c r="R499" i="2" s="1"/>
  <c r="B537" i="1"/>
  <c r="AP536" i="1"/>
  <c r="U498" i="2" s="1"/>
  <c r="AM536" i="1"/>
  <c r="T498" i="2" s="1"/>
  <c r="AJ536" i="1"/>
  <c r="S498" i="2" s="1"/>
  <c r="AG536" i="1"/>
  <c r="R498" i="2" s="1"/>
  <c r="B536" i="1"/>
  <c r="R536" i="1" s="1"/>
  <c r="O498" i="2" s="1"/>
  <c r="AP535" i="1"/>
  <c r="U497" i="2" s="1"/>
  <c r="AM535" i="1"/>
  <c r="T497" i="2" s="1"/>
  <c r="AJ535" i="1"/>
  <c r="S497" i="2" s="1"/>
  <c r="AG535" i="1"/>
  <c r="R497" i="2" s="1"/>
  <c r="B535" i="1"/>
  <c r="S535" i="1" s="1"/>
  <c r="AP534" i="1"/>
  <c r="U496" i="2" s="1"/>
  <c r="AM534" i="1"/>
  <c r="T496" i="2" s="1"/>
  <c r="AJ534" i="1"/>
  <c r="S496" i="2" s="1"/>
  <c r="AG534" i="1"/>
  <c r="R496" i="2" s="1"/>
  <c r="B534" i="1"/>
  <c r="AP533" i="1"/>
  <c r="U495" i="2" s="1"/>
  <c r="AM533" i="1"/>
  <c r="T495" i="2" s="1"/>
  <c r="AJ533" i="1"/>
  <c r="S495" i="2" s="1"/>
  <c r="AG533" i="1"/>
  <c r="R495" i="2" s="1"/>
  <c r="B533" i="1"/>
  <c r="O533" i="1" s="1"/>
  <c r="AP532" i="1"/>
  <c r="U494" i="2" s="1"/>
  <c r="AM532" i="1"/>
  <c r="T494" i="2" s="1"/>
  <c r="AJ532" i="1"/>
  <c r="S494" i="2" s="1"/>
  <c r="AG532" i="1"/>
  <c r="R494" i="2" s="1"/>
  <c r="B532" i="1"/>
  <c r="R532" i="1" s="1"/>
  <c r="AP531" i="1"/>
  <c r="U493" i="2" s="1"/>
  <c r="AM531" i="1"/>
  <c r="T493" i="2" s="1"/>
  <c r="AJ531" i="1"/>
  <c r="S493" i="2" s="1"/>
  <c r="AG531" i="1"/>
  <c r="R493" i="2" s="1"/>
  <c r="B531" i="1"/>
  <c r="AP530" i="1"/>
  <c r="U492" i="2" s="1"/>
  <c r="AM530" i="1"/>
  <c r="T492" i="2" s="1"/>
  <c r="AJ530" i="1"/>
  <c r="S492" i="2" s="1"/>
  <c r="AG530" i="1"/>
  <c r="R492" i="2" s="1"/>
  <c r="B530" i="1"/>
  <c r="AP529" i="1"/>
  <c r="U491" i="2" s="1"/>
  <c r="AM529" i="1"/>
  <c r="T491" i="2" s="1"/>
  <c r="AJ529" i="1"/>
  <c r="S491" i="2" s="1"/>
  <c r="AG529" i="1"/>
  <c r="R491" i="2" s="1"/>
  <c r="B529" i="1"/>
  <c r="O529" i="1" s="1"/>
  <c r="AP528" i="1"/>
  <c r="U490" i="2" s="1"/>
  <c r="AM528" i="1"/>
  <c r="T490" i="2" s="1"/>
  <c r="AJ528" i="1"/>
  <c r="S490" i="2" s="1"/>
  <c r="AG528" i="1"/>
  <c r="R490" i="2" s="1"/>
  <c r="B528" i="1"/>
  <c r="AP527" i="1"/>
  <c r="U489" i="2" s="1"/>
  <c r="AM527" i="1"/>
  <c r="T489" i="2" s="1"/>
  <c r="AJ527" i="1"/>
  <c r="S489" i="2" s="1"/>
  <c r="AG527" i="1"/>
  <c r="R489" i="2" s="1"/>
  <c r="B527" i="1"/>
  <c r="AP526" i="1"/>
  <c r="U488" i="2" s="1"/>
  <c r="AM526" i="1"/>
  <c r="T488" i="2" s="1"/>
  <c r="AJ526" i="1"/>
  <c r="S488" i="2" s="1"/>
  <c r="AG526" i="1"/>
  <c r="R488" i="2" s="1"/>
  <c r="B526" i="1"/>
  <c r="N526" i="1" s="1"/>
  <c r="AP525" i="1"/>
  <c r="U487" i="2" s="1"/>
  <c r="AM525" i="1"/>
  <c r="T487" i="2" s="1"/>
  <c r="AJ525" i="1"/>
  <c r="S487" i="2" s="1"/>
  <c r="AG525" i="1"/>
  <c r="R487" i="2" s="1"/>
  <c r="B525" i="1"/>
  <c r="S525" i="1" s="1"/>
  <c r="AP524" i="1"/>
  <c r="U486" i="2" s="1"/>
  <c r="AM524" i="1"/>
  <c r="T486" i="2" s="1"/>
  <c r="AJ524" i="1"/>
  <c r="S486" i="2" s="1"/>
  <c r="AG524" i="1"/>
  <c r="R486" i="2" s="1"/>
  <c r="B524" i="1"/>
  <c r="R524" i="1" s="1"/>
  <c r="AP523" i="1"/>
  <c r="U485" i="2" s="1"/>
  <c r="AM523" i="1"/>
  <c r="T485" i="2" s="1"/>
  <c r="AJ523" i="1"/>
  <c r="S485" i="2" s="1"/>
  <c r="AG523" i="1"/>
  <c r="R485" i="2" s="1"/>
  <c r="B523" i="1"/>
  <c r="AP522" i="1"/>
  <c r="U484" i="2" s="1"/>
  <c r="AM522" i="1"/>
  <c r="T484" i="2" s="1"/>
  <c r="AJ522" i="1"/>
  <c r="S484" i="2" s="1"/>
  <c r="AG522" i="1"/>
  <c r="R484" i="2" s="1"/>
  <c r="B522" i="1"/>
  <c r="S522" i="1" s="1"/>
  <c r="AP521" i="1"/>
  <c r="U483" i="2" s="1"/>
  <c r="AM521" i="1"/>
  <c r="T483" i="2" s="1"/>
  <c r="AJ521" i="1"/>
  <c r="S483" i="2" s="1"/>
  <c r="AG521" i="1"/>
  <c r="R483" i="2" s="1"/>
  <c r="B521" i="1"/>
  <c r="AP520" i="1"/>
  <c r="U482" i="2" s="1"/>
  <c r="AM520" i="1"/>
  <c r="T482" i="2" s="1"/>
  <c r="AJ520" i="1"/>
  <c r="S482" i="2" s="1"/>
  <c r="AG520" i="1"/>
  <c r="R482" i="2" s="1"/>
  <c r="B520" i="1"/>
  <c r="O520" i="1" s="1"/>
  <c r="L482" i="2" s="1"/>
  <c r="AP519" i="1"/>
  <c r="U481" i="2" s="1"/>
  <c r="AM519" i="1"/>
  <c r="T481" i="2" s="1"/>
  <c r="AJ519" i="1"/>
  <c r="S481" i="2" s="1"/>
  <c r="AG519" i="1"/>
  <c r="R481" i="2" s="1"/>
  <c r="B519" i="1"/>
  <c r="O519" i="1" s="1"/>
  <c r="L481" i="2" s="1"/>
  <c r="AP518" i="1"/>
  <c r="U480" i="2" s="1"/>
  <c r="AM518" i="1"/>
  <c r="T480" i="2" s="1"/>
  <c r="AJ518" i="1"/>
  <c r="S480" i="2" s="1"/>
  <c r="AG518" i="1"/>
  <c r="R480" i="2" s="1"/>
  <c r="B518" i="1"/>
  <c r="AP517" i="1"/>
  <c r="U479" i="2" s="1"/>
  <c r="AM517" i="1"/>
  <c r="T479" i="2" s="1"/>
  <c r="AJ517" i="1"/>
  <c r="S479" i="2" s="1"/>
  <c r="AG517" i="1"/>
  <c r="R479" i="2" s="1"/>
  <c r="B517" i="1"/>
  <c r="AP516" i="1"/>
  <c r="U478" i="2" s="1"/>
  <c r="AM516" i="1"/>
  <c r="T478" i="2" s="1"/>
  <c r="AJ516" i="1"/>
  <c r="S478" i="2" s="1"/>
  <c r="AG516" i="1"/>
  <c r="R478" i="2" s="1"/>
  <c r="B516" i="1"/>
  <c r="AP515" i="1"/>
  <c r="U477" i="2" s="1"/>
  <c r="AM515" i="1"/>
  <c r="T477" i="2" s="1"/>
  <c r="AJ515" i="1"/>
  <c r="S477" i="2" s="1"/>
  <c r="AG515" i="1"/>
  <c r="R477" i="2" s="1"/>
  <c r="N515" i="1"/>
  <c r="AB515" i="1" s="1"/>
  <c r="AQ515" i="1" s="1"/>
  <c r="B515" i="1"/>
  <c r="AP514" i="1"/>
  <c r="U476" i="2" s="1"/>
  <c r="AM514" i="1"/>
  <c r="T476" i="2" s="1"/>
  <c r="AJ514" i="1"/>
  <c r="S476" i="2" s="1"/>
  <c r="AG514" i="1"/>
  <c r="R476" i="2" s="1"/>
  <c r="B514" i="1"/>
  <c r="N514" i="1" s="1"/>
  <c r="AP513" i="1"/>
  <c r="U475" i="2" s="1"/>
  <c r="AM513" i="1"/>
  <c r="T475" i="2" s="1"/>
  <c r="AJ513" i="1"/>
  <c r="S475" i="2" s="1"/>
  <c r="AG513" i="1"/>
  <c r="R475" i="2" s="1"/>
  <c r="B513" i="1"/>
  <c r="O513" i="1" s="1"/>
  <c r="L475" i="2" s="1"/>
  <c r="AP512" i="1"/>
  <c r="U474" i="2" s="1"/>
  <c r="AM512" i="1"/>
  <c r="T474" i="2" s="1"/>
  <c r="AJ512" i="1"/>
  <c r="S474" i="2" s="1"/>
  <c r="AG512" i="1"/>
  <c r="R474" i="2" s="1"/>
  <c r="B512" i="1"/>
  <c r="S512" i="1" s="1"/>
  <c r="AP511" i="1"/>
  <c r="U473" i="2" s="1"/>
  <c r="AM511" i="1"/>
  <c r="T473" i="2" s="1"/>
  <c r="AJ511" i="1"/>
  <c r="S473" i="2" s="1"/>
  <c r="AG511" i="1"/>
  <c r="R473" i="2" s="1"/>
  <c r="B511" i="1"/>
  <c r="N511" i="1" s="1"/>
  <c r="AP510" i="1"/>
  <c r="U472" i="2" s="1"/>
  <c r="AM510" i="1"/>
  <c r="T472" i="2" s="1"/>
  <c r="AJ510" i="1"/>
  <c r="S472" i="2" s="1"/>
  <c r="AG510" i="1"/>
  <c r="R472" i="2" s="1"/>
  <c r="B510" i="1"/>
  <c r="S510" i="1" s="1"/>
  <c r="AP509" i="1"/>
  <c r="U471" i="2" s="1"/>
  <c r="AM509" i="1"/>
  <c r="T471" i="2" s="1"/>
  <c r="AJ509" i="1"/>
  <c r="S471" i="2" s="1"/>
  <c r="AG509" i="1"/>
  <c r="R471" i="2" s="1"/>
  <c r="B509" i="1"/>
  <c r="AP508" i="1"/>
  <c r="U470" i="2" s="1"/>
  <c r="AM508" i="1"/>
  <c r="T470" i="2" s="1"/>
  <c r="AJ508" i="1"/>
  <c r="S470" i="2" s="1"/>
  <c r="AG508" i="1"/>
  <c r="R470" i="2" s="1"/>
  <c r="B508" i="1"/>
  <c r="AP507" i="1"/>
  <c r="U469" i="2" s="1"/>
  <c r="AM507" i="1"/>
  <c r="T469" i="2" s="1"/>
  <c r="AJ507" i="1"/>
  <c r="S469" i="2" s="1"/>
  <c r="AG507" i="1"/>
  <c r="R469" i="2" s="1"/>
  <c r="B507" i="1"/>
  <c r="S507" i="1" s="1"/>
  <c r="P469" i="2" s="1"/>
  <c r="AP506" i="1"/>
  <c r="U468" i="2" s="1"/>
  <c r="AM506" i="1"/>
  <c r="T468" i="2" s="1"/>
  <c r="AJ506" i="1"/>
  <c r="S468" i="2" s="1"/>
  <c r="AG506" i="1"/>
  <c r="R468" i="2" s="1"/>
  <c r="O506" i="1"/>
  <c r="B506" i="1"/>
  <c r="S506" i="1" s="1"/>
  <c r="AP505" i="1"/>
  <c r="U467" i="2" s="1"/>
  <c r="AM505" i="1"/>
  <c r="T467" i="2" s="1"/>
  <c r="AJ505" i="1"/>
  <c r="S467" i="2" s="1"/>
  <c r="AG505" i="1"/>
  <c r="R467" i="2" s="1"/>
  <c r="O505" i="1"/>
  <c r="B505" i="1"/>
  <c r="AP504" i="1"/>
  <c r="U466" i="2" s="1"/>
  <c r="AM504" i="1"/>
  <c r="T466" i="2" s="1"/>
  <c r="AJ504" i="1"/>
  <c r="S466" i="2" s="1"/>
  <c r="AG504" i="1"/>
  <c r="R466" i="2" s="1"/>
  <c r="B504" i="1"/>
  <c r="N504" i="1" s="1"/>
  <c r="K466" i="2" s="1"/>
  <c r="AP503" i="1"/>
  <c r="U465" i="2" s="1"/>
  <c r="AM503" i="1"/>
  <c r="T465" i="2" s="1"/>
  <c r="AJ503" i="1"/>
  <c r="S465" i="2" s="1"/>
  <c r="AG503" i="1"/>
  <c r="R465" i="2" s="1"/>
  <c r="B503" i="1"/>
  <c r="AP502" i="1"/>
  <c r="U464" i="2" s="1"/>
  <c r="AM502" i="1"/>
  <c r="T464" i="2" s="1"/>
  <c r="AJ502" i="1"/>
  <c r="S464" i="2" s="1"/>
  <c r="AG502" i="1"/>
  <c r="R464" i="2" s="1"/>
  <c r="B502" i="1"/>
  <c r="AP501" i="1"/>
  <c r="U463" i="2" s="1"/>
  <c r="AM501" i="1"/>
  <c r="T463" i="2" s="1"/>
  <c r="AJ501" i="1"/>
  <c r="S463" i="2" s="1"/>
  <c r="AG501" i="1"/>
  <c r="R463" i="2" s="1"/>
  <c r="B501" i="1"/>
  <c r="AP500" i="1"/>
  <c r="U462" i="2" s="1"/>
  <c r="AM500" i="1"/>
  <c r="T462" i="2" s="1"/>
  <c r="AJ500" i="1"/>
  <c r="S462" i="2" s="1"/>
  <c r="AG500" i="1"/>
  <c r="R462" i="2" s="1"/>
  <c r="B500" i="1"/>
  <c r="S500" i="1" s="1"/>
  <c r="AP499" i="1"/>
  <c r="U461" i="2" s="1"/>
  <c r="AM499" i="1"/>
  <c r="T461" i="2" s="1"/>
  <c r="AJ499" i="1"/>
  <c r="S461" i="2" s="1"/>
  <c r="AG499" i="1"/>
  <c r="R461" i="2" s="1"/>
  <c r="B499" i="1"/>
  <c r="N499" i="1" s="1"/>
  <c r="AP498" i="1"/>
  <c r="U460" i="2" s="1"/>
  <c r="AM498" i="1"/>
  <c r="T460" i="2" s="1"/>
  <c r="AJ498" i="1"/>
  <c r="S460" i="2" s="1"/>
  <c r="AG498" i="1"/>
  <c r="R460" i="2" s="1"/>
  <c r="B498" i="1"/>
  <c r="AP497" i="1"/>
  <c r="U459" i="2" s="1"/>
  <c r="AM497" i="1"/>
  <c r="T459" i="2" s="1"/>
  <c r="AJ497" i="1"/>
  <c r="S459" i="2" s="1"/>
  <c r="AG497" i="1"/>
  <c r="R459" i="2" s="1"/>
  <c r="B497" i="1"/>
  <c r="AP496" i="1"/>
  <c r="U458" i="2" s="1"/>
  <c r="AM496" i="1"/>
  <c r="T458" i="2" s="1"/>
  <c r="AJ496" i="1"/>
  <c r="S458" i="2" s="1"/>
  <c r="AG496" i="1"/>
  <c r="R458" i="2" s="1"/>
  <c r="B496" i="1"/>
  <c r="AP495" i="1"/>
  <c r="U457" i="2" s="1"/>
  <c r="AM495" i="1"/>
  <c r="T457" i="2" s="1"/>
  <c r="AJ495" i="1"/>
  <c r="S457" i="2" s="1"/>
  <c r="AG495" i="1"/>
  <c r="R457" i="2" s="1"/>
  <c r="B495" i="1"/>
  <c r="S495" i="1" s="1"/>
  <c r="AP494" i="1"/>
  <c r="U456" i="2" s="1"/>
  <c r="AM494" i="1"/>
  <c r="T456" i="2" s="1"/>
  <c r="AJ494" i="1"/>
  <c r="S456" i="2" s="1"/>
  <c r="AG494" i="1"/>
  <c r="R456" i="2" s="1"/>
  <c r="B494" i="1"/>
  <c r="S494" i="1" s="1"/>
  <c r="AP493" i="1"/>
  <c r="U455" i="2" s="1"/>
  <c r="AM493" i="1"/>
  <c r="T455" i="2" s="1"/>
  <c r="AJ493" i="1"/>
  <c r="S455" i="2" s="1"/>
  <c r="AG493" i="1"/>
  <c r="R455" i="2" s="1"/>
  <c r="B493" i="1"/>
  <c r="S493" i="1" s="1"/>
  <c r="AP492" i="1"/>
  <c r="U454" i="2" s="1"/>
  <c r="AM492" i="1"/>
  <c r="T454" i="2" s="1"/>
  <c r="AJ492" i="1"/>
  <c r="S454" i="2" s="1"/>
  <c r="AG492" i="1"/>
  <c r="R454" i="2" s="1"/>
  <c r="B492" i="1"/>
  <c r="R492" i="1" s="1"/>
  <c r="AP491" i="1"/>
  <c r="U453" i="2" s="1"/>
  <c r="AM491" i="1"/>
  <c r="T453" i="2" s="1"/>
  <c r="AJ491" i="1"/>
  <c r="S453" i="2" s="1"/>
  <c r="AG491" i="1"/>
  <c r="R453" i="2" s="1"/>
  <c r="B491" i="1"/>
  <c r="N491" i="1" s="1"/>
  <c r="AP490" i="1"/>
  <c r="U452" i="2" s="1"/>
  <c r="AM490" i="1"/>
  <c r="T452" i="2" s="1"/>
  <c r="AJ490" i="1"/>
  <c r="S452" i="2" s="1"/>
  <c r="AG490" i="1"/>
  <c r="R452" i="2" s="1"/>
  <c r="B490" i="1"/>
  <c r="O490" i="1" s="1"/>
  <c r="L452" i="2" s="1"/>
  <c r="AP489" i="1"/>
  <c r="U451" i="2" s="1"/>
  <c r="AM489" i="1"/>
  <c r="T451" i="2" s="1"/>
  <c r="AJ489" i="1"/>
  <c r="S451" i="2" s="1"/>
  <c r="AG489" i="1"/>
  <c r="R451" i="2" s="1"/>
  <c r="B489" i="1"/>
  <c r="R489" i="1" s="1"/>
  <c r="AP488" i="1"/>
  <c r="U450" i="2" s="1"/>
  <c r="AM488" i="1"/>
  <c r="T450" i="2" s="1"/>
  <c r="AJ488" i="1"/>
  <c r="S450" i="2" s="1"/>
  <c r="AG488" i="1"/>
  <c r="R450" i="2" s="1"/>
  <c r="B488" i="1"/>
  <c r="S488" i="1" s="1"/>
  <c r="AP487" i="1"/>
  <c r="U449" i="2" s="1"/>
  <c r="AM487" i="1"/>
  <c r="T449" i="2" s="1"/>
  <c r="AJ487" i="1"/>
  <c r="S449" i="2" s="1"/>
  <c r="AG487" i="1"/>
  <c r="R449" i="2" s="1"/>
  <c r="B487" i="1"/>
  <c r="O487" i="1" s="1"/>
  <c r="AP486" i="1"/>
  <c r="U448" i="2" s="1"/>
  <c r="AM486" i="1"/>
  <c r="T448" i="2" s="1"/>
  <c r="AJ486" i="1"/>
  <c r="S448" i="2" s="1"/>
  <c r="AG486" i="1"/>
  <c r="R448" i="2" s="1"/>
  <c r="B486" i="1"/>
  <c r="N486" i="1" s="1"/>
  <c r="AP485" i="1"/>
  <c r="U447" i="2" s="1"/>
  <c r="AM485" i="1"/>
  <c r="T447" i="2" s="1"/>
  <c r="AJ485" i="1"/>
  <c r="S447" i="2" s="1"/>
  <c r="AG485" i="1"/>
  <c r="R447" i="2" s="1"/>
  <c r="B485" i="1"/>
  <c r="AP484" i="1"/>
  <c r="U446" i="2" s="1"/>
  <c r="AM484" i="1"/>
  <c r="T446" i="2" s="1"/>
  <c r="AJ484" i="1"/>
  <c r="S446" i="2" s="1"/>
  <c r="AG484" i="1"/>
  <c r="R446" i="2" s="1"/>
  <c r="B484" i="1"/>
  <c r="S484" i="1" s="1"/>
  <c r="AP483" i="1"/>
  <c r="U445" i="2" s="1"/>
  <c r="AM483" i="1"/>
  <c r="T445" i="2" s="1"/>
  <c r="AJ483" i="1"/>
  <c r="S445" i="2" s="1"/>
  <c r="AG483" i="1"/>
  <c r="R445" i="2" s="1"/>
  <c r="B483" i="1"/>
  <c r="AP482" i="1"/>
  <c r="U444" i="2" s="1"/>
  <c r="AM482" i="1"/>
  <c r="T444" i="2" s="1"/>
  <c r="AJ482" i="1"/>
  <c r="S444" i="2" s="1"/>
  <c r="AG482" i="1"/>
  <c r="R444" i="2" s="1"/>
  <c r="B482" i="1"/>
  <c r="N482" i="1" s="1"/>
  <c r="AP481" i="1"/>
  <c r="U443" i="2" s="1"/>
  <c r="AM481" i="1"/>
  <c r="T443" i="2" s="1"/>
  <c r="AJ481" i="1"/>
  <c r="S443" i="2" s="1"/>
  <c r="AG481" i="1"/>
  <c r="R443" i="2" s="1"/>
  <c r="B481" i="1"/>
  <c r="R481" i="1" s="1"/>
  <c r="AP480" i="1"/>
  <c r="U442" i="2" s="1"/>
  <c r="AM480" i="1"/>
  <c r="T442" i="2" s="1"/>
  <c r="AJ480" i="1"/>
  <c r="S442" i="2" s="1"/>
  <c r="AG480" i="1"/>
  <c r="R442" i="2" s="1"/>
  <c r="B480" i="1"/>
  <c r="AP479" i="1"/>
  <c r="U441" i="2" s="1"/>
  <c r="AM479" i="1"/>
  <c r="T441" i="2" s="1"/>
  <c r="AJ479" i="1"/>
  <c r="S441" i="2" s="1"/>
  <c r="AG479" i="1"/>
  <c r="R441" i="2" s="1"/>
  <c r="B479" i="1"/>
  <c r="N479" i="1" s="1"/>
  <c r="AP478" i="1"/>
  <c r="U440" i="2" s="1"/>
  <c r="AM478" i="1"/>
  <c r="T440" i="2" s="1"/>
  <c r="AJ478" i="1"/>
  <c r="S440" i="2" s="1"/>
  <c r="AG478" i="1"/>
  <c r="R440" i="2" s="1"/>
  <c r="B478" i="1"/>
  <c r="R478" i="1" s="1"/>
  <c r="AP477" i="1"/>
  <c r="U439" i="2" s="1"/>
  <c r="AM477" i="1"/>
  <c r="T439" i="2" s="1"/>
  <c r="AJ477" i="1"/>
  <c r="S439" i="2" s="1"/>
  <c r="AG477" i="1"/>
  <c r="R439" i="2" s="1"/>
  <c r="B477" i="1"/>
  <c r="AP476" i="1"/>
  <c r="U438" i="2" s="1"/>
  <c r="AM476" i="1"/>
  <c r="T438" i="2" s="1"/>
  <c r="AJ476" i="1"/>
  <c r="S438" i="2" s="1"/>
  <c r="AG476" i="1"/>
  <c r="R438" i="2" s="1"/>
  <c r="B476" i="1"/>
  <c r="AP475" i="1"/>
  <c r="U437" i="2" s="1"/>
  <c r="AM475" i="1"/>
  <c r="T437" i="2" s="1"/>
  <c r="AJ475" i="1"/>
  <c r="S437" i="2" s="1"/>
  <c r="AG475" i="1"/>
  <c r="R437" i="2" s="1"/>
  <c r="B475" i="1"/>
  <c r="AP474" i="1"/>
  <c r="U436" i="2" s="1"/>
  <c r="AM474" i="1"/>
  <c r="T436" i="2" s="1"/>
  <c r="AJ474" i="1"/>
  <c r="S436" i="2" s="1"/>
  <c r="AG474" i="1"/>
  <c r="R436" i="2" s="1"/>
  <c r="B474" i="1"/>
  <c r="R474" i="1" s="1"/>
  <c r="AP473" i="1"/>
  <c r="U435" i="2" s="1"/>
  <c r="AM473" i="1"/>
  <c r="T435" i="2" s="1"/>
  <c r="AJ473" i="1"/>
  <c r="S435" i="2" s="1"/>
  <c r="AG473" i="1"/>
  <c r="R435" i="2" s="1"/>
  <c r="B473" i="1"/>
  <c r="R473" i="1" s="1"/>
  <c r="AP472" i="1"/>
  <c r="U434" i="2" s="1"/>
  <c r="AM472" i="1"/>
  <c r="T434" i="2" s="1"/>
  <c r="AJ472" i="1"/>
  <c r="S434" i="2" s="1"/>
  <c r="AG472" i="1"/>
  <c r="R434" i="2" s="1"/>
  <c r="B472" i="1"/>
  <c r="S472" i="1" s="1"/>
  <c r="AP471" i="1"/>
  <c r="U433" i="2" s="1"/>
  <c r="AM471" i="1"/>
  <c r="T433" i="2" s="1"/>
  <c r="AJ471" i="1"/>
  <c r="S433" i="2" s="1"/>
  <c r="AG471" i="1"/>
  <c r="R433" i="2" s="1"/>
  <c r="B471" i="1"/>
  <c r="AP470" i="1"/>
  <c r="U432" i="2" s="1"/>
  <c r="AM470" i="1"/>
  <c r="T432" i="2" s="1"/>
  <c r="AJ470" i="1"/>
  <c r="S432" i="2" s="1"/>
  <c r="AG470" i="1"/>
  <c r="R432" i="2" s="1"/>
  <c r="B470" i="1"/>
  <c r="AP469" i="1"/>
  <c r="U431" i="2" s="1"/>
  <c r="AM469" i="1"/>
  <c r="T431" i="2" s="1"/>
  <c r="AJ469" i="1"/>
  <c r="S431" i="2" s="1"/>
  <c r="AG469" i="1"/>
  <c r="R431" i="2" s="1"/>
  <c r="B469" i="1"/>
  <c r="N469" i="1" s="1"/>
  <c r="AP468" i="1"/>
  <c r="U430" i="2" s="1"/>
  <c r="AM468" i="1"/>
  <c r="T430" i="2" s="1"/>
  <c r="AJ468" i="1"/>
  <c r="S430" i="2" s="1"/>
  <c r="AG468" i="1"/>
  <c r="R430" i="2" s="1"/>
  <c r="B468" i="1"/>
  <c r="AP467" i="1"/>
  <c r="U429" i="2" s="1"/>
  <c r="AM467" i="1"/>
  <c r="T429" i="2" s="1"/>
  <c r="AJ467" i="1"/>
  <c r="S429" i="2" s="1"/>
  <c r="AG467" i="1"/>
  <c r="R429" i="2" s="1"/>
  <c r="B467" i="1"/>
  <c r="R467" i="1" s="1"/>
  <c r="AP466" i="1"/>
  <c r="U428" i="2" s="1"/>
  <c r="AM466" i="1"/>
  <c r="T428" i="2" s="1"/>
  <c r="AJ466" i="1"/>
  <c r="S428" i="2" s="1"/>
  <c r="AG466" i="1"/>
  <c r="R428" i="2" s="1"/>
  <c r="B466" i="1"/>
  <c r="AP465" i="1"/>
  <c r="U427" i="2" s="1"/>
  <c r="AM465" i="1"/>
  <c r="T427" i="2" s="1"/>
  <c r="AJ465" i="1"/>
  <c r="S427" i="2" s="1"/>
  <c r="AG465" i="1"/>
  <c r="R427" i="2" s="1"/>
  <c r="B465" i="1"/>
  <c r="N465" i="1" s="1"/>
  <c r="AP464" i="1"/>
  <c r="U426" i="2" s="1"/>
  <c r="AM464" i="1"/>
  <c r="T426" i="2" s="1"/>
  <c r="AJ464" i="1"/>
  <c r="S426" i="2" s="1"/>
  <c r="AG464" i="1"/>
  <c r="R426" i="2" s="1"/>
  <c r="B464" i="1"/>
  <c r="S464" i="1" s="1"/>
  <c r="P426" i="2" s="1"/>
  <c r="AP463" i="1"/>
  <c r="U425" i="2" s="1"/>
  <c r="AM463" i="1"/>
  <c r="T425" i="2" s="1"/>
  <c r="AJ463" i="1"/>
  <c r="S425" i="2" s="1"/>
  <c r="AG463" i="1"/>
  <c r="R425" i="2" s="1"/>
  <c r="B463" i="1"/>
  <c r="S463" i="1" s="1"/>
  <c r="AP462" i="1"/>
  <c r="U424" i="2" s="1"/>
  <c r="AM462" i="1"/>
  <c r="T424" i="2" s="1"/>
  <c r="AJ462" i="1"/>
  <c r="S424" i="2" s="1"/>
  <c r="AG462" i="1"/>
  <c r="R424" i="2" s="1"/>
  <c r="B462" i="1"/>
  <c r="AP461" i="1"/>
  <c r="U423" i="2" s="1"/>
  <c r="AM461" i="1"/>
  <c r="T423" i="2" s="1"/>
  <c r="AJ461" i="1"/>
  <c r="S423" i="2" s="1"/>
  <c r="AG461" i="1"/>
  <c r="R423" i="2" s="1"/>
  <c r="B461" i="1"/>
  <c r="R461" i="1" s="1"/>
  <c r="AP460" i="1"/>
  <c r="U422" i="2" s="1"/>
  <c r="AM460" i="1"/>
  <c r="T422" i="2" s="1"/>
  <c r="AJ460" i="1"/>
  <c r="S422" i="2" s="1"/>
  <c r="AG460" i="1"/>
  <c r="R422" i="2" s="1"/>
  <c r="B460" i="1"/>
  <c r="AP459" i="1"/>
  <c r="U421" i="2" s="1"/>
  <c r="AM459" i="1"/>
  <c r="T421" i="2" s="1"/>
  <c r="AJ459" i="1"/>
  <c r="S421" i="2" s="1"/>
  <c r="AG459" i="1"/>
  <c r="R421" i="2" s="1"/>
  <c r="B459" i="1"/>
  <c r="R459" i="1" s="1"/>
  <c r="AP458" i="1"/>
  <c r="U420" i="2" s="1"/>
  <c r="AM458" i="1"/>
  <c r="T420" i="2" s="1"/>
  <c r="AJ458" i="1"/>
  <c r="S420" i="2" s="1"/>
  <c r="AG458" i="1"/>
  <c r="R420" i="2" s="1"/>
  <c r="S458" i="1"/>
  <c r="B458" i="1"/>
  <c r="AP457" i="1"/>
  <c r="U419" i="2" s="1"/>
  <c r="AM457" i="1"/>
  <c r="T419" i="2" s="1"/>
  <c r="AJ457" i="1"/>
  <c r="S419" i="2" s="1"/>
  <c r="AG457" i="1"/>
  <c r="R419" i="2" s="1"/>
  <c r="B457" i="1"/>
  <c r="R457" i="1" s="1"/>
  <c r="AP456" i="1"/>
  <c r="U418" i="2" s="1"/>
  <c r="AM456" i="1"/>
  <c r="T418" i="2" s="1"/>
  <c r="AJ456" i="1"/>
  <c r="S418" i="2" s="1"/>
  <c r="AG456" i="1"/>
  <c r="R418" i="2" s="1"/>
  <c r="B456" i="1"/>
  <c r="AP455" i="1"/>
  <c r="U417" i="2" s="1"/>
  <c r="AM455" i="1"/>
  <c r="T417" i="2" s="1"/>
  <c r="AJ455" i="1"/>
  <c r="S417" i="2" s="1"/>
  <c r="AG455" i="1"/>
  <c r="R417" i="2" s="1"/>
  <c r="R455" i="1"/>
  <c r="B455" i="1"/>
  <c r="N455" i="1" s="1"/>
  <c r="AP454" i="1"/>
  <c r="U416" i="2" s="1"/>
  <c r="AM454" i="1"/>
  <c r="T416" i="2" s="1"/>
  <c r="AJ454" i="1"/>
  <c r="S416" i="2" s="1"/>
  <c r="AG454" i="1"/>
  <c r="R416" i="2" s="1"/>
  <c r="B454" i="1"/>
  <c r="AP453" i="1"/>
  <c r="U415" i="2" s="1"/>
  <c r="AM453" i="1"/>
  <c r="T415" i="2" s="1"/>
  <c r="AJ453" i="1"/>
  <c r="S415" i="2" s="1"/>
  <c r="AG453" i="1"/>
  <c r="R415" i="2" s="1"/>
  <c r="B453" i="1"/>
  <c r="N453" i="1" s="1"/>
  <c r="AP452" i="1"/>
  <c r="U414" i="2" s="1"/>
  <c r="AM452" i="1"/>
  <c r="T414" i="2" s="1"/>
  <c r="AJ452" i="1"/>
  <c r="S414" i="2" s="1"/>
  <c r="AG452" i="1"/>
  <c r="R414" i="2" s="1"/>
  <c r="B452" i="1"/>
  <c r="R452" i="1" s="1"/>
  <c r="AO451" i="1"/>
  <c r="AO450" i="1" s="1"/>
  <c r="AN451" i="1"/>
  <c r="AL451" i="1"/>
  <c r="AK451" i="1"/>
  <c r="AK450" i="1" s="1"/>
  <c r="AI451" i="1"/>
  <c r="AI450" i="1" s="1"/>
  <c r="AH451" i="1"/>
  <c r="AF451" i="1"/>
  <c r="AE451" i="1"/>
  <c r="AE450" i="1" s="1"/>
  <c r="AA451" i="1"/>
  <c r="AA450" i="1" s="1"/>
  <c r="Z451" i="1"/>
  <c r="Z450" i="1" s="1"/>
  <c r="Y451" i="1"/>
  <c r="Y450" i="1" s="1"/>
  <c r="X451" i="1"/>
  <c r="X450" i="1" s="1"/>
  <c r="W451" i="1"/>
  <c r="W450" i="1" s="1"/>
  <c r="V451" i="1"/>
  <c r="V450" i="1" s="1"/>
  <c r="U451" i="1"/>
  <c r="U450" i="1" s="1"/>
  <c r="T451" i="1"/>
  <c r="T450" i="1" s="1"/>
  <c r="B451" i="1"/>
  <c r="AN450" i="1"/>
  <c r="B450" i="1"/>
  <c r="AP449" i="1"/>
  <c r="U411" i="2" s="1"/>
  <c r="AM449" i="1"/>
  <c r="T411" i="2" s="1"/>
  <c r="AJ449" i="1"/>
  <c r="S411" i="2" s="1"/>
  <c r="AG449" i="1"/>
  <c r="R411" i="2" s="1"/>
  <c r="B449" i="1"/>
  <c r="AP448" i="1"/>
  <c r="U410" i="2" s="1"/>
  <c r="AM448" i="1"/>
  <c r="T410" i="2" s="1"/>
  <c r="AJ448" i="1"/>
  <c r="S410" i="2" s="1"/>
  <c r="AG448" i="1"/>
  <c r="R410" i="2" s="1"/>
  <c r="B448" i="1"/>
  <c r="AP447" i="1"/>
  <c r="U409" i="2" s="1"/>
  <c r="AM447" i="1"/>
  <c r="T409" i="2" s="1"/>
  <c r="AJ447" i="1"/>
  <c r="S409" i="2" s="1"/>
  <c r="AG447" i="1"/>
  <c r="R409" i="2" s="1"/>
  <c r="B447" i="1"/>
  <c r="AP446" i="1"/>
  <c r="U408" i="2" s="1"/>
  <c r="AM446" i="1"/>
  <c r="T408" i="2" s="1"/>
  <c r="AJ446" i="1"/>
  <c r="S408" i="2" s="1"/>
  <c r="AG446" i="1"/>
  <c r="R408" i="2" s="1"/>
  <c r="B446" i="1"/>
  <c r="O446" i="1" s="1"/>
  <c r="L408" i="2" s="1"/>
  <c r="AO445" i="1"/>
  <c r="AO444" i="1" s="1"/>
  <c r="AN445" i="1"/>
  <c r="AL445" i="1"/>
  <c r="AL444" i="1" s="1"/>
  <c r="AK445" i="1"/>
  <c r="AI445" i="1"/>
  <c r="AH445" i="1"/>
  <c r="AH444" i="1" s="1"/>
  <c r="AF445" i="1"/>
  <c r="AF444" i="1" s="1"/>
  <c r="AE445" i="1"/>
  <c r="AA445" i="1"/>
  <c r="AA444" i="1" s="1"/>
  <c r="Z445" i="1"/>
  <c r="Y445" i="1"/>
  <c r="X445" i="1"/>
  <c r="X444" i="1" s="1"/>
  <c r="W445" i="1"/>
  <c r="W444" i="1" s="1"/>
  <c r="V445" i="1"/>
  <c r="V444" i="1" s="1"/>
  <c r="U445" i="1"/>
  <c r="U444" i="1" s="1"/>
  <c r="T445" i="1"/>
  <c r="T444" i="1" s="1"/>
  <c r="B445" i="1"/>
  <c r="Z444" i="1"/>
  <c r="Y444" i="1"/>
  <c r="B444" i="1"/>
  <c r="AP443" i="1"/>
  <c r="U405" i="2" s="1"/>
  <c r="AM443" i="1"/>
  <c r="T405" i="2" s="1"/>
  <c r="AJ443" i="1"/>
  <c r="S405" i="2" s="1"/>
  <c r="AG443" i="1"/>
  <c r="R405" i="2" s="1"/>
  <c r="B443" i="1"/>
  <c r="S443" i="1" s="1"/>
  <c r="AP442" i="1"/>
  <c r="U404" i="2" s="1"/>
  <c r="AM442" i="1"/>
  <c r="T404" i="2" s="1"/>
  <c r="AJ442" i="1"/>
  <c r="S404" i="2" s="1"/>
  <c r="AG442" i="1"/>
  <c r="R404" i="2" s="1"/>
  <c r="B442" i="1"/>
  <c r="O442" i="1" s="1"/>
  <c r="AP441" i="1"/>
  <c r="U403" i="2" s="1"/>
  <c r="AM441" i="1"/>
  <c r="T403" i="2" s="1"/>
  <c r="AJ441" i="1"/>
  <c r="S403" i="2" s="1"/>
  <c r="AG441" i="1"/>
  <c r="R403" i="2" s="1"/>
  <c r="B441" i="1"/>
  <c r="S441" i="1" s="1"/>
  <c r="AP440" i="1"/>
  <c r="U402" i="2" s="1"/>
  <c r="AM440" i="1"/>
  <c r="T402" i="2" s="1"/>
  <c r="AJ440" i="1"/>
  <c r="S402" i="2" s="1"/>
  <c r="AG440" i="1"/>
  <c r="R402" i="2" s="1"/>
  <c r="B440" i="1"/>
  <c r="AP439" i="1"/>
  <c r="U401" i="2" s="1"/>
  <c r="AM439" i="1"/>
  <c r="T401" i="2" s="1"/>
  <c r="AJ439" i="1"/>
  <c r="S401" i="2" s="1"/>
  <c r="AG439" i="1"/>
  <c r="R401" i="2" s="1"/>
  <c r="B439" i="1"/>
  <c r="AP438" i="1"/>
  <c r="U400" i="2" s="1"/>
  <c r="AM438" i="1"/>
  <c r="T400" i="2" s="1"/>
  <c r="AJ438" i="1"/>
  <c r="S400" i="2" s="1"/>
  <c r="AG438" i="1"/>
  <c r="R400" i="2" s="1"/>
  <c r="B438" i="1"/>
  <c r="S438" i="1" s="1"/>
  <c r="AP437" i="1"/>
  <c r="U399" i="2" s="1"/>
  <c r="AM437" i="1"/>
  <c r="T399" i="2" s="1"/>
  <c r="AJ437" i="1"/>
  <c r="S399" i="2" s="1"/>
  <c r="AG437" i="1"/>
  <c r="R399" i="2" s="1"/>
  <c r="B437" i="1"/>
  <c r="R437" i="1" s="1"/>
  <c r="AO436" i="1"/>
  <c r="AN436" i="1"/>
  <c r="AN435" i="1" s="1"/>
  <c r="AL436" i="1"/>
  <c r="AK436" i="1"/>
  <c r="AK435" i="1" s="1"/>
  <c r="AI436" i="1"/>
  <c r="AH436" i="1"/>
  <c r="AH435" i="1" s="1"/>
  <c r="AF436" i="1"/>
  <c r="AE436" i="1"/>
  <c r="AE435" i="1" s="1"/>
  <c r="AA436" i="1"/>
  <c r="AA435" i="1" s="1"/>
  <c r="Z436" i="1"/>
  <c r="Z435" i="1" s="1"/>
  <c r="Y436" i="1"/>
  <c r="Y435" i="1" s="1"/>
  <c r="X436" i="1"/>
  <c r="X435" i="1" s="1"/>
  <c r="W436" i="1"/>
  <c r="W435" i="1" s="1"/>
  <c r="V436" i="1"/>
  <c r="V435" i="1" s="1"/>
  <c r="U436" i="1"/>
  <c r="U435" i="1" s="1"/>
  <c r="T436" i="1"/>
  <c r="T435" i="1" s="1"/>
  <c r="B436" i="1"/>
  <c r="AL435" i="1"/>
  <c r="B435" i="1"/>
  <c r="B434" i="1"/>
  <c r="AP433" i="1"/>
  <c r="U395" i="2" s="1"/>
  <c r="AM433" i="1"/>
  <c r="T395" i="2" s="1"/>
  <c r="AJ433" i="1"/>
  <c r="S395" i="2" s="1"/>
  <c r="AG433" i="1"/>
  <c r="R395" i="2" s="1"/>
  <c r="B433" i="1"/>
  <c r="O433" i="1" s="1"/>
  <c r="AP432" i="1"/>
  <c r="U394" i="2" s="1"/>
  <c r="AM432" i="1"/>
  <c r="T394" i="2" s="1"/>
  <c r="AJ432" i="1"/>
  <c r="S394" i="2" s="1"/>
  <c r="AG432" i="1"/>
  <c r="R394" i="2" s="1"/>
  <c r="B432" i="1"/>
  <c r="AP431" i="1"/>
  <c r="U393" i="2" s="1"/>
  <c r="AM431" i="1"/>
  <c r="T393" i="2" s="1"/>
  <c r="AJ431" i="1"/>
  <c r="S393" i="2" s="1"/>
  <c r="AG431" i="1"/>
  <c r="R393" i="2" s="1"/>
  <c r="B431" i="1"/>
  <c r="AP430" i="1"/>
  <c r="U392" i="2" s="1"/>
  <c r="AM430" i="1"/>
  <c r="T392" i="2" s="1"/>
  <c r="AJ430" i="1"/>
  <c r="S392" i="2" s="1"/>
  <c r="AG430" i="1"/>
  <c r="R392" i="2" s="1"/>
  <c r="B430" i="1"/>
  <c r="R430" i="1" s="1"/>
  <c r="AO429" i="1"/>
  <c r="AN429" i="1"/>
  <c r="AL429" i="1"/>
  <c r="AK429" i="1"/>
  <c r="AK428" i="1" s="1"/>
  <c r="AI429" i="1"/>
  <c r="AH429" i="1"/>
  <c r="AH428" i="1" s="1"/>
  <c r="AF429" i="1"/>
  <c r="AE429" i="1"/>
  <c r="AE428" i="1" s="1"/>
  <c r="AA429" i="1"/>
  <c r="AA428" i="1" s="1"/>
  <c r="Z429" i="1"/>
  <c r="Z428" i="1" s="1"/>
  <c r="Y429" i="1"/>
  <c r="Y428" i="1" s="1"/>
  <c r="X429" i="1"/>
  <c r="X428" i="1" s="1"/>
  <c r="W429" i="1"/>
  <c r="W428" i="1" s="1"/>
  <c r="V429" i="1"/>
  <c r="V428" i="1" s="1"/>
  <c r="U429" i="1"/>
  <c r="U428" i="1" s="1"/>
  <c r="T429" i="1"/>
  <c r="T428" i="1" s="1"/>
  <c r="B429" i="1"/>
  <c r="AN428" i="1"/>
  <c r="B428" i="1"/>
  <c r="AP427" i="1"/>
  <c r="U389" i="2" s="1"/>
  <c r="AM427" i="1"/>
  <c r="T389" i="2" s="1"/>
  <c r="AJ427" i="1"/>
  <c r="S389" i="2" s="1"/>
  <c r="AG427" i="1"/>
  <c r="R389" i="2" s="1"/>
  <c r="B427" i="1"/>
  <c r="O427" i="1" s="1"/>
  <c r="AO426" i="1"/>
  <c r="AO425" i="1" s="1"/>
  <c r="AP425" i="1" s="1"/>
  <c r="U387" i="2" s="1"/>
  <c r="AN426" i="1"/>
  <c r="AN425" i="1" s="1"/>
  <c r="AN424" i="1" s="1"/>
  <c r="AL426" i="1"/>
  <c r="AL425" i="1" s="1"/>
  <c r="AK426" i="1"/>
  <c r="AK425" i="1" s="1"/>
  <c r="AI426" i="1"/>
  <c r="AI425" i="1" s="1"/>
  <c r="AH426" i="1"/>
  <c r="AH425" i="1" s="1"/>
  <c r="AH424" i="1" s="1"/>
  <c r="AF426" i="1"/>
  <c r="AE426" i="1"/>
  <c r="AE425" i="1" s="1"/>
  <c r="AA426" i="1"/>
  <c r="AA425" i="1" s="1"/>
  <c r="Z426" i="1"/>
  <c r="Z425" i="1" s="1"/>
  <c r="Y426" i="1"/>
  <c r="Y425" i="1" s="1"/>
  <c r="X426" i="1"/>
  <c r="X425" i="1" s="1"/>
  <c r="W426" i="1"/>
  <c r="V426" i="1"/>
  <c r="V425" i="1" s="1"/>
  <c r="U426" i="1"/>
  <c r="U425" i="1" s="1"/>
  <c r="T426" i="1"/>
  <c r="T425" i="1" s="1"/>
  <c r="B426" i="1"/>
  <c r="W425" i="1"/>
  <c r="W424" i="1" s="1"/>
  <c r="B425" i="1"/>
  <c r="B424" i="1"/>
  <c r="AP423" i="1"/>
  <c r="U385" i="2" s="1"/>
  <c r="AM423" i="1"/>
  <c r="T385" i="2" s="1"/>
  <c r="AJ423" i="1"/>
  <c r="S385" i="2" s="1"/>
  <c r="AG423" i="1"/>
  <c r="R385" i="2" s="1"/>
  <c r="B423" i="1"/>
  <c r="N423" i="1" s="1"/>
  <c r="AP422" i="1"/>
  <c r="U384" i="2" s="1"/>
  <c r="AM422" i="1"/>
  <c r="T384" i="2" s="1"/>
  <c r="AJ422" i="1"/>
  <c r="S384" i="2" s="1"/>
  <c r="AG422" i="1"/>
  <c r="R384" i="2" s="1"/>
  <c r="B422" i="1"/>
  <c r="S422" i="1" s="1"/>
  <c r="AO421" i="1"/>
  <c r="AO420" i="1" s="1"/>
  <c r="AO419" i="1" s="1"/>
  <c r="AN421" i="1"/>
  <c r="AL421" i="1"/>
  <c r="AL420" i="1" s="1"/>
  <c r="AL419" i="1" s="1"/>
  <c r="AK421" i="1"/>
  <c r="AI421" i="1"/>
  <c r="AH421" i="1"/>
  <c r="AH420" i="1" s="1"/>
  <c r="AH419" i="1" s="1"/>
  <c r="AF421" i="1"/>
  <c r="AF420" i="1" s="1"/>
  <c r="AE421" i="1"/>
  <c r="AE420" i="1" s="1"/>
  <c r="AE419" i="1" s="1"/>
  <c r="AA421" i="1"/>
  <c r="AA420" i="1" s="1"/>
  <c r="AA419" i="1" s="1"/>
  <c r="Z421" i="1"/>
  <c r="Z420" i="1" s="1"/>
  <c r="Z419" i="1" s="1"/>
  <c r="Y421" i="1"/>
  <c r="X421" i="1"/>
  <c r="X420" i="1" s="1"/>
  <c r="X419" i="1" s="1"/>
  <c r="W421" i="1"/>
  <c r="W420" i="1" s="1"/>
  <c r="W419" i="1" s="1"/>
  <c r="V421" i="1"/>
  <c r="V420" i="1" s="1"/>
  <c r="V419" i="1" s="1"/>
  <c r="U421" i="1"/>
  <c r="U420" i="1" s="1"/>
  <c r="U419" i="1" s="1"/>
  <c r="T421" i="1"/>
  <c r="T420" i="1" s="1"/>
  <c r="T419" i="1" s="1"/>
  <c r="B421" i="1"/>
  <c r="Y420" i="1"/>
  <c r="Y419" i="1" s="1"/>
  <c r="B420" i="1"/>
  <c r="B419" i="1"/>
  <c r="B418" i="1"/>
  <c r="AP417" i="1"/>
  <c r="U379" i="2" s="1"/>
  <c r="AM417" i="1"/>
  <c r="T379" i="2" s="1"/>
  <c r="AJ417" i="1"/>
  <c r="S379" i="2" s="1"/>
  <c r="AG417" i="1"/>
  <c r="R379" i="2" s="1"/>
  <c r="R417" i="1"/>
  <c r="B417" i="1"/>
  <c r="S417" i="1" s="1"/>
  <c r="AO416" i="1"/>
  <c r="AO415" i="1" s="1"/>
  <c r="AN416" i="1"/>
  <c r="AN415" i="1" s="1"/>
  <c r="AL416" i="1"/>
  <c r="AK416" i="1"/>
  <c r="AK415" i="1" s="1"/>
  <c r="AI416" i="1"/>
  <c r="AH416" i="1"/>
  <c r="AH415" i="1" s="1"/>
  <c r="AF416" i="1"/>
  <c r="AE416" i="1"/>
  <c r="AE415" i="1" s="1"/>
  <c r="AA416" i="1"/>
  <c r="AA415" i="1" s="1"/>
  <c r="Z416" i="1"/>
  <c r="Y416" i="1"/>
  <c r="Y415" i="1" s="1"/>
  <c r="X416" i="1"/>
  <c r="X415" i="1" s="1"/>
  <c r="W416" i="1"/>
  <c r="W415" i="1" s="1"/>
  <c r="V416" i="1"/>
  <c r="V415" i="1" s="1"/>
  <c r="U416" i="1"/>
  <c r="U415" i="1" s="1"/>
  <c r="T416" i="1"/>
  <c r="T415" i="1" s="1"/>
  <c r="B416" i="1"/>
  <c r="Z415" i="1"/>
  <c r="B415" i="1"/>
  <c r="AP414" i="1"/>
  <c r="U376" i="2" s="1"/>
  <c r="AM414" i="1"/>
  <c r="T376" i="2" s="1"/>
  <c r="AJ414" i="1"/>
  <c r="S376" i="2" s="1"/>
  <c r="AG414" i="1"/>
  <c r="R376" i="2" s="1"/>
  <c r="B414" i="1"/>
  <c r="AP413" i="1"/>
  <c r="U375" i="2" s="1"/>
  <c r="AM413" i="1"/>
  <c r="T375" i="2" s="1"/>
  <c r="AJ413" i="1"/>
  <c r="S375" i="2" s="1"/>
  <c r="AG413" i="1"/>
  <c r="R375" i="2" s="1"/>
  <c r="AP412" i="1"/>
  <c r="U374" i="2" s="1"/>
  <c r="AM412" i="1"/>
  <c r="T374" i="2" s="1"/>
  <c r="AJ412" i="1"/>
  <c r="S374" i="2" s="1"/>
  <c r="AG412" i="1"/>
  <c r="R374" i="2" s="1"/>
  <c r="F412" i="1"/>
  <c r="F413" i="1" s="1"/>
  <c r="B413" i="1" s="1"/>
  <c r="S413" i="1" s="1"/>
  <c r="AP411" i="1"/>
  <c r="U373" i="2" s="1"/>
  <c r="AM411" i="1"/>
  <c r="T373" i="2" s="1"/>
  <c r="AJ411" i="1"/>
  <c r="S373" i="2" s="1"/>
  <c r="AG411" i="1"/>
  <c r="R373" i="2" s="1"/>
  <c r="K411" i="1"/>
  <c r="B411" i="1" s="1"/>
  <c r="AO410" i="1"/>
  <c r="AO409" i="1" s="1"/>
  <c r="AN410" i="1"/>
  <c r="AN409" i="1" s="1"/>
  <c r="AL410" i="1"/>
  <c r="AK410" i="1"/>
  <c r="AK409" i="1" s="1"/>
  <c r="AI410" i="1"/>
  <c r="AH410" i="1"/>
  <c r="AH409" i="1" s="1"/>
  <c r="AF410" i="1"/>
  <c r="AF409" i="1" s="1"/>
  <c r="AE410" i="1"/>
  <c r="AE409" i="1" s="1"/>
  <c r="AA410" i="1"/>
  <c r="Z410" i="1"/>
  <c r="Z409" i="1" s="1"/>
  <c r="Y410" i="1"/>
  <c r="Y409" i="1" s="1"/>
  <c r="X410" i="1"/>
  <c r="X409" i="1" s="1"/>
  <c r="W410" i="1"/>
  <c r="W409" i="1" s="1"/>
  <c r="V410" i="1"/>
  <c r="V409" i="1" s="1"/>
  <c r="U410" i="1"/>
  <c r="U409" i="1" s="1"/>
  <c r="T410" i="1"/>
  <c r="T409" i="1" s="1"/>
  <c r="B410" i="1"/>
  <c r="AA409" i="1"/>
  <c r="B409" i="1"/>
  <c r="B408" i="1"/>
  <c r="AP407" i="1"/>
  <c r="U369" i="2" s="1"/>
  <c r="AM407" i="1"/>
  <c r="T369" i="2" s="1"/>
  <c r="AJ407" i="1"/>
  <c r="S369" i="2" s="1"/>
  <c r="AG407" i="1"/>
  <c r="R369" i="2" s="1"/>
  <c r="B407" i="1"/>
  <c r="AO406" i="1"/>
  <c r="AN406" i="1"/>
  <c r="AN405" i="1" s="1"/>
  <c r="AN404" i="1" s="1"/>
  <c r="AL406" i="1"/>
  <c r="AK406" i="1"/>
  <c r="AK405" i="1" s="1"/>
  <c r="AK404" i="1" s="1"/>
  <c r="AI406" i="1"/>
  <c r="AI405" i="1" s="1"/>
  <c r="AI404" i="1" s="1"/>
  <c r="AH406" i="1"/>
  <c r="AH405" i="1" s="1"/>
  <c r="AH404" i="1" s="1"/>
  <c r="AF406" i="1"/>
  <c r="AF405" i="1" s="1"/>
  <c r="AF404" i="1" s="1"/>
  <c r="AE406" i="1"/>
  <c r="AE405" i="1" s="1"/>
  <c r="AA406" i="1"/>
  <c r="AA405" i="1" s="1"/>
  <c r="AA404" i="1" s="1"/>
  <c r="Z406" i="1"/>
  <c r="Z405" i="1" s="1"/>
  <c r="Z404" i="1" s="1"/>
  <c r="Y406" i="1"/>
  <c r="Y405" i="1" s="1"/>
  <c r="Y404" i="1" s="1"/>
  <c r="X406" i="1"/>
  <c r="X405" i="1" s="1"/>
  <c r="X404" i="1" s="1"/>
  <c r="W406" i="1"/>
  <c r="W405" i="1" s="1"/>
  <c r="W404" i="1" s="1"/>
  <c r="V406" i="1"/>
  <c r="V405" i="1" s="1"/>
  <c r="V404" i="1" s="1"/>
  <c r="U406" i="1"/>
  <c r="U405" i="1" s="1"/>
  <c r="U404" i="1" s="1"/>
  <c r="T406" i="1"/>
  <c r="T405" i="1" s="1"/>
  <c r="T404" i="1" s="1"/>
  <c r="B406" i="1"/>
  <c r="B405" i="1"/>
  <c r="B404" i="1"/>
  <c r="AP403" i="1"/>
  <c r="U365" i="2" s="1"/>
  <c r="AM403" i="1"/>
  <c r="T365" i="2" s="1"/>
  <c r="AJ403" i="1"/>
  <c r="S365" i="2" s="1"/>
  <c r="AG403" i="1"/>
  <c r="R365" i="2" s="1"/>
  <c r="B403" i="1"/>
  <c r="AO402" i="1"/>
  <c r="AN402" i="1"/>
  <c r="AL402" i="1"/>
  <c r="AL401" i="1" s="1"/>
  <c r="AL400" i="1" s="1"/>
  <c r="AK402" i="1"/>
  <c r="AK401" i="1" s="1"/>
  <c r="AK400" i="1" s="1"/>
  <c r="AI402" i="1"/>
  <c r="AI401" i="1" s="1"/>
  <c r="AI400" i="1" s="1"/>
  <c r="AH402" i="1"/>
  <c r="AF402" i="1"/>
  <c r="AF401" i="1" s="1"/>
  <c r="AF400" i="1" s="1"/>
  <c r="AE402" i="1"/>
  <c r="AE401" i="1" s="1"/>
  <c r="AE400" i="1" s="1"/>
  <c r="AA402" i="1"/>
  <c r="AA401" i="1" s="1"/>
  <c r="AA400" i="1" s="1"/>
  <c r="Z402" i="1"/>
  <c r="Z401" i="1" s="1"/>
  <c r="Z400" i="1" s="1"/>
  <c r="Y402" i="1"/>
  <c r="Y401" i="1" s="1"/>
  <c r="Y400" i="1" s="1"/>
  <c r="X402" i="1"/>
  <c r="X401" i="1" s="1"/>
  <c r="X400" i="1" s="1"/>
  <c r="W402" i="1"/>
  <c r="W401" i="1" s="1"/>
  <c r="W400" i="1" s="1"/>
  <c r="V402" i="1"/>
  <c r="V401" i="1" s="1"/>
  <c r="V400" i="1" s="1"/>
  <c r="U402" i="1"/>
  <c r="U401" i="1" s="1"/>
  <c r="U400" i="1" s="1"/>
  <c r="T402" i="1"/>
  <c r="T401" i="1" s="1"/>
  <c r="T400" i="1" s="1"/>
  <c r="B402" i="1"/>
  <c r="AN401" i="1"/>
  <c r="AN400" i="1" s="1"/>
  <c r="B401" i="1"/>
  <c r="B400" i="1"/>
  <c r="B399" i="1"/>
  <c r="AP398" i="1"/>
  <c r="U360" i="2" s="1"/>
  <c r="AM398" i="1"/>
  <c r="T360" i="2" s="1"/>
  <c r="AJ398" i="1"/>
  <c r="S360" i="2" s="1"/>
  <c r="AG398" i="1"/>
  <c r="R360" i="2" s="1"/>
  <c r="B398" i="1"/>
  <c r="R398" i="1" s="1"/>
  <c r="O360" i="2" s="1"/>
  <c r="AO397" i="1"/>
  <c r="AN397" i="1"/>
  <c r="AL397" i="1"/>
  <c r="AK397" i="1"/>
  <c r="AI397" i="1"/>
  <c r="AH397" i="1"/>
  <c r="AF397" i="1"/>
  <c r="AE397" i="1"/>
  <c r="AA397" i="1"/>
  <c r="Z397" i="1"/>
  <c r="Y397" i="1"/>
  <c r="X397" i="1"/>
  <c r="W397" i="1"/>
  <c r="V397" i="1"/>
  <c r="U397" i="1"/>
  <c r="T397" i="1"/>
  <c r="B397" i="1"/>
  <c r="AP396" i="1"/>
  <c r="U358" i="2" s="1"/>
  <c r="AM396" i="1"/>
  <c r="T358" i="2" s="1"/>
  <c r="AJ396" i="1"/>
  <c r="S358" i="2" s="1"/>
  <c r="AG396" i="1"/>
  <c r="R358" i="2" s="1"/>
  <c r="B396" i="1"/>
  <c r="S396" i="1" s="1"/>
  <c r="P358" i="2" s="1"/>
  <c r="AO395" i="1"/>
  <c r="AN395" i="1"/>
  <c r="AL395" i="1"/>
  <c r="AK395" i="1"/>
  <c r="AI395" i="1"/>
  <c r="AH395" i="1"/>
  <c r="AF395" i="1"/>
  <c r="AE395" i="1"/>
  <c r="AA395" i="1"/>
  <c r="Z395" i="1"/>
  <c r="Y395" i="1"/>
  <c r="X395" i="1"/>
  <c r="W395" i="1"/>
  <c r="V395" i="1"/>
  <c r="U395" i="1"/>
  <c r="T395" i="1"/>
  <c r="B395" i="1"/>
  <c r="B394" i="1"/>
  <c r="AP393" i="1"/>
  <c r="U355" i="2" s="1"/>
  <c r="AM393" i="1"/>
  <c r="T355" i="2" s="1"/>
  <c r="AJ393" i="1"/>
  <c r="S355" i="2" s="1"/>
  <c r="AG393" i="1"/>
  <c r="R355" i="2" s="1"/>
  <c r="B393" i="1"/>
  <c r="S393" i="1" s="1"/>
  <c r="P355" i="2" s="1"/>
  <c r="AP392" i="1"/>
  <c r="U354" i="2" s="1"/>
  <c r="AM392" i="1"/>
  <c r="T354" i="2" s="1"/>
  <c r="AJ392" i="1"/>
  <c r="S354" i="2" s="1"/>
  <c r="AG392" i="1"/>
  <c r="R354" i="2" s="1"/>
  <c r="B392" i="1"/>
  <c r="N392" i="1" s="1"/>
  <c r="K354" i="2" s="1"/>
  <c r="AO391" i="1"/>
  <c r="AN391" i="1"/>
  <c r="AL391" i="1"/>
  <c r="AK391" i="1"/>
  <c r="AI391" i="1"/>
  <c r="AH391" i="1"/>
  <c r="AF391" i="1"/>
  <c r="AE391" i="1"/>
  <c r="AA391" i="1"/>
  <c r="Z391" i="1"/>
  <c r="Y391" i="1"/>
  <c r="X391" i="1"/>
  <c r="W391" i="1"/>
  <c r="V391" i="1"/>
  <c r="U391" i="1"/>
  <c r="T391" i="1"/>
  <c r="B391" i="1"/>
  <c r="AP390" i="1"/>
  <c r="U352" i="2" s="1"/>
  <c r="AM390" i="1"/>
  <c r="T352" i="2" s="1"/>
  <c r="AJ390" i="1"/>
  <c r="S352" i="2" s="1"/>
  <c r="AG390" i="1"/>
  <c r="R352" i="2" s="1"/>
  <c r="B390" i="1"/>
  <c r="S390" i="1" s="1"/>
  <c r="AP389" i="1"/>
  <c r="U351" i="2" s="1"/>
  <c r="AM389" i="1"/>
  <c r="T351" i="2" s="1"/>
  <c r="AJ389" i="1"/>
  <c r="S351" i="2" s="1"/>
  <c r="AG389" i="1"/>
  <c r="R351" i="2" s="1"/>
  <c r="B389" i="1"/>
  <c r="AP388" i="1"/>
  <c r="U350" i="2" s="1"/>
  <c r="AM388" i="1"/>
  <c r="T350" i="2" s="1"/>
  <c r="AJ388" i="1"/>
  <c r="S350" i="2" s="1"/>
  <c r="AG388" i="1"/>
  <c r="R350" i="2" s="1"/>
  <c r="B388" i="1"/>
  <c r="N388" i="1" s="1"/>
  <c r="AP387" i="1"/>
  <c r="U349" i="2" s="1"/>
  <c r="AM387" i="1"/>
  <c r="T349" i="2" s="1"/>
  <c r="AJ387" i="1"/>
  <c r="S349" i="2" s="1"/>
  <c r="AG387" i="1"/>
  <c r="R349" i="2" s="1"/>
  <c r="B387" i="1"/>
  <c r="AP386" i="1"/>
  <c r="U348" i="2" s="1"/>
  <c r="AM386" i="1"/>
  <c r="T348" i="2" s="1"/>
  <c r="AJ386" i="1"/>
  <c r="S348" i="2" s="1"/>
  <c r="AG386" i="1"/>
  <c r="R348" i="2" s="1"/>
  <c r="B386" i="1"/>
  <c r="S386" i="1" s="1"/>
  <c r="AP385" i="1"/>
  <c r="U347" i="2" s="1"/>
  <c r="AM385" i="1"/>
  <c r="T347" i="2" s="1"/>
  <c r="AJ385" i="1"/>
  <c r="S347" i="2" s="1"/>
  <c r="AG385" i="1"/>
  <c r="R347" i="2" s="1"/>
  <c r="B385" i="1"/>
  <c r="AP384" i="1"/>
  <c r="U346" i="2" s="1"/>
  <c r="AM384" i="1"/>
  <c r="T346" i="2" s="1"/>
  <c r="AJ384" i="1"/>
  <c r="S346" i="2" s="1"/>
  <c r="AG384" i="1"/>
  <c r="R346" i="2" s="1"/>
  <c r="B384" i="1"/>
  <c r="AP383" i="1"/>
  <c r="U345" i="2" s="1"/>
  <c r="AM383" i="1"/>
  <c r="T345" i="2" s="1"/>
  <c r="AJ383" i="1"/>
  <c r="S345" i="2" s="1"/>
  <c r="AG383" i="1"/>
  <c r="R345" i="2" s="1"/>
  <c r="B383" i="1"/>
  <c r="AP382" i="1"/>
  <c r="U344" i="2" s="1"/>
  <c r="AM382" i="1"/>
  <c r="T344" i="2" s="1"/>
  <c r="AJ382" i="1"/>
  <c r="S344" i="2" s="1"/>
  <c r="AG382" i="1"/>
  <c r="R344" i="2" s="1"/>
  <c r="B382" i="1"/>
  <c r="AP381" i="1"/>
  <c r="U343" i="2" s="1"/>
  <c r="AM381" i="1"/>
  <c r="T343" i="2" s="1"/>
  <c r="AJ381" i="1"/>
  <c r="S343" i="2" s="1"/>
  <c r="AG381" i="1"/>
  <c r="R343" i="2" s="1"/>
  <c r="B381" i="1"/>
  <c r="O381" i="1" s="1"/>
  <c r="AP380" i="1"/>
  <c r="U342" i="2" s="1"/>
  <c r="AM380" i="1"/>
  <c r="T342" i="2" s="1"/>
  <c r="AJ380" i="1"/>
  <c r="S342" i="2" s="1"/>
  <c r="AG380" i="1"/>
  <c r="R342" i="2" s="1"/>
  <c r="B380" i="1"/>
  <c r="S380" i="1" s="1"/>
  <c r="AP379" i="1"/>
  <c r="U341" i="2" s="1"/>
  <c r="AM379" i="1"/>
  <c r="T341" i="2" s="1"/>
  <c r="AJ379" i="1"/>
  <c r="S341" i="2" s="1"/>
  <c r="AG379" i="1"/>
  <c r="R341" i="2" s="1"/>
  <c r="B379" i="1"/>
  <c r="S379" i="1" s="1"/>
  <c r="AP378" i="1"/>
  <c r="U340" i="2" s="1"/>
  <c r="AM378" i="1"/>
  <c r="T340" i="2" s="1"/>
  <c r="AJ378" i="1"/>
  <c r="S340" i="2" s="1"/>
  <c r="AG378" i="1"/>
  <c r="R340" i="2" s="1"/>
  <c r="B378" i="1"/>
  <c r="S378" i="1" s="1"/>
  <c r="AP377" i="1"/>
  <c r="U339" i="2" s="1"/>
  <c r="AM377" i="1"/>
  <c r="T339" i="2" s="1"/>
  <c r="AJ377" i="1"/>
  <c r="S339" i="2" s="1"/>
  <c r="AG377" i="1"/>
  <c r="R339" i="2" s="1"/>
  <c r="B377" i="1"/>
  <c r="AP376" i="1"/>
  <c r="U338" i="2" s="1"/>
  <c r="AM376" i="1"/>
  <c r="T338" i="2" s="1"/>
  <c r="AJ376" i="1"/>
  <c r="S338" i="2" s="1"/>
  <c r="AG376" i="1"/>
  <c r="R338" i="2" s="1"/>
  <c r="B376" i="1"/>
  <c r="AP375" i="1"/>
  <c r="U337" i="2" s="1"/>
  <c r="AM375" i="1"/>
  <c r="T337" i="2" s="1"/>
  <c r="AJ375" i="1"/>
  <c r="S337" i="2" s="1"/>
  <c r="AG375" i="1"/>
  <c r="R337" i="2" s="1"/>
  <c r="B375" i="1"/>
  <c r="O375" i="1" s="1"/>
  <c r="L337" i="2" s="1"/>
  <c r="AO374" i="1"/>
  <c r="AN374" i="1"/>
  <c r="AL374" i="1"/>
  <c r="AK374" i="1"/>
  <c r="AI374" i="1"/>
  <c r="AH374" i="1"/>
  <c r="AF374" i="1"/>
  <c r="AE374" i="1"/>
  <c r="AA374" i="1"/>
  <c r="AA373" i="1" s="1"/>
  <c r="Z374" i="1"/>
  <c r="Y374" i="1"/>
  <c r="X374" i="1"/>
  <c r="W374" i="1"/>
  <c r="V374" i="1"/>
  <c r="U374" i="1"/>
  <c r="T374" i="1"/>
  <c r="B374" i="1"/>
  <c r="B373" i="1"/>
  <c r="B372" i="1"/>
  <c r="AP371" i="1"/>
  <c r="U333" i="2" s="1"/>
  <c r="AM371" i="1"/>
  <c r="T333" i="2" s="1"/>
  <c r="AJ371" i="1"/>
  <c r="S333" i="2" s="1"/>
  <c r="AG371" i="1"/>
  <c r="R333" i="2" s="1"/>
  <c r="B371" i="1"/>
  <c r="R371" i="1" s="1"/>
  <c r="AP370" i="1"/>
  <c r="U332" i="2" s="1"/>
  <c r="AM370" i="1"/>
  <c r="T332" i="2" s="1"/>
  <c r="AJ370" i="1"/>
  <c r="S332" i="2" s="1"/>
  <c r="AG370" i="1"/>
  <c r="R332" i="2" s="1"/>
  <c r="B370" i="1"/>
  <c r="N370" i="1" s="1"/>
  <c r="AO369" i="1"/>
  <c r="AN369" i="1"/>
  <c r="AN368" i="1" s="1"/>
  <c r="AN367" i="1" s="1"/>
  <c r="AL369" i="1"/>
  <c r="AK369" i="1"/>
  <c r="AK368" i="1" s="1"/>
  <c r="AK367" i="1" s="1"/>
  <c r="AI369" i="1"/>
  <c r="AI368" i="1" s="1"/>
  <c r="AI367" i="1" s="1"/>
  <c r="AH369" i="1"/>
  <c r="AH368" i="1" s="1"/>
  <c r="AH367" i="1" s="1"/>
  <c r="AF369" i="1"/>
  <c r="AE369" i="1"/>
  <c r="AE368" i="1" s="1"/>
  <c r="AE367" i="1" s="1"/>
  <c r="AA369" i="1"/>
  <c r="AA368" i="1" s="1"/>
  <c r="AA367" i="1" s="1"/>
  <c r="Z369" i="1"/>
  <c r="Y369" i="1"/>
  <c r="Y368" i="1" s="1"/>
  <c r="Y367" i="1" s="1"/>
  <c r="X369" i="1"/>
  <c r="X368" i="1" s="1"/>
  <c r="X367" i="1" s="1"/>
  <c r="W369" i="1"/>
  <c r="W368" i="1" s="1"/>
  <c r="W367" i="1" s="1"/>
  <c r="V369" i="1"/>
  <c r="V368" i="1" s="1"/>
  <c r="V367" i="1" s="1"/>
  <c r="U369" i="1"/>
  <c r="U368" i="1" s="1"/>
  <c r="U367" i="1" s="1"/>
  <c r="T369" i="1"/>
  <c r="T368" i="1" s="1"/>
  <c r="T367" i="1" s="1"/>
  <c r="B369" i="1"/>
  <c r="Z368" i="1"/>
  <c r="Z367" i="1" s="1"/>
  <c r="B368" i="1"/>
  <c r="B367" i="1"/>
  <c r="B366" i="1"/>
  <c r="AP365" i="1"/>
  <c r="U327" i="2" s="1"/>
  <c r="AM365" i="1"/>
  <c r="T327" i="2" s="1"/>
  <c r="AJ365" i="1"/>
  <c r="S327" i="2" s="1"/>
  <c r="AG365" i="1"/>
  <c r="R327" i="2" s="1"/>
  <c r="B365" i="1"/>
  <c r="AO364" i="1"/>
  <c r="AO363" i="1" s="1"/>
  <c r="AN364" i="1"/>
  <c r="AN363" i="1" s="1"/>
  <c r="AL364" i="1"/>
  <c r="AL363" i="1" s="1"/>
  <c r="AK364" i="1"/>
  <c r="AI364" i="1"/>
  <c r="AI363" i="1" s="1"/>
  <c r="AH364" i="1"/>
  <c r="AH363" i="1" s="1"/>
  <c r="AF364" i="1"/>
  <c r="AE364" i="1"/>
  <c r="AE363" i="1" s="1"/>
  <c r="AA364" i="1"/>
  <c r="AA363" i="1" s="1"/>
  <c r="Z364" i="1"/>
  <c r="Z363" i="1" s="1"/>
  <c r="Y364" i="1"/>
  <c r="Y363" i="1" s="1"/>
  <c r="X364" i="1"/>
  <c r="X363" i="1" s="1"/>
  <c r="W364" i="1"/>
  <c r="W363" i="1" s="1"/>
  <c r="V364" i="1"/>
  <c r="U364" i="1"/>
  <c r="U363" i="1" s="1"/>
  <c r="T364" i="1"/>
  <c r="T363" i="1" s="1"/>
  <c r="B364" i="1"/>
  <c r="V363" i="1"/>
  <c r="B363" i="1"/>
  <c r="AP362" i="1"/>
  <c r="U324" i="2" s="1"/>
  <c r="AM362" i="1"/>
  <c r="T324" i="2" s="1"/>
  <c r="AJ362" i="1"/>
  <c r="S324" i="2" s="1"/>
  <c r="AG362" i="1"/>
  <c r="R324" i="2" s="1"/>
  <c r="B362" i="1"/>
  <c r="AO361" i="1"/>
  <c r="AO360" i="1" s="1"/>
  <c r="AN361" i="1"/>
  <c r="AN360" i="1" s="1"/>
  <c r="AL361" i="1"/>
  <c r="AL360" i="1" s="1"/>
  <c r="AK361" i="1"/>
  <c r="AI361" i="1"/>
  <c r="AH361" i="1"/>
  <c r="AH360" i="1" s="1"/>
  <c r="AF361" i="1"/>
  <c r="AE361" i="1"/>
  <c r="AA361" i="1"/>
  <c r="AA360" i="1" s="1"/>
  <c r="Z361" i="1"/>
  <c r="Z360" i="1" s="1"/>
  <c r="Y361" i="1"/>
  <c r="Y360" i="1" s="1"/>
  <c r="X361" i="1"/>
  <c r="X360" i="1" s="1"/>
  <c r="W361" i="1"/>
  <c r="W360" i="1" s="1"/>
  <c r="V361" i="1"/>
  <c r="V360" i="1" s="1"/>
  <c r="U361" i="1"/>
  <c r="U360" i="1" s="1"/>
  <c r="T361" i="1"/>
  <c r="T360" i="1" s="1"/>
  <c r="B361" i="1"/>
  <c r="AE360" i="1"/>
  <c r="B360" i="1"/>
  <c r="AP359" i="1"/>
  <c r="U321" i="2" s="1"/>
  <c r="AM359" i="1"/>
  <c r="T321" i="2" s="1"/>
  <c r="AJ359" i="1"/>
  <c r="S321" i="2" s="1"/>
  <c r="AG359" i="1"/>
  <c r="R321" i="2" s="1"/>
  <c r="B359" i="1"/>
  <c r="AP358" i="1"/>
  <c r="U320" i="2" s="1"/>
  <c r="AM358" i="1"/>
  <c r="T320" i="2" s="1"/>
  <c r="AJ358" i="1"/>
  <c r="S320" i="2" s="1"/>
  <c r="AG358" i="1"/>
  <c r="R320" i="2" s="1"/>
  <c r="B358" i="1"/>
  <c r="AP357" i="1"/>
  <c r="U319" i="2" s="1"/>
  <c r="AM357" i="1"/>
  <c r="T319" i="2" s="1"/>
  <c r="AJ357" i="1"/>
  <c r="S319" i="2" s="1"/>
  <c r="AG357" i="1"/>
  <c r="R319" i="2" s="1"/>
  <c r="B357" i="1"/>
  <c r="AP356" i="1"/>
  <c r="U318" i="2" s="1"/>
  <c r="AM356" i="1"/>
  <c r="T318" i="2" s="1"/>
  <c r="AJ356" i="1"/>
  <c r="S318" i="2" s="1"/>
  <c r="AG356" i="1"/>
  <c r="R318" i="2" s="1"/>
  <c r="B356" i="1"/>
  <c r="N356" i="1" s="1"/>
  <c r="K318" i="2" s="1"/>
  <c r="AO355" i="1"/>
  <c r="AN355" i="1"/>
  <c r="AL355" i="1"/>
  <c r="AK355" i="1"/>
  <c r="AI355" i="1"/>
  <c r="AH355" i="1"/>
  <c r="AF355" i="1"/>
  <c r="AE355" i="1"/>
  <c r="AA355" i="1"/>
  <c r="Z355" i="1"/>
  <c r="Y355" i="1"/>
  <c r="X355" i="1"/>
  <c r="W355" i="1"/>
  <c r="V355" i="1"/>
  <c r="U355" i="1"/>
  <c r="T355" i="1"/>
  <c r="B355" i="1"/>
  <c r="AP354" i="1"/>
  <c r="U316" i="2" s="1"/>
  <c r="AM354" i="1"/>
  <c r="T316" i="2" s="1"/>
  <c r="AJ354" i="1"/>
  <c r="S316" i="2" s="1"/>
  <c r="AG354" i="1"/>
  <c r="R316" i="2" s="1"/>
  <c r="B354" i="1"/>
  <c r="R354" i="1" s="1"/>
  <c r="AP353" i="1"/>
  <c r="U315" i="2" s="1"/>
  <c r="AM353" i="1"/>
  <c r="T315" i="2" s="1"/>
  <c r="AJ353" i="1"/>
  <c r="S315" i="2" s="1"/>
  <c r="AG353" i="1"/>
  <c r="R315" i="2" s="1"/>
  <c r="B353" i="1"/>
  <c r="AP352" i="1"/>
  <c r="U314" i="2" s="1"/>
  <c r="AM352" i="1"/>
  <c r="T314" i="2" s="1"/>
  <c r="AJ352" i="1"/>
  <c r="S314" i="2" s="1"/>
  <c r="AG352" i="1"/>
  <c r="R314" i="2" s="1"/>
  <c r="B352" i="1"/>
  <c r="S352" i="1" s="1"/>
  <c r="AP351" i="1"/>
  <c r="U313" i="2" s="1"/>
  <c r="AM351" i="1"/>
  <c r="T313" i="2" s="1"/>
  <c r="AJ351" i="1"/>
  <c r="S313" i="2" s="1"/>
  <c r="AG351" i="1"/>
  <c r="R313" i="2" s="1"/>
  <c r="B351" i="1"/>
  <c r="O351" i="1" s="1"/>
  <c r="AO350" i="1"/>
  <c r="AN350" i="1"/>
  <c r="AL350" i="1"/>
  <c r="AK350" i="1"/>
  <c r="AI350" i="1"/>
  <c r="AH350" i="1"/>
  <c r="AF350" i="1"/>
  <c r="AE350" i="1"/>
  <c r="AA350" i="1"/>
  <c r="Z350" i="1"/>
  <c r="Y350" i="1"/>
  <c r="X350" i="1"/>
  <c r="W350" i="1"/>
  <c r="V350" i="1"/>
  <c r="U350" i="1"/>
  <c r="T350" i="1"/>
  <c r="B350" i="1"/>
  <c r="B349" i="1"/>
  <c r="AP348" i="1"/>
  <c r="U310" i="2" s="1"/>
  <c r="AM348" i="1"/>
  <c r="T310" i="2" s="1"/>
  <c r="AJ348" i="1"/>
  <c r="S310" i="2" s="1"/>
  <c r="AG348" i="1"/>
  <c r="R310" i="2" s="1"/>
  <c r="B348" i="1"/>
  <c r="AP347" i="1"/>
  <c r="U309" i="2" s="1"/>
  <c r="AM347" i="1"/>
  <c r="T309" i="2" s="1"/>
  <c r="AJ347" i="1"/>
  <c r="S309" i="2" s="1"/>
  <c r="AG347" i="1"/>
  <c r="R309" i="2" s="1"/>
  <c r="B347" i="1"/>
  <c r="O347" i="1" s="1"/>
  <c r="L309" i="2" s="1"/>
  <c r="AP346" i="1"/>
  <c r="U308" i="2" s="1"/>
  <c r="AM346" i="1"/>
  <c r="T308" i="2" s="1"/>
  <c r="AJ346" i="1"/>
  <c r="S308" i="2" s="1"/>
  <c r="AG346" i="1"/>
  <c r="R308" i="2" s="1"/>
  <c r="B346" i="1"/>
  <c r="O346" i="1" s="1"/>
  <c r="AP345" i="1"/>
  <c r="U307" i="2" s="1"/>
  <c r="AM345" i="1"/>
  <c r="T307" i="2" s="1"/>
  <c r="AJ345" i="1"/>
  <c r="S307" i="2" s="1"/>
  <c r="AG345" i="1"/>
  <c r="R307" i="2" s="1"/>
  <c r="B345" i="1"/>
  <c r="R345" i="1" s="1"/>
  <c r="AP344" i="1"/>
  <c r="U306" i="2" s="1"/>
  <c r="AM344" i="1"/>
  <c r="T306" i="2" s="1"/>
  <c r="AJ344" i="1"/>
  <c r="S306" i="2" s="1"/>
  <c r="AG344" i="1"/>
  <c r="R306" i="2" s="1"/>
  <c r="B344" i="1"/>
  <c r="AP343" i="1"/>
  <c r="U305" i="2" s="1"/>
  <c r="AM343" i="1"/>
  <c r="T305" i="2" s="1"/>
  <c r="AJ343" i="1"/>
  <c r="S305" i="2" s="1"/>
  <c r="AG343" i="1"/>
  <c r="R305" i="2" s="1"/>
  <c r="B343" i="1"/>
  <c r="AP342" i="1"/>
  <c r="U304" i="2" s="1"/>
  <c r="AM342" i="1"/>
  <c r="T304" i="2" s="1"/>
  <c r="AJ342" i="1"/>
  <c r="S304" i="2" s="1"/>
  <c r="AG342" i="1"/>
  <c r="R304" i="2" s="1"/>
  <c r="B342" i="1"/>
  <c r="AP341" i="1"/>
  <c r="U303" i="2" s="1"/>
  <c r="AM341" i="1"/>
  <c r="T303" i="2" s="1"/>
  <c r="AJ341" i="1"/>
  <c r="S303" i="2" s="1"/>
  <c r="AG341" i="1"/>
  <c r="R303" i="2" s="1"/>
  <c r="B341" i="1"/>
  <c r="AP340" i="1"/>
  <c r="U302" i="2" s="1"/>
  <c r="AM340" i="1"/>
  <c r="T302" i="2" s="1"/>
  <c r="AJ340" i="1"/>
  <c r="S302" i="2" s="1"/>
  <c r="AG340" i="1"/>
  <c r="R302" i="2" s="1"/>
  <c r="B340" i="1"/>
  <c r="AP339" i="1"/>
  <c r="U301" i="2" s="1"/>
  <c r="AM339" i="1"/>
  <c r="T301" i="2" s="1"/>
  <c r="AJ339" i="1"/>
  <c r="S301" i="2" s="1"/>
  <c r="AG339" i="1"/>
  <c r="R301" i="2" s="1"/>
  <c r="B339" i="1"/>
  <c r="O339" i="1" s="1"/>
  <c r="AP338" i="1"/>
  <c r="U300" i="2" s="1"/>
  <c r="AM338" i="1"/>
  <c r="T300" i="2" s="1"/>
  <c r="AJ338" i="1"/>
  <c r="S300" i="2" s="1"/>
  <c r="AG338" i="1"/>
  <c r="R300" i="2" s="1"/>
  <c r="B338" i="1"/>
  <c r="R338" i="1" s="1"/>
  <c r="AP337" i="1"/>
  <c r="U299" i="2" s="1"/>
  <c r="AM337" i="1"/>
  <c r="T299" i="2" s="1"/>
  <c r="AJ337" i="1"/>
  <c r="S299" i="2" s="1"/>
  <c r="AG337" i="1"/>
  <c r="R299" i="2" s="1"/>
  <c r="B337" i="1"/>
  <c r="N337" i="1" s="1"/>
  <c r="AP336" i="1"/>
  <c r="U298" i="2" s="1"/>
  <c r="AM336" i="1"/>
  <c r="T298" i="2" s="1"/>
  <c r="AJ336" i="1"/>
  <c r="S298" i="2" s="1"/>
  <c r="AG336" i="1"/>
  <c r="R298" i="2" s="1"/>
  <c r="B336" i="1"/>
  <c r="S336" i="1" s="1"/>
  <c r="AO335" i="1"/>
  <c r="AO334" i="1" s="1"/>
  <c r="AN335" i="1"/>
  <c r="AN334" i="1" s="1"/>
  <c r="AL335" i="1"/>
  <c r="AK335" i="1"/>
  <c r="AK334" i="1" s="1"/>
  <c r="AI335" i="1"/>
  <c r="AI334" i="1" s="1"/>
  <c r="AH335" i="1"/>
  <c r="AH334" i="1" s="1"/>
  <c r="AF335" i="1"/>
  <c r="AF334" i="1" s="1"/>
  <c r="AE335" i="1"/>
  <c r="AE334" i="1" s="1"/>
  <c r="AA335" i="1"/>
  <c r="AA334" i="1" s="1"/>
  <c r="Z335" i="1"/>
  <c r="Z334" i="1" s="1"/>
  <c r="Y335" i="1"/>
  <c r="Y334" i="1" s="1"/>
  <c r="X335" i="1"/>
  <c r="X334" i="1" s="1"/>
  <c r="W335" i="1"/>
  <c r="W334" i="1" s="1"/>
  <c r="V335" i="1"/>
  <c r="V334" i="1" s="1"/>
  <c r="U335" i="1"/>
  <c r="U334" i="1" s="1"/>
  <c r="T335" i="1"/>
  <c r="T334" i="1" s="1"/>
  <c r="B335" i="1"/>
  <c r="B334" i="1"/>
  <c r="B333" i="1"/>
  <c r="AP332" i="1"/>
  <c r="U294" i="2" s="1"/>
  <c r="AM332" i="1"/>
  <c r="T294" i="2" s="1"/>
  <c r="AJ332" i="1"/>
  <c r="S294" i="2" s="1"/>
  <c r="AG332" i="1"/>
  <c r="R294" i="2" s="1"/>
  <c r="B332" i="1"/>
  <c r="AO331" i="1"/>
  <c r="AO330" i="1" s="1"/>
  <c r="AN331" i="1"/>
  <c r="AN330" i="1" s="1"/>
  <c r="AL331" i="1"/>
  <c r="AK331" i="1"/>
  <c r="AK330" i="1" s="1"/>
  <c r="AI331" i="1"/>
  <c r="AI330" i="1" s="1"/>
  <c r="AH331" i="1"/>
  <c r="AH330" i="1" s="1"/>
  <c r="AF331" i="1"/>
  <c r="AF330" i="1" s="1"/>
  <c r="AE331" i="1"/>
  <c r="AE330" i="1" s="1"/>
  <c r="AA331" i="1"/>
  <c r="AA330" i="1" s="1"/>
  <c r="Z331" i="1"/>
  <c r="Z330" i="1" s="1"/>
  <c r="Y331" i="1"/>
  <c r="Y330" i="1" s="1"/>
  <c r="X331" i="1"/>
  <c r="X330" i="1" s="1"/>
  <c r="W331" i="1"/>
  <c r="W330" i="1" s="1"/>
  <c r="V331" i="1"/>
  <c r="V330" i="1" s="1"/>
  <c r="U331" i="1"/>
  <c r="U330" i="1" s="1"/>
  <c r="T331" i="1"/>
  <c r="T330" i="1" s="1"/>
  <c r="B331" i="1"/>
  <c r="B330" i="1"/>
  <c r="AP329" i="1"/>
  <c r="U291" i="2" s="1"/>
  <c r="AM329" i="1"/>
  <c r="T291" i="2" s="1"/>
  <c r="AJ329" i="1"/>
  <c r="S291" i="2" s="1"/>
  <c r="AG329" i="1"/>
  <c r="R291" i="2" s="1"/>
  <c r="B329" i="1"/>
  <c r="R329" i="1" s="1"/>
  <c r="AP328" i="1"/>
  <c r="U290" i="2" s="1"/>
  <c r="AM328" i="1"/>
  <c r="T290" i="2" s="1"/>
  <c r="AJ328" i="1"/>
  <c r="S290" i="2" s="1"/>
  <c r="AG328" i="1"/>
  <c r="R290" i="2" s="1"/>
  <c r="B328" i="1"/>
  <c r="N328" i="1" s="1"/>
  <c r="AO327" i="1"/>
  <c r="AN327" i="1"/>
  <c r="AN326" i="1" s="1"/>
  <c r="AL327" i="1"/>
  <c r="AK327" i="1"/>
  <c r="AK326" i="1" s="1"/>
  <c r="AI327" i="1"/>
  <c r="AI326" i="1" s="1"/>
  <c r="AH327" i="1"/>
  <c r="AJ327" i="1" s="1"/>
  <c r="S289" i="2" s="1"/>
  <c r="AF327" i="1"/>
  <c r="AF326" i="1" s="1"/>
  <c r="AE327" i="1"/>
  <c r="AE326" i="1" s="1"/>
  <c r="AA327" i="1"/>
  <c r="AA326" i="1" s="1"/>
  <c r="Z327" i="1"/>
  <c r="Y327" i="1"/>
  <c r="X327" i="1"/>
  <c r="X326" i="1" s="1"/>
  <c r="W327" i="1"/>
  <c r="V327" i="1"/>
  <c r="V326" i="1" s="1"/>
  <c r="U327" i="1"/>
  <c r="U326" i="1" s="1"/>
  <c r="T327" i="1"/>
  <c r="T326" i="1" s="1"/>
  <c r="B327" i="1"/>
  <c r="Z326" i="1"/>
  <c r="Y326" i="1"/>
  <c r="W326" i="1"/>
  <c r="B326" i="1"/>
  <c r="B325" i="1"/>
  <c r="B324" i="1"/>
  <c r="AP323" i="1"/>
  <c r="U285" i="2" s="1"/>
  <c r="AM323" i="1"/>
  <c r="T285" i="2" s="1"/>
  <c r="AJ323" i="1"/>
  <c r="S285" i="2" s="1"/>
  <c r="AG323" i="1"/>
  <c r="R285" i="2" s="1"/>
  <c r="AP322" i="1"/>
  <c r="U284" i="2" s="1"/>
  <c r="AM322" i="1"/>
  <c r="T284" i="2" s="1"/>
  <c r="AJ322" i="1"/>
  <c r="S284" i="2" s="1"/>
  <c r="AG322" i="1"/>
  <c r="R284" i="2" s="1"/>
  <c r="AP321" i="1"/>
  <c r="U283" i="2" s="1"/>
  <c r="AM321" i="1"/>
  <c r="T283" i="2" s="1"/>
  <c r="AJ321" i="1"/>
  <c r="S283" i="2" s="1"/>
  <c r="AG321" i="1"/>
  <c r="R283" i="2" s="1"/>
  <c r="AP320" i="1"/>
  <c r="U282" i="2" s="1"/>
  <c r="AM320" i="1"/>
  <c r="T282" i="2" s="1"/>
  <c r="AJ320" i="1"/>
  <c r="S282" i="2" s="1"/>
  <c r="AG320" i="1"/>
  <c r="R282" i="2" s="1"/>
  <c r="E320" i="1"/>
  <c r="C320" i="1"/>
  <c r="C321" i="1" s="1"/>
  <c r="C322" i="1" s="1"/>
  <c r="C323" i="1" s="1"/>
  <c r="AP319" i="1"/>
  <c r="U281" i="2" s="1"/>
  <c r="AM319" i="1"/>
  <c r="T281" i="2" s="1"/>
  <c r="AJ319" i="1"/>
  <c r="S281" i="2" s="1"/>
  <c r="AG319" i="1"/>
  <c r="R281" i="2" s="1"/>
  <c r="B319" i="1"/>
  <c r="AO318" i="1"/>
  <c r="AN318" i="1"/>
  <c r="AN317" i="1" s="1"/>
  <c r="AL318" i="1"/>
  <c r="AK318" i="1"/>
  <c r="AK317" i="1" s="1"/>
  <c r="AI318" i="1"/>
  <c r="AI317" i="1" s="1"/>
  <c r="AH318" i="1"/>
  <c r="AH317" i="1" s="1"/>
  <c r="AF318" i="1"/>
  <c r="AE318" i="1"/>
  <c r="AE317" i="1" s="1"/>
  <c r="AA318" i="1"/>
  <c r="AA317" i="1" s="1"/>
  <c r="Z318" i="1"/>
  <c r="Z317" i="1" s="1"/>
  <c r="Y318" i="1"/>
  <c r="Y317" i="1" s="1"/>
  <c r="X318" i="1"/>
  <c r="X317" i="1" s="1"/>
  <c r="W318" i="1"/>
  <c r="W317" i="1" s="1"/>
  <c r="V318" i="1"/>
  <c r="V317" i="1" s="1"/>
  <c r="U318" i="1"/>
  <c r="U317" i="1" s="1"/>
  <c r="T318" i="1"/>
  <c r="T317" i="1" s="1"/>
  <c r="AP316" i="1"/>
  <c r="U278" i="2" s="1"/>
  <c r="AM316" i="1"/>
  <c r="T278" i="2" s="1"/>
  <c r="AJ316" i="1"/>
  <c r="S278" i="2" s="1"/>
  <c r="AG316" i="1"/>
  <c r="R278" i="2" s="1"/>
  <c r="AP315" i="1"/>
  <c r="U277" i="2" s="1"/>
  <c r="AM315" i="1"/>
  <c r="T277" i="2" s="1"/>
  <c r="AJ315" i="1"/>
  <c r="S277" i="2" s="1"/>
  <c r="AG315" i="1"/>
  <c r="R277" i="2" s="1"/>
  <c r="AP314" i="1"/>
  <c r="U276" i="2" s="1"/>
  <c r="AM314" i="1"/>
  <c r="T276" i="2" s="1"/>
  <c r="AJ314" i="1"/>
  <c r="S276" i="2" s="1"/>
  <c r="AG314" i="1"/>
  <c r="R276" i="2" s="1"/>
  <c r="AP313" i="1"/>
  <c r="U275" i="2" s="1"/>
  <c r="AM313" i="1"/>
  <c r="T275" i="2" s="1"/>
  <c r="AJ313" i="1"/>
  <c r="S275" i="2" s="1"/>
  <c r="AG313" i="1"/>
  <c r="R275" i="2" s="1"/>
  <c r="AP312" i="1"/>
  <c r="U274" i="2" s="1"/>
  <c r="AM312" i="1"/>
  <c r="T274" i="2" s="1"/>
  <c r="AJ312" i="1"/>
  <c r="S274" i="2" s="1"/>
  <c r="AG312" i="1"/>
  <c r="R274" i="2" s="1"/>
  <c r="AP311" i="1"/>
  <c r="U273" i="2" s="1"/>
  <c r="AM311" i="1"/>
  <c r="T273" i="2" s="1"/>
  <c r="AJ311" i="1"/>
  <c r="S273" i="2" s="1"/>
  <c r="AG311" i="1"/>
  <c r="R273" i="2" s="1"/>
  <c r="AP310" i="1"/>
  <c r="U272" i="2" s="1"/>
  <c r="AM310" i="1"/>
  <c r="T272" i="2" s="1"/>
  <c r="AJ310" i="1"/>
  <c r="S272" i="2" s="1"/>
  <c r="AG310" i="1"/>
  <c r="R272" i="2" s="1"/>
  <c r="AP309" i="1"/>
  <c r="U271" i="2" s="1"/>
  <c r="AM309" i="1"/>
  <c r="T271" i="2" s="1"/>
  <c r="AJ309" i="1"/>
  <c r="S271" i="2" s="1"/>
  <c r="AG309" i="1"/>
  <c r="R271" i="2" s="1"/>
  <c r="AP308" i="1"/>
  <c r="U270" i="2" s="1"/>
  <c r="AM308" i="1"/>
  <c r="T270" i="2" s="1"/>
  <c r="AJ308" i="1"/>
  <c r="S270" i="2" s="1"/>
  <c r="AG308" i="1"/>
  <c r="R270" i="2" s="1"/>
  <c r="AP307" i="1"/>
  <c r="U269" i="2" s="1"/>
  <c r="AM307" i="1"/>
  <c r="T269" i="2" s="1"/>
  <c r="AJ307" i="1"/>
  <c r="S269" i="2" s="1"/>
  <c r="AG307" i="1"/>
  <c r="R269" i="2" s="1"/>
  <c r="E307" i="1"/>
  <c r="B307" i="1" s="1"/>
  <c r="C307" i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AP306" i="1"/>
  <c r="U268" i="2" s="1"/>
  <c r="AM306" i="1"/>
  <c r="T268" i="2" s="1"/>
  <c r="AJ306" i="1"/>
  <c r="S268" i="2" s="1"/>
  <c r="AG306" i="1"/>
  <c r="R268" i="2" s="1"/>
  <c r="B306" i="1"/>
  <c r="AP305" i="1"/>
  <c r="U267" i="2" s="1"/>
  <c r="AM305" i="1"/>
  <c r="T267" i="2" s="1"/>
  <c r="AJ305" i="1"/>
  <c r="S267" i="2" s="1"/>
  <c r="AG305" i="1"/>
  <c r="R267" i="2" s="1"/>
  <c r="AO304" i="1"/>
  <c r="AN304" i="1"/>
  <c r="AL304" i="1"/>
  <c r="AK304" i="1"/>
  <c r="AK303" i="1" s="1"/>
  <c r="AI304" i="1"/>
  <c r="AH304" i="1"/>
  <c r="AH303" i="1" s="1"/>
  <c r="AF304" i="1"/>
  <c r="AF303" i="1" s="1"/>
  <c r="AE304" i="1"/>
  <c r="AE303" i="1" s="1"/>
  <c r="AA304" i="1"/>
  <c r="AA303" i="1" s="1"/>
  <c r="Z304" i="1"/>
  <c r="Z303" i="1" s="1"/>
  <c r="Y304" i="1"/>
  <c r="X304" i="1"/>
  <c r="X303" i="1" s="1"/>
  <c r="W304" i="1"/>
  <c r="W303" i="1" s="1"/>
  <c r="V304" i="1"/>
  <c r="V303" i="1" s="1"/>
  <c r="U304" i="1"/>
  <c r="U303" i="1" s="1"/>
  <c r="T304" i="1"/>
  <c r="T303" i="1" s="1"/>
  <c r="AO303" i="1"/>
  <c r="AN303" i="1"/>
  <c r="Y303" i="1"/>
  <c r="AP302" i="1"/>
  <c r="U264" i="2" s="1"/>
  <c r="AM302" i="1"/>
  <c r="T264" i="2" s="1"/>
  <c r="AJ302" i="1"/>
  <c r="S264" i="2" s="1"/>
  <c r="AG302" i="1"/>
  <c r="R264" i="2" s="1"/>
  <c r="AP301" i="1"/>
  <c r="U263" i="2" s="1"/>
  <c r="AM301" i="1"/>
  <c r="T263" i="2" s="1"/>
  <c r="AJ301" i="1"/>
  <c r="S263" i="2" s="1"/>
  <c r="AG301" i="1"/>
  <c r="R263" i="2" s="1"/>
  <c r="E301" i="1"/>
  <c r="C301" i="1"/>
  <c r="C302" i="1" s="1"/>
  <c r="C303" i="1" s="1"/>
  <c r="C304" i="1" s="1"/>
  <c r="C305" i="1" s="1"/>
  <c r="AP300" i="1"/>
  <c r="U262" i="2" s="1"/>
  <c r="AM300" i="1"/>
  <c r="T262" i="2" s="1"/>
  <c r="AJ300" i="1"/>
  <c r="S262" i="2" s="1"/>
  <c r="AG300" i="1"/>
  <c r="R262" i="2" s="1"/>
  <c r="B300" i="1"/>
  <c r="N300" i="1" s="1"/>
  <c r="K262" i="2" s="1"/>
  <c r="AO299" i="1"/>
  <c r="AN299" i="1"/>
  <c r="AN298" i="1" s="1"/>
  <c r="AL299" i="1"/>
  <c r="AK299" i="1"/>
  <c r="AK298" i="1" s="1"/>
  <c r="AI299" i="1"/>
  <c r="AI298" i="1" s="1"/>
  <c r="AH299" i="1"/>
  <c r="AF299" i="1"/>
  <c r="AE299" i="1"/>
  <c r="AE298" i="1" s="1"/>
  <c r="AA299" i="1"/>
  <c r="AA298" i="1" s="1"/>
  <c r="Z299" i="1"/>
  <c r="Z298" i="1" s="1"/>
  <c r="Y299" i="1"/>
  <c r="Y298" i="1" s="1"/>
  <c r="X299" i="1"/>
  <c r="X298" i="1" s="1"/>
  <c r="W299" i="1"/>
  <c r="W298" i="1" s="1"/>
  <c r="V299" i="1"/>
  <c r="V298" i="1" s="1"/>
  <c r="U299" i="1"/>
  <c r="U298" i="1" s="1"/>
  <c r="T299" i="1"/>
  <c r="T298" i="1" s="1"/>
  <c r="AO298" i="1"/>
  <c r="AP297" i="1"/>
  <c r="U259" i="2" s="1"/>
  <c r="AM297" i="1"/>
  <c r="T259" i="2" s="1"/>
  <c r="AJ297" i="1"/>
  <c r="S259" i="2" s="1"/>
  <c r="AG297" i="1"/>
  <c r="R259" i="2" s="1"/>
  <c r="B297" i="1"/>
  <c r="AO296" i="1"/>
  <c r="AO295" i="1" s="1"/>
  <c r="AN296" i="1"/>
  <c r="AL296" i="1"/>
  <c r="AK296" i="1"/>
  <c r="AK295" i="1" s="1"/>
  <c r="AI296" i="1"/>
  <c r="AI295" i="1" s="1"/>
  <c r="AH296" i="1"/>
  <c r="AH295" i="1" s="1"/>
  <c r="AF296" i="1"/>
  <c r="AF295" i="1" s="1"/>
  <c r="AE296" i="1"/>
  <c r="AE295" i="1" s="1"/>
  <c r="AA296" i="1"/>
  <c r="AA295" i="1" s="1"/>
  <c r="Z296" i="1"/>
  <c r="Z295" i="1" s="1"/>
  <c r="Y296" i="1"/>
  <c r="Y295" i="1" s="1"/>
  <c r="X296" i="1"/>
  <c r="X295" i="1" s="1"/>
  <c r="W296" i="1"/>
  <c r="W295" i="1" s="1"/>
  <c r="V296" i="1"/>
  <c r="V295" i="1" s="1"/>
  <c r="U296" i="1"/>
  <c r="U295" i="1" s="1"/>
  <c r="T296" i="1"/>
  <c r="T295" i="1" s="1"/>
  <c r="B296" i="1"/>
  <c r="AN295" i="1"/>
  <c r="AL295" i="1"/>
  <c r="B295" i="1"/>
  <c r="AP294" i="1"/>
  <c r="U256" i="2" s="1"/>
  <c r="AM294" i="1"/>
  <c r="T256" i="2" s="1"/>
  <c r="AJ294" i="1"/>
  <c r="S256" i="2" s="1"/>
  <c r="AG294" i="1"/>
  <c r="R256" i="2" s="1"/>
  <c r="AP293" i="1"/>
  <c r="U255" i="2" s="1"/>
  <c r="AM293" i="1"/>
  <c r="T255" i="2" s="1"/>
  <c r="AJ293" i="1"/>
  <c r="S255" i="2" s="1"/>
  <c r="AG293" i="1"/>
  <c r="R255" i="2" s="1"/>
  <c r="E293" i="1"/>
  <c r="C293" i="1"/>
  <c r="C294" i="1" s="1"/>
  <c r="C298" i="1" s="1"/>
  <c r="C299" i="1" s="1"/>
  <c r="AP292" i="1"/>
  <c r="U254" i="2" s="1"/>
  <c r="AM292" i="1"/>
  <c r="T254" i="2" s="1"/>
  <c r="AJ292" i="1"/>
  <c r="S254" i="2" s="1"/>
  <c r="AG292" i="1"/>
  <c r="R254" i="2" s="1"/>
  <c r="B292" i="1"/>
  <c r="O292" i="1" s="1"/>
  <c r="L254" i="2" s="1"/>
  <c r="AO291" i="1"/>
  <c r="AN291" i="1"/>
  <c r="AL291" i="1"/>
  <c r="AK291" i="1"/>
  <c r="AI291" i="1"/>
  <c r="AH291" i="1"/>
  <c r="AF291" i="1"/>
  <c r="AE291" i="1"/>
  <c r="AA291" i="1"/>
  <c r="Z291" i="1"/>
  <c r="Y291" i="1"/>
  <c r="X291" i="1"/>
  <c r="W291" i="1"/>
  <c r="V291" i="1"/>
  <c r="U291" i="1"/>
  <c r="T291" i="1"/>
  <c r="AP290" i="1"/>
  <c r="U252" i="2" s="1"/>
  <c r="AM290" i="1"/>
  <c r="T252" i="2" s="1"/>
  <c r="AJ290" i="1"/>
  <c r="S252" i="2" s="1"/>
  <c r="AG290" i="1"/>
  <c r="R252" i="2" s="1"/>
  <c r="E290" i="1"/>
  <c r="C290" i="1"/>
  <c r="C291" i="1" s="1"/>
  <c r="AP289" i="1"/>
  <c r="U251" i="2" s="1"/>
  <c r="AM289" i="1"/>
  <c r="T251" i="2" s="1"/>
  <c r="AJ289" i="1"/>
  <c r="S251" i="2" s="1"/>
  <c r="AG289" i="1"/>
  <c r="R251" i="2" s="1"/>
  <c r="B289" i="1"/>
  <c r="R289" i="1" s="1"/>
  <c r="AP288" i="1"/>
  <c r="U250" i="2" s="1"/>
  <c r="AM288" i="1"/>
  <c r="T250" i="2" s="1"/>
  <c r="AJ288" i="1"/>
  <c r="S250" i="2" s="1"/>
  <c r="AG288" i="1"/>
  <c r="R250" i="2" s="1"/>
  <c r="AP287" i="1"/>
  <c r="U249" i="2" s="1"/>
  <c r="AM287" i="1"/>
  <c r="T249" i="2" s="1"/>
  <c r="AJ287" i="1"/>
  <c r="S249" i="2" s="1"/>
  <c r="AG287" i="1"/>
  <c r="R249" i="2" s="1"/>
  <c r="AP286" i="1"/>
  <c r="U248" i="2" s="1"/>
  <c r="AM286" i="1"/>
  <c r="T248" i="2" s="1"/>
  <c r="AJ286" i="1"/>
  <c r="S248" i="2" s="1"/>
  <c r="AG286" i="1"/>
  <c r="R248" i="2" s="1"/>
  <c r="AP285" i="1"/>
  <c r="U247" i="2" s="1"/>
  <c r="AM285" i="1"/>
  <c r="T247" i="2" s="1"/>
  <c r="AJ285" i="1"/>
  <c r="S247" i="2" s="1"/>
  <c r="AG285" i="1"/>
  <c r="R247" i="2" s="1"/>
  <c r="AP284" i="1"/>
  <c r="U246" i="2" s="1"/>
  <c r="AM284" i="1"/>
  <c r="T246" i="2" s="1"/>
  <c r="AJ284" i="1"/>
  <c r="S246" i="2" s="1"/>
  <c r="AG284" i="1"/>
  <c r="R246" i="2" s="1"/>
  <c r="E284" i="1"/>
  <c r="B284" i="1" s="1"/>
  <c r="R284" i="1" s="1"/>
  <c r="C284" i="1"/>
  <c r="C285" i="1" s="1"/>
  <c r="C286" i="1" s="1"/>
  <c r="C287" i="1" s="1"/>
  <c r="C288" i="1" s="1"/>
  <c r="AP283" i="1"/>
  <c r="U245" i="2" s="1"/>
  <c r="AM283" i="1"/>
  <c r="T245" i="2" s="1"/>
  <c r="AJ283" i="1"/>
  <c r="S245" i="2" s="1"/>
  <c r="AG283" i="1"/>
  <c r="R245" i="2" s="1"/>
  <c r="B283" i="1"/>
  <c r="AO282" i="1"/>
  <c r="AN282" i="1"/>
  <c r="AL282" i="1"/>
  <c r="AK282" i="1"/>
  <c r="AI282" i="1"/>
  <c r="AH282" i="1"/>
  <c r="AF282" i="1"/>
  <c r="AE282" i="1"/>
  <c r="AA282" i="1"/>
  <c r="Z282" i="1"/>
  <c r="Y282" i="1"/>
  <c r="X282" i="1"/>
  <c r="W282" i="1"/>
  <c r="V282" i="1"/>
  <c r="U282" i="1"/>
  <c r="T282" i="1"/>
  <c r="E281" i="1"/>
  <c r="C281" i="1"/>
  <c r="C282" i="1" s="1"/>
  <c r="AP280" i="1"/>
  <c r="U242" i="2" s="1"/>
  <c r="AM280" i="1"/>
  <c r="T242" i="2" s="1"/>
  <c r="AJ280" i="1"/>
  <c r="S242" i="2" s="1"/>
  <c r="AG280" i="1"/>
  <c r="R242" i="2" s="1"/>
  <c r="B280" i="1"/>
  <c r="AO279" i="1"/>
  <c r="AN279" i="1"/>
  <c r="AL279" i="1"/>
  <c r="AK279" i="1"/>
  <c r="AI279" i="1"/>
  <c r="AH279" i="1"/>
  <c r="AF279" i="1"/>
  <c r="AE279" i="1"/>
  <c r="AA279" i="1"/>
  <c r="Z279" i="1"/>
  <c r="Y279" i="1"/>
  <c r="X279" i="1"/>
  <c r="W279" i="1"/>
  <c r="V279" i="1"/>
  <c r="U279" i="1"/>
  <c r="T279" i="1"/>
  <c r="AP278" i="1"/>
  <c r="U240" i="2" s="1"/>
  <c r="AM278" i="1"/>
  <c r="T240" i="2" s="1"/>
  <c r="AJ278" i="1"/>
  <c r="S240" i="2" s="1"/>
  <c r="AG278" i="1"/>
  <c r="R240" i="2" s="1"/>
  <c r="AP277" i="1"/>
  <c r="U239" i="2" s="1"/>
  <c r="AM277" i="1"/>
  <c r="T239" i="2" s="1"/>
  <c r="AJ277" i="1"/>
  <c r="S239" i="2" s="1"/>
  <c r="AG277" i="1"/>
  <c r="R239" i="2" s="1"/>
  <c r="AP276" i="1"/>
  <c r="U238" i="2" s="1"/>
  <c r="AM276" i="1"/>
  <c r="T238" i="2" s="1"/>
  <c r="AJ276" i="1"/>
  <c r="S238" i="2" s="1"/>
  <c r="AG276" i="1"/>
  <c r="R238" i="2" s="1"/>
  <c r="AP275" i="1"/>
  <c r="U237" i="2" s="1"/>
  <c r="AM275" i="1"/>
  <c r="T237" i="2" s="1"/>
  <c r="AJ275" i="1"/>
  <c r="S237" i="2" s="1"/>
  <c r="AG275" i="1"/>
  <c r="R237" i="2" s="1"/>
  <c r="AP274" i="1"/>
  <c r="U236" i="2" s="1"/>
  <c r="AM274" i="1"/>
  <c r="T236" i="2" s="1"/>
  <c r="AJ274" i="1"/>
  <c r="S236" i="2" s="1"/>
  <c r="AG274" i="1"/>
  <c r="R236" i="2" s="1"/>
  <c r="E274" i="1"/>
  <c r="C274" i="1"/>
  <c r="C275" i="1" s="1"/>
  <c r="C276" i="1" s="1"/>
  <c r="C277" i="1" s="1"/>
  <c r="C278" i="1" s="1"/>
  <c r="C279" i="1" s="1"/>
  <c r="AP273" i="1"/>
  <c r="U235" i="2" s="1"/>
  <c r="AM273" i="1"/>
  <c r="T235" i="2" s="1"/>
  <c r="AJ273" i="1"/>
  <c r="S235" i="2" s="1"/>
  <c r="AG273" i="1"/>
  <c r="R235" i="2" s="1"/>
  <c r="B273" i="1"/>
  <c r="AO272" i="1"/>
  <c r="AN272" i="1"/>
  <c r="AL272" i="1"/>
  <c r="AK272" i="1"/>
  <c r="AI272" i="1"/>
  <c r="AH272" i="1"/>
  <c r="AF272" i="1"/>
  <c r="AE272" i="1"/>
  <c r="AA272" i="1"/>
  <c r="Z272" i="1"/>
  <c r="Y272" i="1"/>
  <c r="X272" i="1"/>
  <c r="W272" i="1"/>
  <c r="V272" i="1"/>
  <c r="U272" i="1"/>
  <c r="T272" i="1"/>
  <c r="B272" i="1"/>
  <c r="B271" i="1"/>
  <c r="B270" i="1"/>
  <c r="AP269" i="1"/>
  <c r="U231" i="2" s="1"/>
  <c r="AM269" i="1"/>
  <c r="T231" i="2" s="1"/>
  <c r="AJ269" i="1"/>
  <c r="S231" i="2" s="1"/>
  <c r="AG269" i="1"/>
  <c r="R231" i="2" s="1"/>
  <c r="B269" i="1"/>
  <c r="R269" i="1" s="1"/>
  <c r="AO268" i="1"/>
  <c r="AN268" i="1"/>
  <c r="AL268" i="1"/>
  <c r="AL267" i="1" s="1"/>
  <c r="AK268" i="1"/>
  <c r="AK267" i="1" s="1"/>
  <c r="AK266" i="1" s="1"/>
  <c r="AI268" i="1"/>
  <c r="AI267" i="1" s="1"/>
  <c r="AI266" i="1" s="1"/>
  <c r="AH268" i="1"/>
  <c r="AH267" i="1" s="1"/>
  <c r="AF268" i="1"/>
  <c r="AE268" i="1"/>
  <c r="AE267" i="1" s="1"/>
  <c r="AE266" i="1" s="1"/>
  <c r="AA268" i="1"/>
  <c r="AA267" i="1" s="1"/>
  <c r="AA266" i="1" s="1"/>
  <c r="Z268" i="1"/>
  <c r="Z267" i="1" s="1"/>
  <c r="Z266" i="1" s="1"/>
  <c r="Y268" i="1"/>
  <c r="Y267" i="1" s="1"/>
  <c r="Y266" i="1" s="1"/>
  <c r="X268" i="1"/>
  <c r="X267" i="1" s="1"/>
  <c r="X266" i="1" s="1"/>
  <c r="W268" i="1"/>
  <c r="W267" i="1" s="1"/>
  <c r="W266" i="1" s="1"/>
  <c r="V268" i="1"/>
  <c r="V267" i="1" s="1"/>
  <c r="V266" i="1" s="1"/>
  <c r="U268" i="1"/>
  <c r="U267" i="1" s="1"/>
  <c r="U266" i="1" s="1"/>
  <c r="T268" i="1"/>
  <c r="T267" i="1" s="1"/>
  <c r="T266" i="1" s="1"/>
  <c r="AO267" i="1"/>
  <c r="AN267" i="1"/>
  <c r="AN266" i="1" s="1"/>
  <c r="E267" i="1"/>
  <c r="B267" i="1" s="1"/>
  <c r="C266" i="1"/>
  <c r="C267" i="1" s="1"/>
  <c r="C268" i="1" s="1"/>
  <c r="B266" i="1"/>
  <c r="B265" i="1"/>
  <c r="AP264" i="1"/>
  <c r="U226" i="2" s="1"/>
  <c r="AM264" i="1"/>
  <c r="T226" i="2" s="1"/>
  <c r="AJ264" i="1"/>
  <c r="S226" i="2" s="1"/>
  <c r="AG264" i="1"/>
  <c r="R226" i="2" s="1"/>
  <c r="B264" i="1"/>
  <c r="R264" i="1" s="1"/>
  <c r="AP263" i="1"/>
  <c r="U225" i="2" s="1"/>
  <c r="AM263" i="1"/>
  <c r="T225" i="2" s="1"/>
  <c r="AJ263" i="1"/>
  <c r="S225" i="2" s="1"/>
  <c r="AG263" i="1"/>
  <c r="R225" i="2" s="1"/>
  <c r="B263" i="1"/>
  <c r="R263" i="1" s="1"/>
  <c r="AP262" i="1"/>
  <c r="U224" i="2" s="1"/>
  <c r="AM262" i="1"/>
  <c r="T224" i="2" s="1"/>
  <c r="AJ262" i="1"/>
  <c r="S224" i="2" s="1"/>
  <c r="AG262" i="1"/>
  <c r="R224" i="2" s="1"/>
  <c r="B262" i="1"/>
  <c r="R262" i="1" s="1"/>
  <c r="AP261" i="1"/>
  <c r="U223" i="2" s="1"/>
  <c r="AM261" i="1"/>
  <c r="T223" i="2" s="1"/>
  <c r="AJ261" i="1"/>
  <c r="S223" i="2" s="1"/>
  <c r="AG261" i="1"/>
  <c r="R223" i="2" s="1"/>
  <c r="B261" i="1"/>
  <c r="AP260" i="1"/>
  <c r="U222" i="2" s="1"/>
  <c r="AM260" i="1"/>
  <c r="T222" i="2" s="1"/>
  <c r="AJ260" i="1"/>
  <c r="S222" i="2" s="1"/>
  <c r="AG260" i="1"/>
  <c r="R222" i="2" s="1"/>
  <c r="B260" i="1"/>
  <c r="AP259" i="1"/>
  <c r="U221" i="2" s="1"/>
  <c r="AM259" i="1"/>
  <c r="T221" i="2" s="1"/>
  <c r="AJ259" i="1"/>
  <c r="S221" i="2" s="1"/>
  <c r="AG259" i="1"/>
  <c r="R221" i="2" s="1"/>
  <c r="B259" i="1"/>
  <c r="R259" i="1" s="1"/>
  <c r="O221" i="2" s="1"/>
  <c r="AP258" i="1"/>
  <c r="U220" i="2" s="1"/>
  <c r="AM258" i="1"/>
  <c r="T220" i="2" s="1"/>
  <c r="AJ258" i="1"/>
  <c r="S220" i="2" s="1"/>
  <c r="AG258" i="1"/>
  <c r="R220" i="2" s="1"/>
  <c r="B258" i="1"/>
  <c r="N258" i="1" s="1"/>
  <c r="AP257" i="1"/>
  <c r="U219" i="2" s="1"/>
  <c r="AM257" i="1"/>
  <c r="T219" i="2" s="1"/>
  <c r="AJ257" i="1"/>
  <c r="S219" i="2" s="1"/>
  <c r="AG257" i="1"/>
  <c r="R219" i="2" s="1"/>
  <c r="B257" i="1"/>
  <c r="AP256" i="1"/>
  <c r="U218" i="2" s="1"/>
  <c r="AM256" i="1"/>
  <c r="T218" i="2" s="1"/>
  <c r="AJ256" i="1"/>
  <c r="S218" i="2" s="1"/>
  <c r="AG256" i="1"/>
  <c r="R218" i="2" s="1"/>
  <c r="B256" i="1"/>
  <c r="O256" i="1" s="1"/>
  <c r="L218" i="2" s="1"/>
  <c r="AP255" i="1"/>
  <c r="U217" i="2" s="1"/>
  <c r="AM255" i="1"/>
  <c r="T217" i="2" s="1"/>
  <c r="AJ255" i="1"/>
  <c r="S217" i="2" s="1"/>
  <c r="AG255" i="1"/>
  <c r="R217" i="2" s="1"/>
  <c r="B255" i="1"/>
  <c r="S255" i="1" s="1"/>
  <c r="AP254" i="1"/>
  <c r="U216" i="2" s="1"/>
  <c r="AM254" i="1"/>
  <c r="T216" i="2" s="1"/>
  <c r="AJ254" i="1"/>
  <c r="S216" i="2" s="1"/>
  <c r="AG254" i="1"/>
  <c r="R216" i="2" s="1"/>
  <c r="B254" i="1"/>
  <c r="S254" i="1" s="1"/>
  <c r="AO253" i="1"/>
  <c r="AN253" i="1"/>
  <c r="AL253" i="1"/>
  <c r="AK253" i="1"/>
  <c r="AK252" i="1" s="1"/>
  <c r="AI253" i="1"/>
  <c r="AI252" i="1" s="1"/>
  <c r="AH253" i="1"/>
  <c r="AH252" i="1" s="1"/>
  <c r="AF253" i="1"/>
  <c r="AF252" i="1" s="1"/>
  <c r="AE253" i="1"/>
  <c r="AA253" i="1"/>
  <c r="AA252" i="1" s="1"/>
  <c r="Z253" i="1"/>
  <c r="Z252" i="1" s="1"/>
  <c r="Y253" i="1"/>
  <c r="Y252" i="1" s="1"/>
  <c r="X253" i="1"/>
  <c r="X252" i="1" s="1"/>
  <c r="W253" i="1"/>
  <c r="W252" i="1" s="1"/>
  <c r="V253" i="1"/>
  <c r="V252" i="1" s="1"/>
  <c r="U253" i="1"/>
  <c r="U252" i="1" s="1"/>
  <c r="T253" i="1"/>
  <c r="T252" i="1" s="1"/>
  <c r="B253" i="1"/>
  <c r="AN252" i="1"/>
  <c r="B252" i="1"/>
  <c r="AP251" i="1"/>
  <c r="U213" i="2" s="1"/>
  <c r="AM251" i="1"/>
  <c r="T213" i="2" s="1"/>
  <c r="AJ251" i="1"/>
  <c r="S213" i="2" s="1"/>
  <c r="AG251" i="1"/>
  <c r="R213" i="2" s="1"/>
  <c r="B251" i="1"/>
  <c r="R251" i="1" s="1"/>
  <c r="AO250" i="1"/>
  <c r="AN250" i="1"/>
  <c r="AL250" i="1"/>
  <c r="AK250" i="1"/>
  <c r="AI250" i="1"/>
  <c r="AH250" i="1"/>
  <c r="AF250" i="1"/>
  <c r="AE250" i="1"/>
  <c r="AA250" i="1"/>
  <c r="Z250" i="1"/>
  <c r="Y250" i="1"/>
  <c r="X250" i="1"/>
  <c r="W250" i="1"/>
  <c r="V250" i="1"/>
  <c r="U250" i="1"/>
  <c r="T250" i="1"/>
  <c r="B250" i="1"/>
  <c r="AP249" i="1"/>
  <c r="U211" i="2" s="1"/>
  <c r="AM249" i="1"/>
  <c r="T211" i="2" s="1"/>
  <c r="AJ249" i="1"/>
  <c r="S211" i="2" s="1"/>
  <c r="AG249" i="1"/>
  <c r="R211" i="2" s="1"/>
  <c r="B249" i="1"/>
  <c r="AO248" i="1"/>
  <c r="AN248" i="1"/>
  <c r="AL248" i="1"/>
  <c r="AK248" i="1"/>
  <c r="AI248" i="1"/>
  <c r="AH248" i="1"/>
  <c r="AF248" i="1"/>
  <c r="AE248" i="1"/>
  <c r="AA248" i="1"/>
  <c r="Z248" i="1"/>
  <c r="Y248" i="1"/>
  <c r="X248" i="1"/>
  <c r="W248" i="1"/>
  <c r="V248" i="1"/>
  <c r="U248" i="1"/>
  <c r="T248" i="1"/>
  <c r="B248" i="1"/>
  <c r="AP247" i="1"/>
  <c r="U209" i="2" s="1"/>
  <c r="AM247" i="1"/>
  <c r="T209" i="2" s="1"/>
  <c r="AJ247" i="1"/>
  <c r="S209" i="2" s="1"/>
  <c r="AG247" i="1"/>
  <c r="R209" i="2" s="1"/>
  <c r="B247" i="1"/>
  <c r="AP246" i="1"/>
  <c r="U208" i="2" s="1"/>
  <c r="AM246" i="1"/>
  <c r="T208" i="2" s="1"/>
  <c r="AJ246" i="1"/>
  <c r="S208" i="2" s="1"/>
  <c r="AG246" i="1"/>
  <c r="R208" i="2" s="1"/>
  <c r="B246" i="1"/>
  <c r="AP245" i="1"/>
  <c r="U207" i="2" s="1"/>
  <c r="AM245" i="1"/>
  <c r="T207" i="2" s="1"/>
  <c r="AJ245" i="1"/>
  <c r="S207" i="2" s="1"/>
  <c r="AG245" i="1"/>
  <c r="R207" i="2" s="1"/>
  <c r="B245" i="1"/>
  <c r="R245" i="1" s="1"/>
  <c r="AP244" i="1"/>
  <c r="U206" i="2" s="1"/>
  <c r="AM244" i="1"/>
  <c r="T206" i="2" s="1"/>
  <c r="AJ244" i="1"/>
  <c r="S206" i="2" s="1"/>
  <c r="AG244" i="1"/>
  <c r="R206" i="2" s="1"/>
  <c r="B244" i="1"/>
  <c r="S244" i="1" s="1"/>
  <c r="AP243" i="1"/>
  <c r="U205" i="2" s="1"/>
  <c r="AM243" i="1"/>
  <c r="T205" i="2" s="1"/>
  <c r="AJ243" i="1"/>
  <c r="S205" i="2" s="1"/>
  <c r="AG243" i="1"/>
  <c r="R205" i="2" s="1"/>
  <c r="B243" i="1"/>
  <c r="AP242" i="1"/>
  <c r="U204" i="2" s="1"/>
  <c r="AM242" i="1"/>
  <c r="T204" i="2" s="1"/>
  <c r="AJ242" i="1"/>
  <c r="S204" i="2" s="1"/>
  <c r="AG242" i="1"/>
  <c r="R204" i="2" s="1"/>
  <c r="B242" i="1"/>
  <c r="R242" i="1" s="1"/>
  <c r="AP241" i="1"/>
  <c r="U203" i="2" s="1"/>
  <c r="AM241" i="1"/>
  <c r="T203" i="2" s="1"/>
  <c r="AJ241" i="1"/>
  <c r="S203" i="2" s="1"/>
  <c r="AG241" i="1"/>
  <c r="R203" i="2" s="1"/>
  <c r="B241" i="1"/>
  <c r="S241" i="1" s="1"/>
  <c r="AP240" i="1"/>
  <c r="U202" i="2" s="1"/>
  <c r="AM240" i="1"/>
  <c r="T202" i="2" s="1"/>
  <c r="AJ240" i="1"/>
  <c r="S202" i="2" s="1"/>
  <c r="AG240" i="1"/>
  <c r="R202" i="2" s="1"/>
  <c r="B240" i="1"/>
  <c r="N240" i="1" s="1"/>
  <c r="AP239" i="1"/>
  <c r="U201" i="2" s="1"/>
  <c r="AM239" i="1"/>
  <c r="T201" i="2" s="1"/>
  <c r="AJ239" i="1"/>
  <c r="S201" i="2" s="1"/>
  <c r="AG239" i="1"/>
  <c r="R201" i="2" s="1"/>
  <c r="B239" i="1"/>
  <c r="AP238" i="1"/>
  <c r="U200" i="2" s="1"/>
  <c r="AM238" i="1"/>
  <c r="T200" i="2" s="1"/>
  <c r="AJ238" i="1"/>
  <c r="S200" i="2" s="1"/>
  <c r="AG238" i="1"/>
  <c r="R200" i="2" s="1"/>
  <c r="B238" i="1"/>
  <c r="O238" i="1" s="1"/>
  <c r="L200" i="2" s="1"/>
  <c r="AP237" i="1"/>
  <c r="U199" i="2" s="1"/>
  <c r="AM237" i="1"/>
  <c r="T199" i="2" s="1"/>
  <c r="AJ237" i="1"/>
  <c r="S199" i="2" s="1"/>
  <c r="AG237" i="1"/>
  <c r="R199" i="2" s="1"/>
  <c r="B237" i="1"/>
  <c r="AP236" i="1"/>
  <c r="U198" i="2" s="1"/>
  <c r="AM236" i="1"/>
  <c r="T198" i="2" s="1"/>
  <c r="AJ236" i="1"/>
  <c r="S198" i="2" s="1"/>
  <c r="AG236" i="1"/>
  <c r="R198" i="2" s="1"/>
  <c r="B236" i="1"/>
  <c r="AP235" i="1"/>
  <c r="U197" i="2" s="1"/>
  <c r="AM235" i="1"/>
  <c r="T197" i="2" s="1"/>
  <c r="AJ235" i="1"/>
  <c r="S197" i="2" s="1"/>
  <c r="AG235" i="1"/>
  <c r="R197" i="2" s="1"/>
  <c r="B235" i="1"/>
  <c r="R235" i="1" s="1"/>
  <c r="AP234" i="1"/>
  <c r="U196" i="2" s="1"/>
  <c r="AM234" i="1"/>
  <c r="T196" i="2" s="1"/>
  <c r="AJ234" i="1"/>
  <c r="S196" i="2" s="1"/>
  <c r="AG234" i="1"/>
  <c r="R196" i="2" s="1"/>
  <c r="B234" i="1"/>
  <c r="S234" i="1" s="1"/>
  <c r="AP233" i="1"/>
  <c r="U195" i="2" s="1"/>
  <c r="AM233" i="1"/>
  <c r="T195" i="2" s="1"/>
  <c r="AJ233" i="1"/>
  <c r="S195" i="2" s="1"/>
  <c r="AG233" i="1"/>
  <c r="R195" i="2" s="1"/>
  <c r="B233" i="1"/>
  <c r="AP232" i="1"/>
  <c r="U194" i="2" s="1"/>
  <c r="AM232" i="1"/>
  <c r="T194" i="2" s="1"/>
  <c r="AJ232" i="1"/>
  <c r="S194" i="2" s="1"/>
  <c r="AG232" i="1"/>
  <c r="R194" i="2" s="1"/>
  <c r="B232" i="1"/>
  <c r="S232" i="1" s="1"/>
  <c r="AP231" i="1"/>
  <c r="U193" i="2" s="1"/>
  <c r="AM231" i="1"/>
  <c r="T193" i="2" s="1"/>
  <c r="AJ231" i="1"/>
  <c r="S193" i="2" s="1"/>
  <c r="AG231" i="1"/>
  <c r="R193" i="2" s="1"/>
  <c r="B231" i="1"/>
  <c r="AP230" i="1"/>
  <c r="U192" i="2" s="1"/>
  <c r="AM230" i="1"/>
  <c r="T192" i="2" s="1"/>
  <c r="AJ230" i="1"/>
  <c r="S192" i="2" s="1"/>
  <c r="AG230" i="1"/>
  <c r="R192" i="2" s="1"/>
  <c r="B230" i="1"/>
  <c r="AP229" i="1"/>
  <c r="U191" i="2" s="1"/>
  <c r="AM229" i="1"/>
  <c r="T191" i="2" s="1"/>
  <c r="AJ229" i="1"/>
  <c r="S191" i="2" s="1"/>
  <c r="AG229" i="1"/>
  <c r="R191" i="2" s="1"/>
  <c r="B229" i="1"/>
  <c r="N229" i="1" s="1"/>
  <c r="AO228" i="1"/>
  <c r="AN228" i="1"/>
  <c r="AL228" i="1"/>
  <c r="AK228" i="1"/>
  <c r="AI228" i="1"/>
  <c r="AH228" i="1"/>
  <c r="AF228" i="1"/>
  <c r="AE228" i="1"/>
  <c r="AA228" i="1"/>
  <c r="Z228" i="1"/>
  <c r="Y228" i="1"/>
  <c r="X228" i="1"/>
  <c r="W228" i="1"/>
  <c r="V228" i="1"/>
  <c r="U228" i="1"/>
  <c r="T228" i="1"/>
  <c r="B228" i="1"/>
  <c r="B227" i="1"/>
  <c r="AP226" i="1"/>
  <c r="U188" i="2" s="1"/>
  <c r="AM226" i="1"/>
  <c r="T188" i="2" s="1"/>
  <c r="AJ226" i="1"/>
  <c r="S188" i="2" s="1"/>
  <c r="AG226" i="1"/>
  <c r="R188" i="2" s="1"/>
  <c r="B226" i="1"/>
  <c r="S226" i="1" s="1"/>
  <c r="AP225" i="1"/>
  <c r="U187" i="2" s="1"/>
  <c r="AM225" i="1"/>
  <c r="T187" i="2" s="1"/>
  <c r="AJ225" i="1"/>
  <c r="S187" i="2" s="1"/>
  <c r="AG225" i="1"/>
  <c r="R187" i="2" s="1"/>
  <c r="B225" i="1"/>
  <c r="N225" i="1" s="1"/>
  <c r="AP224" i="1"/>
  <c r="U186" i="2" s="1"/>
  <c r="AM224" i="1"/>
  <c r="T186" i="2" s="1"/>
  <c r="AJ224" i="1"/>
  <c r="S186" i="2" s="1"/>
  <c r="AG224" i="1"/>
  <c r="R186" i="2" s="1"/>
  <c r="B224" i="1"/>
  <c r="AP223" i="1"/>
  <c r="U185" i="2" s="1"/>
  <c r="AM223" i="1"/>
  <c r="T185" i="2" s="1"/>
  <c r="AJ223" i="1"/>
  <c r="S185" i="2" s="1"/>
  <c r="AG223" i="1"/>
  <c r="R185" i="2" s="1"/>
  <c r="B223" i="1"/>
  <c r="S223" i="1" s="1"/>
  <c r="AO222" i="1"/>
  <c r="AO221" i="1" s="1"/>
  <c r="AN222" i="1"/>
  <c r="AL222" i="1"/>
  <c r="AL221" i="1" s="1"/>
  <c r="AK222" i="1"/>
  <c r="AI222" i="1"/>
  <c r="AI221" i="1" s="1"/>
  <c r="AH222" i="1"/>
  <c r="AH221" i="1" s="1"/>
  <c r="AF222" i="1"/>
  <c r="AF221" i="1" s="1"/>
  <c r="AE222" i="1"/>
  <c r="AE221" i="1" s="1"/>
  <c r="AA222" i="1"/>
  <c r="AA221" i="1" s="1"/>
  <c r="Z222" i="1"/>
  <c r="Z221" i="1" s="1"/>
  <c r="Y222" i="1"/>
  <c r="Y221" i="1" s="1"/>
  <c r="X222" i="1"/>
  <c r="X221" i="1" s="1"/>
  <c r="W222" i="1"/>
  <c r="W221" i="1" s="1"/>
  <c r="V222" i="1"/>
  <c r="V221" i="1" s="1"/>
  <c r="U222" i="1"/>
  <c r="U221" i="1" s="1"/>
  <c r="T222" i="1"/>
  <c r="T221" i="1" s="1"/>
  <c r="B222" i="1"/>
  <c r="B221" i="1"/>
  <c r="AP220" i="1"/>
  <c r="U182" i="2" s="1"/>
  <c r="AM220" i="1"/>
  <c r="T182" i="2" s="1"/>
  <c r="AJ220" i="1"/>
  <c r="S182" i="2" s="1"/>
  <c r="AG220" i="1"/>
  <c r="R182" i="2" s="1"/>
  <c r="B220" i="1"/>
  <c r="N220" i="1" s="1"/>
  <c r="AP219" i="1"/>
  <c r="U181" i="2" s="1"/>
  <c r="AM219" i="1"/>
  <c r="T181" i="2" s="1"/>
  <c r="AJ219" i="1"/>
  <c r="S181" i="2" s="1"/>
  <c r="AG219" i="1"/>
  <c r="R181" i="2" s="1"/>
  <c r="B219" i="1"/>
  <c r="S219" i="1" s="1"/>
  <c r="AP218" i="1"/>
  <c r="U180" i="2" s="1"/>
  <c r="AM218" i="1"/>
  <c r="T180" i="2" s="1"/>
  <c r="AJ218" i="1"/>
  <c r="S180" i="2" s="1"/>
  <c r="AG218" i="1"/>
  <c r="R180" i="2" s="1"/>
  <c r="B218" i="1"/>
  <c r="AP217" i="1"/>
  <c r="U179" i="2" s="1"/>
  <c r="AM217" i="1"/>
  <c r="T179" i="2" s="1"/>
  <c r="AJ217" i="1"/>
  <c r="S179" i="2" s="1"/>
  <c r="AG217" i="1"/>
  <c r="R179" i="2" s="1"/>
  <c r="B217" i="1"/>
  <c r="AP216" i="1"/>
  <c r="U178" i="2" s="1"/>
  <c r="AM216" i="1"/>
  <c r="T178" i="2" s="1"/>
  <c r="AJ216" i="1"/>
  <c r="S178" i="2" s="1"/>
  <c r="AG216" i="1"/>
  <c r="R178" i="2" s="1"/>
  <c r="B216" i="1"/>
  <c r="AO215" i="1"/>
  <c r="AN215" i="1"/>
  <c r="AN214" i="1" s="1"/>
  <c r="AL215" i="1"/>
  <c r="AL214" i="1" s="1"/>
  <c r="AK215" i="1"/>
  <c r="AK214" i="1" s="1"/>
  <c r="AI215" i="1"/>
  <c r="AH215" i="1"/>
  <c r="AH214" i="1" s="1"/>
  <c r="AF215" i="1"/>
  <c r="AF214" i="1" s="1"/>
  <c r="AE215" i="1"/>
  <c r="AE214" i="1" s="1"/>
  <c r="AA215" i="1"/>
  <c r="AA214" i="1" s="1"/>
  <c r="Z215" i="1"/>
  <c r="Z214" i="1" s="1"/>
  <c r="Y215" i="1"/>
  <c r="Y214" i="1" s="1"/>
  <c r="X215" i="1"/>
  <c r="X214" i="1" s="1"/>
  <c r="W215" i="1"/>
  <c r="W214" i="1" s="1"/>
  <c r="V215" i="1"/>
  <c r="V214" i="1" s="1"/>
  <c r="U215" i="1"/>
  <c r="U214" i="1" s="1"/>
  <c r="T215" i="1"/>
  <c r="T214" i="1" s="1"/>
  <c r="B215" i="1"/>
  <c r="B214" i="1"/>
  <c r="AP213" i="1"/>
  <c r="U175" i="2" s="1"/>
  <c r="AM213" i="1"/>
  <c r="T175" i="2" s="1"/>
  <c r="AJ213" i="1"/>
  <c r="S175" i="2" s="1"/>
  <c r="AG213" i="1"/>
  <c r="R175" i="2" s="1"/>
  <c r="B213" i="1"/>
  <c r="AP212" i="1"/>
  <c r="U174" i="2" s="1"/>
  <c r="AM212" i="1"/>
  <c r="T174" i="2" s="1"/>
  <c r="AJ212" i="1"/>
  <c r="S174" i="2" s="1"/>
  <c r="AG212" i="1"/>
  <c r="R174" i="2" s="1"/>
  <c r="B212" i="1"/>
  <c r="R212" i="1" s="1"/>
  <c r="AP211" i="1"/>
  <c r="U173" i="2" s="1"/>
  <c r="AM211" i="1"/>
  <c r="T173" i="2" s="1"/>
  <c r="AJ211" i="1"/>
  <c r="S173" i="2" s="1"/>
  <c r="AG211" i="1"/>
  <c r="R173" i="2" s="1"/>
  <c r="B211" i="1"/>
  <c r="R211" i="1" s="1"/>
  <c r="AO210" i="1"/>
  <c r="AN210" i="1"/>
  <c r="AL210" i="1"/>
  <c r="AK210" i="1"/>
  <c r="AI210" i="1"/>
  <c r="AH210" i="1"/>
  <c r="AF210" i="1"/>
  <c r="AE210" i="1"/>
  <c r="AA210" i="1"/>
  <c r="Z210" i="1"/>
  <c r="Y210" i="1"/>
  <c r="X210" i="1"/>
  <c r="W210" i="1"/>
  <c r="V210" i="1"/>
  <c r="U210" i="1"/>
  <c r="T210" i="1"/>
  <c r="B210" i="1"/>
  <c r="AP209" i="1"/>
  <c r="U171" i="2" s="1"/>
  <c r="AM209" i="1"/>
  <c r="T171" i="2" s="1"/>
  <c r="AJ209" i="1"/>
  <c r="S171" i="2" s="1"/>
  <c r="AG209" i="1"/>
  <c r="R171" i="2" s="1"/>
  <c r="B209" i="1"/>
  <c r="N209" i="1" s="1"/>
  <c r="AP208" i="1"/>
  <c r="U170" i="2" s="1"/>
  <c r="AM208" i="1"/>
  <c r="T170" i="2" s="1"/>
  <c r="AJ208" i="1"/>
  <c r="S170" i="2" s="1"/>
  <c r="AG208" i="1"/>
  <c r="R170" i="2" s="1"/>
  <c r="B208" i="1"/>
  <c r="R208" i="1" s="1"/>
  <c r="O170" i="2" s="1"/>
  <c r="AP207" i="1"/>
  <c r="U169" i="2" s="1"/>
  <c r="AM207" i="1"/>
  <c r="T169" i="2" s="1"/>
  <c r="AJ207" i="1"/>
  <c r="S169" i="2" s="1"/>
  <c r="AG207" i="1"/>
  <c r="R169" i="2" s="1"/>
  <c r="B207" i="1"/>
  <c r="N207" i="1" s="1"/>
  <c r="AB207" i="1" s="1"/>
  <c r="AQ207" i="1" s="1"/>
  <c r="AO206" i="1"/>
  <c r="AN206" i="1"/>
  <c r="AL206" i="1"/>
  <c r="AK206" i="1"/>
  <c r="AI206" i="1"/>
  <c r="AH206" i="1"/>
  <c r="AF206" i="1"/>
  <c r="AE206" i="1"/>
  <c r="AA206" i="1"/>
  <c r="Z206" i="1"/>
  <c r="Y206" i="1"/>
  <c r="X206" i="1"/>
  <c r="W206" i="1"/>
  <c r="V206" i="1"/>
  <c r="U206" i="1"/>
  <c r="T206" i="1"/>
  <c r="B206" i="1"/>
  <c r="B205" i="1"/>
  <c r="AP204" i="1"/>
  <c r="U166" i="2" s="1"/>
  <c r="AM204" i="1"/>
  <c r="T166" i="2" s="1"/>
  <c r="AJ204" i="1"/>
  <c r="S166" i="2" s="1"/>
  <c r="AG204" i="1"/>
  <c r="R166" i="2" s="1"/>
  <c r="B204" i="1"/>
  <c r="S204" i="1" s="1"/>
  <c r="AP203" i="1"/>
  <c r="U165" i="2" s="1"/>
  <c r="AM203" i="1"/>
  <c r="T165" i="2" s="1"/>
  <c r="AJ203" i="1"/>
  <c r="S165" i="2" s="1"/>
  <c r="AG203" i="1"/>
  <c r="R165" i="2" s="1"/>
  <c r="B203" i="1"/>
  <c r="O203" i="1" s="1"/>
  <c r="L165" i="2" s="1"/>
  <c r="AO202" i="1"/>
  <c r="AN202" i="1"/>
  <c r="AL202" i="1"/>
  <c r="AK202" i="1"/>
  <c r="AI202" i="1"/>
  <c r="AH202" i="1"/>
  <c r="AF202" i="1"/>
  <c r="AE202" i="1"/>
  <c r="AA202" i="1"/>
  <c r="Z202" i="1"/>
  <c r="Y202" i="1"/>
  <c r="X202" i="1"/>
  <c r="W202" i="1"/>
  <c r="V202" i="1"/>
  <c r="U202" i="1"/>
  <c r="T202" i="1"/>
  <c r="B202" i="1"/>
  <c r="AP201" i="1"/>
  <c r="U163" i="2" s="1"/>
  <c r="AM201" i="1"/>
  <c r="T163" i="2" s="1"/>
  <c r="AJ201" i="1"/>
  <c r="S163" i="2" s="1"/>
  <c r="AG201" i="1"/>
  <c r="R163" i="2" s="1"/>
  <c r="B201" i="1"/>
  <c r="AP200" i="1"/>
  <c r="U162" i="2" s="1"/>
  <c r="AM200" i="1"/>
  <c r="T162" i="2" s="1"/>
  <c r="AJ200" i="1"/>
  <c r="S162" i="2" s="1"/>
  <c r="AG200" i="1"/>
  <c r="R162" i="2" s="1"/>
  <c r="B200" i="1"/>
  <c r="R200" i="1" s="1"/>
  <c r="AP199" i="1"/>
  <c r="U161" i="2" s="1"/>
  <c r="AM199" i="1"/>
  <c r="T161" i="2" s="1"/>
  <c r="AJ199" i="1"/>
  <c r="S161" i="2" s="1"/>
  <c r="AG199" i="1"/>
  <c r="R161" i="2" s="1"/>
  <c r="B199" i="1"/>
  <c r="AP198" i="1"/>
  <c r="U160" i="2" s="1"/>
  <c r="AM198" i="1"/>
  <c r="T160" i="2" s="1"/>
  <c r="AJ198" i="1"/>
  <c r="S160" i="2" s="1"/>
  <c r="AG198" i="1"/>
  <c r="R160" i="2" s="1"/>
  <c r="B198" i="1"/>
  <c r="AP197" i="1"/>
  <c r="U159" i="2" s="1"/>
  <c r="AM197" i="1"/>
  <c r="T159" i="2" s="1"/>
  <c r="AJ197" i="1"/>
  <c r="S159" i="2" s="1"/>
  <c r="AG197" i="1"/>
  <c r="R159" i="2" s="1"/>
  <c r="B197" i="1"/>
  <c r="AP196" i="1"/>
  <c r="U158" i="2" s="1"/>
  <c r="AM196" i="1"/>
  <c r="T158" i="2" s="1"/>
  <c r="AJ196" i="1"/>
  <c r="S158" i="2" s="1"/>
  <c r="AG196" i="1"/>
  <c r="R158" i="2" s="1"/>
  <c r="B196" i="1"/>
  <c r="R196" i="1" s="1"/>
  <c r="AP195" i="1"/>
  <c r="U157" i="2" s="1"/>
  <c r="AM195" i="1"/>
  <c r="T157" i="2" s="1"/>
  <c r="AJ195" i="1"/>
  <c r="S157" i="2" s="1"/>
  <c r="AG195" i="1"/>
  <c r="R157" i="2" s="1"/>
  <c r="B195" i="1"/>
  <c r="N195" i="1" s="1"/>
  <c r="AP194" i="1"/>
  <c r="U156" i="2" s="1"/>
  <c r="AM194" i="1"/>
  <c r="T156" i="2" s="1"/>
  <c r="AJ194" i="1"/>
  <c r="S156" i="2" s="1"/>
  <c r="AG194" i="1"/>
  <c r="R156" i="2" s="1"/>
  <c r="B194" i="1"/>
  <c r="S194" i="1" s="1"/>
  <c r="AP193" i="1"/>
  <c r="U155" i="2" s="1"/>
  <c r="AM193" i="1"/>
  <c r="T155" i="2" s="1"/>
  <c r="AJ193" i="1"/>
  <c r="S155" i="2" s="1"/>
  <c r="AG193" i="1"/>
  <c r="R155" i="2" s="1"/>
  <c r="B193" i="1"/>
  <c r="AP192" i="1"/>
  <c r="U154" i="2" s="1"/>
  <c r="AM192" i="1"/>
  <c r="T154" i="2" s="1"/>
  <c r="AJ192" i="1"/>
  <c r="S154" i="2" s="1"/>
  <c r="AG192" i="1"/>
  <c r="R154" i="2" s="1"/>
  <c r="B192" i="1"/>
  <c r="R192" i="1" s="1"/>
  <c r="AP191" i="1"/>
  <c r="U153" i="2" s="1"/>
  <c r="AM191" i="1"/>
  <c r="T153" i="2" s="1"/>
  <c r="AJ191" i="1"/>
  <c r="S153" i="2" s="1"/>
  <c r="AG191" i="1"/>
  <c r="R153" i="2" s="1"/>
  <c r="B191" i="1"/>
  <c r="AP190" i="1"/>
  <c r="U152" i="2" s="1"/>
  <c r="AM190" i="1"/>
  <c r="T152" i="2" s="1"/>
  <c r="AJ190" i="1"/>
  <c r="S152" i="2" s="1"/>
  <c r="AG190" i="1"/>
  <c r="R152" i="2" s="1"/>
  <c r="B190" i="1"/>
  <c r="AP189" i="1"/>
  <c r="U151" i="2" s="1"/>
  <c r="AM189" i="1"/>
  <c r="T151" i="2" s="1"/>
  <c r="AJ189" i="1"/>
  <c r="S151" i="2" s="1"/>
  <c r="AG189" i="1"/>
  <c r="R151" i="2" s="1"/>
  <c r="B189" i="1"/>
  <c r="S189" i="1" s="1"/>
  <c r="AP188" i="1"/>
  <c r="U150" i="2" s="1"/>
  <c r="AM188" i="1"/>
  <c r="T150" i="2" s="1"/>
  <c r="AJ188" i="1"/>
  <c r="S150" i="2" s="1"/>
  <c r="AG188" i="1"/>
  <c r="R150" i="2" s="1"/>
  <c r="B188" i="1"/>
  <c r="R188" i="1" s="1"/>
  <c r="AP187" i="1"/>
  <c r="U149" i="2" s="1"/>
  <c r="AM187" i="1"/>
  <c r="T149" i="2" s="1"/>
  <c r="AJ187" i="1"/>
  <c r="S149" i="2" s="1"/>
  <c r="AG187" i="1"/>
  <c r="R149" i="2" s="1"/>
  <c r="B187" i="1"/>
  <c r="AP186" i="1"/>
  <c r="U148" i="2" s="1"/>
  <c r="AM186" i="1"/>
  <c r="T148" i="2" s="1"/>
  <c r="AJ186" i="1"/>
  <c r="S148" i="2" s="1"/>
  <c r="AG186" i="1"/>
  <c r="R148" i="2" s="1"/>
  <c r="B186" i="1"/>
  <c r="AO185" i="1"/>
  <c r="AN185" i="1"/>
  <c r="AL185" i="1"/>
  <c r="AK185" i="1"/>
  <c r="AI185" i="1"/>
  <c r="AH185" i="1"/>
  <c r="AH184" i="1" s="1"/>
  <c r="AF185" i="1"/>
  <c r="AE185" i="1"/>
  <c r="AA185" i="1"/>
  <c r="Z185" i="1"/>
  <c r="Y185" i="1"/>
  <c r="X185" i="1"/>
  <c r="W185" i="1"/>
  <c r="V185" i="1"/>
  <c r="U185" i="1"/>
  <c r="T185" i="1"/>
  <c r="B185" i="1"/>
  <c r="B184" i="1"/>
  <c r="B183" i="1"/>
  <c r="AP182" i="1"/>
  <c r="U144" i="2" s="1"/>
  <c r="AM182" i="1"/>
  <c r="T144" i="2" s="1"/>
  <c r="AJ182" i="1"/>
  <c r="S144" i="2" s="1"/>
  <c r="AG182" i="1"/>
  <c r="R144" i="2" s="1"/>
  <c r="B182" i="1"/>
  <c r="AO181" i="1"/>
  <c r="AO180" i="1" s="1"/>
  <c r="AN181" i="1"/>
  <c r="AN180" i="1" s="1"/>
  <c r="AP180" i="1" s="1"/>
  <c r="U142" i="2" s="1"/>
  <c r="AL181" i="1"/>
  <c r="AK181" i="1"/>
  <c r="AI181" i="1"/>
  <c r="AI180" i="1" s="1"/>
  <c r="AH181" i="1"/>
  <c r="AF181" i="1"/>
  <c r="AF180" i="1" s="1"/>
  <c r="AE181" i="1"/>
  <c r="AA181" i="1"/>
  <c r="AA180" i="1" s="1"/>
  <c r="Z181" i="1"/>
  <c r="Z180" i="1" s="1"/>
  <c r="Y181" i="1"/>
  <c r="Y180" i="1" s="1"/>
  <c r="X181" i="1"/>
  <c r="X180" i="1" s="1"/>
  <c r="W181" i="1"/>
  <c r="W180" i="1" s="1"/>
  <c r="V181" i="1"/>
  <c r="V180" i="1" s="1"/>
  <c r="U181" i="1"/>
  <c r="U180" i="1" s="1"/>
  <c r="T181" i="1"/>
  <c r="T180" i="1" s="1"/>
  <c r="B181" i="1"/>
  <c r="AK180" i="1"/>
  <c r="B180" i="1"/>
  <c r="AP179" i="1"/>
  <c r="U141" i="2" s="1"/>
  <c r="AM179" i="1"/>
  <c r="T141" i="2" s="1"/>
  <c r="AJ179" i="1"/>
  <c r="S141" i="2" s="1"/>
  <c r="AG179" i="1"/>
  <c r="R141" i="2" s="1"/>
  <c r="B179" i="1"/>
  <c r="R179" i="1" s="1"/>
  <c r="AP178" i="1"/>
  <c r="U140" i="2" s="1"/>
  <c r="AM178" i="1"/>
  <c r="T140" i="2" s="1"/>
  <c r="AJ178" i="1"/>
  <c r="S140" i="2" s="1"/>
  <c r="AG178" i="1"/>
  <c r="R140" i="2" s="1"/>
  <c r="B178" i="1"/>
  <c r="O178" i="1" s="1"/>
  <c r="L140" i="2" s="1"/>
  <c r="AO177" i="1"/>
  <c r="AN177" i="1"/>
  <c r="AL177" i="1"/>
  <c r="AK177" i="1"/>
  <c r="AI177" i="1"/>
  <c r="AH177" i="1"/>
  <c r="AF177" i="1"/>
  <c r="AE177" i="1"/>
  <c r="AA177" i="1"/>
  <c r="Z177" i="1"/>
  <c r="Y177" i="1"/>
  <c r="X177" i="1"/>
  <c r="W177" i="1"/>
  <c r="V177" i="1"/>
  <c r="U177" i="1"/>
  <c r="T177" i="1"/>
  <c r="B177" i="1"/>
  <c r="AP176" i="1"/>
  <c r="U138" i="2" s="1"/>
  <c r="AM176" i="1"/>
  <c r="T138" i="2" s="1"/>
  <c r="AJ176" i="1"/>
  <c r="S138" i="2" s="1"/>
  <c r="AG176" i="1"/>
  <c r="R138" i="2" s="1"/>
  <c r="B176" i="1"/>
  <c r="S176" i="1" s="1"/>
  <c r="AO175" i="1"/>
  <c r="AN175" i="1"/>
  <c r="AL175" i="1"/>
  <c r="AK175" i="1"/>
  <c r="AI175" i="1"/>
  <c r="AH175" i="1"/>
  <c r="AF175" i="1"/>
  <c r="AE175" i="1"/>
  <c r="AA175" i="1"/>
  <c r="Z175" i="1"/>
  <c r="Y175" i="1"/>
  <c r="X175" i="1"/>
  <c r="W175" i="1"/>
  <c r="V175" i="1"/>
  <c r="U175" i="1"/>
  <c r="T175" i="1"/>
  <c r="B175" i="1"/>
  <c r="B174" i="1"/>
  <c r="B173" i="1"/>
  <c r="AP172" i="1"/>
  <c r="U134" i="2" s="1"/>
  <c r="AM172" i="1"/>
  <c r="T134" i="2" s="1"/>
  <c r="AJ172" i="1"/>
  <c r="S134" i="2" s="1"/>
  <c r="AG172" i="1"/>
  <c r="R134" i="2" s="1"/>
  <c r="B172" i="1"/>
  <c r="AP171" i="1"/>
  <c r="U133" i="2" s="1"/>
  <c r="AM171" i="1"/>
  <c r="T133" i="2" s="1"/>
  <c r="AJ171" i="1"/>
  <c r="S133" i="2" s="1"/>
  <c r="AG171" i="1"/>
  <c r="R133" i="2" s="1"/>
  <c r="B171" i="1"/>
  <c r="R171" i="1" s="1"/>
  <c r="AO170" i="1"/>
  <c r="AO169" i="1" s="1"/>
  <c r="AN170" i="1"/>
  <c r="AN169" i="1" s="1"/>
  <c r="AL170" i="1"/>
  <c r="AL169" i="1" s="1"/>
  <c r="AK170" i="1"/>
  <c r="AK169" i="1" s="1"/>
  <c r="AI170" i="1"/>
  <c r="AH170" i="1"/>
  <c r="AH169" i="1" s="1"/>
  <c r="AF170" i="1"/>
  <c r="AE170" i="1"/>
  <c r="AE169" i="1" s="1"/>
  <c r="AA170" i="1"/>
  <c r="AA169" i="1" s="1"/>
  <c r="Z170" i="1"/>
  <c r="Z169" i="1" s="1"/>
  <c r="Y170" i="1"/>
  <c r="X170" i="1"/>
  <c r="X169" i="1" s="1"/>
  <c r="W170" i="1"/>
  <c r="W169" i="1" s="1"/>
  <c r="V170" i="1"/>
  <c r="V169" i="1" s="1"/>
  <c r="U170" i="1"/>
  <c r="U169" i="1" s="1"/>
  <c r="T170" i="1"/>
  <c r="T169" i="1" s="1"/>
  <c r="B170" i="1"/>
  <c r="Y169" i="1"/>
  <c r="B169" i="1"/>
  <c r="AP168" i="1"/>
  <c r="U130" i="2" s="1"/>
  <c r="AM168" i="1"/>
  <c r="T130" i="2" s="1"/>
  <c r="AJ168" i="1"/>
  <c r="S130" i="2" s="1"/>
  <c r="AG168" i="1"/>
  <c r="R130" i="2" s="1"/>
  <c r="B168" i="1"/>
  <c r="O168" i="1" s="1"/>
  <c r="AP167" i="1"/>
  <c r="U129" i="2" s="1"/>
  <c r="AM167" i="1"/>
  <c r="T129" i="2" s="1"/>
  <c r="AJ167" i="1"/>
  <c r="S129" i="2" s="1"/>
  <c r="AG167" i="1"/>
  <c r="R129" i="2" s="1"/>
  <c r="B167" i="1"/>
  <c r="AO166" i="1"/>
  <c r="AN166" i="1"/>
  <c r="AN165" i="1" s="1"/>
  <c r="AL166" i="1"/>
  <c r="AL165" i="1" s="1"/>
  <c r="AM165" i="1" s="1"/>
  <c r="T127" i="2" s="1"/>
  <c r="AK166" i="1"/>
  <c r="AK165" i="1" s="1"/>
  <c r="AI166" i="1"/>
  <c r="AI165" i="1" s="1"/>
  <c r="AH166" i="1"/>
  <c r="AH165" i="1" s="1"/>
  <c r="AF166" i="1"/>
  <c r="AF165" i="1" s="1"/>
  <c r="AE166" i="1"/>
  <c r="AE165" i="1" s="1"/>
  <c r="AA166" i="1"/>
  <c r="AA165" i="1" s="1"/>
  <c r="Z166" i="1"/>
  <c r="Y166" i="1"/>
  <c r="Y165" i="1" s="1"/>
  <c r="X166" i="1"/>
  <c r="X165" i="1" s="1"/>
  <c r="W166" i="1"/>
  <c r="W165" i="1" s="1"/>
  <c r="V166" i="1"/>
  <c r="V165" i="1" s="1"/>
  <c r="U166" i="1"/>
  <c r="U165" i="1" s="1"/>
  <c r="T166" i="1"/>
  <c r="T165" i="1" s="1"/>
  <c r="B166" i="1"/>
  <c r="Z165" i="1"/>
  <c r="B165" i="1"/>
  <c r="AP164" i="1"/>
  <c r="U126" i="2" s="1"/>
  <c r="AM164" i="1"/>
  <c r="T126" i="2" s="1"/>
  <c r="AJ164" i="1"/>
  <c r="S126" i="2" s="1"/>
  <c r="AG164" i="1"/>
  <c r="R126" i="2" s="1"/>
  <c r="B164" i="1"/>
  <c r="AO163" i="1"/>
  <c r="AO162" i="1" s="1"/>
  <c r="AN163" i="1"/>
  <c r="AN162" i="1" s="1"/>
  <c r="AL163" i="1"/>
  <c r="AM163" i="1" s="1"/>
  <c r="T125" i="2" s="1"/>
  <c r="AK163" i="1"/>
  <c r="AK162" i="1" s="1"/>
  <c r="AI163" i="1"/>
  <c r="AI162" i="1" s="1"/>
  <c r="AH163" i="1"/>
  <c r="AH162" i="1" s="1"/>
  <c r="AF163" i="1"/>
  <c r="AE163" i="1"/>
  <c r="AE162" i="1" s="1"/>
  <c r="AA163" i="1"/>
  <c r="AA162" i="1" s="1"/>
  <c r="Z163" i="1"/>
  <c r="Z162" i="1" s="1"/>
  <c r="Y163" i="1"/>
  <c r="Y162" i="1" s="1"/>
  <c r="X163" i="1"/>
  <c r="X162" i="1" s="1"/>
  <c r="W163" i="1"/>
  <c r="W162" i="1" s="1"/>
  <c r="V163" i="1"/>
  <c r="V162" i="1" s="1"/>
  <c r="U163" i="1"/>
  <c r="U162" i="1" s="1"/>
  <c r="T163" i="1"/>
  <c r="T162" i="1" s="1"/>
  <c r="B163" i="1"/>
  <c r="B162" i="1"/>
  <c r="B161" i="1"/>
  <c r="B160" i="1"/>
  <c r="AP159" i="1"/>
  <c r="U121" i="2" s="1"/>
  <c r="AM159" i="1"/>
  <c r="T121" i="2" s="1"/>
  <c r="AJ159" i="1"/>
  <c r="S121" i="2" s="1"/>
  <c r="AG159" i="1"/>
  <c r="R121" i="2" s="1"/>
  <c r="B159" i="1"/>
  <c r="N159" i="1" s="1"/>
  <c r="AB159" i="1" s="1"/>
  <c r="AQ159" i="1" s="1"/>
  <c r="AP158" i="1"/>
  <c r="U120" i="2" s="1"/>
  <c r="AM158" i="1"/>
  <c r="T120" i="2" s="1"/>
  <c r="AJ158" i="1"/>
  <c r="S120" i="2" s="1"/>
  <c r="AG158" i="1"/>
  <c r="R120" i="2" s="1"/>
  <c r="B158" i="1"/>
  <c r="R158" i="1" s="1"/>
  <c r="AP157" i="1"/>
  <c r="U119" i="2" s="1"/>
  <c r="AM157" i="1"/>
  <c r="T119" i="2" s="1"/>
  <c r="AJ157" i="1"/>
  <c r="S119" i="2" s="1"/>
  <c r="AG157" i="1"/>
  <c r="R119" i="2" s="1"/>
  <c r="B157" i="1"/>
  <c r="N157" i="1" s="1"/>
  <c r="AO156" i="1"/>
  <c r="AN156" i="1"/>
  <c r="AN155" i="1" s="1"/>
  <c r="AL156" i="1"/>
  <c r="AK156" i="1"/>
  <c r="AK155" i="1" s="1"/>
  <c r="AI156" i="1"/>
  <c r="AI155" i="1" s="1"/>
  <c r="AH156" i="1"/>
  <c r="AH155" i="1" s="1"/>
  <c r="AF156" i="1"/>
  <c r="AF155" i="1" s="1"/>
  <c r="AE156" i="1"/>
  <c r="AE155" i="1" s="1"/>
  <c r="AA156" i="1"/>
  <c r="AA155" i="1" s="1"/>
  <c r="Z156" i="1"/>
  <c r="Z155" i="1" s="1"/>
  <c r="Y156" i="1"/>
  <c r="Y155" i="1" s="1"/>
  <c r="X156" i="1"/>
  <c r="X155" i="1" s="1"/>
  <c r="W156" i="1"/>
  <c r="W155" i="1" s="1"/>
  <c r="V156" i="1"/>
  <c r="V155" i="1" s="1"/>
  <c r="U156" i="1"/>
  <c r="U155" i="1" s="1"/>
  <c r="T156" i="1"/>
  <c r="T155" i="1" s="1"/>
  <c r="B156" i="1"/>
  <c r="B155" i="1"/>
  <c r="AP154" i="1"/>
  <c r="U116" i="2" s="1"/>
  <c r="AM154" i="1"/>
  <c r="T116" i="2" s="1"/>
  <c r="AJ154" i="1"/>
  <c r="S116" i="2" s="1"/>
  <c r="AG154" i="1"/>
  <c r="R116" i="2" s="1"/>
  <c r="B154" i="1"/>
  <c r="AP153" i="1"/>
  <c r="U115" i="2" s="1"/>
  <c r="AM153" i="1"/>
  <c r="T115" i="2" s="1"/>
  <c r="AJ153" i="1"/>
  <c r="S115" i="2" s="1"/>
  <c r="AG153" i="1"/>
  <c r="R115" i="2" s="1"/>
  <c r="B153" i="1"/>
  <c r="S153" i="1" s="1"/>
  <c r="AP152" i="1"/>
  <c r="U114" i="2" s="1"/>
  <c r="AM152" i="1"/>
  <c r="T114" i="2" s="1"/>
  <c r="AJ152" i="1"/>
  <c r="S114" i="2" s="1"/>
  <c r="AG152" i="1"/>
  <c r="R114" i="2" s="1"/>
  <c r="B152" i="1"/>
  <c r="S152" i="1" s="1"/>
  <c r="AP151" i="1"/>
  <c r="U113" i="2" s="1"/>
  <c r="AM151" i="1"/>
  <c r="T113" i="2" s="1"/>
  <c r="AJ151" i="1"/>
  <c r="S113" i="2" s="1"/>
  <c r="AG151" i="1"/>
  <c r="R113" i="2" s="1"/>
  <c r="B151" i="1"/>
  <c r="O151" i="1" s="1"/>
  <c r="L113" i="2" s="1"/>
  <c r="AP150" i="1"/>
  <c r="U112" i="2" s="1"/>
  <c r="AM150" i="1"/>
  <c r="T112" i="2" s="1"/>
  <c r="AJ150" i="1"/>
  <c r="S112" i="2" s="1"/>
  <c r="AG150" i="1"/>
  <c r="R112" i="2" s="1"/>
  <c r="B150" i="1"/>
  <c r="N150" i="1" s="1"/>
  <c r="K112" i="2" s="1"/>
  <c r="AP149" i="1"/>
  <c r="U111" i="2" s="1"/>
  <c r="AM149" i="1"/>
  <c r="T111" i="2" s="1"/>
  <c r="AJ149" i="1"/>
  <c r="S111" i="2" s="1"/>
  <c r="AG149" i="1"/>
  <c r="R111" i="2" s="1"/>
  <c r="B149" i="1"/>
  <c r="AP148" i="1"/>
  <c r="U110" i="2" s="1"/>
  <c r="AM148" i="1"/>
  <c r="T110" i="2" s="1"/>
  <c r="AJ148" i="1"/>
  <c r="S110" i="2" s="1"/>
  <c r="AG148" i="1"/>
  <c r="R110" i="2" s="1"/>
  <c r="B148" i="1"/>
  <c r="N148" i="1" s="1"/>
  <c r="AP147" i="1"/>
  <c r="U109" i="2" s="1"/>
  <c r="AM147" i="1"/>
  <c r="T109" i="2" s="1"/>
  <c r="AJ147" i="1"/>
  <c r="S109" i="2" s="1"/>
  <c r="AG147" i="1"/>
  <c r="R109" i="2" s="1"/>
  <c r="B147" i="1"/>
  <c r="AP146" i="1"/>
  <c r="U108" i="2" s="1"/>
  <c r="AM146" i="1"/>
  <c r="T108" i="2" s="1"/>
  <c r="AJ146" i="1"/>
  <c r="S108" i="2" s="1"/>
  <c r="AG146" i="1"/>
  <c r="R108" i="2" s="1"/>
  <c r="B146" i="1"/>
  <c r="AO145" i="1"/>
  <c r="AO144" i="1" s="1"/>
  <c r="AN145" i="1"/>
  <c r="AN144" i="1" s="1"/>
  <c r="AL145" i="1"/>
  <c r="AL144" i="1" s="1"/>
  <c r="AK145" i="1"/>
  <c r="AI145" i="1"/>
  <c r="AH145" i="1"/>
  <c r="AH144" i="1" s="1"/>
  <c r="AF145" i="1"/>
  <c r="AF144" i="1" s="1"/>
  <c r="AE145" i="1"/>
  <c r="AA145" i="1"/>
  <c r="AA144" i="1" s="1"/>
  <c r="Z145" i="1"/>
  <c r="Z144" i="1" s="1"/>
  <c r="Y145" i="1"/>
  <c r="Y144" i="1" s="1"/>
  <c r="X145" i="1"/>
  <c r="X144" i="1" s="1"/>
  <c r="W145" i="1"/>
  <c r="W144" i="1" s="1"/>
  <c r="V145" i="1"/>
  <c r="V144" i="1" s="1"/>
  <c r="U145" i="1"/>
  <c r="U144" i="1" s="1"/>
  <c r="T145" i="1"/>
  <c r="T144" i="1" s="1"/>
  <c r="B145" i="1"/>
  <c r="B144" i="1"/>
  <c r="AP143" i="1"/>
  <c r="U105" i="2" s="1"/>
  <c r="AM143" i="1"/>
  <c r="T105" i="2" s="1"/>
  <c r="AJ143" i="1"/>
  <c r="S105" i="2" s="1"/>
  <c r="AG143" i="1"/>
  <c r="R105" i="2" s="1"/>
  <c r="B143" i="1"/>
  <c r="R143" i="1" s="1"/>
  <c r="AP142" i="1"/>
  <c r="U104" i="2" s="1"/>
  <c r="AM142" i="1"/>
  <c r="T104" i="2" s="1"/>
  <c r="AJ142" i="1"/>
  <c r="S104" i="2" s="1"/>
  <c r="AG142" i="1"/>
  <c r="R104" i="2" s="1"/>
  <c r="B142" i="1"/>
  <c r="AP141" i="1"/>
  <c r="U103" i="2" s="1"/>
  <c r="AM141" i="1"/>
  <c r="T103" i="2" s="1"/>
  <c r="AJ141" i="1"/>
  <c r="S103" i="2" s="1"/>
  <c r="AG141" i="1"/>
  <c r="R103" i="2" s="1"/>
  <c r="B141" i="1"/>
  <c r="R141" i="1" s="1"/>
  <c r="AP140" i="1"/>
  <c r="U102" i="2" s="1"/>
  <c r="AM140" i="1"/>
  <c r="T102" i="2" s="1"/>
  <c r="AJ140" i="1"/>
  <c r="S102" i="2" s="1"/>
  <c r="AG140" i="1"/>
  <c r="R102" i="2" s="1"/>
  <c r="B140" i="1"/>
  <c r="AO139" i="1"/>
  <c r="AO138" i="1" s="1"/>
  <c r="AP138" i="1" s="1"/>
  <c r="U100" i="2" s="1"/>
  <c r="AN139" i="1"/>
  <c r="AN138" i="1" s="1"/>
  <c r="AL139" i="1"/>
  <c r="AL138" i="1" s="1"/>
  <c r="AK139" i="1"/>
  <c r="AK138" i="1" s="1"/>
  <c r="AI139" i="1"/>
  <c r="AI138" i="1" s="1"/>
  <c r="AH139" i="1"/>
  <c r="AF139" i="1"/>
  <c r="AF138" i="1" s="1"/>
  <c r="AE139" i="1"/>
  <c r="AA139" i="1"/>
  <c r="AA138" i="1" s="1"/>
  <c r="Z139" i="1"/>
  <c r="Z138" i="1" s="1"/>
  <c r="Y139" i="1"/>
  <c r="Y138" i="1" s="1"/>
  <c r="X139" i="1"/>
  <c r="X138" i="1" s="1"/>
  <c r="W139" i="1"/>
  <c r="W138" i="1" s="1"/>
  <c r="V139" i="1"/>
  <c r="V138" i="1" s="1"/>
  <c r="U139" i="1"/>
  <c r="U138" i="1" s="1"/>
  <c r="T139" i="1"/>
  <c r="T138" i="1" s="1"/>
  <c r="B139" i="1"/>
  <c r="B138" i="1"/>
  <c r="AP137" i="1"/>
  <c r="U99" i="2" s="1"/>
  <c r="AM137" i="1"/>
  <c r="T99" i="2" s="1"/>
  <c r="AJ137" i="1"/>
  <c r="S99" i="2" s="1"/>
  <c r="AG137" i="1"/>
  <c r="R99" i="2" s="1"/>
  <c r="B137" i="1"/>
  <c r="AO136" i="1"/>
  <c r="AN136" i="1"/>
  <c r="AN135" i="1" s="1"/>
  <c r="AL136" i="1"/>
  <c r="AK136" i="1"/>
  <c r="AK135" i="1" s="1"/>
  <c r="AI136" i="1"/>
  <c r="AH136" i="1"/>
  <c r="AH135" i="1" s="1"/>
  <c r="AF136" i="1"/>
  <c r="AE136" i="1"/>
  <c r="AE135" i="1" s="1"/>
  <c r="AA136" i="1"/>
  <c r="AA135" i="1" s="1"/>
  <c r="Z136" i="1"/>
  <c r="Z135" i="1" s="1"/>
  <c r="Y136" i="1"/>
  <c r="Y135" i="1" s="1"/>
  <c r="X136" i="1"/>
  <c r="X135" i="1" s="1"/>
  <c r="W136" i="1"/>
  <c r="W135" i="1" s="1"/>
  <c r="V136" i="1"/>
  <c r="V135" i="1" s="1"/>
  <c r="U136" i="1"/>
  <c r="U135" i="1" s="1"/>
  <c r="T136" i="1"/>
  <c r="T135" i="1" s="1"/>
  <c r="B136" i="1"/>
  <c r="B135" i="1"/>
  <c r="B134" i="1"/>
  <c r="AP133" i="1"/>
  <c r="U95" i="2" s="1"/>
  <c r="AM133" i="1"/>
  <c r="T95" i="2" s="1"/>
  <c r="AJ133" i="1"/>
  <c r="S95" i="2" s="1"/>
  <c r="AG133" i="1"/>
  <c r="R95" i="2" s="1"/>
  <c r="B133" i="1"/>
  <c r="N133" i="1" s="1"/>
  <c r="AP132" i="1"/>
  <c r="U94" i="2" s="1"/>
  <c r="AM132" i="1"/>
  <c r="T94" i="2" s="1"/>
  <c r="AJ132" i="1"/>
  <c r="S94" i="2" s="1"/>
  <c r="AG132" i="1"/>
  <c r="R94" i="2" s="1"/>
  <c r="B132" i="1"/>
  <c r="O132" i="1" s="1"/>
  <c r="L94" i="2" s="1"/>
  <c r="AP131" i="1"/>
  <c r="U93" i="2" s="1"/>
  <c r="AM131" i="1"/>
  <c r="T93" i="2" s="1"/>
  <c r="AJ131" i="1"/>
  <c r="S93" i="2" s="1"/>
  <c r="AG131" i="1"/>
  <c r="R93" i="2" s="1"/>
  <c r="B131" i="1"/>
  <c r="AP130" i="1"/>
  <c r="U92" i="2" s="1"/>
  <c r="AM130" i="1"/>
  <c r="T92" i="2" s="1"/>
  <c r="AJ130" i="1"/>
  <c r="S92" i="2" s="1"/>
  <c r="AG130" i="1"/>
  <c r="R92" i="2" s="1"/>
  <c r="B130" i="1"/>
  <c r="S130" i="1" s="1"/>
  <c r="AP129" i="1"/>
  <c r="U91" i="2" s="1"/>
  <c r="AM129" i="1"/>
  <c r="T91" i="2" s="1"/>
  <c r="AJ129" i="1"/>
  <c r="S91" i="2" s="1"/>
  <c r="AG129" i="1"/>
  <c r="R91" i="2" s="1"/>
  <c r="B129" i="1"/>
  <c r="N129" i="1" s="1"/>
  <c r="AP128" i="1"/>
  <c r="U90" i="2" s="1"/>
  <c r="AM128" i="1"/>
  <c r="T90" i="2" s="1"/>
  <c r="AJ128" i="1"/>
  <c r="S90" i="2" s="1"/>
  <c r="AG128" i="1"/>
  <c r="R90" i="2" s="1"/>
  <c r="B128" i="1"/>
  <c r="S128" i="1" s="1"/>
  <c r="AP127" i="1"/>
  <c r="U89" i="2" s="1"/>
  <c r="AM127" i="1"/>
  <c r="T89" i="2" s="1"/>
  <c r="AJ127" i="1"/>
  <c r="S89" i="2" s="1"/>
  <c r="AG127" i="1"/>
  <c r="R89" i="2" s="1"/>
  <c r="B127" i="1"/>
  <c r="AP126" i="1"/>
  <c r="U88" i="2" s="1"/>
  <c r="AM126" i="1"/>
  <c r="T88" i="2" s="1"/>
  <c r="AJ126" i="1"/>
  <c r="S88" i="2" s="1"/>
  <c r="AG126" i="1"/>
  <c r="R88" i="2" s="1"/>
  <c r="B126" i="1"/>
  <c r="S126" i="1" s="1"/>
  <c r="AO125" i="1"/>
  <c r="AO124" i="1" s="1"/>
  <c r="AO123" i="1" s="1"/>
  <c r="AN125" i="1"/>
  <c r="AN124" i="1" s="1"/>
  <c r="AL125" i="1"/>
  <c r="AK125" i="1"/>
  <c r="AK124" i="1" s="1"/>
  <c r="AK123" i="1" s="1"/>
  <c r="AI125" i="1"/>
  <c r="AI124" i="1" s="1"/>
  <c r="AI123" i="1" s="1"/>
  <c r="AH125" i="1"/>
  <c r="AF125" i="1"/>
  <c r="AE125" i="1"/>
  <c r="AE124" i="1" s="1"/>
  <c r="AE123" i="1" s="1"/>
  <c r="AA125" i="1"/>
  <c r="Z125" i="1"/>
  <c r="Z124" i="1" s="1"/>
  <c r="Z123" i="1" s="1"/>
  <c r="Y125" i="1"/>
  <c r="Y124" i="1" s="1"/>
  <c r="Y123" i="1" s="1"/>
  <c r="X125" i="1"/>
  <c r="X124" i="1" s="1"/>
  <c r="X123" i="1" s="1"/>
  <c r="W125" i="1"/>
  <c r="W124" i="1" s="1"/>
  <c r="W123" i="1" s="1"/>
  <c r="V125" i="1"/>
  <c r="V124" i="1" s="1"/>
  <c r="V123" i="1" s="1"/>
  <c r="U125" i="1"/>
  <c r="U124" i="1" s="1"/>
  <c r="U123" i="1" s="1"/>
  <c r="T125" i="1"/>
  <c r="T124" i="1" s="1"/>
  <c r="T123" i="1" s="1"/>
  <c r="B125" i="1"/>
  <c r="AA124" i="1"/>
  <c r="AA123" i="1" s="1"/>
  <c r="B124" i="1"/>
  <c r="B123" i="1"/>
  <c r="AP122" i="1"/>
  <c r="U84" i="2" s="1"/>
  <c r="AM122" i="1"/>
  <c r="T84" i="2" s="1"/>
  <c r="AJ122" i="1"/>
  <c r="S84" i="2" s="1"/>
  <c r="AG122" i="1"/>
  <c r="R84" i="2" s="1"/>
  <c r="B122" i="1"/>
  <c r="O122" i="1" s="1"/>
  <c r="AP121" i="1"/>
  <c r="U83" i="2" s="1"/>
  <c r="AM121" i="1"/>
  <c r="T83" i="2" s="1"/>
  <c r="AJ121" i="1"/>
  <c r="S83" i="2" s="1"/>
  <c r="AG121" i="1"/>
  <c r="R83" i="2" s="1"/>
  <c r="B121" i="1"/>
  <c r="S121" i="1" s="1"/>
  <c r="AP120" i="1"/>
  <c r="U82" i="2" s="1"/>
  <c r="AM120" i="1"/>
  <c r="T82" i="2" s="1"/>
  <c r="AJ120" i="1"/>
  <c r="S82" i="2" s="1"/>
  <c r="AG120" i="1"/>
  <c r="R82" i="2" s="1"/>
  <c r="B120" i="1"/>
  <c r="N120" i="1" s="1"/>
  <c r="AP119" i="1"/>
  <c r="U81" i="2" s="1"/>
  <c r="AM119" i="1"/>
  <c r="T81" i="2" s="1"/>
  <c r="AJ119" i="1"/>
  <c r="S81" i="2" s="1"/>
  <c r="AG119" i="1"/>
  <c r="R81" i="2" s="1"/>
  <c r="B119" i="1"/>
  <c r="O119" i="1" s="1"/>
  <c r="AO118" i="1"/>
  <c r="AO117" i="1" s="1"/>
  <c r="AN118" i="1"/>
  <c r="AL118" i="1"/>
  <c r="AK118" i="1"/>
  <c r="AK117" i="1" s="1"/>
  <c r="AI118" i="1"/>
  <c r="AI117" i="1" s="1"/>
  <c r="AH118" i="1"/>
  <c r="AH117" i="1" s="1"/>
  <c r="AF118" i="1"/>
  <c r="AF117" i="1" s="1"/>
  <c r="AE118" i="1"/>
  <c r="AE117" i="1" s="1"/>
  <c r="AA118" i="1"/>
  <c r="AA117" i="1" s="1"/>
  <c r="Z118" i="1"/>
  <c r="Z117" i="1" s="1"/>
  <c r="Y118" i="1"/>
  <c r="Y117" i="1" s="1"/>
  <c r="X118" i="1"/>
  <c r="X117" i="1" s="1"/>
  <c r="W118" i="1"/>
  <c r="W117" i="1" s="1"/>
  <c r="V118" i="1"/>
  <c r="V117" i="1" s="1"/>
  <c r="U118" i="1"/>
  <c r="U117" i="1" s="1"/>
  <c r="T118" i="1"/>
  <c r="T117" i="1" s="1"/>
  <c r="B118" i="1"/>
  <c r="AN117" i="1"/>
  <c r="AN110" i="1" s="1"/>
  <c r="B117" i="1"/>
  <c r="AP116" i="1"/>
  <c r="U78" i="2" s="1"/>
  <c r="AM116" i="1"/>
  <c r="T78" i="2" s="1"/>
  <c r="AJ116" i="1"/>
  <c r="S78" i="2" s="1"/>
  <c r="AG116" i="1"/>
  <c r="R78" i="2" s="1"/>
  <c r="B116" i="1"/>
  <c r="S116" i="1" s="1"/>
  <c r="AP115" i="1"/>
  <c r="U77" i="2" s="1"/>
  <c r="AM115" i="1"/>
  <c r="T77" i="2" s="1"/>
  <c r="AJ115" i="1"/>
  <c r="S77" i="2" s="1"/>
  <c r="AG115" i="1"/>
  <c r="R77" i="2" s="1"/>
  <c r="B115" i="1"/>
  <c r="AP114" i="1"/>
  <c r="U76" i="2" s="1"/>
  <c r="AM114" i="1"/>
  <c r="T76" i="2" s="1"/>
  <c r="AJ114" i="1"/>
  <c r="S76" i="2" s="1"/>
  <c r="AG114" i="1"/>
  <c r="R76" i="2" s="1"/>
  <c r="B114" i="1"/>
  <c r="O114" i="1" s="1"/>
  <c r="AP113" i="1"/>
  <c r="U75" i="2" s="1"/>
  <c r="AM113" i="1"/>
  <c r="T75" i="2" s="1"/>
  <c r="AJ113" i="1"/>
  <c r="S75" i="2" s="1"/>
  <c r="AG113" i="1"/>
  <c r="R75" i="2" s="1"/>
  <c r="B113" i="1"/>
  <c r="N113" i="1" s="1"/>
  <c r="AO112" i="1"/>
  <c r="AO111" i="1" s="1"/>
  <c r="AN112" i="1"/>
  <c r="AN111" i="1" s="1"/>
  <c r="AL112" i="1"/>
  <c r="AK112" i="1"/>
  <c r="AK111" i="1" s="1"/>
  <c r="AI112" i="1"/>
  <c r="AH112" i="1"/>
  <c r="AH111" i="1" s="1"/>
  <c r="AF112" i="1"/>
  <c r="AF111" i="1" s="1"/>
  <c r="AE112" i="1"/>
  <c r="AE111" i="1" s="1"/>
  <c r="AE110" i="1" s="1"/>
  <c r="AA112" i="1"/>
  <c r="AA111" i="1" s="1"/>
  <c r="Z112" i="1"/>
  <c r="Z111" i="1" s="1"/>
  <c r="Y112" i="1"/>
  <c r="Y111" i="1" s="1"/>
  <c r="X112" i="1"/>
  <c r="X111" i="1" s="1"/>
  <c r="W112" i="1"/>
  <c r="W111" i="1" s="1"/>
  <c r="V112" i="1"/>
  <c r="V111" i="1" s="1"/>
  <c r="U112" i="1"/>
  <c r="U111" i="1" s="1"/>
  <c r="T112" i="1"/>
  <c r="T111" i="1" s="1"/>
  <c r="B112" i="1"/>
  <c r="B111" i="1"/>
  <c r="B110" i="1"/>
  <c r="B109" i="1"/>
  <c r="B108" i="1"/>
  <c r="B107" i="1"/>
  <c r="AP106" i="1"/>
  <c r="U68" i="2" s="1"/>
  <c r="AM106" i="1"/>
  <c r="T68" i="2" s="1"/>
  <c r="AJ106" i="1"/>
  <c r="S68" i="2" s="1"/>
  <c r="AG106" i="1"/>
  <c r="R68" i="2" s="1"/>
  <c r="B106" i="1"/>
  <c r="AP105" i="1"/>
  <c r="U67" i="2" s="1"/>
  <c r="AM105" i="1"/>
  <c r="T67" i="2" s="1"/>
  <c r="AJ105" i="1"/>
  <c r="S67" i="2" s="1"/>
  <c r="AG105" i="1"/>
  <c r="R67" i="2" s="1"/>
  <c r="B105" i="1"/>
  <c r="R105" i="1" s="1"/>
  <c r="AP104" i="1"/>
  <c r="U66" i="2" s="1"/>
  <c r="AM104" i="1"/>
  <c r="T66" i="2" s="1"/>
  <c r="AJ104" i="1"/>
  <c r="S66" i="2" s="1"/>
  <c r="AG104" i="1"/>
  <c r="R66" i="2" s="1"/>
  <c r="B104" i="1"/>
  <c r="R104" i="1" s="1"/>
  <c r="AP103" i="1"/>
  <c r="U65" i="2" s="1"/>
  <c r="AM103" i="1"/>
  <c r="T65" i="2" s="1"/>
  <c r="AJ103" i="1"/>
  <c r="S65" i="2" s="1"/>
  <c r="AG103" i="1"/>
  <c r="R65" i="2" s="1"/>
  <c r="B103" i="1"/>
  <c r="S103" i="1" s="1"/>
  <c r="AP102" i="1"/>
  <c r="U64" i="2" s="1"/>
  <c r="AM102" i="1"/>
  <c r="T64" i="2" s="1"/>
  <c r="AJ102" i="1"/>
  <c r="S64" i="2" s="1"/>
  <c r="AG102" i="1"/>
  <c r="R64" i="2" s="1"/>
  <c r="B102" i="1"/>
  <c r="AP101" i="1"/>
  <c r="U63" i="2" s="1"/>
  <c r="AM101" i="1"/>
  <c r="T63" i="2" s="1"/>
  <c r="AJ101" i="1"/>
  <c r="S63" i="2" s="1"/>
  <c r="AG101" i="1"/>
  <c r="R63" i="2" s="1"/>
  <c r="B101" i="1"/>
  <c r="N101" i="1" s="1"/>
  <c r="AP100" i="1"/>
  <c r="U62" i="2" s="1"/>
  <c r="AM100" i="1"/>
  <c r="T62" i="2" s="1"/>
  <c r="AJ100" i="1"/>
  <c r="S62" i="2" s="1"/>
  <c r="AG100" i="1"/>
  <c r="R62" i="2" s="1"/>
  <c r="B100" i="1"/>
  <c r="AP99" i="1"/>
  <c r="U61" i="2" s="1"/>
  <c r="AM99" i="1"/>
  <c r="T61" i="2" s="1"/>
  <c r="AJ99" i="1"/>
  <c r="S61" i="2" s="1"/>
  <c r="AG99" i="1"/>
  <c r="R61" i="2" s="1"/>
  <c r="B99" i="1"/>
  <c r="R99" i="1" s="1"/>
  <c r="AP98" i="1"/>
  <c r="U60" i="2" s="1"/>
  <c r="AM98" i="1"/>
  <c r="T60" i="2" s="1"/>
  <c r="AJ98" i="1"/>
  <c r="S60" i="2" s="1"/>
  <c r="AG98" i="1"/>
  <c r="R60" i="2" s="1"/>
  <c r="B98" i="1"/>
  <c r="AP97" i="1"/>
  <c r="U59" i="2" s="1"/>
  <c r="AM97" i="1"/>
  <c r="T59" i="2" s="1"/>
  <c r="AJ97" i="1"/>
  <c r="S59" i="2" s="1"/>
  <c r="AG97" i="1"/>
  <c r="R59" i="2" s="1"/>
  <c r="B97" i="1"/>
  <c r="N97" i="1" s="1"/>
  <c r="K59" i="2" s="1"/>
  <c r="AP96" i="1"/>
  <c r="U58" i="2" s="1"/>
  <c r="AM96" i="1"/>
  <c r="T58" i="2" s="1"/>
  <c r="AJ96" i="1"/>
  <c r="S58" i="2" s="1"/>
  <c r="AG96" i="1"/>
  <c r="R58" i="2" s="1"/>
  <c r="B96" i="1"/>
  <c r="S96" i="1" s="1"/>
  <c r="AP95" i="1"/>
  <c r="U57" i="2" s="1"/>
  <c r="AM95" i="1"/>
  <c r="T57" i="2" s="1"/>
  <c r="AJ95" i="1"/>
  <c r="S57" i="2" s="1"/>
  <c r="AG95" i="1"/>
  <c r="R57" i="2" s="1"/>
  <c r="B95" i="1"/>
  <c r="O95" i="1" s="1"/>
  <c r="AC95" i="1" s="1"/>
  <c r="AP94" i="1"/>
  <c r="U56" i="2" s="1"/>
  <c r="AM94" i="1"/>
  <c r="T56" i="2" s="1"/>
  <c r="AJ94" i="1"/>
  <c r="S56" i="2" s="1"/>
  <c r="AG94" i="1"/>
  <c r="R56" i="2" s="1"/>
  <c r="B94" i="1"/>
  <c r="S94" i="1" s="1"/>
  <c r="AP93" i="1"/>
  <c r="U55" i="2" s="1"/>
  <c r="AM93" i="1"/>
  <c r="T55" i="2" s="1"/>
  <c r="AJ93" i="1"/>
  <c r="S55" i="2" s="1"/>
  <c r="AG93" i="1"/>
  <c r="R55" i="2" s="1"/>
  <c r="B93" i="1"/>
  <c r="AP92" i="1"/>
  <c r="U54" i="2" s="1"/>
  <c r="AM92" i="1"/>
  <c r="T54" i="2" s="1"/>
  <c r="AJ92" i="1"/>
  <c r="S54" i="2" s="1"/>
  <c r="AG92" i="1"/>
  <c r="R54" i="2" s="1"/>
  <c r="B92" i="1"/>
  <c r="R92" i="1" s="1"/>
  <c r="AP91" i="1"/>
  <c r="U53" i="2" s="1"/>
  <c r="AM91" i="1"/>
  <c r="T53" i="2" s="1"/>
  <c r="AJ91" i="1"/>
  <c r="S53" i="2" s="1"/>
  <c r="AG91" i="1"/>
  <c r="R53" i="2" s="1"/>
  <c r="B91" i="1"/>
  <c r="O91" i="1" s="1"/>
  <c r="AP90" i="1"/>
  <c r="U52" i="2" s="1"/>
  <c r="AM90" i="1"/>
  <c r="T52" i="2" s="1"/>
  <c r="AJ90" i="1"/>
  <c r="S52" i="2" s="1"/>
  <c r="AG90" i="1"/>
  <c r="R52" i="2" s="1"/>
  <c r="B90" i="1"/>
  <c r="AP89" i="1"/>
  <c r="U51" i="2" s="1"/>
  <c r="AM89" i="1"/>
  <c r="T51" i="2" s="1"/>
  <c r="AJ89" i="1"/>
  <c r="S51" i="2" s="1"/>
  <c r="AG89" i="1"/>
  <c r="R51" i="2" s="1"/>
  <c r="B89" i="1"/>
  <c r="AP88" i="1"/>
  <c r="U50" i="2" s="1"/>
  <c r="AM88" i="1"/>
  <c r="T50" i="2" s="1"/>
  <c r="AJ88" i="1"/>
  <c r="S50" i="2" s="1"/>
  <c r="AG88" i="1"/>
  <c r="R50" i="2" s="1"/>
  <c r="B88" i="1"/>
  <c r="R88" i="1" s="1"/>
  <c r="AP87" i="1"/>
  <c r="U49" i="2" s="1"/>
  <c r="AM87" i="1"/>
  <c r="T49" i="2" s="1"/>
  <c r="AJ87" i="1"/>
  <c r="S49" i="2" s="1"/>
  <c r="AG87" i="1"/>
  <c r="R49" i="2" s="1"/>
  <c r="B87" i="1"/>
  <c r="O87" i="1" s="1"/>
  <c r="AP86" i="1"/>
  <c r="U48" i="2" s="1"/>
  <c r="AM86" i="1"/>
  <c r="T48" i="2" s="1"/>
  <c r="AJ86" i="1"/>
  <c r="S48" i="2" s="1"/>
  <c r="AG86" i="1"/>
  <c r="R48" i="2" s="1"/>
  <c r="B86" i="1"/>
  <c r="N86" i="1" s="1"/>
  <c r="AP85" i="1"/>
  <c r="U47" i="2" s="1"/>
  <c r="AM85" i="1"/>
  <c r="T47" i="2" s="1"/>
  <c r="AJ85" i="1"/>
  <c r="S47" i="2" s="1"/>
  <c r="AG85" i="1"/>
  <c r="R47" i="2" s="1"/>
  <c r="B85" i="1"/>
  <c r="O85" i="1" s="1"/>
  <c r="L47" i="2" s="1"/>
  <c r="AO84" i="1"/>
  <c r="AN84" i="1"/>
  <c r="AL84" i="1"/>
  <c r="AK84" i="1"/>
  <c r="AK83" i="1" s="1"/>
  <c r="AK82" i="1" s="1"/>
  <c r="AK81" i="1" s="1"/>
  <c r="AK15" i="1" s="1"/>
  <c r="AI84" i="1"/>
  <c r="AH84" i="1"/>
  <c r="AH83" i="1" s="1"/>
  <c r="AF84" i="1"/>
  <c r="AE84" i="1"/>
  <c r="AE83" i="1" s="1"/>
  <c r="AE82" i="1" s="1"/>
  <c r="AE81" i="1" s="1"/>
  <c r="AE15" i="1" s="1"/>
  <c r="AA84" i="1"/>
  <c r="AA83" i="1" s="1"/>
  <c r="AA82" i="1" s="1"/>
  <c r="AA81" i="1" s="1"/>
  <c r="AA15" i="1" s="1"/>
  <c r="Z84" i="1"/>
  <c r="Z83" i="1" s="1"/>
  <c r="Z82" i="1" s="1"/>
  <c r="Z81" i="1" s="1"/>
  <c r="Z15" i="1" s="1"/>
  <c r="Y84" i="1"/>
  <c r="Y83" i="1" s="1"/>
  <c r="Y82" i="1" s="1"/>
  <c r="Y81" i="1" s="1"/>
  <c r="Y15" i="1" s="1"/>
  <c r="X84" i="1"/>
  <c r="X83" i="1" s="1"/>
  <c r="X82" i="1" s="1"/>
  <c r="X81" i="1" s="1"/>
  <c r="X15" i="1" s="1"/>
  <c r="W84" i="1"/>
  <c r="W83" i="1" s="1"/>
  <c r="W82" i="1" s="1"/>
  <c r="W81" i="1" s="1"/>
  <c r="W15" i="1" s="1"/>
  <c r="V84" i="1"/>
  <c r="V83" i="1" s="1"/>
  <c r="V82" i="1" s="1"/>
  <c r="V81" i="1" s="1"/>
  <c r="V15" i="1" s="1"/>
  <c r="U84" i="1"/>
  <c r="U83" i="1" s="1"/>
  <c r="U82" i="1" s="1"/>
  <c r="U81" i="1" s="1"/>
  <c r="U15" i="1" s="1"/>
  <c r="T84" i="1"/>
  <c r="T83" i="1" s="1"/>
  <c r="T82" i="1" s="1"/>
  <c r="T81" i="1" s="1"/>
  <c r="T15" i="1" s="1"/>
  <c r="B84" i="1"/>
  <c r="AN83" i="1"/>
  <c r="AN82" i="1" s="1"/>
  <c r="AN81" i="1" s="1"/>
  <c r="AN15" i="1" s="1"/>
  <c r="B83" i="1"/>
  <c r="B82" i="1"/>
  <c r="B81" i="1"/>
  <c r="AP80" i="1"/>
  <c r="U42" i="2" s="1"/>
  <c r="AM80" i="1"/>
  <c r="T42" i="2" s="1"/>
  <c r="AJ80" i="1"/>
  <c r="S42" i="2" s="1"/>
  <c r="AG80" i="1"/>
  <c r="R42" i="2" s="1"/>
  <c r="B80" i="1"/>
  <c r="O80" i="1" s="1"/>
  <c r="AP79" i="1"/>
  <c r="U41" i="2" s="1"/>
  <c r="AM79" i="1"/>
  <c r="T41" i="2" s="1"/>
  <c r="AJ79" i="1"/>
  <c r="S41" i="2" s="1"/>
  <c r="AG79" i="1"/>
  <c r="R41" i="2" s="1"/>
  <c r="B79" i="1"/>
  <c r="O79" i="1" s="1"/>
  <c r="AP78" i="1"/>
  <c r="U40" i="2" s="1"/>
  <c r="AM78" i="1"/>
  <c r="T40" i="2" s="1"/>
  <c r="AJ78" i="1"/>
  <c r="S40" i="2" s="1"/>
  <c r="AG78" i="1"/>
  <c r="R40" i="2" s="1"/>
  <c r="B78" i="1"/>
  <c r="S78" i="1" s="1"/>
  <c r="AO77" i="1"/>
  <c r="AO76" i="1" s="1"/>
  <c r="AO75" i="1" s="1"/>
  <c r="AO74" i="1" s="1"/>
  <c r="AN77" i="1"/>
  <c r="AN76" i="1" s="1"/>
  <c r="AL77" i="1"/>
  <c r="AL76" i="1" s="1"/>
  <c r="AK77" i="1"/>
  <c r="AI77" i="1"/>
  <c r="AH77" i="1"/>
  <c r="AH76" i="1" s="1"/>
  <c r="AH75" i="1" s="1"/>
  <c r="AH74" i="1" s="1"/>
  <c r="AF77" i="1"/>
  <c r="AE77" i="1"/>
  <c r="AE76" i="1" s="1"/>
  <c r="AE75" i="1" s="1"/>
  <c r="AE74" i="1" s="1"/>
  <c r="AA77" i="1"/>
  <c r="AA76" i="1" s="1"/>
  <c r="AA75" i="1" s="1"/>
  <c r="AA74" i="1" s="1"/>
  <c r="Z77" i="1"/>
  <c r="Z76" i="1" s="1"/>
  <c r="Z75" i="1" s="1"/>
  <c r="Z74" i="1" s="1"/>
  <c r="Y77" i="1"/>
  <c r="Y76" i="1" s="1"/>
  <c r="Y75" i="1" s="1"/>
  <c r="Y74" i="1" s="1"/>
  <c r="Y14" i="1" s="1"/>
  <c r="X77" i="1"/>
  <c r="X76" i="1" s="1"/>
  <c r="X75" i="1" s="1"/>
  <c r="X74" i="1" s="1"/>
  <c r="W77" i="1"/>
  <c r="W76" i="1" s="1"/>
  <c r="W75" i="1" s="1"/>
  <c r="W74" i="1" s="1"/>
  <c r="V77" i="1"/>
  <c r="V76" i="1" s="1"/>
  <c r="V75" i="1" s="1"/>
  <c r="V74" i="1" s="1"/>
  <c r="U77" i="1"/>
  <c r="U76" i="1" s="1"/>
  <c r="U75" i="1" s="1"/>
  <c r="U74" i="1" s="1"/>
  <c r="T77" i="1"/>
  <c r="T76" i="1" s="1"/>
  <c r="T75" i="1" s="1"/>
  <c r="T74" i="1" s="1"/>
  <c r="B77" i="1"/>
  <c r="B76" i="1"/>
  <c r="B75" i="1"/>
  <c r="B74" i="1"/>
  <c r="B73" i="1"/>
  <c r="AP72" i="1"/>
  <c r="U34" i="2" s="1"/>
  <c r="AM72" i="1"/>
  <c r="T34" i="2" s="1"/>
  <c r="AJ72" i="1"/>
  <c r="S34" i="2" s="1"/>
  <c r="AG72" i="1"/>
  <c r="R34" i="2" s="1"/>
  <c r="B72" i="1"/>
  <c r="AP71" i="1"/>
  <c r="U33" i="2" s="1"/>
  <c r="AM71" i="1"/>
  <c r="T33" i="2" s="1"/>
  <c r="AJ71" i="1"/>
  <c r="S33" i="2" s="1"/>
  <c r="AG71" i="1"/>
  <c r="R33" i="2" s="1"/>
  <c r="B71" i="1"/>
  <c r="AP70" i="1"/>
  <c r="U32" i="2" s="1"/>
  <c r="AM70" i="1"/>
  <c r="T32" i="2" s="1"/>
  <c r="AJ70" i="1"/>
  <c r="S32" i="2" s="1"/>
  <c r="AG70" i="1"/>
  <c r="R32" i="2" s="1"/>
  <c r="B70" i="1"/>
  <c r="AP69" i="1"/>
  <c r="U31" i="2" s="1"/>
  <c r="AM69" i="1"/>
  <c r="T31" i="2" s="1"/>
  <c r="AJ69" i="1"/>
  <c r="S31" i="2" s="1"/>
  <c r="AG69" i="1"/>
  <c r="R31" i="2" s="1"/>
  <c r="B69" i="1"/>
  <c r="AO68" i="1"/>
  <c r="AN68" i="1"/>
  <c r="AN67" i="1" s="1"/>
  <c r="AN66" i="1" s="1"/>
  <c r="AL68" i="1"/>
  <c r="AK68" i="1"/>
  <c r="AI68" i="1"/>
  <c r="AI67" i="1" s="1"/>
  <c r="AH68" i="1"/>
  <c r="AH67" i="1" s="1"/>
  <c r="AH66" i="1" s="1"/>
  <c r="AF68" i="1"/>
  <c r="AF67" i="1" s="1"/>
  <c r="AF66" i="1" s="1"/>
  <c r="AE68" i="1"/>
  <c r="AE67" i="1" s="1"/>
  <c r="AA68" i="1"/>
  <c r="Z68" i="1"/>
  <c r="Z67" i="1" s="1"/>
  <c r="Z66" i="1" s="1"/>
  <c r="Y68" i="1"/>
  <c r="Y67" i="1" s="1"/>
  <c r="Y66" i="1" s="1"/>
  <c r="X68" i="1"/>
  <c r="X67" i="1" s="1"/>
  <c r="W68" i="1"/>
  <c r="W67" i="1" s="1"/>
  <c r="W66" i="1" s="1"/>
  <c r="V68" i="1"/>
  <c r="U68" i="1"/>
  <c r="U67" i="1" s="1"/>
  <c r="U66" i="1" s="1"/>
  <c r="T68" i="1"/>
  <c r="T67" i="1" s="1"/>
  <c r="T66" i="1" s="1"/>
  <c r="B68" i="1"/>
  <c r="AK67" i="1"/>
  <c r="AK66" i="1" s="1"/>
  <c r="B67" i="1"/>
  <c r="X66" i="1"/>
  <c r="B66" i="1"/>
  <c r="AP65" i="1"/>
  <c r="U27" i="2" s="1"/>
  <c r="AM65" i="1"/>
  <c r="T27" i="2" s="1"/>
  <c r="AJ65" i="1"/>
  <c r="S27" i="2" s="1"/>
  <c r="AG65" i="1"/>
  <c r="R27" i="2" s="1"/>
  <c r="B65" i="1"/>
  <c r="O65" i="1" s="1"/>
  <c r="AO64" i="1"/>
  <c r="AN64" i="1"/>
  <c r="AL64" i="1"/>
  <c r="AK64" i="1"/>
  <c r="AI64" i="1"/>
  <c r="AH64" i="1"/>
  <c r="AF64" i="1"/>
  <c r="AE64" i="1"/>
  <c r="AA64" i="1"/>
  <c r="Z64" i="1"/>
  <c r="Y64" i="1"/>
  <c r="X64" i="1"/>
  <c r="W64" i="1"/>
  <c r="V64" i="1"/>
  <c r="U64" i="1"/>
  <c r="T64" i="1"/>
  <c r="B64" i="1"/>
  <c r="AP63" i="1"/>
  <c r="U25" i="2" s="1"/>
  <c r="AM63" i="1"/>
  <c r="T25" i="2" s="1"/>
  <c r="AJ63" i="1"/>
  <c r="S25" i="2" s="1"/>
  <c r="AG63" i="1"/>
  <c r="R25" i="2" s="1"/>
  <c r="B63" i="1"/>
  <c r="AO62" i="1"/>
  <c r="AN62" i="1"/>
  <c r="AL62" i="1"/>
  <c r="AK62" i="1"/>
  <c r="AI62" i="1"/>
  <c r="AH62" i="1"/>
  <c r="AF62" i="1"/>
  <c r="AE62" i="1"/>
  <c r="AA62" i="1"/>
  <c r="Z62" i="1"/>
  <c r="Y62" i="1"/>
  <c r="X62" i="1"/>
  <c r="W62" i="1"/>
  <c r="V62" i="1"/>
  <c r="U62" i="1"/>
  <c r="T62" i="1"/>
  <c r="B62" i="1"/>
  <c r="B61" i="1"/>
  <c r="B60" i="1"/>
  <c r="B59" i="1"/>
  <c r="AP58" i="1"/>
  <c r="U20" i="2" s="1"/>
  <c r="AM58" i="1"/>
  <c r="T20" i="2" s="1"/>
  <c r="AJ58" i="1"/>
  <c r="S20" i="2" s="1"/>
  <c r="AG58" i="1"/>
  <c r="R20" i="2" s="1"/>
  <c r="B58" i="1"/>
  <c r="R58" i="1" s="1"/>
  <c r="AO57" i="1"/>
  <c r="AN57" i="1"/>
  <c r="AN56" i="1" s="1"/>
  <c r="AN55" i="1" s="1"/>
  <c r="AN54" i="1" s="1"/>
  <c r="AN11" i="1" s="1"/>
  <c r="AL57" i="1"/>
  <c r="AL56" i="1" s="1"/>
  <c r="AK57" i="1"/>
  <c r="AK56" i="1" s="1"/>
  <c r="AK55" i="1" s="1"/>
  <c r="AK54" i="1" s="1"/>
  <c r="AK11" i="1" s="1"/>
  <c r="AI57" i="1"/>
  <c r="AH57" i="1"/>
  <c r="AH56" i="1" s="1"/>
  <c r="AH55" i="1" s="1"/>
  <c r="AH54" i="1" s="1"/>
  <c r="AH11" i="1" s="1"/>
  <c r="AF57" i="1"/>
  <c r="AE57" i="1"/>
  <c r="AE56" i="1" s="1"/>
  <c r="AE55" i="1" s="1"/>
  <c r="AE54" i="1" s="1"/>
  <c r="AE11" i="1" s="1"/>
  <c r="AA57" i="1"/>
  <c r="AA56" i="1" s="1"/>
  <c r="AA55" i="1" s="1"/>
  <c r="AA54" i="1" s="1"/>
  <c r="AA11" i="1" s="1"/>
  <c r="Z57" i="1"/>
  <c r="Z56" i="1" s="1"/>
  <c r="Z55" i="1" s="1"/>
  <c r="Z54" i="1" s="1"/>
  <c r="Z11" i="1" s="1"/>
  <c r="Y57" i="1"/>
  <c r="Y56" i="1" s="1"/>
  <c r="Y55" i="1" s="1"/>
  <c r="Y54" i="1" s="1"/>
  <c r="Y11" i="1" s="1"/>
  <c r="X57" i="1"/>
  <c r="X56" i="1" s="1"/>
  <c r="X55" i="1" s="1"/>
  <c r="X54" i="1" s="1"/>
  <c r="X11" i="1" s="1"/>
  <c r="W57" i="1"/>
  <c r="W56" i="1" s="1"/>
  <c r="W55" i="1" s="1"/>
  <c r="W54" i="1" s="1"/>
  <c r="W11" i="1" s="1"/>
  <c r="V57" i="1"/>
  <c r="V56" i="1" s="1"/>
  <c r="V55" i="1" s="1"/>
  <c r="V54" i="1" s="1"/>
  <c r="V11" i="1" s="1"/>
  <c r="U57" i="1"/>
  <c r="U56" i="1" s="1"/>
  <c r="U55" i="1" s="1"/>
  <c r="U54" i="1" s="1"/>
  <c r="U11" i="1" s="1"/>
  <c r="T57" i="1"/>
  <c r="T56" i="1" s="1"/>
  <c r="T55" i="1" s="1"/>
  <c r="T54" i="1" s="1"/>
  <c r="T11" i="1" s="1"/>
  <c r="B57" i="1"/>
  <c r="AF56" i="1"/>
  <c r="B56" i="1"/>
  <c r="B55" i="1"/>
  <c r="B54" i="1"/>
  <c r="B53" i="1"/>
  <c r="B52" i="1"/>
  <c r="M40" i="1"/>
  <c r="G40" i="1"/>
  <c r="F40" i="1"/>
  <c r="E40" i="1"/>
  <c r="D40" i="1"/>
  <c r="C40" i="1"/>
  <c r="M39" i="1"/>
  <c r="G39" i="1"/>
  <c r="F39" i="1"/>
  <c r="E39" i="1"/>
  <c r="D39" i="1"/>
  <c r="C39" i="1"/>
  <c r="M38" i="1"/>
  <c r="G38" i="1"/>
  <c r="F38" i="1"/>
  <c r="E38" i="1"/>
  <c r="D38" i="1"/>
  <c r="C38" i="1"/>
  <c r="M37" i="1"/>
  <c r="G37" i="1"/>
  <c r="F37" i="1"/>
  <c r="E37" i="1"/>
  <c r="D37" i="1"/>
  <c r="C37" i="1"/>
  <c r="M36" i="1"/>
  <c r="F36" i="1"/>
  <c r="E36" i="1"/>
  <c r="D36" i="1"/>
  <c r="C36" i="1"/>
  <c r="M35" i="1"/>
  <c r="G35" i="1"/>
  <c r="F35" i="1"/>
  <c r="E35" i="1"/>
  <c r="D35" i="1"/>
  <c r="C35" i="1"/>
  <c r="M34" i="1"/>
  <c r="G34" i="1"/>
  <c r="F34" i="1"/>
  <c r="E34" i="1"/>
  <c r="D34" i="1"/>
  <c r="C34" i="1"/>
  <c r="M33" i="1"/>
  <c r="F33" i="1"/>
  <c r="E33" i="1"/>
  <c r="D33" i="1"/>
  <c r="C33" i="1"/>
  <c r="AK32" i="1"/>
  <c r="AH32" i="1"/>
  <c r="U32" i="1"/>
  <c r="M32" i="1"/>
  <c r="G32" i="1"/>
  <c r="F32" i="1"/>
  <c r="E32" i="1"/>
  <c r="D32" i="1"/>
  <c r="C32" i="1"/>
  <c r="M31" i="1"/>
  <c r="G31" i="1"/>
  <c r="F31" i="1"/>
  <c r="E31" i="1"/>
  <c r="D31" i="1"/>
  <c r="C31" i="1"/>
  <c r="M30" i="1"/>
  <c r="F30" i="1"/>
  <c r="E30" i="1"/>
  <c r="D30" i="1"/>
  <c r="C30" i="1"/>
  <c r="M29" i="1"/>
  <c r="G29" i="1"/>
  <c r="F29" i="1"/>
  <c r="E29" i="1"/>
  <c r="D29" i="1"/>
  <c r="C29" i="1"/>
  <c r="M28" i="1"/>
  <c r="F28" i="1"/>
  <c r="E28" i="1"/>
  <c r="D28" i="1"/>
  <c r="C28" i="1"/>
  <c r="M27" i="1"/>
  <c r="G27" i="1"/>
  <c r="F27" i="1"/>
  <c r="E27" i="1"/>
  <c r="D27" i="1"/>
  <c r="C27" i="1"/>
  <c r="M26" i="1"/>
  <c r="G26" i="1"/>
  <c r="F26" i="1"/>
  <c r="E26" i="1"/>
  <c r="D26" i="1"/>
  <c r="C26" i="1"/>
  <c r="M25" i="1"/>
  <c r="F25" i="1"/>
  <c r="E25" i="1"/>
  <c r="D25" i="1"/>
  <c r="C25" i="1"/>
  <c r="M24" i="1"/>
  <c r="G24" i="1"/>
  <c r="F24" i="1"/>
  <c r="E24" i="1"/>
  <c r="D24" i="1"/>
  <c r="C24" i="1"/>
  <c r="M23" i="1"/>
  <c r="G23" i="1"/>
  <c r="F23" i="1"/>
  <c r="E23" i="1"/>
  <c r="D23" i="1"/>
  <c r="C23" i="1"/>
  <c r="M22" i="1"/>
  <c r="G22" i="1"/>
  <c r="F22" i="1"/>
  <c r="E22" i="1"/>
  <c r="D22" i="1"/>
  <c r="C22" i="1"/>
  <c r="M21" i="1"/>
  <c r="G21" i="1"/>
  <c r="F21" i="1"/>
  <c r="E21" i="1"/>
  <c r="D21" i="1"/>
  <c r="C21" i="1"/>
  <c r="M20" i="1"/>
  <c r="G20" i="1"/>
  <c r="F20" i="1"/>
  <c r="E20" i="1"/>
  <c r="D20" i="1"/>
  <c r="C20" i="1"/>
  <c r="M19" i="1"/>
  <c r="G19" i="1"/>
  <c r="F19" i="1"/>
  <c r="E19" i="1"/>
  <c r="D19" i="1"/>
  <c r="C19" i="1"/>
  <c r="M18" i="1"/>
  <c r="G18" i="1"/>
  <c r="F18" i="1"/>
  <c r="E18" i="1"/>
  <c r="D18" i="1"/>
  <c r="C18" i="1"/>
  <c r="M17" i="1"/>
  <c r="G17" i="1"/>
  <c r="F17" i="1"/>
  <c r="E17" i="1"/>
  <c r="D17" i="1"/>
  <c r="C17" i="1"/>
  <c r="M16" i="1"/>
  <c r="G16" i="1"/>
  <c r="F16" i="1"/>
  <c r="E16" i="1"/>
  <c r="D16" i="1"/>
  <c r="C16" i="1"/>
  <c r="M15" i="1"/>
  <c r="G15" i="1"/>
  <c r="F15" i="1"/>
  <c r="E15" i="1"/>
  <c r="D15" i="1"/>
  <c r="C15" i="1"/>
  <c r="M14" i="1"/>
  <c r="G14" i="1"/>
  <c r="F14" i="1"/>
  <c r="E14" i="1"/>
  <c r="D14" i="1"/>
  <c r="C14" i="1"/>
  <c r="M13" i="1"/>
  <c r="F13" i="1"/>
  <c r="E13" i="1"/>
  <c r="D13" i="1"/>
  <c r="C13" i="1"/>
  <c r="M12" i="1"/>
  <c r="G12" i="1"/>
  <c r="F12" i="1"/>
  <c r="E12" i="1"/>
  <c r="D12" i="1"/>
  <c r="C12" i="1"/>
  <c r="M11" i="1"/>
  <c r="G11" i="1"/>
  <c r="F11" i="1"/>
  <c r="E11" i="1"/>
  <c r="D11" i="1"/>
  <c r="C11" i="1"/>
  <c r="M10" i="1"/>
  <c r="F10" i="1"/>
  <c r="E10" i="1"/>
  <c r="D10" i="1"/>
  <c r="C10" i="1"/>
  <c r="C4" i="1"/>
  <c r="C3" i="1"/>
  <c r="C2" i="1"/>
  <c r="C1" i="1"/>
  <c r="P877" i="2" l="1"/>
  <c r="AU915" i="1"/>
  <c r="AM77" i="1"/>
  <c r="T39" i="2" s="1"/>
  <c r="S856" i="1"/>
  <c r="Z918" i="1"/>
  <c r="AN918" i="1"/>
  <c r="AP933" i="1"/>
  <c r="U895" i="2" s="1"/>
  <c r="AA981" i="1"/>
  <c r="O1035" i="1"/>
  <c r="L997" i="2" s="1"/>
  <c r="T1052" i="1"/>
  <c r="AG1095" i="1"/>
  <c r="R1057" i="2" s="1"/>
  <c r="O152" i="1"/>
  <c r="L114" i="2" s="1"/>
  <c r="O208" i="1"/>
  <c r="L170" i="2" s="1"/>
  <c r="X271" i="1"/>
  <c r="Z281" i="1"/>
  <c r="AN281" i="1"/>
  <c r="AE281" i="1"/>
  <c r="AA325" i="1"/>
  <c r="N472" i="1"/>
  <c r="R499" i="1"/>
  <c r="AE643" i="1"/>
  <c r="AO678" i="1"/>
  <c r="AJ689" i="1"/>
  <c r="S651" i="2" s="1"/>
  <c r="AE708" i="1"/>
  <c r="AM852" i="1"/>
  <c r="T814" i="2" s="1"/>
  <c r="AM853" i="1"/>
  <c r="T815" i="2" s="1"/>
  <c r="AM865" i="1"/>
  <c r="T827" i="2" s="1"/>
  <c r="S976" i="1"/>
  <c r="AM977" i="1"/>
  <c r="T939" i="2" s="1"/>
  <c r="AP1014" i="1"/>
  <c r="U976" i="2" s="1"/>
  <c r="AE1088" i="1"/>
  <c r="AM145" i="1"/>
  <c r="T107" i="2" s="1"/>
  <c r="AK394" i="1"/>
  <c r="AP421" i="1"/>
  <c r="U383" i="2" s="1"/>
  <c r="Y775" i="1"/>
  <c r="V1019" i="1"/>
  <c r="V1045" i="1"/>
  <c r="V1044" i="1" s="1"/>
  <c r="AH1045" i="1"/>
  <c r="AH1044" i="1" s="1"/>
  <c r="AA1052" i="1"/>
  <c r="B374" i="2"/>
  <c r="Z708" i="1"/>
  <c r="S900" i="1"/>
  <c r="P862" i="2" s="1"/>
  <c r="X1000" i="1"/>
  <c r="O159" i="1"/>
  <c r="O504" i="1"/>
  <c r="L466" i="2" s="1"/>
  <c r="O602" i="1"/>
  <c r="L564" i="2" s="1"/>
  <c r="S730" i="1"/>
  <c r="P692" i="2" s="1"/>
  <c r="BA754" i="1"/>
  <c r="AD716" i="2" s="1"/>
  <c r="AM762" i="1"/>
  <c r="T724" i="2" s="1"/>
  <c r="AH902" i="1"/>
  <c r="AA913" i="1"/>
  <c r="AO913" i="1"/>
  <c r="S923" i="1"/>
  <c r="AH959" i="1"/>
  <c r="Z1019" i="1"/>
  <c r="Z1018" i="1" s="1"/>
  <c r="R97" i="1"/>
  <c r="AP111" i="1"/>
  <c r="U73" i="2" s="1"/>
  <c r="AN174" i="1"/>
  <c r="AN173" i="1" s="1"/>
  <c r="AG177" i="1"/>
  <c r="R139" i="2" s="1"/>
  <c r="AG228" i="1"/>
  <c r="R190" i="2" s="1"/>
  <c r="AP350" i="1"/>
  <c r="U312" i="2" s="1"/>
  <c r="AE373" i="1"/>
  <c r="S529" i="1"/>
  <c r="U643" i="1"/>
  <c r="AF643" i="1"/>
  <c r="R645" i="1"/>
  <c r="V643" i="1"/>
  <c r="AH643" i="1"/>
  <c r="AM723" i="1"/>
  <c r="T685" i="2" s="1"/>
  <c r="AA722" i="1"/>
  <c r="AP725" i="1"/>
  <c r="U687" i="2" s="1"/>
  <c r="AD754" i="1"/>
  <c r="Q716" i="2" s="1"/>
  <c r="AJ868" i="1"/>
  <c r="S830" i="2" s="1"/>
  <c r="V918" i="1"/>
  <c r="AH918" i="1"/>
  <c r="AN940" i="1"/>
  <c r="AJ952" i="1"/>
  <c r="S914" i="2" s="1"/>
  <c r="V968" i="1"/>
  <c r="W981" i="1"/>
  <c r="AI981" i="1"/>
  <c r="AG1003" i="1"/>
  <c r="R965" i="2" s="1"/>
  <c r="AA61" i="1"/>
  <c r="AP144" i="1"/>
  <c r="U106" i="2" s="1"/>
  <c r="AE790" i="1"/>
  <c r="AM863" i="1"/>
  <c r="T825" i="2" s="1"/>
  <c r="W918" i="1"/>
  <c r="AJ919" i="1"/>
  <c r="S881" i="2" s="1"/>
  <c r="AJ972" i="1"/>
  <c r="S934" i="2" s="1"/>
  <c r="AK981" i="1"/>
  <c r="AE1000" i="1"/>
  <c r="AJ1003" i="1"/>
  <c r="S965" i="2" s="1"/>
  <c r="N1035" i="1"/>
  <c r="Z1045" i="1"/>
  <c r="Z1044" i="1" s="1"/>
  <c r="AN1045" i="1"/>
  <c r="AN1044" i="1" s="1"/>
  <c r="U394" i="1"/>
  <c r="R396" i="1"/>
  <c r="V733" i="1"/>
  <c r="U981" i="1"/>
  <c r="R159" i="1"/>
  <c r="AN373" i="1"/>
  <c r="AN205" i="1"/>
  <c r="R152" i="1"/>
  <c r="AM181" i="1"/>
  <c r="T143" i="2" s="1"/>
  <c r="Y184" i="1"/>
  <c r="AA205" i="1"/>
  <c r="S208" i="1"/>
  <c r="AH373" i="1"/>
  <c r="AF373" i="1"/>
  <c r="AN394" i="1"/>
  <c r="V434" i="1"/>
  <c r="Z608" i="1"/>
  <c r="AA635" i="1"/>
  <c r="AI643" i="1"/>
  <c r="AG674" i="1"/>
  <c r="R636" i="2" s="1"/>
  <c r="AM1089" i="1"/>
  <c r="T1051" i="2" s="1"/>
  <c r="AN184" i="1"/>
  <c r="O204" i="1"/>
  <c r="X373" i="1"/>
  <c r="AO394" i="1"/>
  <c r="R624" i="1"/>
  <c r="S634" i="1"/>
  <c r="X648" i="1"/>
  <c r="X27" i="1" s="1"/>
  <c r="AJ763" i="1"/>
  <c r="S725" i="2" s="1"/>
  <c r="AJ791" i="1"/>
  <c r="S753" i="2" s="1"/>
  <c r="N794" i="1"/>
  <c r="R843" i="1"/>
  <c r="O900" i="1"/>
  <c r="AK913" i="1"/>
  <c r="AM1024" i="1"/>
  <c r="T986" i="2" s="1"/>
  <c r="U1031" i="1"/>
  <c r="O564" i="2"/>
  <c r="AT602" i="1"/>
  <c r="X205" i="1"/>
  <c r="AK205" i="1"/>
  <c r="W271" i="1"/>
  <c r="E285" i="1"/>
  <c r="Y61" i="1"/>
  <c r="O97" i="1"/>
  <c r="AG175" i="1"/>
  <c r="R137" i="2" s="1"/>
  <c r="AP250" i="1"/>
  <c r="U212" i="2" s="1"/>
  <c r="AP268" i="1"/>
  <c r="U230" i="2" s="1"/>
  <c r="Y349" i="1"/>
  <c r="T408" i="1"/>
  <c r="O417" i="1"/>
  <c r="AG436" i="1"/>
  <c r="R398" i="2" s="1"/>
  <c r="N634" i="1"/>
  <c r="K596" i="2" s="1"/>
  <c r="AP636" i="1"/>
  <c r="U598" i="2" s="1"/>
  <c r="AG641" i="1"/>
  <c r="R603" i="2" s="1"/>
  <c r="T687" i="1"/>
  <c r="R720" i="1"/>
  <c r="X722" i="1"/>
  <c r="U733" i="1"/>
  <c r="O818" i="1"/>
  <c r="L780" i="2" s="1"/>
  <c r="AM890" i="1"/>
  <c r="T852" i="2" s="1"/>
  <c r="AP1065" i="1"/>
  <c r="U1027" i="2" s="1"/>
  <c r="AP655" i="1"/>
  <c r="U617" i="2" s="1"/>
  <c r="AJ785" i="1"/>
  <c r="S747" i="2" s="1"/>
  <c r="U790" i="1"/>
  <c r="AG791" i="1"/>
  <c r="R753" i="2" s="1"/>
  <c r="N1011" i="1"/>
  <c r="N1016" i="1"/>
  <c r="AJ1084" i="1"/>
  <c r="S1046" i="2" s="1"/>
  <c r="R128" i="1"/>
  <c r="AM156" i="1"/>
  <c r="T118" i="2" s="1"/>
  <c r="AP228" i="1"/>
  <c r="U190" i="2" s="1"/>
  <c r="R300" i="1"/>
  <c r="AE349" i="1"/>
  <c r="AE333" i="1" s="1"/>
  <c r="AG374" i="1"/>
  <c r="R336" i="2" s="1"/>
  <c r="S375" i="1"/>
  <c r="AF435" i="1"/>
  <c r="AP450" i="1"/>
  <c r="U412" i="2" s="1"/>
  <c r="AP451" i="1"/>
  <c r="U413" i="2" s="1"/>
  <c r="O478" i="1"/>
  <c r="O492" i="1"/>
  <c r="N536" i="1"/>
  <c r="K498" i="2" s="1"/>
  <c r="N559" i="1"/>
  <c r="K521" i="2" s="1"/>
  <c r="N585" i="1"/>
  <c r="Z643" i="1"/>
  <c r="AP646" i="1"/>
  <c r="U608" i="2" s="1"/>
  <c r="T648" i="1"/>
  <c r="T27" i="1" s="1"/>
  <c r="W678" i="1"/>
  <c r="AJ679" i="1"/>
  <c r="S641" i="2" s="1"/>
  <c r="W687" i="1"/>
  <c r="Y708" i="1"/>
  <c r="N726" i="1"/>
  <c r="Z820" i="1"/>
  <c r="AN820" i="1"/>
  <c r="AP820" i="1" s="1"/>
  <c r="U782" i="2" s="1"/>
  <c r="N826" i="1"/>
  <c r="K788" i="2" s="1"/>
  <c r="AP840" i="1"/>
  <c r="U802" i="2" s="1"/>
  <c r="AG848" i="1"/>
  <c r="R810" i="2" s="1"/>
  <c r="N849" i="1"/>
  <c r="AP883" i="1"/>
  <c r="U845" i="2" s="1"/>
  <c r="R935" i="1"/>
  <c r="O897" i="2" s="1"/>
  <c r="O984" i="1"/>
  <c r="L946" i="2" s="1"/>
  <c r="V1009" i="1"/>
  <c r="AH1009" i="1"/>
  <c r="T1009" i="1"/>
  <c r="AF1062" i="1"/>
  <c r="O536" i="1"/>
  <c r="S559" i="1"/>
  <c r="AA608" i="1"/>
  <c r="AM633" i="1"/>
  <c r="T595" i="2" s="1"/>
  <c r="AI635" i="1"/>
  <c r="AA664" i="1"/>
  <c r="AA663" i="1" s="1"/>
  <c r="S726" i="1"/>
  <c r="AL733" i="1"/>
  <c r="S826" i="1"/>
  <c r="P788" i="2" s="1"/>
  <c r="S935" i="1"/>
  <c r="P897" i="2" s="1"/>
  <c r="R984" i="1"/>
  <c r="O946" i="2" s="1"/>
  <c r="AA1000" i="1"/>
  <c r="AO1000" i="1"/>
  <c r="O128" i="1"/>
  <c r="N104" i="1"/>
  <c r="X902" i="1"/>
  <c r="AL180" i="1"/>
  <c r="R337" i="1"/>
  <c r="S536" i="1"/>
  <c r="P498" i="2" s="1"/>
  <c r="O104" i="1"/>
  <c r="R130" i="1"/>
  <c r="O92" i="2" s="1"/>
  <c r="S133" i="1"/>
  <c r="AG221" i="1"/>
  <c r="R183" i="2" s="1"/>
  <c r="AJ228" i="1"/>
  <c r="S190" i="2" s="1"/>
  <c r="AM250" i="1"/>
  <c r="T212" i="2" s="1"/>
  <c r="AM295" i="1"/>
  <c r="T257" i="2" s="1"/>
  <c r="AN325" i="1"/>
  <c r="O567" i="1"/>
  <c r="N570" i="1"/>
  <c r="O610" i="1"/>
  <c r="AL790" i="1"/>
  <c r="R799" i="1"/>
  <c r="O761" i="2" s="1"/>
  <c r="R802" i="1"/>
  <c r="N809" i="1"/>
  <c r="AT814" i="1"/>
  <c r="V845" i="1"/>
  <c r="AM896" i="1"/>
  <c r="T858" i="2" s="1"/>
  <c r="U902" i="1"/>
  <c r="AF902" i="1"/>
  <c r="Y902" i="1"/>
  <c r="R924" i="1"/>
  <c r="AG933" i="1"/>
  <c r="R895" i="2" s="1"/>
  <c r="AJ975" i="1"/>
  <c r="S937" i="2" s="1"/>
  <c r="W1009" i="1"/>
  <c r="N1039" i="1"/>
  <c r="U1052" i="1"/>
  <c r="R1091" i="1"/>
  <c r="X981" i="1"/>
  <c r="R519" i="1"/>
  <c r="Y373" i="1"/>
  <c r="Z893" i="1"/>
  <c r="Z892" i="1" s="1"/>
  <c r="AC924" i="1"/>
  <c r="AR924" i="1" s="1"/>
  <c r="AN959" i="1"/>
  <c r="Z1009" i="1"/>
  <c r="AN1009" i="1"/>
  <c r="K448" i="2"/>
  <c r="AB486" i="1"/>
  <c r="AQ486" i="1" s="1"/>
  <c r="R78" i="1"/>
  <c r="V325" i="1"/>
  <c r="N345" i="1"/>
  <c r="AG760" i="1"/>
  <c r="R722" i="2" s="1"/>
  <c r="AE759" i="1"/>
  <c r="AG705" i="1"/>
  <c r="R667" i="2" s="1"/>
  <c r="N706" i="1"/>
  <c r="N705" i="1" s="1"/>
  <c r="O832" i="1"/>
  <c r="R832" i="1"/>
  <c r="AG975" i="1"/>
  <c r="R937" i="2" s="1"/>
  <c r="AF974" i="1"/>
  <c r="AG974" i="1" s="1"/>
  <c r="R936" i="2" s="1"/>
  <c r="S979" i="1"/>
  <c r="N1071" i="1"/>
  <c r="AB1071" i="1" s="1"/>
  <c r="S1071" i="1"/>
  <c r="AG67" i="1"/>
  <c r="R29" i="2" s="1"/>
  <c r="W73" i="1"/>
  <c r="W13" i="1" s="1"/>
  <c r="R103" i="1"/>
  <c r="S104" i="1"/>
  <c r="AJ125" i="1"/>
  <c r="S87" i="2" s="1"/>
  <c r="O150" i="1"/>
  <c r="S151" i="1"/>
  <c r="S159" i="1"/>
  <c r="Z184" i="1"/>
  <c r="AM206" i="1"/>
  <c r="T168" i="2" s="1"/>
  <c r="R209" i="1"/>
  <c r="N232" i="1"/>
  <c r="K194" i="2" s="1"/>
  <c r="AF227" i="1"/>
  <c r="Z271" i="1"/>
  <c r="AJ279" i="1"/>
  <c r="S241" i="2" s="1"/>
  <c r="AJ291" i="1"/>
  <c r="S253" i="2" s="1"/>
  <c r="AI325" i="1"/>
  <c r="S345" i="1"/>
  <c r="S351" i="1"/>
  <c r="AM364" i="1"/>
  <c r="T326" i="2" s="1"/>
  <c r="O393" i="1"/>
  <c r="L355" i="2" s="1"/>
  <c r="AP410" i="1"/>
  <c r="U372" i="2" s="1"/>
  <c r="O422" i="1"/>
  <c r="L384" i="2" s="1"/>
  <c r="Y424" i="1"/>
  <c r="AM425" i="1"/>
  <c r="T387" i="2" s="1"/>
  <c r="S479" i="1"/>
  <c r="R495" i="1"/>
  <c r="R557" i="1"/>
  <c r="N577" i="1"/>
  <c r="AP633" i="1"/>
  <c r="U595" i="2" s="1"/>
  <c r="S659" i="1"/>
  <c r="X664" i="1"/>
  <c r="X663" i="1" s="1"/>
  <c r="AM665" i="1"/>
  <c r="T627" i="2" s="1"/>
  <c r="AA708" i="1"/>
  <c r="S832" i="1"/>
  <c r="P794" i="2" s="1"/>
  <c r="N1054" i="1"/>
  <c r="K1016" i="2" s="1"/>
  <c r="R1054" i="1"/>
  <c r="O1071" i="1"/>
  <c r="L1033" i="2" s="1"/>
  <c r="O386" i="1"/>
  <c r="L348" i="2" s="1"/>
  <c r="Y394" i="1"/>
  <c r="R150" i="1"/>
  <c r="R454" i="1"/>
  <c r="S454" i="1"/>
  <c r="R507" i="1"/>
  <c r="O507" i="1"/>
  <c r="L469" i="2" s="1"/>
  <c r="S523" i="1"/>
  <c r="O523" i="1"/>
  <c r="L485" i="2" s="1"/>
  <c r="S557" i="1"/>
  <c r="R885" i="1"/>
  <c r="O847" i="2" s="1"/>
  <c r="O885" i="1"/>
  <c r="N885" i="1"/>
  <c r="N939" i="1"/>
  <c r="K901" i="2" s="1"/>
  <c r="R939" i="1"/>
  <c r="AJ651" i="1"/>
  <c r="S613" i="2" s="1"/>
  <c r="AI650" i="1"/>
  <c r="AJ650" i="1" s="1"/>
  <c r="S612" i="2" s="1"/>
  <c r="AA174" i="1"/>
  <c r="AA173" i="1" s="1"/>
  <c r="AJ363" i="1"/>
  <c r="S325" i="2" s="1"/>
  <c r="AH110" i="1"/>
  <c r="R422" i="1"/>
  <c r="N58" i="1"/>
  <c r="N57" i="1" s="1"/>
  <c r="AK76" i="1"/>
  <c r="AK75" i="1" s="1"/>
  <c r="AK74" i="1" s="1"/>
  <c r="R87" i="1"/>
  <c r="W110" i="1"/>
  <c r="AJ139" i="1"/>
  <c r="S101" i="2" s="1"/>
  <c r="AL162" i="1"/>
  <c r="V174" i="1"/>
  <c r="AJ177" i="1"/>
  <c r="S139" i="2" s="1"/>
  <c r="R232" i="1"/>
  <c r="R241" i="1"/>
  <c r="S258" i="1"/>
  <c r="X349" i="1"/>
  <c r="S370" i="1"/>
  <c r="T373" i="1"/>
  <c r="T394" i="1"/>
  <c r="N398" i="1"/>
  <c r="AM406" i="1"/>
  <c r="T368" i="2" s="1"/>
  <c r="AP426" i="1"/>
  <c r="U388" i="2" s="1"/>
  <c r="AK424" i="1"/>
  <c r="N454" i="1"/>
  <c r="N507" i="1"/>
  <c r="S513" i="1"/>
  <c r="R513" i="1"/>
  <c r="AU536" i="1"/>
  <c r="R576" i="1"/>
  <c r="O576" i="1"/>
  <c r="O591" i="1"/>
  <c r="L553" i="2" s="1"/>
  <c r="W608" i="1"/>
  <c r="X615" i="1"/>
  <c r="O667" i="1"/>
  <c r="L629" i="2" s="1"/>
  <c r="AL664" i="1"/>
  <c r="AL663" i="1" s="1"/>
  <c r="N677" i="1"/>
  <c r="AJ681" i="1"/>
  <c r="S643" i="2" s="1"/>
  <c r="O939" i="1"/>
  <c r="L901" i="2" s="1"/>
  <c r="O966" i="1"/>
  <c r="S706" i="1"/>
  <c r="O706" i="1"/>
  <c r="R817" i="1"/>
  <c r="S817" i="1"/>
  <c r="AL155" i="1"/>
  <c r="AM155" i="1" s="1"/>
  <c r="T117" i="2" s="1"/>
  <c r="N422" i="1"/>
  <c r="K384" i="2" s="1"/>
  <c r="R446" i="1"/>
  <c r="O58" i="1"/>
  <c r="X134" i="1"/>
  <c r="N569" i="1"/>
  <c r="R569" i="1"/>
  <c r="AJ600" i="1"/>
  <c r="S562" i="2" s="1"/>
  <c r="N693" i="1"/>
  <c r="K655" i="2" s="1"/>
  <c r="O693" i="1"/>
  <c r="L655" i="2" s="1"/>
  <c r="AE694" i="1"/>
  <c r="V708" i="1"/>
  <c r="AH708" i="1"/>
  <c r="S824" i="1"/>
  <c r="R824" i="1"/>
  <c r="O1038" i="1"/>
  <c r="N1038" i="1"/>
  <c r="R482" i="1"/>
  <c r="O444" i="2" s="1"/>
  <c r="S482" i="1"/>
  <c r="N495" i="1"/>
  <c r="O495" i="1"/>
  <c r="V61" i="1"/>
  <c r="O232" i="1"/>
  <c r="L194" i="2" s="1"/>
  <c r="S87" i="1"/>
  <c r="AU87" i="1" s="1"/>
  <c r="AF271" i="1"/>
  <c r="S58" i="1"/>
  <c r="AP330" i="1"/>
  <c r="U292" i="2" s="1"/>
  <c r="AN349" i="1"/>
  <c r="AC375" i="1"/>
  <c r="AR375" i="1" s="1"/>
  <c r="N437" i="1"/>
  <c r="N443" i="1"/>
  <c r="R453" i="1"/>
  <c r="AT453" i="1" s="1"/>
  <c r="O436" i="2"/>
  <c r="AT474" i="1"/>
  <c r="N493" i="1"/>
  <c r="N565" i="1"/>
  <c r="O565" i="1"/>
  <c r="N657" i="1"/>
  <c r="O657" i="1"/>
  <c r="AI673" i="1"/>
  <c r="AK780" i="1"/>
  <c r="S684" i="1"/>
  <c r="O684" i="1"/>
  <c r="L646" i="2" s="1"/>
  <c r="R711" i="1"/>
  <c r="N711" i="1"/>
  <c r="AJ117" i="1"/>
  <c r="S79" i="2" s="1"/>
  <c r="S511" i="1"/>
  <c r="R511" i="1"/>
  <c r="O524" i="1"/>
  <c r="L486" i="2" s="1"/>
  <c r="S533" i="1"/>
  <c r="N533" i="1"/>
  <c r="O557" i="1"/>
  <c r="S398" i="1"/>
  <c r="P360" i="2" s="1"/>
  <c r="R204" i="1"/>
  <c r="V394" i="1"/>
  <c r="AH394" i="1"/>
  <c r="AH372" i="1" s="1"/>
  <c r="AH366" i="1" s="1"/>
  <c r="AH22" i="1" s="1"/>
  <c r="R525" i="1"/>
  <c r="N525" i="1"/>
  <c r="R538" i="1"/>
  <c r="O500" i="2" s="1"/>
  <c r="O538" i="1"/>
  <c r="O541" i="1"/>
  <c r="R541" i="1"/>
  <c r="AP77" i="1"/>
  <c r="U39" i="2" s="1"/>
  <c r="AF110" i="1"/>
  <c r="O130" i="1"/>
  <c r="W134" i="1"/>
  <c r="S148" i="1"/>
  <c r="Y174" i="1"/>
  <c r="T184" i="1"/>
  <c r="AG250" i="1"/>
  <c r="R212" i="2" s="1"/>
  <c r="AM267" i="1"/>
  <c r="T229" i="2" s="1"/>
  <c r="AP279" i="1"/>
  <c r="U241" i="2" s="1"/>
  <c r="AG295" i="1"/>
  <c r="R257" i="2" s="1"/>
  <c r="AG364" i="1"/>
  <c r="R326" i="2" s="1"/>
  <c r="AJ391" i="1"/>
  <c r="S353" i="2" s="1"/>
  <c r="AG405" i="1"/>
  <c r="R367" i="2" s="1"/>
  <c r="O474" i="1"/>
  <c r="O493" i="1"/>
  <c r="N509" i="1"/>
  <c r="R509" i="1"/>
  <c r="R515" i="1"/>
  <c r="S515" i="1"/>
  <c r="O525" i="1"/>
  <c r="N538" i="1"/>
  <c r="O559" i="1"/>
  <c r="R565" i="1"/>
  <c r="O572" i="1"/>
  <c r="L534" i="2" s="1"/>
  <c r="N575" i="1"/>
  <c r="K537" i="2" s="1"/>
  <c r="R657" i="1"/>
  <c r="S772" i="1"/>
  <c r="P734" i="2" s="1"/>
  <c r="R772" i="1"/>
  <c r="S811" i="1"/>
  <c r="N811" i="1"/>
  <c r="AP816" i="1"/>
  <c r="U778" i="2" s="1"/>
  <c r="AO815" i="1"/>
  <c r="AP815" i="1" s="1"/>
  <c r="U777" i="2" s="1"/>
  <c r="AM739" i="1"/>
  <c r="T701" i="2" s="1"/>
  <c r="R745" i="1"/>
  <c r="AA790" i="1"/>
  <c r="R805" i="1"/>
  <c r="S827" i="1"/>
  <c r="O935" i="1"/>
  <c r="L897" i="2" s="1"/>
  <c r="V1018" i="1"/>
  <c r="AI1019" i="1"/>
  <c r="AJ1029" i="1"/>
  <c r="S991" i="2" s="1"/>
  <c r="AA1031" i="1"/>
  <c r="AP1053" i="1"/>
  <c r="U1015" i="2" s="1"/>
  <c r="T673" i="1"/>
  <c r="AM681" i="1"/>
  <c r="T643" i="2" s="1"/>
  <c r="AP691" i="1"/>
  <c r="U653" i="2" s="1"/>
  <c r="X708" i="1"/>
  <c r="AK708" i="1"/>
  <c r="AC726" i="1"/>
  <c r="V780" i="1"/>
  <c r="Y820" i="1"/>
  <c r="AL820" i="1"/>
  <c r="X845" i="1"/>
  <c r="AH893" i="1"/>
  <c r="AA902" i="1"/>
  <c r="Z913" i="1"/>
  <c r="AP914" i="1"/>
  <c r="U876" i="2" s="1"/>
  <c r="U940" i="1"/>
  <c r="AG943" i="1"/>
  <c r="R905" i="2" s="1"/>
  <c r="AA968" i="1"/>
  <c r="AK968" i="1"/>
  <c r="T981" i="1"/>
  <c r="AE981" i="1"/>
  <c r="Z1000" i="1"/>
  <c r="Z980" i="1" s="1"/>
  <c r="AL1019" i="1"/>
  <c r="AG1033" i="1"/>
  <c r="R995" i="2" s="1"/>
  <c r="AP1041" i="1"/>
  <c r="U1003" i="2" s="1"/>
  <c r="AM1046" i="1"/>
  <c r="T1008" i="2" s="1"/>
  <c r="Y845" i="1"/>
  <c r="AL845" i="1"/>
  <c r="Y940" i="1"/>
  <c r="X959" i="1"/>
  <c r="X958" i="1" s="1"/>
  <c r="AK959" i="1"/>
  <c r="AK958" i="1" s="1"/>
  <c r="AH1031" i="1"/>
  <c r="W1045" i="1"/>
  <c r="W1044" i="1" s="1"/>
  <c r="Z1062" i="1"/>
  <c r="AN1062" i="1"/>
  <c r="T1062" i="1"/>
  <c r="Z1072" i="1"/>
  <c r="AP1074" i="1"/>
  <c r="U1036" i="2" s="1"/>
  <c r="AJ641" i="1"/>
  <c r="S603" i="2" s="1"/>
  <c r="U664" i="1"/>
  <c r="U663" i="1" s="1"/>
  <c r="AF664" i="1"/>
  <c r="AJ674" i="1"/>
  <c r="S636" i="2" s="1"/>
  <c r="V694" i="1"/>
  <c r="AH694" i="1"/>
  <c r="AI708" i="1"/>
  <c r="AR754" i="1"/>
  <c r="AS754" i="1" s="1"/>
  <c r="V716" i="2" s="1"/>
  <c r="X780" i="1"/>
  <c r="V790" i="1"/>
  <c r="AJ816" i="1"/>
  <c r="S778" i="2" s="1"/>
  <c r="AT827" i="1"/>
  <c r="W789" i="2" s="1"/>
  <c r="R851" i="1"/>
  <c r="R884" i="1"/>
  <c r="AL889" i="1"/>
  <c r="AL888" i="1" s="1"/>
  <c r="AM888" i="1" s="1"/>
  <c r="T850" i="2" s="1"/>
  <c r="Z902" i="1"/>
  <c r="N905" i="1"/>
  <c r="T913" i="1"/>
  <c r="O917" i="1"/>
  <c r="AC917" i="1" s="1"/>
  <c r="AC916" i="1" s="1"/>
  <c r="R946" i="1"/>
  <c r="O908" i="2" s="1"/>
  <c r="AN968" i="1"/>
  <c r="AK1045" i="1"/>
  <c r="AK1044" i="1" s="1"/>
  <c r="Z1088" i="1"/>
  <c r="Z1082" i="1" s="1"/>
  <c r="Z1067" i="1" s="1"/>
  <c r="Z40" i="1" s="1"/>
  <c r="AA845" i="1"/>
  <c r="AL893" i="1"/>
  <c r="V902" i="1"/>
  <c r="AH940" i="1"/>
  <c r="AE958" i="1"/>
  <c r="AF1000" i="1"/>
  <c r="AJ1007" i="1"/>
  <c r="S969" i="2" s="1"/>
  <c r="X1052" i="1"/>
  <c r="N1059" i="1"/>
  <c r="N1061" i="1"/>
  <c r="AP1077" i="1"/>
  <c r="U1039" i="2" s="1"/>
  <c r="AA1088" i="1"/>
  <c r="AO1088" i="1"/>
  <c r="S1091" i="1"/>
  <c r="AJ1095" i="1"/>
  <c r="S1057" i="2" s="1"/>
  <c r="V608" i="1"/>
  <c r="AH608" i="1"/>
  <c r="R610" i="1"/>
  <c r="AH635" i="1"/>
  <c r="AJ635" i="1" s="1"/>
  <c r="S597" i="2" s="1"/>
  <c r="AM641" i="1"/>
  <c r="T603" i="2" s="1"/>
  <c r="X643" i="1"/>
  <c r="AM646" i="1"/>
  <c r="T608" i="2" s="1"/>
  <c r="W664" i="1"/>
  <c r="W663" i="1" s="1"/>
  <c r="V664" i="1"/>
  <c r="V663" i="1" s="1"/>
  <c r="Z673" i="1"/>
  <c r="Z678" i="1"/>
  <c r="AE722" i="1"/>
  <c r="AG731" i="1"/>
  <c r="R693" i="2" s="1"/>
  <c r="O745" i="1"/>
  <c r="L707" i="2" s="1"/>
  <c r="Z768" i="1"/>
  <c r="AN768" i="1"/>
  <c r="AO775" i="1"/>
  <c r="Z790" i="1"/>
  <c r="S802" i="1"/>
  <c r="S814" i="1"/>
  <c r="U820" i="1"/>
  <c r="AF820" i="1"/>
  <c r="N827" i="1"/>
  <c r="O834" i="1"/>
  <c r="T845" i="1"/>
  <c r="AG846" i="1"/>
  <c r="R808" i="2" s="1"/>
  <c r="V862" i="1"/>
  <c r="AP890" i="1"/>
  <c r="U852" i="2" s="1"/>
  <c r="AG896" i="1"/>
  <c r="R858" i="2" s="1"/>
  <c r="T902" i="1"/>
  <c r="AE902" i="1"/>
  <c r="AH913" i="1"/>
  <c r="AJ916" i="1"/>
  <c r="S878" i="2" s="1"/>
  <c r="T918" i="1"/>
  <c r="AE918" i="1"/>
  <c r="N924" i="1"/>
  <c r="K886" i="2" s="1"/>
  <c r="AU924" i="1"/>
  <c r="AA959" i="1"/>
  <c r="AG962" i="1"/>
  <c r="R924" i="2" s="1"/>
  <c r="AJ1001" i="1"/>
  <c r="S963" i="2" s="1"/>
  <c r="N1021" i="1"/>
  <c r="K983" i="2" s="1"/>
  <c r="AP1025" i="1"/>
  <c r="U987" i="2" s="1"/>
  <c r="AG1032" i="1"/>
  <c r="R994" i="2" s="1"/>
  <c r="AP1049" i="1"/>
  <c r="U1011" i="2" s="1"/>
  <c r="AM1053" i="1"/>
  <c r="T1015" i="2" s="1"/>
  <c r="O1059" i="1"/>
  <c r="L1021" i="2" s="1"/>
  <c r="U1062" i="1"/>
  <c r="U1051" i="1" s="1"/>
  <c r="S191" i="1"/>
  <c r="R191" i="1"/>
  <c r="N191" i="1"/>
  <c r="O191" i="1"/>
  <c r="L153" i="2" s="1"/>
  <c r="AJ221" i="1"/>
  <c r="S183" i="2" s="1"/>
  <c r="O240" i="1"/>
  <c r="R240" i="1"/>
  <c r="N264" i="1"/>
  <c r="S264" i="1"/>
  <c r="S329" i="1"/>
  <c r="O329" i="1"/>
  <c r="N362" i="1"/>
  <c r="R362" i="1"/>
  <c r="O362" i="1"/>
  <c r="L324" i="2" s="1"/>
  <c r="AG118" i="1"/>
  <c r="R80" i="2" s="1"/>
  <c r="P114" i="2"/>
  <c r="AU152" i="1"/>
  <c r="R182" i="1"/>
  <c r="AT182" i="1" s="1"/>
  <c r="N182" i="1"/>
  <c r="K144" i="2" s="1"/>
  <c r="V205" i="1"/>
  <c r="O300" i="2"/>
  <c r="AT338" i="1"/>
  <c r="R347" i="1"/>
  <c r="S362" i="1"/>
  <c r="N122" i="1"/>
  <c r="R122" i="1"/>
  <c r="O84" i="2" s="1"/>
  <c r="R72" i="1"/>
  <c r="N72" i="1"/>
  <c r="K34" i="2" s="1"/>
  <c r="AG84" i="1"/>
  <c r="R46" i="2" s="1"/>
  <c r="AM125" i="1"/>
  <c r="T87" i="2" s="1"/>
  <c r="AF135" i="1"/>
  <c r="AG135" i="1" s="1"/>
  <c r="R97" i="2" s="1"/>
  <c r="AG136" i="1"/>
  <c r="R98" i="2" s="1"/>
  <c r="E282" i="1"/>
  <c r="B282" i="1" s="1"/>
  <c r="B281" i="1"/>
  <c r="AL317" i="1"/>
  <c r="AM317" i="1" s="1"/>
  <c r="T279" i="2" s="1"/>
  <c r="AM318" i="1"/>
  <c r="T280" i="2" s="1"/>
  <c r="AL409" i="1"/>
  <c r="AM410" i="1"/>
  <c r="T372" i="2" s="1"/>
  <c r="L404" i="2"/>
  <c r="AC442" i="1"/>
  <c r="N141" i="1"/>
  <c r="O141" i="1"/>
  <c r="W14" i="1"/>
  <c r="N85" i="1"/>
  <c r="O92" i="1"/>
  <c r="S106" i="1"/>
  <c r="R106" i="1"/>
  <c r="O106" i="1"/>
  <c r="T110" i="1"/>
  <c r="AP112" i="1"/>
  <c r="U74" i="2" s="1"/>
  <c r="T134" i="1"/>
  <c r="O137" i="1"/>
  <c r="AC137" i="1" s="1"/>
  <c r="N137" i="1"/>
  <c r="K99" i="2" s="1"/>
  <c r="R85" i="1"/>
  <c r="O182" i="1"/>
  <c r="N187" i="1"/>
  <c r="S187" i="1"/>
  <c r="R187" i="1"/>
  <c r="AT187" i="1" s="1"/>
  <c r="O230" i="1"/>
  <c r="L192" i="2" s="1"/>
  <c r="S230" i="1"/>
  <c r="AL61" i="1"/>
  <c r="V67" i="1"/>
  <c r="V66" i="1" s="1"/>
  <c r="N71" i="1"/>
  <c r="S71" i="1"/>
  <c r="R71" i="1"/>
  <c r="O78" i="1"/>
  <c r="N78" i="1"/>
  <c r="AB78" i="1" s="1"/>
  <c r="S85" i="1"/>
  <c r="R101" i="1"/>
  <c r="O101" i="1"/>
  <c r="AO110" i="1"/>
  <c r="V110" i="1"/>
  <c r="W174" i="1"/>
  <c r="S182" i="1"/>
  <c r="AU182" i="1" s="1"/>
  <c r="O187" i="1"/>
  <c r="L149" i="2" s="1"/>
  <c r="R254" i="1"/>
  <c r="O332" i="1"/>
  <c r="L294" i="2" s="1"/>
  <c r="R332" i="1"/>
  <c r="O353" i="1"/>
  <c r="L315" i="2" s="1"/>
  <c r="N353" i="1"/>
  <c r="R353" i="1"/>
  <c r="O315" i="2" s="1"/>
  <c r="O198" i="1"/>
  <c r="R198" i="1"/>
  <c r="O160" i="2" s="1"/>
  <c r="N198" i="1"/>
  <c r="K160" i="2" s="1"/>
  <c r="S198" i="1"/>
  <c r="O233" i="1"/>
  <c r="S233" i="1"/>
  <c r="N233" i="1"/>
  <c r="S249" i="1"/>
  <c r="O249" i="1"/>
  <c r="L211" i="2" s="1"/>
  <c r="R249" i="1"/>
  <c r="N249" i="1"/>
  <c r="N376" i="1"/>
  <c r="O376" i="1"/>
  <c r="R376" i="1"/>
  <c r="AP62" i="1"/>
  <c r="U24" i="2" s="1"/>
  <c r="N100" i="1"/>
  <c r="S100" i="1"/>
  <c r="AU100" i="1" s="1"/>
  <c r="R100" i="1"/>
  <c r="S154" i="1"/>
  <c r="O154" i="1"/>
  <c r="L116" i="2" s="1"/>
  <c r="N154" i="1"/>
  <c r="O120" i="2"/>
  <c r="AT158" i="1"/>
  <c r="O319" i="1"/>
  <c r="L281" i="2" s="1"/>
  <c r="S319" i="1"/>
  <c r="AU319" i="1" s="1"/>
  <c r="R319" i="1"/>
  <c r="N319" i="1"/>
  <c r="K281" i="2" s="1"/>
  <c r="AP355" i="1"/>
  <c r="U317" i="2" s="1"/>
  <c r="O385" i="1"/>
  <c r="N385" i="1"/>
  <c r="R385" i="1"/>
  <c r="S385" i="1"/>
  <c r="AO373" i="1"/>
  <c r="AO372" i="1" s="1"/>
  <c r="AM84" i="1"/>
  <c r="T46" i="2" s="1"/>
  <c r="O99" i="1"/>
  <c r="S99" i="1"/>
  <c r="O100" i="1"/>
  <c r="Y134" i="1"/>
  <c r="O146" i="1"/>
  <c r="R146" i="1"/>
  <c r="N146" i="1"/>
  <c r="K108" i="2" s="1"/>
  <c r="R149" i="1"/>
  <c r="S149" i="1"/>
  <c r="O149" i="1"/>
  <c r="L111" i="2" s="1"/>
  <c r="R154" i="1"/>
  <c r="R466" i="1"/>
  <c r="S466" i="1"/>
  <c r="N466" i="1"/>
  <c r="AB466" i="1" s="1"/>
  <c r="AQ466" i="1" s="1"/>
  <c r="O466" i="1"/>
  <c r="L428" i="2" s="1"/>
  <c r="AP272" i="1"/>
  <c r="U234" i="2" s="1"/>
  <c r="R540" i="1"/>
  <c r="O540" i="1"/>
  <c r="L502" i="2" s="1"/>
  <c r="S543" i="1"/>
  <c r="R543" i="1"/>
  <c r="O543" i="1"/>
  <c r="N543" i="1"/>
  <c r="K505" i="2" s="1"/>
  <c r="AJ404" i="1"/>
  <c r="S366" i="2" s="1"/>
  <c r="Z408" i="1"/>
  <c r="O384" i="2"/>
  <c r="AT422" i="1"/>
  <c r="AO428" i="1"/>
  <c r="AP428" i="1" s="1"/>
  <c r="U390" i="2" s="1"/>
  <c r="AP429" i="1"/>
  <c r="U391" i="2" s="1"/>
  <c r="R447" i="1"/>
  <c r="O409" i="2" s="1"/>
  <c r="O447" i="1"/>
  <c r="L409" i="2" s="1"/>
  <c r="S460" i="1"/>
  <c r="R460" i="1"/>
  <c r="O460" i="1"/>
  <c r="N485" i="1"/>
  <c r="R485" i="1"/>
  <c r="S521" i="1"/>
  <c r="O521" i="1"/>
  <c r="X227" i="1"/>
  <c r="AM331" i="1"/>
  <c r="T293" i="2" s="1"/>
  <c r="AL330" i="1"/>
  <c r="O389" i="1"/>
  <c r="N389" i="1"/>
  <c r="AF134" i="1"/>
  <c r="AA184" i="1"/>
  <c r="O194" i="1"/>
  <c r="N194" i="1"/>
  <c r="K156" i="2" s="1"/>
  <c r="Y205" i="1"/>
  <c r="AL205" i="1"/>
  <c r="AP215" i="1"/>
  <c r="U177" i="2" s="1"/>
  <c r="O219" i="1"/>
  <c r="R219" i="1"/>
  <c r="Y227" i="1"/>
  <c r="AN227" i="1"/>
  <c r="AE325" i="1"/>
  <c r="Y372" i="1"/>
  <c r="Y366" i="1" s="1"/>
  <c r="Y22" i="1" s="1"/>
  <c r="R389" i="1"/>
  <c r="AJ406" i="1"/>
  <c r="S368" i="2" s="1"/>
  <c r="AM421" i="1"/>
  <c r="T383" i="2" s="1"/>
  <c r="AK420" i="1"/>
  <c r="AK419" i="1" s="1"/>
  <c r="N460" i="1"/>
  <c r="R517" i="1"/>
  <c r="S517" i="1"/>
  <c r="O517" i="1"/>
  <c r="N517" i="1"/>
  <c r="O539" i="1"/>
  <c r="R539" i="1"/>
  <c r="N539" i="1"/>
  <c r="T349" i="1"/>
  <c r="R382" i="1"/>
  <c r="O382" i="1"/>
  <c r="L344" i="2" s="1"/>
  <c r="AJ77" i="1"/>
  <c r="S39" i="2" s="1"/>
  <c r="AT130" i="1"/>
  <c r="U61" i="1"/>
  <c r="U60" i="1" s="1"/>
  <c r="U59" i="1" s="1"/>
  <c r="R91" i="1"/>
  <c r="AP125" i="1"/>
  <c r="U87" i="2" s="1"/>
  <c r="N130" i="1"/>
  <c r="AM138" i="1"/>
  <c r="T100" i="2" s="1"/>
  <c r="O143" i="1"/>
  <c r="L105" i="2" s="1"/>
  <c r="N152" i="1"/>
  <c r="K114" i="2" s="1"/>
  <c r="AJ162" i="1"/>
  <c r="S124" i="2" s="1"/>
  <c r="Z161" i="1"/>
  <c r="R194" i="1"/>
  <c r="AJ202" i="1"/>
  <c r="S164" i="2" s="1"/>
  <c r="N219" i="1"/>
  <c r="K181" i="2" s="1"/>
  <c r="AA227" i="1"/>
  <c r="AG335" i="1"/>
  <c r="R297" i="2" s="1"/>
  <c r="AP364" i="1"/>
  <c r="U326" i="2" s="1"/>
  <c r="AP374" i="1"/>
  <c r="U336" i="2" s="1"/>
  <c r="N393" i="1"/>
  <c r="AB393" i="1" s="1"/>
  <c r="AQ393" i="1" s="1"/>
  <c r="R393" i="1"/>
  <c r="B412" i="1"/>
  <c r="S539" i="1"/>
  <c r="R638" i="1"/>
  <c r="O600" i="2" s="1"/>
  <c r="N638" i="1"/>
  <c r="S411" i="1"/>
  <c r="P373" i="2" s="1"/>
  <c r="R411" i="1"/>
  <c r="R556" i="1"/>
  <c r="O556" i="1"/>
  <c r="L518" i="2" s="1"/>
  <c r="R590" i="1"/>
  <c r="O590" i="1"/>
  <c r="L552" i="2" s="1"/>
  <c r="O611" i="1"/>
  <c r="L573" i="2" s="1"/>
  <c r="R611" i="1"/>
  <c r="S611" i="1"/>
  <c r="S211" i="1"/>
  <c r="N211" i="1"/>
  <c r="V408" i="1"/>
  <c r="AH408" i="1"/>
  <c r="O414" i="1"/>
  <c r="N414" i="1"/>
  <c r="AB414" i="1" s="1"/>
  <c r="AH450" i="1"/>
  <c r="AJ451" i="1"/>
  <c r="S413" i="2" s="1"/>
  <c r="N547" i="1"/>
  <c r="AB547" i="1" s="1"/>
  <c r="AQ547" i="1" s="1"/>
  <c r="S547" i="1"/>
  <c r="R547" i="1"/>
  <c r="O547" i="1"/>
  <c r="AE654" i="1"/>
  <c r="AE653" i="1" s="1"/>
  <c r="AG655" i="1"/>
  <c r="R617" i="2" s="1"/>
  <c r="S171" i="1"/>
  <c r="P133" i="2" s="1"/>
  <c r="O171" i="1"/>
  <c r="AE174" i="1"/>
  <c r="AO174" i="1"/>
  <c r="T227" i="1"/>
  <c r="AM304" i="1"/>
  <c r="T266" i="2" s="1"/>
  <c r="X333" i="1"/>
  <c r="O379" i="1"/>
  <c r="R379" i="1"/>
  <c r="N380" i="1"/>
  <c r="O380" i="1"/>
  <c r="AK61" i="1"/>
  <c r="AK60" i="1" s="1"/>
  <c r="AK59" i="1" s="1"/>
  <c r="Z61" i="1"/>
  <c r="Z60" i="1" s="1"/>
  <c r="Z59" i="1" s="1"/>
  <c r="S97" i="1"/>
  <c r="AP139" i="1"/>
  <c r="U101" i="2" s="1"/>
  <c r="R148" i="1"/>
  <c r="AB150" i="1"/>
  <c r="AQ150" i="1" s="1"/>
  <c r="AG170" i="1"/>
  <c r="R132" i="2" s="1"/>
  <c r="N171" i="1"/>
  <c r="N204" i="1"/>
  <c r="K166" i="2" s="1"/>
  <c r="O211" i="1"/>
  <c r="L173" i="2" s="1"/>
  <c r="U227" i="1"/>
  <c r="O229" i="1"/>
  <c r="AC229" i="1" s="1"/>
  <c r="S229" i="1"/>
  <c r="R244" i="1"/>
  <c r="O244" i="1"/>
  <c r="AP253" i="1"/>
  <c r="U215" i="2" s="1"/>
  <c r="T281" i="1"/>
  <c r="W325" i="1"/>
  <c r="AK325" i="1"/>
  <c r="R344" i="1"/>
  <c r="O306" i="2" s="1"/>
  <c r="S344" i="1"/>
  <c r="AO349" i="1"/>
  <c r="AP349" i="1" s="1"/>
  <c r="U311" i="2" s="1"/>
  <c r="N379" i="1"/>
  <c r="R380" i="1"/>
  <c r="O392" i="1"/>
  <c r="AC393" i="1"/>
  <c r="AD393" i="1" s="1"/>
  <c r="Q355" i="2" s="1"/>
  <c r="AT398" i="1"/>
  <c r="O411" i="1"/>
  <c r="L373" i="2" s="1"/>
  <c r="AG435" i="1"/>
  <c r="R397" i="2" s="1"/>
  <c r="N467" i="1"/>
  <c r="O467" i="1"/>
  <c r="AC490" i="1"/>
  <c r="AR490" i="1" s="1"/>
  <c r="N503" i="1"/>
  <c r="R503" i="1"/>
  <c r="O503" i="1"/>
  <c r="S537" i="1"/>
  <c r="R537" i="1"/>
  <c r="O537" i="1"/>
  <c r="R386" i="1"/>
  <c r="N386" i="1"/>
  <c r="AE394" i="1"/>
  <c r="K416" i="2"/>
  <c r="AB454" i="1"/>
  <c r="AQ454" i="1" s="1"/>
  <c r="O423" i="2"/>
  <c r="AT461" i="1"/>
  <c r="S503" i="1"/>
  <c r="O549" i="1"/>
  <c r="R549" i="1"/>
  <c r="N549" i="1"/>
  <c r="R552" i="1"/>
  <c r="N552" i="1"/>
  <c r="S552" i="1"/>
  <c r="P514" i="2" s="1"/>
  <c r="O552" i="1"/>
  <c r="O555" i="1"/>
  <c r="S555" i="1"/>
  <c r="R555" i="1"/>
  <c r="N555" i="1"/>
  <c r="N854" i="1"/>
  <c r="K816" i="2" s="1"/>
  <c r="S854" i="1"/>
  <c r="R854" i="1"/>
  <c r="O816" i="2" s="1"/>
  <c r="O854" i="1"/>
  <c r="AF174" i="1"/>
  <c r="T205" i="1"/>
  <c r="AG206" i="1"/>
  <c r="R168" i="2" s="1"/>
  <c r="AP206" i="1"/>
  <c r="U168" i="2" s="1"/>
  <c r="AM222" i="1"/>
  <c r="T184" i="2" s="1"/>
  <c r="Y271" i="1"/>
  <c r="U271" i="1"/>
  <c r="AA281" i="1"/>
  <c r="X281" i="1"/>
  <c r="X270" i="1" s="1"/>
  <c r="X265" i="1" s="1"/>
  <c r="X20" i="1" s="1"/>
  <c r="AP318" i="1"/>
  <c r="U280" i="2" s="1"/>
  <c r="Z349" i="1"/>
  <c r="Z333" i="1" s="1"/>
  <c r="U373" i="1"/>
  <c r="AG391" i="1"/>
  <c r="R353" i="2" s="1"/>
  <c r="W394" i="1"/>
  <c r="U424" i="1"/>
  <c r="AE424" i="1"/>
  <c r="O511" i="1"/>
  <c r="P511" i="1" s="1"/>
  <c r="M473" i="2" s="1"/>
  <c r="L500" i="2"/>
  <c r="AC538" i="1"/>
  <c r="S541" i="1"/>
  <c r="AB559" i="1"/>
  <c r="AQ559" i="1" s="1"/>
  <c r="AG632" i="1"/>
  <c r="R594" i="2" s="1"/>
  <c r="R682" i="1"/>
  <c r="AT682" i="1" s="1"/>
  <c r="N682" i="1"/>
  <c r="R728" i="1"/>
  <c r="O728" i="1"/>
  <c r="L690" i="2" s="1"/>
  <c r="AF815" i="1"/>
  <c r="AG816" i="1"/>
  <c r="R778" i="2" s="1"/>
  <c r="AN913" i="1"/>
  <c r="N478" i="1"/>
  <c r="K440" i="2" s="1"/>
  <c r="O479" i="1"/>
  <c r="AT482" i="1"/>
  <c r="R486" i="1"/>
  <c r="S486" i="1"/>
  <c r="R490" i="1"/>
  <c r="N490" i="1"/>
  <c r="O499" i="1"/>
  <c r="R518" i="1"/>
  <c r="S518" i="1"/>
  <c r="S538" i="1"/>
  <c r="AC591" i="1"/>
  <c r="AR591" i="1" s="1"/>
  <c r="U608" i="1"/>
  <c r="AN643" i="1"/>
  <c r="R659" i="1"/>
  <c r="O659" i="1"/>
  <c r="T664" i="1"/>
  <c r="T663" i="1" s="1"/>
  <c r="AE664" i="1"/>
  <c r="AE663" i="1" s="1"/>
  <c r="N671" i="1"/>
  <c r="K633" i="2" s="1"/>
  <c r="AA678" i="1"/>
  <c r="AA672" i="1" s="1"/>
  <c r="AA662" i="1" s="1"/>
  <c r="O682" i="1"/>
  <c r="AP696" i="1"/>
  <c r="U658" i="2" s="1"/>
  <c r="N728" i="1"/>
  <c r="W775" i="1"/>
  <c r="W780" i="1"/>
  <c r="AK790" i="1"/>
  <c r="AM790" i="1" s="1"/>
  <c r="T752" i="2" s="1"/>
  <c r="AN845" i="1"/>
  <c r="R983" i="1"/>
  <c r="S983" i="1"/>
  <c r="N983" i="1"/>
  <c r="K945" i="2" s="1"/>
  <c r="AG1049" i="1"/>
  <c r="R1011" i="2" s="1"/>
  <c r="AF1045" i="1"/>
  <c r="AF1044" i="1" s="1"/>
  <c r="S561" i="1"/>
  <c r="P523" i="2" s="1"/>
  <c r="N561" i="1"/>
  <c r="AE687" i="1"/>
  <c r="O721" i="1"/>
  <c r="R721" i="1"/>
  <c r="S728" i="1"/>
  <c r="R744" i="1"/>
  <c r="S744" i="1"/>
  <c r="AK768" i="1"/>
  <c r="AI174" i="1"/>
  <c r="X184" i="1"/>
  <c r="AM202" i="1"/>
  <c r="T164" i="2" s="1"/>
  <c r="W205" i="1"/>
  <c r="AI205" i="1"/>
  <c r="T271" i="1"/>
  <c r="T270" i="1" s="1"/>
  <c r="T265" i="1" s="1"/>
  <c r="T20" i="1" s="1"/>
  <c r="AE271" i="1"/>
  <c r="V281" i="1"/>
  <c r="AJ304" i="1"/>
  <c r="S266" i="2" s="1"/>
  <c r="U325" i="1"/>
  <c r="AG361" i="1"/>
  <c r="R323" i="2" s="1"/>
  <c r="W373" i="1"/>
  <c r="AI373" i="1"/>
  <c r="Z394" i="1"/>
  <c r="AP397" i="1"/>
  <c r="U359" i="2" s="1"/>
  <c r="AM451" i="1"/>
  <c r="T413" i="2" s="1"/>
  <c r="O454" i="1"/>
  <c r="L416" i="2" s="1"/>
  <c r="AU464" i="1"/>
  <c r="S474" i="1"/>
  <c r="S478" i="1"/>
  <c r="O482" i="1"/>
  <c r="O486" i="1"/>
  <c r="S490" i="1"/>
  <c r="S499" i="1"/>
  <c r="AU507" i="1"/>
  <c r="S509" i="1"/>
  <c r="O515" i="1"/>
  <c r="R534" i="1"/>
  <c r="S534" i="1"/>
  <c r="P496" i="2" s="1"/>
  <c r="N553" i="1"/>
  <c r="AB553" i="1" s="1"/>
  <c r="O538" i="2"/>
  <c r="AT576" i="1"/>
  <c r="W538" i="2" s="1"/>
  <c r="AH599" i="1"/>
  <c r="AH598" i="1" s="1"/>
  <c r="AH597" i="1" s="1"/>
  <c r="AM600" i="1"/>
  <c r="T562" i="2" s="1"/>
  <c r="S640" i="1"/>
  <c r="O670" i="1"/>
  <c r="AF688" i="1"/>
  <c r="AG689" i="1"/>
  <c r="R651" i="2" s="1"/>
  <c r="S690" i="1"/>
  <c r="AU690" i="1" s="1"/>
  <c r="S718" i="1"/>
  <c r="P680" i="2" s="1"/>
  <c r="N718" i="1"/>
  <c r="S720" i="1"/>
  <c r="O720" i="1"/>
  <c r="N721" i="1"/>
  <c r="AK733" i="1"/>
  <c r="O744" i="1"/>
  <c r="AF762" i="1"/>
  <c r="AG763" i="1"/>
  <c r="R725" i="2" s="1"/>
  <c r="R800" i="1"/>
  <c r="S800" i="1"/>
  <c r="O813" i="1"/>
  <c r="S813" i="1"/>
  <c r="AI815" i="1"/>
  <c r="R831" i="1"/>
  <c r="O793" i="2" s="1"/>
  <c r="O831" i="1"/>
  <c r="AC831" i="1" s="1"/>
  <c r="R530" i="1"/>
  <c r="O492" i="2" s="1"/>
  <c r="N530" i="1"/>
  <c r="O553" i="1"/>
  <c r="P621" i="2"/>
  <c r="AU659" i="1"/>
  <c r="R717" i="1"/>
  <c r="N717" i="1"/>
  <c r="K679" i="2" s="1"/>
  <c r="S717" i="1"/>
  <c r="AU717" i="1" s="1"/>
  <c r="O717" i="1"/>
  <c r="S721" i="1"/>
  <c r="R732" i="1"/>
  <c r="N732" i="1"/>
  <c r="K694" i="2" s="1"/>
  <c r="R740" i="1"/>
  <c r="S740" i="1"/>
  <c r="AO741" i="1"/>
  <c r="AP741" i="1" s="1"/>
  <c r="U703" i="2" s="1"/>
  <c r="AP742" i="1"/>
  <c r="U704" i="2" s="1"/>
  <c r="N767" i="1"/>
  <c r="K729" i="2" s="1"/>
  <c r="R767" i="1"/>
  <c r="AN775" i="1"/>
  <c r="O803" i="1"/>
  <c r="L765" i="2" s="1"/>
  <c r="R803" i="1"/>
  <c r="S803" i="1"/>
  <c r="R813" i="1"/>
  <c r="Z424" i="1"/>
  <c r="W434" i="1"/>
  <c r="N529" i="1"/>
  <c r="O530" i="1"/>
  <c r="L492" i="2" s="1"/>
  <c r="N541" i="1"/>
  <c r="P541" i="1" s="1"/>
  <c r="M503" i="2" s="1"/>
  <c r="R542" i="1"/>
  <c r="N542" i="1"/>
  <c r="AC546" i="1"/>
  <c r="N551" i="1"/>
  <c r="R558" i="1"/>
  <c r="AT558" i="1" s="1"/>
  <c r="S558" i="1"/>
  <c r="R567" i="1"/>
  <c r="O575" i="1"/>
  <c r="Y608" i="1"/>
  <c r="O614" i="1"/>
  <c r="AC614" i="1" s="1"/>
  <c r="AR614" i="1" s="1"/>
  <c r="AR613" i="1" s="1"/>
  <c r="S617" i="1"/>
  <c r="P579" i="2" s="1"/>
  <c r="O617" i="1"/>
  <c r="L579" i="2" s="1"/>
  <c r="U615" i="1"/>
  <c r="AG618" i="1"/>
  <c r="R580" i="2" s="1"/>
  <c r="AO620" i="1"/>
  <c r="AP620" i="1" s="1"/>
  <c r="U582" i="2" s="1"/>
  <c r="AP621" i="1"/>
  <c r="U583" i="2" s="1"/>
  <c r="AB659" i="1"/>
  <c r="AQ659" i="1" s="1"/>
  <c r="AH688" i="1"/>
  <c r="AO708" i="1"/>
  <c r="AP709" i="1"/>
  <c r="U671" i="2" s="1"/>
  <c r="O732" i="1"/>
  <c r="O740" i="1"/>
  <c r="L702" i="2" s="1"/>
  <c r="R793" i="1"/>
  <c r="N793" i="1"/>
  <c r="R796" i="1"/>
  <c r="N796" i="1"/>
  <c r="O806" i="1"/>
  <c r="N806" i="1"/>
  <c r="R806" i="1"/>
  <c r="R812" i="1"/>
  <c r="S812" i="1"/>
  <c r="S830" i="1"/>
  <c r="O830" i="1"/>
  <c r="R830" i="1"/>
  <c r="S872" i="1"/>
  <c r="R872" i="1"/>
  <c r="O872" i="1"/>
  <c r="L834" i="2" s="1"/>
  <c r="N872" i="1"/>
  <c r="O973" i="1"/>
  <c r="L935" i="2" s="1"/>
  <c r="R973" i="1"/>
  <c r="N523" i="1"/>
  <c r="R523" i="1"/>
  <c r="R529" i="1"/>
  <c r="AT538" i="1"/>
  <c r="AZ538" i="1" s="1"/>
  <c r="AC500" i="2" s="1"/>
  <c r="N558" i="1"/>
  <c r="AB558" i="1" s="1"/>
  <c r="AQ558" i="1" s="1"/>
  <c r="K527" i="2"/>
  <c r="AB565" i="1"/>
  <c r="AQ565" i="1" s="1"/>
  <c r="S567" i="1"/>
  <c r="R570" i="1"/>
  <c r="O532" i="2" s="1"/>
  <c r="O570" i="1"/>
  <c r="R575" i="1"/>
  <c r="AP600" i="1"/>
  <c r="U562" i="2" s="1"/>
  <c r="AJ613" i="1"/>
  <c r="S575" i="2" s="1"/>
  <c r="N617" i="1"/>
  <c r="K579" i="2" s="1"/>
  <c r="N626" i="1"/>
  <c r="L596" i="2"/>
  <c r="AC634" i="1"/>
  <c r="AC633" i="1" s="1"/>
  <c r="AC632" i="1" s="1"/>
  <c r="O633" i="1"/>
  <c r="L595" i="2" s="1"/>
  <c r="Y635" i="1"/>
  <c r="AF650" i="1"/>
  <c r="AF649" i="1" s="1"/>
  <c r="AG649" i="1" s="1"/>
  <c r="R611" i="2" s="1"/>
  <c r="W673" i="1"/>
  <c r="AM683" i="1"/>
  <c r="T645" i="2" s="1"/>
  <c r="X687" i="1"/>
  <c r="T694" i="1"/>
  <c r="O705" i="1"/>
  <c r="S732" i="1"/>
  <c r="AA733" i="1"/>
  <c r="R783" i="1"/>
  <c r="N783" i="1"/>
  <c r="AB783" i="1" s="1"/>
  <c r="AN790" i="1"/>
  <c r="AP791" i="1"/>
  <c r="U753" i="2" s="1"/>
  <c r="O796" i="1"/>
  <c r="S806" i="1"/>
  <c r="R811" i="1"/>
  <c r="O811" i="1"/>
  <c r="N812" i="1"/>
  <c r="U708" i="1"/>
  <c r="AM725" i="1"/>
  <c r="T687" i="2" s="1"/>
  <c r="S752" i="1"/>
  <c r="O752" i="1"/>
  <c r="L714" i="2" s="1"/>
  <c r="AP760" i="1"/>
  <c r="U722" i="2" s="1"/>
  <c r="U768" i="1"/>
  <c r="T775" i="1"/>
  <c r="L756" i="2"/>
  <c r="AC794" i="1"/>
  <c r="AR794" i="1" s="1"/>
  <c r="O856" i="1"/>
  <c r="AG868" i="1"/>
  <c r="R830" i="2" s="1"/>
  <c r="AN902" i="1"/>
  <c r="AM914" i="1"/>
  <c r="T876" i="2" s="1"/>
  <c r="AM916" i="1"/>
  <c r="T878" i="2" s="1"/>
  <c r="N930" i="1"/>
  <c r="O930" i="1"/>
  <c r="AP938" i="1"/>
  <c r="U900" i="2" s="1"/>
  <c r="W940" i="1"/>
  <c r="W959" i="1"/>
  <c r="W958" i="1" s="1"/>
  <c r="AI959" i="1"/>
  <c r="AI958" i="1" s="1"/>
  <c r="AJ960" i="1"/>
  <c r="S922" i="2" s="1"/>
  <c r="O1050" i="1"/>
  <c r="L1012" i="2" s="1"/>
  <c r="S1050" i="1"/>
  <c r="AT536" i="1"/>
  <c r="U635" i="1"/>
  <c r="Y643" i="1"/>
  <c r="AL643" i="1"/>
  <c r="V648" i="1"/>
  <c r="V27" i="1" s="1"/>
  <c r="AN673" i="1"/>
  <c r="AP676" i="1"/>
  <c r="U638" i="2" s="1"/>
  <c r="AA687" i="1"/>
  <c r="AG698" i="1"/>
  <c r="R660" i="2" s="1"/>
  <c r="W708" i="1"/>
  <c r="O730" i="1"/>
  <c r="AG739" i="1"/>
  <c r="R701" i="2" s="1"/>
  <c r="AM742" i="1"/>
  <c r="T704" i="2" s="1"/>
  <c r="AL741" i="1"/>
  <c r="AM741" i="1" s="1"/>
  <c r="T703" i="2" s="1"/>
  <c r="W768" i="1"/>
  <c r="AH775" i="1"/>
  <c r="AK775" i="1"/>
  <c r="R794" i="1"/>
  <c r="AT794" i="1" s="1"/>
  <c r="T790" i="1"/>
  <c r="O779" i="2"/>
  <c r="AT817" i="1"/>
  <c r="R818" i="1"/>
  <c r="AG840" i="1"/>
  <c r="R802" i="2" s="1"/>
  <c r="Z862" i="1"/>
  <c r="AP865" i="1"/>
  <c r="U827" i="2" s="1"/>
  <c r="AA893" i="1"/>
  <c r="AA892" i="1" s="1"/>
  <c r="AP894" i="1"/>
  <c r="U856" i="2" s="1"/>
  <c r="AU909" i="1"/>
  <c r="S912" i="1"/>
  <c r="O912" i="1"/>
  <c r="L874" i="2" s="1"/>
  <c r="AL940" i="1"/>
  <c r="Y958" i="1"/>
  <c r="S1037" i="1"/>
  <c r="R1037" i="1"/>
  <c r="O1037" i="1"/>
  <c r="AC1037" i="1" s="1"/>
  <c r="AR1037" i="1" s="1"/>
  <c r="N1037" i="1"/>
  <c r="N841" i="1"/>
  <c r="K803" i="2" s="1"/>
  <c r="R841" i="1"/>
  <c r="T893" i="1"/>
  <c r="R910" i="1"/>
  <c r="S910" i="1"/>
  <c r="S917" i="1"/>
  <c r="N917" i="1"/>
  <c r="K879" i="2" s="1"/>
  <c r="Z959" i="1"/>
  <c r="Z958" i="1" s="1"/>
  <c r="S963" i="1"/>
  <c r="O963" i="1"/>
  <c r="AC963" i="1" s="1"/>
  <c r="Y968" i="1"/>
  <c r="Y967" i="1" s="1"/>
  <c r="N986" i="1"/>
  <c r="O986" i="1"/>
  <c r="L948" i="2" s="1"/>
  <c r="X1031" i="1"/>
  <c r="S928" i="1"/>
  <c r="N928" i="1"/>
  <c r="AT946" i="1"/>
  <c r="N996" i="1"/>
  <c r="AI1052" i="1"/>
  <c r="AJ1053" i="1"/>
  <c r="S1015" i="2" s="1"/>
  <c r="Y648" i="1"/>
  <c r="Y27" i="1" s="1"/>
  <c r="AK664" i="1"/>
  <c r="AJ676" i="1"/>
  <c r="S638" i="2" s="1"/>
  <c r="AH678" i="1"/>
  <c r="AK687" i="1"/>
  <c r="Y687" i="1"/>
  <c r="AM689" i="1"/>
  <c r="T651" i="2" s="1"/>
  <c r="AM701" i="1"/>
  <c r="T663" i="2" s="1"/>
  <c r="AN708" i="1"/>
  <c r="AG769" i="1"/>
  <c r="R731" i="2" s="1"/>
  <c r="AP773" i="1"/>
  <c r="U735" i="2" s="1"/>
  <c r="AM776" i="1"/>
  <c r="T738" i="2" s="1"/>
  <c r="AJ807" i="1"/>
  <c r="S769" i="2" s="1"/>
  <c r="O824" i="1"/>
  <c r="AC824" i="1" s="1"/>
  <c r="R825" i="1"/>
  <c r="N825" i="1"/>
  <c r="R826" i="1"/>
  <c r="W820" i="1"/>
  <c r="AI820" i="1"/>
  <c r="U845" i="1"/>
  <c r="S847" i="1"/>
  <c r="R849" i="1"/>
  <c r="S851" i="1"/>
  <c r="P813" i="2" s="1"/>
  <c r="AM868" i="1"/>
  <c r="T830" i="2" s="1"/>
  <c r="R870" i="1"/>
  <c r="S870" i="1"/>
  <c r="S884" i="1"/>
  <c r="S885" i="1"/>
  <c r="AH892" i="1"/>
  <c r="V913" i="1"/>
  <c r="R923" i="1"/>
  <c r="O885" i="2" s="1"/>
  <c r="O928" i="1"/>
  <c r="L890" i="2" s="1"/>
  <c r="AJ937" i="1"/>
  <c r="S899" i="2" s="1"/>
  <c r="T940" i="1"/>
  <c r="T901" i="1" s="1"/>
  <c r="T959" i="1"/>
  <c r="T958" i="1" s="1"/>
  <c r="R963" i="1"/>
  <c r="O989" i="1"/>
  <c r="L951" i="2" s="1"/>
  <c r="N995" i="1"/>
  <c r="S995" i="1"/>
  <c r="AU995" i="1" s="1"/>
  <c r="R995" i="1"/>
  <c r="AL1000" i="1"/>
  <c r="AJ1020" i="1"/>
  <c r="S982" i="2" s="1"/>
  <c r="AH1019" i="1"/>
  <c r="N1026" i="1"/>
  <c r="R1026" i="1"/>
  <c r="O988" i="2" s="1"/>
  <c r="O1026" i="1"/>
  <c r="L988" i="2" s="1"/>
  <c r="S1036" i="1"/>
  <c r="R1036" i="1"/>
  <c r="O1036" i="1"/>
  <c r="L998" i="2" s="1"/>
  <c r="N1036" i="1"/>
  <c r="AE1072" i="1"/>
  <c r="K897" i="2"/>
  <c r="AB935" i="1"/>
  <c r="AQ935" i="1" s="1"/>
  <c r="U959" i="1"/>
  <c r="AE968" i="1"/>
  <c r="AE967" i="1" s="1"/>
  <c r="AO1032" i="1"/>
  <c r="AP1033" i="1"/>
  <c r="U995" i="2" s="1"/>
  <c r="T608" i="1"/>
  <c r="AK608" i="1"/>
  <c r="AH615" i="1"/>
  <c r="X635" i="1"/>
  <c r="W643" i="1"/>
  <c r="AJ646" i="1"/>
  <c r="S608" i="2" s="1"/>
  <c r="AO664" i="1"/>
  <c r="AO663" i="1" s="1"/>
  <c r="AK673" i="1"/>
  <c r="AN687" i="1"/>
  <c r="T708" i="1"/>
  <c r="AG723" i="1"/>
  <c r="R685" i="2" s="1"/>
  <c r="R726" i="1"/>
  <c r="AP731" i="1"/>
  <c r="U693" i="2" s="1"/>
  <c r="AH733" i="1"/>
  <c r="Z780" i="1"/>
  <c r="AN780" i="1"/>
  <c r="AH790" i="1"/>
  <c r="S799" i="1"/>
  <c r="Y790" i="1"/>
  <c r="R809" i="1"/>
  <c r="O809" i="1"/>
  <c r="AC826" i="1"/>
  <c r="S838" i="1"/>
  <c r="AJ846" i="1"/>
  <c r="S808" i="2" s="1"/>
  <c r="AM848" i="1"/>
  <c r="T810" i="2" s="1"/>
  <c r="N856" i="1"/>
  <c r="K818" i="2" s="1"/>
  <c r="R857" i="1"/>
  <c r="N857" i="1"/>
  <c r="AK902" i="1"/>
  <c r="AM911" i="1"/>
  <c r="T873" i="2" s="1"/>
  <c r="AP937" i="1"/>
  <c r="U899" i="2" s="1"/>
  <c r="N994" i="1"/>
  <c r="S994" i="1"/>
  <c r="AH1082" i="1"/>
  <c r="AN1000" i="1"/>
  <c r="AP1000" i="1" s="1"/>
  <c r="U962" i="2" s="1"/>
  <c r="AA1009" i="1"/>
  <c r="AO1009" i="1"/>
  <c r="AM1014" i="1"/>
  <c r="T976" i="2" s="1"/>
  <c r="AM1065" i="1"/>
  <c r="T1027" i="2" s="1"/>
  <c r="AG941" i="1"/>
  <c r="R903" i="2" s="1"/>
  <c r="AA958" i="1"/>
  <c r="AK967" i="1"/>
  <c r="S997" i="1"/>
  <c r="AP1001" i="1"/>
  <c r="U963" i="2" s="1"/>
  <c r="AI1006" i="1"/>
  <c r="V1031" i="1"/>
  <c r="V1017" i="1" s="1"/>
  <c r="V38" i="1" s="1"/>
  <c r="Y1052" i="1"/>
  <c r="AG1070" i="1"/>
  <c r="R1032" i="2" s="1"/>
  <c r="AG1077" i="1"/>
  <c r="R1039" i="2" s="1"/>
  <c r="AI1083" i="1"/>
  <c r="AP1046" i="1"/>
  <c r="U1008" i="2" s="1"/>
  <c r="Y1088" i="1"/>
  <c r="Y1082" i="1" s="1"/>
  <c r="AK1088" i="1"/>
  <c r="AO1082" i="1"/>
  <c r="V722" i="1"/>
  <c r="V707" i="1" s="1"/>
  <c r="AJ725" i="1"/>
  <c r="S687" i="2" s="1"/>
  <c r="T733" i="1"/>
  <c r="AE733" i="1"/>
  <c r="AA775" i="1"/>
  <c r="AA758" i="1" s="1"/>
  <c r="AO790" i="1"/>
  <c r="AG815" i="1"/>
  <c r="R777" i="2" s="1"/>
  <c r="AA820" i="1"/>
  <c r="V820" i="1"/>
  <c r="V789" i="1" s="1"/>
  <c r="AO845" i="1"/>
  <c r="AP850" i="1"/>
  <c r="U812" i="2" s="1"/>
  <c r="U893" i="1"/>
  <c r="AF893" i="1"/>
  <c r="AP898" i="1"/>
  <c r="U860" i="2" s="1"/>
  <c r="AG937" i="1"/>
  <c r="R899" i="2" s="1"/>
  <c r="AA940" i="1"/>
  <c r="AA901" i="1" s="1"/>
  <c r="V981" i="1"/>
  <c r="Y981" i="1"/>
  <c r="AI1000" i="1"/>
  <c r="U1009" i="1"/>
  <c r="R1016" i="1"/>
  <c r="O978" i="2" s="1"/>
  <c r="W1019" i="1"/>
  <c r="O1021" i="1"/>
  <c r="L983" i="2" s="1"/>
  <c r="AK1031" i="1"/>
  <c r="Y1031" i="1"/>
  <c r="S1038" i="1"/>
  <c r="O1039" i="1"/>
  <c r="L1001" i="2" s="1"/>
  <c r="AO1040" i="1"/>
  <c r="AP1040" i="1" s="1"/>
  <c r="U1002" i="2" s="1"/>
  <c r="R1059" i="1"/>
  <c r="AJ1060" i="1"/>
  <c r="S1022" i="2" s="1"/>
  <c r="AA1062" i="1"/>
  <c r="AA1051" i="1" s="1"/>
  <c r="AF1069" i="1"/>
  <c r="AJ1070" i="1"/>
  <c r="S1032" i="2" s="1"/>
  <c r="AP1080" i="1"/>
  <c r="U1042" i="2" s="1"/>
  <c r="AA1082" i="1"/>
  <c r="W1088" i="1"/>
  <c r="AJ1089" i="1"/>
  <c r="S1051" i="2" s="1"/>
  <c r="AP1095" i="1"/>
  <c r="U1057" i="2" s="1"/>
  <c r="AK1009" i="1"/>
  <c r="S1016" i="1"/>
  <c r="X1019" i="1"/>
  <c r="X1018" i="1" s="1"/>
  <c r="R1021" i="1"/>
  <c r="AT1021" i="1" s="1"/>
  <c r="R1039" i="1"/>
  <c r="AJ1046" i="1"/>
  <c r="S1008" i="2" s="1"/>
  <c r="AE1062" i="1"/>
  <c r="W1072" i="1"/>
  <c r="Y1072" i="1"/>
  <c r="AG1080" i="1"/>
  <c r="R1042" i="2" s="1"/>
  <c r="AM883" i="1"/>
  <c r="T845" i="2" s="1"/>
  <c r="Y893" i="1"/>
  <c r="W902" i="1"/>
  <c r="AJ911" i="1"/>
  <c r="S873" i="2" s="1"/>
  <c r="U918" i="1"/>
  <c r="AJ938" i="1"/>
  <c r="S900" i="2" s="1"/>
  <c r="Z940" i="1"/>
  <c r="AP941" i="1"/>
  <c r="U903" i="2" s="1"/>
  <c r="U968" i="1"/>
  <c r="U967" i="1" s="1"/>
  <c r="AG972" i="1"/>
  <c r="R934" i="2" s="1"/>
  <c r="AJ1014" i="1"/>
  <c r="S976" i="2" s="1"/>
  <c r="AK1019" i="1"/>
  <c r="AK1018" i="1" s="1"/>
  <c r="AJ1022" i="1"/>
  <c r="S984" i="2" s="1"/>
  <c r="T1031" i="1"/>
  <c r="AK1052" i="1"/>
  <c r="AI1062" i="1"/>
  <c r="AT262" i="1"/>
  <c r="O224" i="2"/>
  <c r="K290" i="2"/>
  <c r="AE73" i="1"/>
  <c r="AE13" i="1" s="1"/>
  <c r="AE14" i="1"/>
  <c r="U73" i="1"/>
  <c r="U13" i="1" s="1"/>
  <c r="O54" i="2"/>
  <c r="AT92" i="1"/>
  <c r="AN123" i="1"/>
  <c r="AP124" i="1"/>
  <c r="U86" i="2" s="1"/>
  <c r="AB195" i="1"/>
  <c r="AQ195" i="1" s="1"/>
  <c r="K157" i="2"/>
  <c r="AT143" i="1"/>
  <c r="O105" i="2"/>
  <c r="AU390" i="1"/>
  <c r="P352" i="2"/>
  <c r="O49" i="2"/>
  <c r="AT87" i="1"/>
  <c r="L112" i="2"/>
  <c r="AC150" i="1"/>
  <c r="AR150" i="1" s="1"/>
  <c r="AS150" i="1" s="1"/>
  <c r="V112" i="2" s="1"/>
  <c r="R167" i="1"/>
  <c r="S167" i="1"/>
  <c r="AC182" i="1"/>
  <c r="AC181" i="1" s="1"/>
  <c r="L144" i="2"/>
  <c r="AU187" i="1"/>
  <c r="P149" i="2"/>
  <c r="O190" i="1"/>
  <c r="R190" i="1"/>
  <c r="N190" i="1"/>
  <c r="S199" i="1"/>
  <c r="O199" i="1"/>
  <c r="L161" i="2" s="1"/>
  <c r="N199" i="1"/>
  <c r="AU211" i="1"/>
  <c r="P173" i="2"/>
  <c r="S216" i="1"/>
  <c r="N216" i="1"/>
  <c r="O216" i="1"/>
  <c r="L178" i="2" s="1"/>
  <c r="AU233" i="1"/>
  <c r="P195" i="2"/>
  <c r="O236" i="1"/>
  <c r="N236" i="1"/>
  <c r="AT242" i="1"/>
  <c r="O204" i="2"/>
  <c r="S246" i="1"/>
  <c r="R246" i="1"/>
  <c r="O246" i="1"/>
  <c r="O216" i="2"/>
  <c r="AT254" i="1"/>
  <c r="AT263" i="1"/>
  <c r="O225" i="2"/>
  <c r="AT264" i="1"/>
  <c r="O226" i="2"/>
  <c r="AT269" i="1"/>
  <c r="O231" i="2"/>
  <c r="AJ282" i="1"/>
  <c r="S244" i="2" s="1"/>
  <c r="AI281" i="1"/>
  <c r="AT329" i="1"/>
  <c r="O291" i="2"/>
  <c r="Z325" i="1"/>
  <c r="AT332" i="1"/>
  <c r="O294" i="2"/>
  <c r="L301" i="2"/>
  <c r="N343" i="1"/>
  <c r="R343" i="1"/>
  <c r="O343" i="1"/>
  <c r="AU344" i="1"/>
  <c r="P306" i="2"/>
  <c r="R357" i="1"/>
  <c r="O357" i="1"/>
  <c r="AB389" i="1"/>
  <c r="AQ389" i="1" s="1"/>
  <c r="K351" i="2"/>
  <c r="N390" i="1"/>
  <c r="AU396" i="1"/>
  <c r="V399" i="1"/>
  <c r="V23" i="1" s="1"/>
  <c r="AJ402" i="1"/>
  <c r="S364" i="2" s="1"/>
  <c r="AH401" i="1"/>
  <c r="AH400" i="1" s="1"/>
  <c r="AF425" i="1"/>
  <c r="AG426" i="1"/>
  <c r="R388" i="2" s="1"/>
  <c r="AT446" i="1"/>
  <c r="O408" i="2"/>
  <c r="N449" i="1"/>
  <c r="S449" i="1"/>
  <c r="R449" i="1"/>
  <c r="O449" i="1"/>
  <c r="L411" i="2" s="1"/>
  <c r="AT459" i="1"/>
  <c r="O421" i="2"/>
  <c r="AB485" i="1"/>
  <c r="AQ485" i="1" s="1"/>
  <c r="K447" i="2"/>
  <c r="L454" i="2"/>
  <c r="AC492" i="1"/>
  <c r="AR492" i="1" s="1"/>
  <c r="O497" i="1"/>
  <c r="L459" i="2" s="1"/>
  <c r="N497" i="1"/>
  <c r="S497" i="1"/>
  <c r="AU549" i="1"/>
  <c r="P511" i="2"/>
  <c r="AB570" i="1"/>
  <c r="AQ570" i="1" s="1"/>
  <c r="K532" i="2"/>
  <c r="AT91" i="1"/>
  <c r="O53" i="2"/>
  <c r="S102" i="1"/>
  <c r="R102" i="1"/>
  <c r="N102" i="1"/>
  <c r="P49" i="2"/>
  <c r="O65" i="2"/>
  <c r="AT103" i="1"/>
  <c r="AM68" i="1"/>
  <c r="T30" i="2" s="1"/>
  <c r="AL67" i="1"/>
  <c r="AL66" i="1" s="1"/>
  <c r="AT72" i="1"/>
  <c r="O34" i="2"/>
  <c r="O88" i="1"/>
  <c r="S88" i="1"/>
  <c r="L54" i="2"/>
  <c r="AC92" i="1"/>
  <c r="AC119" i="1"/>
  <c r="AR119" i="1" s="1"/>
  <c r="L81" i="2"/>
  <c r="N127" i="1"/>
  <c r="O127" i="1"/>
  <c r="V134" i="1"/>
  <c r="R142" i="1"/>
  <c r="N142" i="1"/>
  <c r="O142" i="1"/>
  <c r="L104" i="2" s="1"/>
  <c r="K20" i="2"/>
  <c r="AN61" i="1"/>
  <c r="AN60" i="1" s="1"/>
  <c r="AN59" i="1" s="1"/>
  <c r="AN12" i="1" s="1"/>
  <c r="AP64" i="1"/>
  <c r="U26" i="2" s="1"/>
  <c r="AB72" i="1"/>
  <c r="AQ72" i="1" s="1"/>
  <c r="AB85" i="1"/>
  <c r="AQ85" i="1" s="1"/>
  <c r="K47" i="2"/>
  <c r="S86" i="1"/>
  <c r="R86" i="1"/>
  <c r="O86" i="1"/>
  <c r="N88" i="1"/>
  <c r="AC91" i="1"/>
  <c r="AR91" i="1" s="1"/>
  <c r="L53" i="2"/>
  <c r="K62" i="2"/>
  <c r="AB100" i="1"/>
  <c r="AQ100" i="1" s="1"/>
  <c r="AT101" i="1"/>
  <c r="O63" i="2"/>
  <c r="Y110" i="1"/>
  <c r="AU116" i="1"/>
  <c r="P78" i="2"/>
  <c r="P122" i="1"/>
  <c r="M84" i="2" s="1"/>
  <c r="L84" i="2"/>
  <c r="AZ130" i="1"/>
  <c r="AC92" i="2" s="1"/>
  <c r="W92" i="2"/>
  <c r="AU133" i="1"/>
  <c r="P95" i="2"/>
  <c r="AH138" i="1"/>
  <c r="AT141" i="1"/>
  <c r="O103" i="2"/>
  <c r="S142" i="1"/>
  <c r="AG145" i="1"/>
  <c r="R107" i="2" s="1"/>
  <c r="L108" i="2"/>
  <c r="AC146" i="1"/>
  <c r="AR146" i="1" s="1"/>
  <c r="P150" i="1"/>
  <c r="M112" i="2" s="1"/>
  <c r="AB154" i="1"/>
  <c r="AQ154" i="1" s="1"/>
  <c r="K116" i="2"/>
  <c r="AG166" i="1"/>
  <c r="R128" i="2" s="1"/>
  <c r="N167" i="1"/>
  <c r="AM169" i="1"/>
  <c r="T131" i="2" s="1"/>
  <c r="AU176" i="1"/>
  <c r="P138" i="2"/>
  <c r="S190" i="1"/>
  <c r="AB191" i="1"/>
  <c r="AQ191" i="1" s="1"/>
  <c r="K153" i="2"/>
  <c r="R199" i="1"/>
  <c r="R207" i="1"/>
  <c r="S207" i="1"/>
  <c r="O207" i="1"/>
  <c r="P207" i="1" s="1"/>
  <c r="M169" i="2" s="1"/>
  <c r="AM210" i="1"/>
  <c r="T172" i="2" s="1"/>
  <c r="R216" i="1"/>
  <c r="S220" i="1"/>
  <c r="R220" i="1"/>
  <c r="O220" i="1"/>
  <c r="L182" i="2" s="1"/>
  <c r="R236" i="1"/>
  <c r="N246" i="1"/>
  <c r="AT249" i="1"/>
  <c r="O211" i="2"/>
  <c r="AU258" i="1"/>
  <c r="P220" i="2"/>
  <c r="AU264" i="1"/>
  <c r="P226" i="2"/>
  <c r="AJ268" i="1"/>
  <c r="S230" i="2" s="1"/>
  <c r="AM272" i="1"/>
  <c r="T234" i="2" s="1"/>
  <c r="AP299" i="1"/>
  <c r="U261" i="2" s="1"/>
  <c r="AI303" i="1"/>
  <c r="AJ303" i="1" s="1"/>
  <c r="S265" i="2" s="1"/>
  <c r="AB319" i="1"/>
  <c r="AG326" i="1"/>
  <c r="R288" i="2" s="1"/>
  <c r="T333" i="1"/>
  <c r="AT337" i="1"/>
  <c r="O299" i="2"/>
  <c r="S343" i="1"/>
  <c r="R352" i="1"/>
  <c r="O352" i="1"/>
  <c r="N352" i="1"/>
  <c r="AT353" i="1"/>
  <c r="N357" i="1"/>
  <c r="AJ361" i="1"/>
  <c r="S323" i="2" s="1"/>
  <c r="AT362" i="1"/>
  <c r="O324" i="2"/>
  <c r="AN372" i="1"/>
  <c r="S388" i="1"/>
  <c r="O388" i="1"/>
  <c r="P389" i="1"/>
  <c r="M351" i="2" s="1"/>
  <c r="U372" i="1"/>
  <c r="U366" i="1" s="1"/>
  <c r="U22" i="1" s="1"/>
  <c r="O396" i="1"/>
  <c r="N396" i="1"/>
  <c r="X424" i="1"/>
  <c r="AC433" i="1"/>
  <c r="AR433" i="1" s="1"/>
  <c r="L395" i="2"/>
  <c r="AB437" i="1"/>
  <c r="K399" i="2"/>
  <c r="AC487" i="1"/>
  <c r="L449" i="2"/>
  <c r="R497" i="1"/>
  <c r="N501" i="1"/>
  <c r="S501" i="1"/>
  <c r="R501" i="1"/>
  <c r="O501" i="1"/>
  <c r="AH82" i="1"/>
  <c r="AH81" i="1" s="1"/>
  <c r="AH15" i="1" s="1"/>
  <c r="AB130" i="1"/>
  <c r="AQ130" i="1" s="1"/>
  <c r="K92" i="2"/>
  <c r="N131" i="1"/>
  <c r="O131" i="1"/>
  <c r="AJ136" i="1"/>
  <c r="S98" i="2" s="1"/>
  <c r="AI135" i="1"/>
  <c r="R147" i="1"/>
  <c r="S147" i="1"/>
  <c r="N147" i="1"/>
  <c r="AT148" i="1"/>
  <c r="O110" i="2"/>
  <c r="AU149" i="1"/>
  <c r="P111" i="2"/>
  <c r="AT150" i="1"/>
  <c r="O112" i="2"/>
  <c r="AB152" i="1"/>
  <c r="AQ152" i="1" s="1"/>
  <c r="BA152" i="1"/>
  <c r="AD114" i="2" s="1"/>
  <c r="X114" i="2"/>
  <c r="O157" i="1"/>
  <c r="R157" i="1"/>
  <c r="AZ158" i="1"/>
  <c r="AC120" i="2" s="1"/>
  <c r="W120" i="2"/>
  <c r="V173" i="1"/>
  <c r="Y183" i="1"/>
  <c r="AT192" i="1"/>
  <c r="O154" i="2"/>
  <c r="P204" i="1"/>
  <c r="M166" i="2" s="1"/>
  <c r="L166" i="2"/>
  <c r="AJ206" i="1"/>
  <c r="S168" i="2" s="1"/>
  <c r="K169" i="2"/>
  <c r="S209" i="1"/>
  <c r="O209" i="1"/>
  <c r="AT219" i="1"/>
  <c r="O181" i="2"/>
  <c r="AB220" i="1"/>
  <c r="AQ220" i="1" s="1"/>
  <c r="K182" i="2"/>
  <c r="O225" i="1"/>
  <c r="L187" i="2" s="1"/>
  <c r="S225" i="1"/>
  <c r="R225" i="1"/>
  <c r="V227" i="1"/>
  <c r="AB229" i="1"/>
  <c r="K191" i="2"/>
  <c r="AU230" i="1"/>
  <c r="P192" i="2"/>
  <c r="AB240" i="1"/>
  <c r="AQ240" i="1" s="1"/>
  <c r="K202" i="2"/>
  <c r="AT241" i="1"/>
  <c r="O203" i="2"/>
  <c r="AO271" i="1"/>
  <c r="AL303" i="1"/>
  <c r="AM303" i="1" s="1"/>
  <c r="T265" i="2" s="1"/>
  <c r="AO317" i="1"/>
  <c r="AP335" i="1"/>
  <c r="U297" i="2" s="1"/>
  <c r="O342" i="1"/>
  <c r="R342" i="1"/>
  <c r="S342" i="1"/>
  <c r="N342" i="1"/>
  <c r="AT347" i="1"/>
  <c r="O309" i="2"/>
  <c r="AU352" i="1"/>
  <c r="P314" i="2"/>
  <c r="O354" i="1"/>
  <c r="S354" i="1"/>
  <c r="N354" i="1"/>
  <c r="S357" i="1"/>
  <c r="AB376" i="1"/>
  <c r="AQ376" i="1" s="1"/>
  <c r="K338" i="2"/>
  <c r="K341" i="2"/>
  <c r="AB379" i="1"/>
  <c r="AB388" i="1"/>
  <c r="AQ388" i="1" s="1"/>
  <c r="K350" i="2"/>
  <c r="AT396" i="1"/>
  <c r="O358" i="2"/>
  <c r="AU422" i="1"/>
  <c r="P384" i="2"/>
  <c r="AI444" i="1"/>
  <c r="AJ444" i="1" s="1"/>
  <c r="S406" i="2" s="1"/>
  <c r="AJ445" i="1"/>
  <c r="S407" i="2" s="1"/>
  <c r="AB455" i="1"/>
  <c r="AQ455" i="1" s="1"/>
  <c r="K417" i="2"/>
  <c r="R458" i="1"/>
  <c r="O458" i="1"/>
  <c r="N458" i="1"/>
  <c r="AU463" i="1"/>
  <c r="P425" i="2"/>
  <c r="S468" i="1"/>
  <c r="R468" i="1"/>
  <c r="O468" i="1"/>
  <c r="N468" i="1"/>
  <c r="N471" i="1"/>
  <c r="S471" i="1"/>
  <c r="S476" i="1"/>
  <c r="R476" i="1"/>
  <c r="N476" i="1"/>
  <c r="S527" i="1"/>
  <c r="O527" i="1"/>
  <c r="L489" i="2" s="1"/>
  <c r="R527" i="1"/>
  <c r="N527" i="1"/>
  <c r="AT569" i="1"/>
  <c r="O531" i="2"/>
  <c r="P100" i="1"/>
  <c r="M62" i="2" s="1"/>
  <c r="L62" i="2"/>
  <c r="T61" i="1"/>
  <c r="AI83" i="1"/>
  <c r="AI82" i="1" s="1"/>
  <c r="AI81" i="1" s="1"/>
  <c r="AI15" i="1" s="1"/>
  <c r="AJ84" i="1"/>
  <c r="S46" i="2" s="1"/>
  <c r="AT100" i="1"/>
  <c r="O62" i="2"/>
  <c r="AT106" i="1"/>
  <c r="O68" i="2"/>
  <c r="L92" i="2"/>
  <c r="AC130" i="1"/>
  <c r="R131" i="1"/>
  <c r="AC132" i="1"/>
  <c r="AR132" i="1" s="1"/>
  <c r="AU189" i="1"/>
  <c r="P151" i="2"/>
  <c r="AB225" i="1"/>
  <c r="AQ225" i="1" s="1"/>
  <c r="K187" i="2"/>
  <c r="AT240" i="1"/>
  <c r="O202" i="2"/>
  <c r="AT371" i="1"/>
  <c r="O333" i="2"/>
  <c r="AC381" i="1"/>
  <c r="L343" i="2"/>
  <c r="AB398" i="1"/>
  <c r="K360" i="2"/>
  <c r="N397" i="1"/>
  <c r="K359" i="2" s="1"/>
  <c r="O416" i="1"/>
  <c r="L378" i="2" s="1"/>
  <c r="L379" i="2"/>
  <c r="AK444" i="1"/>
  <c r="AK434" i="1" s="1"/>
  <c r="AK418" i="1" s="1"/>
  <c r="AK24" i="1" s="1"/>
  <c r="AM445" i="1"/>
  <c r="T407" i="2" s="1"/>
  <c r="O448" i="1"/>
  <c r="R448" i="1"/>
  <c r="S448" i="1"/>
  <c r="N448" i="1"/>
  <c r="O415" i="2"/>
  <c r="AU454" i="1"/>
  <c r="P416" i="2"/>
  <c r="AT455" i="1"/>
  <c r="O417" i="2"/>
  <c r="AU458" i="1"/>
  <c r="P420" i="2"/>
  <c r="AZ461" i="1"/>
  <c r="AC423" i="2" s="1"/>
  <c r="W423" i="2"/>
  <c r="W436" i="2"/>
  <c r="AZ474" i="1"/>
  <c r="AC436" i="2" s="1"/>
  <c r="S480" i="1"/>
  <c r="O480" i="1"/>
  <c r="L442" i="2" s="1"/>
  <c r="R480" i="1"/>
  <c r="AU484" i="1"/>
  <c r="P446" i="2"/>
  <c r="K457" i="2"/>
  <c r="AB495" i="1"/>
  <c r="AQ495" i="1" s="1"/>
  <c r="AT519" i="1"/>
  <c r="O481" i="2"/>
  <c r="AB523" i="1"/>
  <c r="AQ523" i="1" s="1"/>
  <c r="K485" i="2"/>
  <c r="AB538" i="1"/>
  <c r="AQ538" i="1" s="1"/>
  <c r="K500" i="2"/>
  <c r="K515" i="2"/>
  <c r="P553" i="1"/>
  <c r="M515" i="2" s="1"/>
  <c r="AU153" i="1"/>
  <c r="P115" i="2"/>
  <c r="AU208" i="1"/>
  <c r="P170" i="2"/>
  <c r="AT235" i="1"/>
  <c r="O197" i="2"/>
  <c r="AT251" i="1"/>
  <c r="O213" i="2"/>
  <c r="AP267" i="1"/>
  <c r="U229" i="2" s="1"/>
  <c r="AO266" i="1"/>
  <c r="E275" i="1"/>
  <c r="B275" i="1" s="1"/>
  <c r="B274" i="1"/>
  <c r="B293" i="1"/>
  <c r="S293" i="1" s="1"/>
  <c r="E294" i="1"/>
  <c r="AF298" i="1"/>
  <c r="AG298" i="1" s="1"/>
  <c r="R260" i="2" s="1"/>
  <c r="AG299" i="1"/>
  <c r="R261" i="2" s="1"/>
  <c r="S306" i="1"/>
  <c r="R306" i="1"/>
  <c r="O306" i="1"/>
  <c r="AF349" i="1"/>
  <c r="AG350" i="1"/>
  <c r="R312" i="2" s="1"/>
  <c r="S365" i="1"/>
  <c r="N365" i="1"/>
  <c r="AC376" i="1"/>
  <c r="L338" i="2"/>
  <c r="O377" i="1"/>
  <c r="S377" i="1"/>
  <c r="N377" i="1"/>
  <c r="P62" i="2"/>
  <c r="S101" i="1"/>
  <c r="AC104" i="1"/>
  <c r="L66" i="2"/>
  <c r="O105" i="1"/>
  <c r="AM118" i="1"/>
  <c r="T80" i="2" s="1"/>
  <c r="S131" i="1"/>
  <c r="AM139" i="1"/>
  <c r="T101" i="2" s="1"/>
  <c r="S146" i="1"/>
  <c r="AU204" i="1"/>
  <c r="P166" i="2"/>
  <c r="AU226" i="1"/>
  <c r="P188" i="2"/>
  <c r="AM228" i="1"/>
  <c r="T190" i="2" s="1"/>
  <c r="AK227" i="1"/>
  <c r="AM268" i="1"/>
  <c r="T230" i="2" s="1"/>
  <c r="AP282" i="1"/>
  <c r="U244" i="2" s="1"/>
  <c r="AU351" i="1"/>
  <c r="P313" i="2"/>
  <c r="AU375" i="1"/>
  <c r="P337" i="2"/>
  <c r="P376" i="1"/>
  <c r="M338" i="2" s="1"/>
  <c r="R377" i="1"/>
  <c r="AU378" i="1"/>
  <c r="P340" i="2"/>
  <c r="AC380" i="1"/>
  <c r="L342" i="2"/>
  <c r="N381" i="1"/>
  <c r="R384" i="1"/>
  <c r="O384" i="1"/>
  <c r="AJ395" i="1"/>
  <c r="S357" i="2" s="1"/>
  <c r="AG400" i="1"/>
  <c r="R362" i="2" s="1"/>
  <c r="AL405" i="1"/>
  <c r="AL404" i="1" s="1"/>
  <c r="AM404" i="1" s="1"/>
  <c r="T366" i="2" s="1"/>
  <c r="O412" i="1"/>
  <c r="S412" i="1"/>
  <c r="N412" i="1"/>
  <c r="R412" i="1"/>
  <c r="AB423" i="1"/>
  <c r="AQ423" i="1" s="1"/>
  <c r="K385" i="2"/>
  <c r="S431" i="1"/>
  <c r="N431" i="1"/>
  <c r="R431" i="1"/>
  <c r="O431" i="1"/>
  <c r="O439" i="1"/>
  <c r="L401" i="2" s="1"/>
  <c r="N439" i="1"/>
  <c r="S439" i="1"/>
  <c r="R462" i="1"/>
  <c r="S462" i="1"/>
  <c r="O462" i="1"/>
  <c r="N462" i="1"/>
  <c r="BA464" i="1"/>
  <c r="AD426" i="2" s="1"/>
  <c r="X426" i="2"/>
  <c r="AC467" i="1"/>
  <c r="AR467" i="1" s="1"/>
  <c r="L429" i="2"/>
  <c r="P467" i="1"/>
  <c r="M429" i="2" s="1"/>
  <c r="N475" i="1"/>
  <c r="O475" i="1"/>
  <c r="S475" i="1"/>
  <c r="R475" i="1"/>
  <c r="AC495" i="1"/>
  <c r="L457" i="2"/>
  <c r="AU500" i="1"/>
  <c r="P462" i="2"/>
  <c r="S531" i="1"/>
  <c r="R531" i="1"/>
  <c r="O531" i="1"/>
  <c r="N531" i="1"/>
  <c r="AC537" i="1"/>
  <c r="L499" i="2"/>
  <c r="AB86" i="1"/>
  <c r="K48" i="2"/>
  <c r="AC97" i="1"/>
  <c r="AR97" i="1" s="1"/>
  <c r="L59" i="2"/>
  <c r="R63" i="1"/>
  <c r="S63" i="1"/>
  <c r="N63" i="1"/>
  <c r="AC101" i="1"/>
  <c r="L63" i="2"/>
  <c r="O102" i="1"/>
  <c r="P83" i="2"/>
  <c r="AU121" i="1"/>
  <c r="AU229" i="1"/>
  <c r="P191" i="2"/>
  <c r="AU336" i="1"/>
  <c r="P298" i="2"/>
  <c r="AT379" i="1"/>
  <c r="O341" i="2"/>
  <c r="AU103" i="1"/>
  <c r="P65" i="2"/>
  <c r="AT209" i="1"/>
  <c r="O171" i="2"/>
  <c r="O224" i="1"/>
  <c r="R224" i="1"/>
  <c r="AT300" i="1"/>
  <c r="O262" i="2"/>
  <c r="AP303" i="1"/>
  <c r="U265" i="2" s="1"/>
  <c r="N306" i="1"/>
  <c r="R341" i="1"/>
  <c r="O341" i="1"/>
  <c r="N341" i="1"/>
  <c r="AT354" i="1"/>
  <c r="O316" i="2"/>
  <c r="O365" i="1"/>
  <c r="AH61" i="1"/>
  <c r="AH60" i="1" s="1"/>
  <c r="AH59" i="1" s="1"/>
  <c r="R70" i="1"/>
  <c r="O70" i="1"/>
  <c r="S157" i="1"/>
  <c r="N158" i="1"/>
  <c r="N156" i="1" s="1"/>
  <c r="AB171" i="1"/>
  <c r="AQ171" i="1" s="1"/>
  <c r="K133" i="2"/>
  <c r="O186" i="1"/>
  <c r="N186" i="1"/>
  <c r="S186" i="1"/>
  <c r="AB204" i="1"/>
  <c r="AQ204" i="1" s="1"/>
  <c r="E268" i="1"/>
  <c r="B268" i="1" s="1"/>
  <c r="AG272" i="1"/>
  <c r="R234" i="2" s="1"/>
  <c r="AG291" i="1"/>
  <c r="R253" i="2" s="1"/>
  <c r="AH326" i="1"/>
  <c r="AJ326" i="1" s="1"/>
  <c r="S288" i="2" s="1"/>
  <c r="AZ338" i="1"/>
  <c r="AC300" i="2" s="1"/>
  <c r="W300" i="2"/>
  <c r="S341" i="1"/>
  <c r="R359" i="1"/>
  <c r="O359" i="1"/>
  <c r="AF363" i="1"/>
  <c r="R365" i="1"/>
  <c r="AU370" i="1"/>
  <c r="P332" i="2"/>
  <c r="O371" i="1"/>
  <c r="O342" i="2"/>
  <c r="AT380" i="1"/>
  <c r="N384" i="1"/>
  <c r="AB385" i="1"/>
  <c r="AQ385" i="1" s="1"/>
  <c r="K347" i="2"/>
  <c r="AB386" i="1"/>
  <c r="AQ386" i="1" s="1"/>
  <c r="K348" i="2"/>
  <c r="AM391" i="1"/>
  <c r="T353" i="2" s="1"/>
  <c r="AI415" i="1"/>
  <c r="AJ415" i="1" s="1"/>
  <c r="S377" i="2" s="1"/>
  <c r="AJ416" i="1"/>
  <c r="S378" i="2" s="1"/>
  <c r="AJ421" i="1"/>
  <c r="S383" i="2" s="1"/>
  <c r="AI420" i="1"/>
  <c r="R439" i="1"/>
  <c r="AU443" i="1"/>
  <c r="P405" i="2"/>
  <c r="AN444" i="1"/>
  <c r="AP444" i="1" s="1"/>
  <c r="U406" i="2" s="1"/>
  <c r="AP445" i="1"/>
  <c r="U407" i="2" s="1"/>
  <c r="AT452" i="1"/>
  <c r="O414" i="2"/>
  <c r="AT457" i="1"/>
  <c r="O419" i="2"/>
  <c r="R470" i="1"/>
  <c r="O470" i="1"/>
  <c r="S470" i="1"/>
  <c r="N470" i="1"/>
  <c r="L436" i="2"/>
  <c r="AC474" i="1"/>
  <c r="AU506" i="1"/>
  <c r="P468" i="2"/>
  <c r="AU518" i="1"/>
  <c r="P480" i="2"/>
  <c r="L543" i="2"/>
  <c r="AC581" i="1"/>
  <c r="AR581" i="1" s="1"/>
  <c r="AK615" i="1"/>
  <c r="O64" i="1"/>
  <c r="L26" i="2" s="1"/>
  <c r="L27" i="2"/>
  <c r="AB101" i="1"/>
  <c r="AQ101" i="1" s="1"/>
  <c r="K63" i="2"/>
  <c r="N69" i="1"/>
  <c r="R69" i="1"/>
  <c r="P61" i="2"/>
  <c r="AU99" i="1"/>
  <c r="AB104" i="1"/>
  <c r="AQ104" i="1" s="1"/>
  <c r="K66" i="2"/>
  <c r="AU126" i="1"/>
  <c r="P88" i="2"/>
  <c r="AU148" i="1"/>
  <c r="P110" i="2"/>
  <c r="K119" i="2"/>
  <c r="AB209" i="1"/>
  <c r="AQ209" i="1" s="1"/>
  <c r="K171" i="2"/>
  <c r="AB380" i="1"/>
  <c r="AQ380" i="1" s="1"/>
  <c r="K342" i="2"/>
  <c r="AF61" i="1"/>
  <c r="AF60" i="1" s="1"/>
  <c r="AF59" i="1" s="1"/>
  <c r="AG62" i="1"/>
  <c r="R24" i="2" s="1"/>
  <c r="O63" i="1"/>
  <c r="O69" i="1"/>
  <c r="S90" i="1"/>
  <c r="R90" i="1"/>
  <c r="O90" i="1"/>
  <c r="AU151" i="1"/>
  <c r="P113" i="2"/>
  <c r="P159" i="1"/>
  <c r="M121" i="2" s="1"/>
  <c r="K121" i="2"/>
  <c r="Y173" i="1"/>
  <c r="X174" i="1"/>
  <c r="X173" i="1" s="1"/>
  <c r="AO184" i="1"/>
  <c r="AP184" i="1" s="1"/>
  <c r="U146" i="2" s="1"/>
  <c r="AP185" i="1"/>
  <c r="U147" i="2" s="1"/>
  <c r="O195" i="1"/>
  <c r="L157" i="2" s="1"/>
  <c r="S195" i="1"/>
  <c r="AT284" i="1"/>
  <c r="O246" i="2"/>
  <c r="B285" i="1"/>
  <c r="E286" i="1"/>
  <c r="S292" i="1"/>
  <c r="N292" i="1"/>
  <c r="K254" i="2" s="1"/>
  <c r="R292" i="1"/>
  <c r="AC346" i="1"/>
  <c r="L308" i="2"/>
  <c r="K332" i="2"/>
  <c r="N371" i="1"/>
  <c r="AG56" i="1"/>
  <c r="R18" i="2" s="1"/>
  <c r="AJ64" i="1"/>
  <c r="S26" i="2" s="1"/>
  <c r="AI61" i="1"/>
  <c r="S79" i="1"/>
  <c r="R79" i="1"/>
  <c r="L121" i="2"/>
  <c r="AC159" i="1"/>
  <c r="AR159" i="1" s="1"/>
  <c r="AL161" i="1"/>
  <c r="AM166" i="1"/>
  <c r="T128" i="2" s="1"/>
  <c r="AB187" i="1"/>
  <c r="K149" i="2"/>
  <c r="AB211" i="1"/>
  <c r="AQ211" i="1" s="1"/>
  <c r="K173" i="2"/>
  <c r="AP222" i="1"/>
  <c r="U184" i="2" s="1"/>
  <c r="AN221" i="1"/>
  <c r="N224" i="1"/>
  <c r="AL227" i="1"/>
  <c r="AM227" i="1" s="1"/>
  <c r="T189" i="2" s="1"/>
  <c r="O243" i="1"/>
  <c r="N243" i="1"/>
  <c r="L206" i="2"/>
  <c r="O255" i="1"/>
  <c r="R255" i="1"/>
  <c r="AT259" i="1"/>
  <c r="N283" i="1"/>
  <c r="O283" i="1"/>
  <c r="L245" i="2" s="1"/>
  <c r="AM56" i="1"/>
  <c r="T18" i="2" s="1"/>
  <c r="AL55" i="1"/>
  <c r="W61" i="1"/>
  <c r="W60" i="1" s="1"/>
  <c r="W59" i="1" s="1"/>
  <c r="AJ68" i="1"/>
  <c r="S30" i="2" s="1"/>
  <c r="S69" i="1"/>
  <c r="N70" i="1"/>
  <c r="AT71" i="1"/>
  <c r="O33" i="2"/>
  <c r="S72" i="1"/>
  <c r="O72" i="1"/>
  <c r="AK73" i="1"/>
  <c r="AK13" i="1" s="1"/>
  <c r="AT78" i="1"/>
  <c r="O40" i="2"/>
  <c r="N79" i="1"/>
  <c r="R80" i="1"/>
  <c r="S80" i="1"/>
  <c r="N80" i="1"/>
  <c r="P80" i="1" s="1"/>
  <c r="M42" i="2" s="1"/>
  <c r="R96" i="1"/>
  <c r="O96" i="1"/>
  <c r="N96" i="1"/>
  <c r="Z110" i="1"/>
  <c r="S114" i="1"/>
  <c r="N114" i="1"/>
  <c r="K82" i="2"/>
  <c r="AB120" i="1"/>
  <c r="AQ120" i="1" s="1"/>
  <c r="AC128" i="1"/>
  <c r="L90" i="2"/>
  <c r="K103" i="2"/>
  <c r="AB141" i="1"/>
  <c r="AQ141" i="1" s="1"/>
  <c r="AB157" i="1"/>
  <c r="AQ157" i="1" s="1"/>
  <c r="AP162" i="1"/>
  <c r="U124" i="2" s="1"/>
  <c r="AN161" i="1"/>
  <c r="N168" i="1"/>
  <c r="S168" i="1"/>
  <c r="R168" i="1"/>
  <c r="AC171" i="1"/>
  <c r="L133" i="2"/>
  <c r="Z174" i="1"/>
  <c r="Z173" i="1" s="1"/>
  <c r="AL174" i="1"/>
  <c r="S179" i="1"/>
  <c r="O179" i="1"/>
  <c r="L141" i="2" s="1"/>
  <c r="N179" i="1"/>
  <c r="O144" i="2"/>
  <c r="U184" i="1"/>
  <c r="R186" i="1"/>
  <c r="AT188" i="1"/>
  <c r="O150" i="2"/>
  <c r="O156" i="2"/>
  <c r="AT194" i="1"/>
  <c r="R195" i="1"/>
  <c r="AO205" i="1"/>
  <c r="AP205" i="1" s="1"/>
  <c r="U167" i="2" s="1"/>
  <c r="AO214" i="1"/>
  <c r="AP214" i="1" s="1"/>
  <c r="U176" i="2" s="1"/>
  <c r="AE227" i="1"/>
  <c r="AB233" i="1"/>
  <c r="AQ233" i="1" s="1"/>
  <c r="K195" i="2"/>
  <c r="AU234" i="1"/>
  <c r="P196" i="2"/>
  <c r="S243" i="1"/>
  <c r="AU244" i="1"/>
  <c r="P206" i="2"/>
  <c r="N255" i="1"/>
  <c r="O259" i="1"/>
  <c r="N259" i="1"/>
  <c r="S259" i="1"/>
  <c r="O263" i="1"/>
  <c r="S263" i="1"/>
  <c r="N263" i="1"/>
  <c r="AL271" i="1"/>
  <c r="AM279" i="1"/>
  <c r="T241" i="2" s="1"/>
  <c r="B290" i="1"/>
  <c r="E291" i="1"/>
  <c r="B291" i="1" s="1"/>
  <c r="AF325" i="1"/>
  <c r="S332" i="1"/>
  <c r="N332" i="1"/>
  <c r="K294" i="2" s="1"/>
  <c r="O338" i="1"/>
  <c r="S338" i="1"/>
  <c r="S340" i="1"/>
  <c r="R340" i="1"/>
  <c r="AK349" i="1"/>
  <c r="AJ355" i="1"/>
  <c r="S317" i="2" s="1"/>
  <c r="N359" i="1"/>
  <c r="AJ368" i="1"/>
  <c r="S330" i="2" s="1"/>
  <c r="AB370" i="1"/>
  <c r="S371" i="1"/>
  <c r="W372" i="1"/>
  <c r="W366" i="1" s="1"/>
  <c r="W22" i="1" s="1"/>
  <c r="S384" i="1"/>
  <c r="AT385" i="1"/>
  <c r="O347" i="2"/>
  <c r="AC414" i="1"/>
  <c r="L376" i="2"/>
  <c r="AA434" i="1"/>
  <c r="AN434" i="1"/>
  <c r="N438" i="1"/>
  <c r="R438" i="1"/>
  <c r="O438" i="1"/>
  <c r="L400" i="2" s="1"/>
  <c r="AB460" i="1"/>
  <c r="AQ460" i="1" s="1"/>
  <c r="K422" i="2"/>
  <c r="N461" i="1"/>
  <c r="AU474" i="1"/>
  <c r="P436" i="2"/>
  <c r="N483" i="1"/>
  <c r="S483" i="1"/>
  <c r="R483" i="1"/>
  <c r="O483" i="1"/>
  <c r="R498" i="1"/>
  <c r="O498" i="1"/>
  <c r="N498" i="1"/>
  <c r="AC505" i="1"/>
  <c r="L467" i="2"/>
  <c r="AU522" i="1"/>
  <c r="P484" i="2"/>
  <c r="P58" i="1"/>
  <c r="M20" i="2" s="1"/>
  <c r="AC58" i="1"/>
  <c r="AR58" i="1" s="1"/>
  <c r="L20" i="2"/>
  <c r="AT88" i="1"/>
  <c r="O50" i="2"/>
  <c r="S98" i="1"/>
  <c r="R98" i="1"/>
  <c r="O98" i="1"/>
  <c r="AI56" i="1"/>
  <c r="AJ57" i="1"/>
  <c r="S19" i="2" s="1"/>
  <c r="AE61" i="1"/>
  <c r="AT97" i="1"/>
  <c r="O59" i="2"/>
  <c r="AT105" i="1"/>
  <c r="O67" i="2"/>
  <c r="AJ112" i="1"/>
  <c r="S74" i="2" s="1"/>
  <c r="AT146" i="1"/>
  <c r="O108" i="2"/>
  <c r="AP57" i="1"/>
  <c r="U19" i="2" s="1"/>
  <c r="AO56" i="1"/>
  <c r="AU71" i="1"/>
  <c r="P33" i="2"/>
  <c r="P40" i="2"/>
  <c r="AU78" i="1"/>
  <c r="AC79" i="1"/>
  <c r="AR79" i="1" s="1"/>
  <c r="L41" i="2"/>
  <c r="L42" i="2"/>
  <c r="R89" i="1"/>
  <c r="O89" i="1"/>
  <c r="S92" i="1"/>
  <c r="N92" i="1"/>
  <c r="O93" i="1"/>
  <c r="L55" i="2" s="1"/>
  <c r="S93" i="1"/>
  <c r="AU96" i="1"/>
  <c r="P58" i="2"/>
  <c r="AC114" i="1"/>
  <c r="AR114" i="1" s="1"/>
  <c r="L76" i="2"/>
  <c r="S119" i="1"/>
  <c r="R119" i="1"/>
  <c r="AT128" i="1"/>
  <c r="O90" i="2"/>
  <c r="O136" i="1"/>
  <c r="L99" i="2"/>
  <c r="R140" i="1"/>
  <c r="N140" i="1"/>
  <c r="K102" i="2" s="1"/>
  <c r="S140" i="1"/>
  <c r="O140" i="1"/>
  <c r="S143" i="1"/>
  <c r="N143" i="1"/>
  <c r="AA161" i="1"/>
  <c r="AC168" i="1"/>
  <c r="L130" i="2"/>
  <c r="AJ170" i="1"/>
  <c r="S132" i="2" s="1"/>
  <c r="AI169" i="1"/>
  <c r="AJ169" i="1" s="1"/>
  <c r="S131" i="2" s="1"/>
  <c r="AT171" i="1"/>
  <c r="O133" i="2"/>
  <c r="AT179" i="1"/>
  <c r="O141" i="2"/>
  <c r="AJ181" i="1"/>
  <c r="S143" i="2" s="1"/>
  <c r="O149" i="2"/>
  <c r="AU194" i="1"/>
  <c r="P156" i="2"/>
  <c r="AT198" i="1"/>
  <c r="AU223" i="1"/>
  <c r="P185" i="2"/>
  <c r="AT232" i="1"/>
  <c r="O194" i="2"/>
  <c r="O237" i="1"/>
  <c r="S237" i="1"/>
  <c r="N237" i="1"/>
  <c r="S242" i="1"/>
  <c r="O242" i="1"/>
  <c r="N242" i="1"/>
  <c r="O247" i="1"/>
  <c r="S247" i="1"/>
  <c r="N247" i="1"/>
  <c r="AB249" i="1"/>
  <c r="K211" i="2"/>
  <c r="AG253" i="1"/>
  <c r="R215" i="2" s="1"/>
  <c r="AU254" i="1"/>
  <c r="P216" i="2"/>
  <c r="AU255" i="1"/>
  <c r="P217" i="2"/>
  <c r="S284" i="1"/>
  <c r="AL298" i="1"/>
  <c r="AM298" i="1" s="1"/>
  <c r="T260" i="2" s="1"/>
  <c r="AM299" i="1"/>
  <c r="T261" i="2" s="1"/>
  <c r="E321" i="1"/>
  <c r="B320" i="1"/>
  <c r="S320" i="1" s="1"/>
  <c r="AC329" i="1"/>
  <c r="L291" i="2"/>
  <c r="N339" i="1"/>
  <c r="S339" i="1"/>
  <c r="R339" i="1"/>
  <c r="AT344" i="1"/>
  <c r="S359" i="1"/>
  <c r="O383" i="1"/>
  <c r="L345" i="2" s="1"/>
  <c r="R383" i="1"/>
  <c r="N383" i="1"/>
  <c r="R390" i="1"/>
  <c r="O390" i="1"/>
  <c r="K376" i="2"/>
  <c r="AU438" i="1"/>
  <c r="P400" i="2"/>
  <c r="P460" i="1"/>
  <c r="M422" i="2" s="1"/>
  <c r="L422" i="2"/>
  <c r="AT473" i="1"/>
  <c r="O435" i="2"/>
  <c r="L444" i="2"/>
  <c r="AC482" i="1"/>
  <c r="AR482" i="1" s="1"/>
  <c r="AB493" i="1"/>
  <c r="AQ493" i="1" s="1"/>
  <c r="K455" i="2"/>
  <c r="P493" i="1"/>
  <c r="M455" i="2" s="1"/>
  <c r="AC521" i="1"/>
  <c r="L483" i="2"/>
  <c r="R528" i="1"/>
  <c r="O528" i="1"/>
  <c r="L490" i="2" s="1"/>
  <c r="K495" i="2"/>
  <c r="AB533" i="1"/>
  <c r="AQ533" i="1" s="1"/>
  <c r="P533" i="1"/>
  <c r="M495" i="2" s="1"/>
  <c r="S571" i="1"/>
  <c r="O571" i="1"/>
  <c r="R571" i="1"/>
  <c r="N571" i="1"/>
  <c r="AC575" i="1"/>
  <c r="L537" i="2"/>
  <c r="N582" i="1"/>
  <c r="S582" i="1"/>
  <c r="AB591" i="1"/>
  <c r="AQ591" i="1" s="1"/>
  <c r="AS591" i="1" s="1"/>
  <c r="V553" i="2" s="1"/>
  <c r="K553" i="2"/>
  <c r="AC617" i="1"/>
  <c r="AR617" i="1" s="1"/>
  <c r="U607" i="1"/>
  <c r="AM620" i="1"/>
  <c r="T582" i="2" s="1"/>
  <c r="O586" i="2"/>
  <c r="AT624" i="1"/>
  <c r="AU625" i="1"/>
  <c r="P587" i="2"/>
  <c r="AB626" i="1"/>
  <c r="AQ626" i="1" s="1"/>
  <c r="K588" i="2"/>
  <c r="L593" i="2"/>
  <c r="AC631" i="1"/>
  <c r="AB638" i="1"/>
  <c r="AQ638" i="1" s="1"/>
  <c r="K600" i="2"/>
  <c r="N666" i="1"/>
  <c r="S666" i="1"/>
  <c r="P670" i="1"/>
  <c r="M632" i="2" s="1"/>
  <c r="L632" i="2"/>
  <c r="AC670" i="1"/>
  <c r="AR670" i="1" s="1"/>
  <c r="AH687" i="1"/>
  <c r="P659" i="2"/>
  <c r="AU697" i="1"/>
  <c r="AT716" i="1"/>
  <c r="O678" i="2"/>
  <c r="AT726" i="1"/>
  <c r="O688" i="2"/>
  <c r="R729" i="1"/>
  <c r="N729" i="1"/>
  <c r="AT730" i="1"/>
  <c r="O692" i="2"/>
  <c r="AT740" i="1"/>
  <c r="O702" i="2"/>
  <c r="AJ766" i="1"/>
  <c r="S728" i="2" s="1"/>
  <c r="AI765" i="1"/>
  <c r="AU788" i="1"/>
  <c r="P750" i="2"/>
  <c r="K771" i="2"/>
  <c r="AB809" i="1"/>
  <c r="AQ809" i="1" s="1"/>
  <c r="AK815" i="1"/>
  <c r="AM816" i="1"/>
  <c r="T778" i="2" s="1"/>
  <c r="P792" i="2"/>
  <c r="AU830" i="1"/>
  <c r="AT838" i="1"/>
  <c r="O800" i="2"/>
  <c r="P820" i="2"/>
  <c r="AU858" i="1"/>
  <c r="AB905" i="1"/>
  <c r="AQ905" i="1" s="1"/>
  <c r="K867" i="2"/>
  <c r="AU925" i="1"/>
  <c r="P887" i="2"/>
  <c r="K890" i="2"/>
  <c r="AB928" i="1"/>
  <c r="AQ928" i="1" s="1"/>
  <c r="AT393" i="1"/>
  <c r="O355" i="2"/>
  <c r="X408" i="1"/>
  <c r="W408" i="1"/>
  <c r="W399" i="1" s="1"/>
  <c r="W23" i="1" s="1"/>
  <c r="AJ410" i="1"/>
  <c r="S372" i="2" s="1"/>
  <c r="AU413" i="1"/>
  <c r="P375" i="2"/>
  <c r="AT417" i="1"/>
  <c r="O379" i="2"/>
  <c r="N427" i="1"/>
  <c r="S427" i="1"/>
  <c r="R442" i="1"/>
  <c r="N442" i="1"/>
  <c r="AB490" i="1"/>
  <c r="K452" i="2"/>
  <c r="AB491" i="1"/>
  <c r="AQ491" i="1" s="1"/>
  <c r="K453" i="2"/>
  <c r="AT492" i="1"/>
  <c r="O454" i="2"/>
  <c r="AC493" i="1"/>
  <c r="AR493" i="1" s="1"/>
  <c r="L455" i="2"/>
  <c r="AU494" i="1"/>
  <c r="P456" i="2"/>
  <c r="AT495" i="1"/>
  <c r="O457" i="2"/>
  <c r="AB499" i="1"/>
  <c r="AQ499" i="1" s="1"/>
  <c r="K461" i="2"/>
  <c r="S519" i="1"/>
  <c r="AU521" i="1"/>
  <c r="P483" i="2"/>
  <c r="AT523" i="1"/>
  <c r="O485" i="2"/>
  <c r="AT525" i="1"/>
  <c r="O487" i="2"/>
  <c r="R526" i="1"/>
  <c r="S526" i="1"/>
  <c r="AT529" i="1"/>
  <c r="O491" i="2"/>
  <c r="AB530" i="1"/>
  <c r="AQ530" i="1" s="1"/>
  <c r="K492" i="2"/>
  <c r="AC533" i="1"/>
  <c r="L495" i="2"/>
  <c r="AU534" i="1"/>
  <c r="AT537" i="1"/>
  <c r="O499" i="2"/>
  <c r="AC553" i="1"/>
  <c r="L515" i="2"/>
  <c r="R554" i="1"/>
  <c r="O554" i="1"/>
  <c r="S569" i="1"/>
  <c r="L532" i="2"/>
  <c r="AC570" i="1"/>
  <c r="AU573" i="1"/>
  <c r="P535" i="2"/>
  <c r="AT575" i="1"/>
  <c r="O537" i="2"/>
  <c r="AT577" i="1"/>
  <c r="O539" i="2"/>
  <c r="S579" i="1"/>
  <c r="N579" i="1"/>
  <c r="P579" i="1" s="1"/>
  <c r="M541" i="2" s="1"/>
  <c r="N581" i="1"/>
  <c r="P581" i="1" s="1"/>
  <c r="M543" i="2" s="1"/>
  <c r="O582" i="1"/>
  <c r="S583" i="1"/>
  <c r="N583" i="1"/>
  <c r="P583" i="1" s="1"/>
  <c r="M545" i="2" s="1"/>
  <c r="AT590" i="1"/>
  <c r="O552" i="2"/>
  <c r="AM593" i="1"/>
  <c r="T555" i="2" s="1"/>
  <c r="AJ616" i="1"/>
  <c r="S578" i="2" s="1"/>
  <c r="AA615" i="1"/>
  <c r="AT626" i="1"/>
  <c r="O588" i="2"/>
  <c r="S629" i="1"/>
  <c r="O629" i="1"/>
  <c r="AT638" i="1"/>
  <c r="AA643" i="1"/>
  <c r="AI649" i="1"/>
  <c r="AG664" i="1"/>
  <c r="R626" i="2" s="1"/>
  <c r="O666" i="1"/>
  <c r="AL673" i="1"/>
  <c r="AT706" i="1"/>
  <c r="O668" i="2"/>
  <c r="AM709" i="1"/>
  <c r="T671" i="2" s="1"/>
  <c r="N714" i="1"/>
  <c r="S714" i="1"/>
  <c r="AL708" i="1"/>
  <c r="P688" i="2"/>
  <c r="AU726" i="1"/>
  <c r="O729" i="1"/>
  <c r="K692" i="2"/>
  <c r="AB730" i="1"/>
  <c r="AQ730" i="1" s="1"/>
  <c r="R735" i="1"/>
  <c r="O735" i="1"/>
  <c r="L697" i="2" s="1"/>
  <c r="R743" i="1"/>
  <c r="O743" i="1"/>
  <c r="L705" i="2" s="1"/>
  <c r="N743" i="1"/>
  <c r="AC744" i="1"/>
  <c r="L706" i="2"/>
  <c r="AZ754" i="1"/>
  <c r="AC716" i="2" s="1"/>
  <c r="W716" i="2"/>
  <c r="O774" i="1"/>
  <c r="N774" i="1"/>
  <c r="AM784" i="1"/>
  <c r="T746" i="2" s="1"/>
  <c r="S787" i="1"/>
  <c r="R787" i="1"/>
  <c r="O787" i="1"/>
  <c r="AC809" i="1"/>
  <c r="L771" i="2"/>
  <c r="L793" i="2"/>
  <c r="AB835" i="1"/>
  <c r="AQ835" i="1" s="1"/>
  <c r="K797" i="2"/>
  <c r="AB843" i="1"/>
  <c r="AQ843" i="1" s="1"/>
  <c r="K805" i="2"/>
  <c r="L813" i="2"/>
  <c r="AC851" i="1"/>
  <c r="AR851" i="1" s="1"/>
  <c r="O850" i="1"/>
  <c r="R855" i="1"/>
  <c r="S855" i="1"/>
  <c r="O855" i="1"/>
  <c r="N855" i="1"/>
  <c r="K819" i="2"/>
  <c r="AB857" i="1"/>
  <c r="AQ857" i="1" s="1"/>
  <c r="L832" i="2"/>
  <c r="AC870" i="1"/>
  <c r="AR870" i="1" s="1"/>
  <c r="AO902" i="1"/>
  <c r="AP903" i="1"/>
  <c r="U865" i="2" s="1"/>
  <c r="AC976" i="1"/>
  <c r="L938" i="2"/>
  <c r="AC1011" i="1"/>
  <c r="AR1011" i="1" s="1"/>
  <c r="L973" i="2"/>
  <c r="P1011" i="1"/>
  <c r="M973" i="2" s="1"/>
  <c r="AT376" i="1"/>
  <c r="O338" i="2"/>
  <c r="R378" i="1"/>
  <c r="O378" i="1"/>
  <c r="AU385" i="1"/>
  <c r="P347" i="2"/>
  <c r="AU386" i="1"/>
  <c r="P348" i="2"/>
  <c r="AU393" i="1"/>
  <c r="X399" i="1"/>
  <c r="X23" i="1" s="1"/>
  <c r="AG401" i="1"/>
  <c r="R363" i="2" s="1"/>
  <c r="O403" i="1"/>
  <c r="N403" i="1"/>
  <c r="K365" i="2" s="1"/>
  <c r="AK408" i="1"/>
  <c r="L389" i="2"/>
  <c r="AC427" i="1"/>
  <c r="O426" i="1"/>
  <c r="AF428" i="1"/>
  <c r="AG428" i="1" s="1"/>
  <c r="R390" i="2" s="1"/>
  <c r="AG429" i="1"/>
  <c r="R391" i="2" s="1"/>
  <c r="X434" i="1"/>
  <c r="AU466" i="1"/>
  <c r="P428" i="2"/>
  <c r="AC479" i="1"/>
  <c r="AR479" i="1" s="1"/>
  <c r="L441" i="2"/>
  <c r="R491" i="1"/>
  <c r="AC503" i="1"/>
  <c r="L465" i="2"/>
  <c r="K473" i="2"/>
  <c r="AB511" i="1"/>
  <c r="AQ511" i="1" s="1"/>
  <c r="AU523" i="1"/>
  <c r="P485" i="2"/>
  <c r="AB526" i="1"/>
  <c r="AQ526" i="1" s="1"/>
  <c r="K488" i="2"/>
  <c r="AU529" i="1"/>
  <c r="P491" i="2"/>
  <c r="AT532" i="1"/>
  <c r="O494" i="2"/>
  <c r="R535" i="1"/>
  <c r="N535" i="1"/>
  <c r="AU538" i="1"/>
  <c r="P500" i="2"/>
  <c r="AB539" i="1"/>
  <c r="AQ539" i="1" s="1"/>
  <c r="K501" i="2"/>
  <c r="AB541" i="1"/>
  <c r="AQ541" i="1" s="1"/>
  <c r="K503" i="2"/>
  <c r="AB554" i="1"/>
  <c r="AQ554" i="1" s="1"/>
  <c r="K516" i="2"/>
  <c r="AB555" i="1"/>
  <c r="AQ555" i="1" s="1"/>
  <c r="K517" i="2"/>
  <c r="AB557" i="1"/>
  <c r="AQ557" i="1" s="1"/>
  <c r="K519" i="2"/>
  <c r="AU570" i="1"/>
  <c r="P532" i="2"/>
  <c r="AU575" i="1"/>
  <c r="P537" i="2"/>
  <c r="AC576" i="1"/>
  <c r="L538" i="2"/>
  <c r="AB577" i="1"/>
  <c r="AQ577" i="1" s="1"/>
  <c r="K539" i="2"/>
  <c r="R578" i="1"/>
  <c r="N578" i="1"/>
  <c r="R582" i="1"/>
  <c r="AC583" i="1"/>
  <c r="L545" i="2"/>
  <c r="N586" i="1"/>
  <c r="S586" i="1"/>
  <c r="S587" i="1"/>
  <c r="O587" i="1"/>
  <c r="AB589" i="1"/>
  <c r="AQ589" i="1" s="1"/>
  <c r="K551" i="2"/>
  <c r="AJ599" i="1"/>
  <c r="S561" i="2" s="1"/>
  <c r="AM609" i="1"/>
  <c r="T571" i="2" s="1"/>
  <c r="AL608" i="1"/>
  <c r="AM608" i="1" s="1"/>
  <c r="T570" i="2" s="1"/>
  <c r="AB629" i="1"/>
  <c r="AQ629" i="1" s="1"/>
  <c r="K591" i="2"/>
  <c r="V635" i="1"/>
  <c r="AU637" i="1"/>
  <c r="P599" i="2"/>
  <c r="AU647" i="1"/>
  <c r="AA648" i="1"/>
  <c r="AA27" i="1" s="1"/>
  <c r="AH664" i="1"/>
  <c r="AH663" i="1" s="1"/>
  <c r="R666" i="1"/>
  <c r="P644" i="2"/>
  <c r="AU682" i="1"/>
  <c r="AP683" i="1"/>
  <c r="U645" i="2" s="1"/>
  <c r="AJ692" i="1"/>
  <c r="S654" i="2" s="1"/>
  <c r="AI691" i="1"/>
  <c r="AJ691" i="1" s="1"/>
  <c r="S653" i="2" s="1"/>
  <c r="AU706" i="1"/>
  <c r="P668" i="2"/>
  <c r="L674" i="2"/>
  <c r="O714" i="1"/>
  <c r="O724" i="1"/>
  <c r="S724" i="1"/>
  <c r="AU728" i="1"/>
  <c r="P690" i="2"/>
  <c r="P730" i="1"/>
  <c r="M692" i="2" s="1"/>
  <c r="L692" i="2"/>
  <c r="S743" i="1"/>
  <c r="AU744" i="1"/>
  <c r="P706" i="2"/>
  <c r="AC745" i="1"/>
  <c r="AT761" i="1"/>
  <c r="O723" i="2"/>
  <c r="R764" i="1"/>
  <c r="N764" i="1"/>
  <c r="X768" i="1"/>
  <c r="R774" i="1"/>
  <c r="N787" i="1"/>
  <c r="AF790" i="1"/>
  <c r="AB796" i="1"/>
  <c r="AQ796" i="1" s="1"/>
  <c r="K758" i="2"/>
  <c r="AU838" i="1"/>
  <c r="P800" i="2"/>
  <c r="AU847" i="1"/>
  <c r="P809" i="2"/>
  <c r="P849" i="1"/>
  <c r="M811" i="2" s="1"/>
  <c r="K811" i="2"/>
  <c r="AB849" i="1"/>
  <c r="N848" i="1"/>
  <c r="AT851" i="1"/>
  <c r="O813" i="2"/>
  <c r="P818" i="2"/>
  <c r="AU856" i="1"/>
  <c r="S860" i="1"/>
  <c r="R860" i="1"/>
  <c r="O860" i="1"/>
  <c r="N860" i="1"/>
  <c r="AP868" i="1"/>
  <c r="U830" i="2" s="1"/>
  <c r="AO862" i="1"/>
  <c r="N897" i="1"/>
  <c r="S897" i="1"/>
  <c r="R897" i="1"/>
  <c r="O897" i="1"/>
  <c r="N931" i="1"/>
  <c r="S931" i="1"/>
  <c r="R931" i="1"/>
  <c r="AU380" i="1"/>
  <c r="P342" i="2"/>
  <c r="O391" i="1"/>
  <c r="L353" i="2" s="1"/>
  <c r="L354" i="2"/>
  <c r="AT411" i="1"/>
  <c r="O373" i="2"/>
  <c r="Y408" i="1"/>
  <c r="AB465" i="1"/>
  <c r="AQ465" i="1" s="1"/>
  <c r="K427" i="2"/>
  <c r="AT467" i="1"/>
  <c r="O429" i="2"/>
  <c r="AB469" i="1"/>
  <c r="AQ469" i="1" s="1"/>
  <c r="K431" i="2"/>
  <c r="AB478" i="1"/>
  <c r="AQ478" i="1" s="1"/>
  <c r="AU495" i="1"/>
  <c r="P457" i="2"/>
  <c r="AB509" i="1"/>
  <c r="AQ509" i="1" s="1"/>
  <c r="K471" i="2"/>
  <c r="AU513" i="1"/>
  <c r="P475" i="2"/>
  <c r="AU525" i="1"/>
  <c r="P487" i="2"/>
  <c r="AG57" i="1"/>
  <c r="R19" i="2" s="1"/>
  <c r="V60" i="1"/>
  <c r="V59" i="1" s="1"/>
  <c r="AG64" i="1"/>
  <c r="R26" i="2" s="1"/>
  <c r="AU94" i="1"/>
  <c r="P56" i="2"/>
  <c r="O103" i="1"/>
  <c r="N103" i="1"/>
  <c r="AC106" i="1"/>
  <c r="L68" i="2"/>
  <c r="AG112" i="1"/>
  <c r="R74" i="2" s="1"/>
  <c r="AB113" i="1"/>
  <c r="K75" i="2"/>
  <c r="AP117" i="1"/>
  <c r="U79" i="2" s="1"/>
  <c r="AU130" i="1"/>
  <c r="P92" i="2"/>
  <c r="AG139" i="1"/>
  <c r="R101" i="2" s="1"/>
  <c r="S141" i="1"/>
  <c r="S150" i="1"/>
  <c r="R151" i="1"/>
  <c r="N151" i="1"/>
  <c r="AM175" i="1"/>
  <c r="T137" i="2" s="1"/>
  <c r="AM177" i="1"/>
  <c r="T139" i="2" s="1"/>
  <c r="AG185" i="1"/>
  <c r="R147" i="2" s="1"/>
  <c r="AT204" i="1"/>
  <c r="O166" i="2"/>
  <c r="AP210" i="1"/>
  <c r="U172" i="2" s="1"/>
  <c r="W227" i="1"/>
  <c r="AB258" i="1"/>
  <c r="AQ258" i="1" s="1"/>
  <c r="K220" i="2"/>
  <c r="AN271" i="1"/>
  <c r="AN270" i="1" s="1"/>
  <c r="AN265" i="1" s="1"/>
  <c r="AN20" i="1" s="1"/>
  <c r="AP291" i="1"/>
  <c r="U253" i="2" s="1"/>
  <c r="AG318" i="1"/>
  <c r="R280" i="2" s="1"/>
  <c r="AF317" i="1"/>
  <c r="X325" i="1"/>
  <c r="AO333" i="1"/>
  <c r="AB337" i="1"/>
  <c r="AQ337" i="1" s="1"/>
  <c r="K299" i="2"/>
  <c r="AA349" i="1"/>
  <c r="AA333" i="1" s="1"/>
  <c r="AA324" i="1" s="1"/>
  <c r="AA21" i="1" s="1"/>
  <c r="AC353" i="1"/>
  <c r="Z373" i="1"/>
  <c r="Z372" i="1" s="1"/>
  <c r="Z366" i="1" s="1"/>
  <c r="Z22" i="1" s="1"/>
  <c r="S376" i="1"/>
  <c r="N378" i="1"/>
  <c r="AC389" i="1"/>
  <c r="L351" i="2"/>
  <c r="AA394" i="1"/>
  <c r="AA372" i="1" s="1"/>
  <c r="AA366" i="1" s="1"/>
  <c r="AA22" i="1" s="1"/>
  <c r="AM395" i="1"/>
  <c r="T357" i="2" s="1"/>
  <c r="X394" i="1"/>
  <c r="X372" i="1" s="1"/>
  <c r="X366" i="1" s="1"/>
  <c r="X22" i="1" s="1"/>
  <c r="AJ405" i="1"/>
  <c r="S367" i="2" s="1"/>
  <c r="AA408" i="1"/>
  <c r="AJ426" i="1"/>
  <c r="S388" i="2" s="1"/>
  <c r="P427" i="1"/>
  <c r="M389" i="2" s="1"/>
  <c r="AT430" i="1"/>
  <c r="O392" i="2"/>
  <c r="S442" i="1"/>
  <c r="AB443" i="1"/>
  <c r="AQ443" i="1" s="1"/>
  <c r="K405" i="2"/>
  <c r="AB453" i="1"/>
  <c r="AQ453" i="1" s="1"/>
  <c r="K415" i="2"/>
  <c r="AU460" i="1"/>
  <c r="P422" i="2"/>
  <c r="O464" i="1"/>
  <c r="L426" i="2" s="1"/>
  <c r="R469" i="1"/>
  <c r="N474" i="1"/>
  <c r="P486" i="1"/>
  <c r="M448" i="2" s="1"/>
  <c r="L448" i="2"/>
  <c r="AT489" i="1"/>
  <c r="O451" i="2"/>
  <c r="AU490" i="1"/>
  <c r="P452" i="2"/>
  <c r="R493" i="1"/>
  <c r="AT499" i="1"/>
  <c r="O461" i="2"/>
  <c r="AT503" i="1"/>
  <c r="O465" i="2"/>
  <c r="R504" i="1"/>
  <c r="S504" i="1"/>
  <c r="R506" i="1"/>
  <c r="N506" i="1"/>
  <c r="O509" i="1"/>
  <c r="AC511" i="1"/>
  <c r="L473" i="2"/>
  <c r="N513" i="1"/>
  <c r="R514" i="1"/>
  <c r="O514" i="1"/>
  <c r="AC530" i="1"/>
  <c r="R533" i="1"/>
  <c r="O535" i="1"/>
  <c r="AC539" i="1"/>
  <c r="AR539" i="1" s="1"/>
  <c r="L501" i="2"/>
  <c r="AT540" i="1"/>
  <c r="O502" i="2"/>
  <c r="AC541" i="1"/>
  <c r="AR541" i="1" s="1"/>
  <c r="L503" i="2"/>
  <c r="AU543" i="1"/>
  <c r="P505" i="2"/>
  <c r="R546" i="1"/>
  <c r="N546" i="1"/>
  <c r="R553" i="1"/>
  <c r="S554" i="1"/>
  <c r="O520" i="2"/>
  <c r="AT560" i="1"/>
  <c r="AB575" i="1"/>
  <c r="AQ575" i="1" s="1"/>
  <c r="S576" i="1"/>
  <c r="O577" i="1"/>
  <c r="O578" i="1"/>
  <c r="O586" i="1"/>
  <c r="L548" i="2" s="1"/>
  <c r="N587" i="1"/>
  <c r="AO592" i="1"/>
  <c r="AP593" i="1"/>
  <c r="U555" i="2" s="1"/>
  <c r="AZ602" i="1"/>
  <c r="AC564" i="2" s="1"/>
  <c r="W564" i="2"/>
  <c r="S604" i="1"/>
  <c r="N604" i="1"/>
  <c r="L576" i="2"/>
  <c r="O613" i="1"/>
  <c r="L575" i="2" s="1"/>
  <c r="Y615" i="1"/>
  <c r="Y607" i="1" s="1"/>
  <c r="Y596" i="1" s="1"/>
  <c r="S622" i="1"/>
  <c r="N622" i="1"/>
  <c r="K584" i="2" s="1"/>
  <c r="R629" i="1"/>
  <c r="AR634" i="1"/>
  <c r="T635" i="1"/>
  <c r="AG644" i="1"/>
  <c r="R606" i="2" s="1"/>
  <c r="AM655" i="1"/>
  <c r="T617" i="2" s="1"/>
  <c r="AF663" i="1"/>
  <c r="X678" i="1"/>
  <c r="AK678" i="1"/>
  <c r="AK672" i="1" s="1"/>
  <c r="AU684" i="1"/>
  <c r="P646" i="2"/>
  <c r="Z687" i="1"/>
  <c r="AM699" i="1"/>
  <c r="T661" i="2" s="1"/>
  <c r="AK698" i="1"/>
  <c r="AK694" i="1" s="1"/>
  <c r="N712" i="1"/>
  <c r="R714" i="1"/>
  <c r="R724" i="1"/>
  <c r="AC728" i="1"/>
  <c r="U722" i="1"/>
  <c r="AT737" i="1"/>
  <c r="O699" i="2"/>
  <c r="X733" i="1"/>
  <c r="X707" i="1" s="1"/>
  <c r="AU740" i="1"/>
  <c r="P702" i="2"/>
  <c r="N761" i="1"/>
  <c r="K723" i="2" s="1"/>
  <c r="AJ765" i="1"/>
  <c r="S727" i="2" s="1"/>
  <c r="AP766" i="1"/>
  <c r="U728" i="2" s="1"/>
  <c r="AN765" i="1"/>
  <c r="AP765" i="1" s="1"/>
  <c r="U727" i="2" s="1"/>
  <c r="N771" i="1"/>
  <c r="S771" i="1"/>
  <c r="R771" i="1"/>
  <c r="AT772" i="1"/>
  <c r="O734" i="2"/>
  <c r="S774" i="1"/>
  <c r="AP776" i="1"/>
  <c r="U738" i="2" s="1"/>
  <c r="N779" i="1"/>
  <c r="R779" i="1"/>
  <c r="O779" i="1"/>
  <c r="AB794" i="1"/>
  <c r="AQ794" i="1" s="1"/>
  <c r="K756" i="2"/>
  <c r="O795" i="1"/>
  <c r="S795" i="1"/>
  <c r="R795" i="1"/>
  <c r="N795" i="1"/>
  <c r="AU806" i="1"/>
  <c r="P768" i="2"/>
  <c r="AG807" i="1"/>
  <c r="R769" i="2" s="1"/>
  <c r="AZ814" i="1"/>
  <c r="AC776" i="2" s="1"/>
  <c r="W776" i="2"/>
  <c r="AB818" i="1"/>
  <c r="AQ818" i="1" s="1"/>
  <c r="K780" i="2"/>
  <c r="K796" i="2"/>
  <c r="AB834" i="1"/>
  <c r="AQ834" i="1" s="1"/>
  <c r="AT854" i="1"/>
  <c r="Y862" i="1"/>
  <c r="AU478" i="1"/>
  <c r="P440" i="2"/>
  <c r="AB482" i="1"/>
  <c r="K444" i="2"/>
  <c r="AZ482" i="1"/>
  <c r="AC444" i="2" s="1"/>
  <c r="W444" i="2"/>
  <c r="AT485" i="1"/>
  <c r="O447" i="2"/>
  <c r="AU486" i="1"/>
  <c r="P448" i="2"/>
  <c r="N487" i="1"/>
  <c r="R487" i="1"/>
  <c r="AU499" i="1"/>
  <c r="P461" i="2"/>
  <c r="AU503" i="1"/>
  <c r="P465" i="2"/>
  <c r="R505" i="1"/>
  <c r="N505" i="1"/>
  <c r="AC506" i="1"/>
  <c r="L468" i="2"/>
  <c r="AB507" i="1"/>
  <c r="AQ507" i="1" s="1"/>
  <c r="K469" i="2"/>
  <c r="BA507" i="1"/>
  <c r="AD469" i="2" s="1"/>
  <c r="X469" i="2"/>
  <c r="AT509" i="1"/>
  <c r="O471" i="2"/>
  <c r="AU510" i="1"/>
  <c r="P472" i="2"/>
  <c r="AB514" i="1"/>
  <c r="AQ514" i="1" s="1"/>
  <c r="K476" i="2"/>
  <c r="P515" i="1"/>
  <c r="M477" i="2" s="1"/>
  <c r="K477" i="2"/>
  <c r="AU535" i="1"/>
  <c r="P497" i="2"/>
  <c r="AZ536" i="1"/>
  <c r="AC498" i="2" s="1"/>
  <c r="W498" i="2"/>
  <c r="AT539" i="1"/>
  <c r="O501" i="2"/>
  <c r="AT542" i="1"/>
  <c r="O504" i="2"/>
  <c r="R545" i="1"/>
  <c r="N545" i="1"/>
  <c r="P547" i="1"/>
  <c r="M509" i="2" s="1"/>
  <c r="K509" i="2"/>
  <c r="K511" i="2"/>
  <c r="AB549" i="1"/>
  <c r="AQ549" i="1" s="1"/>
  <c r="AT551" i="1"/>
  <c r="O513" i="2"/>
  <c r="AT555" i="1"/>
  <c r="O517" i="2"/>
  <c r="P557" i="1"/>
  <c r="M519" i="2" s="1"/>
  <c r="K520" i="2"/>
  <c r="AC559" i="1"/>
  <c r="AD559" i="1" s="1"/>
  <c r="Q521" i="2" s="1"/>
  <c r="L521" i="2"/>
  <c r="AU561" i="1"/>
  <c r="AC565" i="1"/>
  <c r="L527" i="2"/>
  <c r="P565" i="1"/>
  <c r="M527" i="2" s="1"/>
  <c r="K529" i="2"/>
  <c r="AB567" i="1"/>
  <c r="AQ567" i="1" s="1"/>
  <c r="S577" i="1"/>
  <c r="R579" i="1"/>
  <c r="R583" i="1"/>
  <c r="N584" i="1"/>
  <c r="S584" i="1"/>
  <c r="AC585" i="1"/>
  <c r="L547" i="2"/>
  <c r="R586" i="1"/>
  <c r="R587" i="1"/>
  <c r="AC588" i="1"/>
  <c r="L550" i="2"/>
  <c r="AF592" i="1"/>
  <c r="AG592" i="1" s="1"/>
  <c r="R554" i="2" s="1"/>
  <c r="AG593" i="1"/>
  <c r="R555" i="2" s="1"/>
  <c r="S594" i="1"/>
  <c r="N594" i="1"/>
  <c r="P594" i="1" s="1"/>
  <c r="M556" i="2" s="1"/>
  <c r="AT604" i="1"/>
  <c r="O566" i="2"/>
  <c r="AN615" i="1"/>
  <c r="AT622" i="1"/>
  <c r="O584" i="2"/>
  <c r="AT645" i="1"/>
  <c r="O607" i="2"/>
  <c r="R647" i="1"/>
  <c r="O647" i="1"/>
  <c r="AB657" i="1"/>
  <c r="AQ657" i="1" s="1"/>
  <c r="K619" i="2"/>
  <c r="R675" i="1"/>
  <c r="S675" i="1"/>
  <c r="O675" i="1"/>
  <c r="L637" i="2" s="1"/>
  <c r="Y678" i="1"/>
  <c r="AF678" i="1"/>
  <c r="AG683" i="1"/>
  <c r="R645" i="2" s="1"/>
  <c r="Y694" i="1"/>
  <c r="AP702" i="1"/>
  <c r="U664" i="2" s="1"/>
  <c r="AO701" i="1"/>
  <c r="AP701" i="1" s="1"/>
  <c r="U663" i="2" s="1"/>
  <c r="N704" i="1"/>
  <c r="K666" i="2" s="1"/>
  <c r="K667" i="2"/>
  <c r="R712" i="1"/>
  <c r="AC718" i="1"/>
  <c r="L680" i="2"/>
  <c r="P718" i="1"/>
  <c r="M680" i="2" s="1"/>
  <c r="W722" i="1"/>
  <c r="W707" i="1" s="1"/>
  <c r="AH722" i="1"/>
  <c r="AC740" i="1"/>
  <c r="AJ760" i="1"/>
  <c r="S722" i="2" s="1"/>
  <c r="AH759" i="1"/>
  <c r="AJ759" i="1" s="1"/>
  <c r="S721" i="2" s="1"/>
  <c r="L733" i="2"/>
  <c r="AU779" i="1"/>
  <c r="P741" i="2"/>
  <c r="K745" i="2"/>
  <c r="N782" i="1"/>
  <c r="R786" i="1"/>
  <c r="S786" i="1"/>
  <c r="O786" i="1"/>
  <c r="L748" i="2" s="1"/>
  <c r="AT793" i="1"/>
  <c r="O755" i="2"/>
  <c r="AU800" i="1"/>
  <c r="P762" i="2"/>
  <c r="AB804" i="1"/>
  <c r="AQ804" i="1" s="1"/>
  <c r="K766" i="2"/>
  <c r="AT811" i="1"/>
  <c r="O773" i="2"/>
  <c r="AB825" i="1"/>
  <c r="AQ825" i="1" s="1"/>
  <c r="K787" i="2"/>
  <c r="AC834" i="1"/>
  <c r="L796" i="2"/>
  <c r="P834" i="1"/>
  <c r="M796" i="2" s="1"/>
  <c r="AT842" i="1"/>
  <c r="O804" i="2"/>
  <c r="AE913" i="1"/>
  <c r="K892" i="2"/>
  <c r="AB930" i="1"/>
  <c r="AQ930" i="1" s="1"/>
  <c r="AU509" i="1"/>
  <c r="P471" i="2"/>
  <c r="AT513" i="1"/>
  <c r="O475" i="2"/>
  <c r="P536" i="1"/>
  <c r="M498" i="2" s="1"/>
  <c r="L498" i="2"/>
  <c r="BA536" i="1"/>
  <c r="AD498" i="2" s="1"/>
  <c r="X498" i="2"/>
  <c r="AU539" i="1"/>
  <c r="P501" i="2"/>
  <c r="AT541" i="1"/>
  <c r="O503" i="2"/>
  <c r="AB542" i="1"/>
  <c r="AQ542" i="1" s="1"/>
  <c r="K504" i="2"/>
  <c r="AC543" i="1"/>
  <c r="L505" i="2"/>
  <c r="R544" i="1"/>
  <c r="O544" i="1"/>
  <c r="AC545" i="1"/>
  <c r="AR545" i="1" s="1"/>
  <c r="L507" i="2"/>
  <c r="AC547" i="1"/>
  <c r="AR547" i="1" s="1"/>
  <c r="L509" i="2"/>
  <c r="AC549" i="1"/>
  <c r="L511" i="2"/>
  <c r="K513" i="2"/>
  <c r="AB551" i="1"/>
  <c r="AQ551" i="1" s="1"/>
  <c r="AU555" i="1"/>
  <c r="P517" i="2"/>
  <c r="AT557" i="1"/>
  <c r="O519" i="2"/>
  <c r="AU558" i="1"/>
  <c r="P520" i="2"/>
  <c r="AT559" i="1"/>
  <c r="O521" i="2"/>
  <c r="AB561" i="1"/>
  <c r="AQ561" i="1" s="1"/>
  <c r="K523" i="2"/>
  <c r="R562" i="1"/>
  <c r="O562" i="1"/>
  <c r="R563" i="1"/>
  <c r="N563" i="1"/>
  <c r="AT565" i="1"/>
  <c r="O527" i="2"/>
  <c r="AT566" i="1"/>
  <c r="O528" i="2"/>
  <c r="AC567" i="1"/>
  <c r="L529" i="2"/>
  <c r="R568" i="1"/>
  <c r="O568" i="1"/>
  <c r="AB569" i="1"/>
  <c r="AQ569" i="1" s="1"/>
  <c r="K531" i="2"/>
  <c r="N580" i="1"/>
  <c r="S580" i="1"/>
  <c r="AC584" i="1"/>
  <c r="L546" i="2"/>
  <c r="AB585" i="1"/>
  <c r="AQ585" i="1" s="1"/>
  <c r="K547" i="2"/>
  <c r="AJ593" i="1"/>
  <c r="S555" i="2" s="1"/>
  <c r="AH592" i="1"/>
  <c r="AJ592" i="1" s="1"/>
  <c r="S554" i="2" s="1"/>
  <c r="O593" i="1"/>
  <c r="L555" i="2" s="1"/>
  <c r="L556" i="2"/>
  <c r="AT603" i="1"/>
  <c r="O565" i="2"/>
  <c r="AT611" i="1"/>
  <c r="O573" i="2"/>
  <c r="O616" i="1"/>
  <c r="L578" i="2" s="1"/>
  <c r="AU634" i="1"/>
  <c r="P596" i="2"/>
  <c r="AU640" i="1"/>
  <c r="P602" i="2"/>
  <c r="AT642" i="1"/>
  <c r="O604" i="2"/>
  <c r="O652" i="1"/>
  <c r="S652" i="1"/>
  <c r="AC657" i="1"/>
  <c r="L619" i="2"/>
  <c r="P657" i="1"/>
  <c r="M619" i="2" s="1"/>
  <c r="N668" i="1"/>
  <c r="S668" i="1"/>
  <c r="R668" i="1"/>
  <c r="K637" i="2"/>
  <c r="AB675" i="1"/>
  <c r="AB677" i="1"/>
  <c r="AB676" i="1" s="1"/>
  <c r="K639" i="2"/>
  <c r="AT684" i="1"/>
  <c r="O646" i="2"/>
  <c r="O703" i="1"/>
  <c r="N703" i="1"/>
  <c r="K665" i="2" s="1"/>
  <c r="O704" i="1"/>
  <c r="L667" i="2"/>
  <c r="U707" i="1"/>
  <c r="N710" i="1"/>
  <c r="S710" i="1"/>
  <c r="AB711" i="1"/>
  <c r="AQ711" i="1" s="1"/>
  <c r="K673" i="2"/>
  <c r="S712" i="1"/>
  <c r="AB720" i="1"/>
  <c r="K682" i="2"/>
  <c r="AB721" i="1"/>
  <c r="AQ721" i="1" s="1"/>
  <c r="K683" i="2"/>
  <c r="AG725" i="1"/>
  <c r="R687" i="2" s="1"/>
  <c r="AF722" i="1"/>
  <c r="AG722" i="1" s="1"/>
  <c r="R684" i="2" s="1"/>
  <c r="AC732" i="1"/>
  <c r="L694" i="2"/>
  <c r="O731" i="1"/>
  <c r="L693" i="2" s="1"/>
  <c r="P732" i="1"/>
  <c r="M694" i="2" s="1"/>
  <c r="AG766" i="1"/>
  <c r="R728" i="2" s="1"/>
  <c r="AE765" i="1"/>
  <c r="AO768" i="1"/>
  <c r="AP768" i="1" s="1"/>
  <c r="U730" i="2" s="1"/>
  <c r="AP769" i="1"/>
  <c r="U731" i="2" s="1"/>
  <c r="AC771" i="1"/>
  <c r="AE780" i="1"/>
  <c r="O782" i="1"/>
  <c r="L745" i="2"/>
  <c r="P783" i="1"/>
  <c r="M745" i="2" s="1"/>
  <c r="AB793" i="1"/>
  <c r="AQ793" i="1" s="1"/>
  <c r="K755" i="2"/>
  <c r="O798" i="1"/>
  <c r="S798" i="1"/>
  <c r="R798" i="1"/>
  <c r="AB811" i="1"/>
  <c r="AQ811" i="1" s="1"/>
  <c r="K773" i="2"/>
  <c r="AC813" i="1"/>
  <c r="L775" i="2"/>
  <c r="L776" i="2"/>
  <c r="AC814" i="1"/>
  <c r="AU817" i="1"/>
  <c r="P779" i="2"/>
  <c r="AT818" i="1"/>
  <c r="O780" i="2"/>
  <c r="S822" i="1"/>
  <c r="R822" i="1"/>
  <c r="O822" i="1"/>
  <c r="P825" i="1"/>
  <c r="M787" i="2" s="1"/>
  <c r="L787" i="2"/>
  <c r="AC825" i="1"/>
  <c r="AB874" i="1"/>
  <c r="AQ874" i="1" s="1"/>
  <c r="K836" i="2"/>
  <c r="AC930" i="1"/>
  <c r="L892" i="2"/>
  <c r="AT511" i="1"/>
  <c r="O473" i="2"/>
  <c r="AT154" i="1"/>
  <c r="O116" i="2"/>
  <c r="AN134" i="1"/>
  <c r="AT191" i="1"/>
  <c r="O153" i="2"/>
  <c r="AU198" i="1"/>
  <c r="P160" i="2"/>
  <c r="AJ210" i="1"/>
  <c r="S172" i="2" s="1"/>
  <c r="AT212" i="1"/>
  <c r="O174" i="2"/>
  <c r="AG214" i="1"/>
  <c r="R176" i="2" s="1"/>
  <c r="O226" i="1"/>
  <c r="R226" i="1"/>
  <c r="AT245" i="1"/>
  <c r="O207" i="2"/>
  <c r="AB264" i="1"/>
  <c r="AQ264" i="1" s="1"/>
  <c r="K226" i="2"/>
  <c r="V271" i="1"/>
  <c r="V270" i="1" s="1"/>
  <c r="V265" i="1" s="1"/>
  <c r="V20" i="1" s="1"/>
  <c r="AU329" i="1"/>
  <c r="P291" i="2"/>
  <c r="AM330" i="1"/>
  <c r="T292" i="2" s="1"/>
  <c r="AB345" i="1"/>
  <c r="AQ345" i="1" s="1"/>
  <c r="K307" i="2"/>
  <c r="AC351" i="1"/>
  <c r="L313" i="2"/>
  <c r="AU362" i="1"/>
  <c r="P324" i="2"/>
  <c r="AU379" i="1"/>
  <c r="P341" i="2"/>
  <c r="AT382" i="1"/>
  <c r="O344" i="2"/>
  <c r="AT389" i="1"/>
  <c r="O351" i="2"/>
  <c r="AZ398" i="1"/>
  <c r="AC360" i="2" s="1"/>
  <c r="W360" i="2"/>
  <c r="AE408" i="1"/>
  <c r="AU417" i="1"/>
  <c r="P379" i="2"/>
  <c r="AT460" i="1"/>
  <c r="O422" i="2"/>
  <c r="AT481" i="1"/>
  <c r="O443" i="2"/>
  <c r="AU482" i="1"/>
  <c r="P444" i="2"/>
  <c r="AB504" i="1"/>
  <c r="AQ504" i="1" s="1"/>
  <c r="S505" i="1"/>
  <c r="AT507" i="1"/>
  <c r="O469" i="2"/>
  <c r="AU511" i="1"/>
  <c r="P473" i="2"/>
  <c r="AT515" i="1"/>
  <c r="O477" i="2"/>
  <c r="AT517" i="1"/>
  <c r="O479" i="2"/>
  <c r="N519" i="1"/>
  <c r="R520" i="1"/>
  <c r="S520" i="1"/>
  <c r="R522" i="1"/>
  <c r="N522" i="1"/>
  <c r="AB525" i="1"/>
  <c r="AQ525" i="1" s="1"/>
  <c r="K487" i="2"/>
  <c r="AU537" i="1"/>
  <c r="P499" i="2"/>
  <c r="AU541" i="1"/>
  <c r="P503" i="2"/>
  <c r="S542" i="1"/>
  <c r="AT543" i="1"/>
  <c r="O505" i="2"/>
  <c r="S544" i="1"/>
  <c r="S545" i="1"/>
  <c r="AT547" i="1"/>
  <c r="O509" i="2"/>
  <c r="AT548" i="1"/>
  <c r="O510" i="2"/>
  <c r="P549" i="1"/>
  <c r="M511" i="2" s="1"/>
  <c r="O551" i="1"/>
  <c r="AU557" i="1"/>
  <c r="P519" i="2"/>
  <c r="AU559" i="1"/>
  <c r="P521" i="2"/>
  <c r="O560" i="1"/>
  <c r="O561" i="1"/>
  <c r="N562" i="1"/>
  <c r="O563" i="1"/>
  <c r="AU565" i="1"/>
  <c r="P527" i="2"/>
  <c r="S566" i="1"/>
  <c r="AT567" i="1"/>
  <c r="O529" i="2"/>
  <c r="N568" i="1"/>
  <c r="O569" i="1"/>
  <c r="R573" i="1"/>
  <c r="O573" i="1"/>
  <c r="R574" i="1"/>
  <c r="N574" i="1"/>
  <c r="AC579" i="1"/>
  <c r="O580" i="1"/>
  <c r="R584" i="1"/>
  <c r="W599" i="1"/>
  <c r="W598" i="1" s="1"/>
  <c r="W597" i="1" s="1"/>
  <c r="AF599" i="1"/>
  <c r="AG600" i="1"/>
  <c r="R562" i="2" s="1"/>
  <c r="AF608" i="1"/>
  <c r="AC610" i="1"/>
  <c r="AR610" i="1" s="1"/>
  <c r="L572" i="2"/>
  <c r="AU611" i="1"/>
  <c r="P573" i="2"/>
  <c r="AP618" i="1"/>
  <c r="U580" i="2" s="1"/>
  <c r="Z615" i="1"/>
  <c r="R625" i="1"/>
  <c r="N625" i="1"/>
  <c r="O642" i="1"/>
  <c r="L604" i="2" s="1"/>
  <c r="AJ644" i="1"/>
  <c r="S606" i="2" s="1"/>
  <c r="AN648" i="1"/>
  <c r="AN27" i="1" s="1"/>
  <c r="AT657" i="1"/>
  <c r="O619" i="2"/>
  <c r="AT659" i="1"/>
  <c r="O621" i="2"/>
  <c r="BA659" i="1"/>
  <c r="AD621" i="2" s="1"/>
  <c r="X621" i="2"/>
  <c r="O668" i="1"/>
  <c r="W672" i="1"/>
  <c r="W662" i="1" s="1"/>
  <c r="AP679" i="1"/>
  <c r="U641" i="2" s="1"/>
  <c r="AA694" i="1"/>
  <c r="AG702" i="1"/>
  <c r="R664" i="2" s="1"/>
  <c r="O710" i="1"/>
  <c r="L672" i="2" s="1"/>
  <c r="N716" i="1"/>
  <c r="S716" i="1"/>
  <c r="O719" i="1"/>
  <c r="L681" i="2" s="1"/>
  <c r="L682" i="2"/>
  <c r="AT721" i="1"/>
  <c r="O683" i="2"/>
  <c r="Y722" i="1"/>
  <c r="AJ731" i="1"/>
  <c r="S693" i="2" s="1"/>
  <c r="Y733" i="1"/>
  <c r="O739" i="1"/>
  <c r="L701" i="2" s="1"/>
  <c r="AT767" i="1"/>
  <c r="O729" i="2"/>
  <c r="T758" i="1"/>
  <c r="AL768" i="1"/>
  <c r="AM768" i="1" s="1"/>
  <c r="T730" i="2" s="1"/>
  <c r="AM773" i="1"/>
  <c r="T735" i="2" s="1"/>
  <c r="AJ782" i="1"/>
  <c r="S744" i="2" s="1"/>
  <c r="N798" i="1"/>
  <c r="L773" i="2"/>
  <c r="AC811" i="1"/>
  <c r="AR811" i="1" s="1"/>
  <c r="AT813" i="1"/>
  <c r="O775" i="2"/>
  <c r="AU814" i="1"/>
  <c r="P776" i="2"/>
  <c r="AB822" i="1"/>
  <c r="AQ822" i="1" s="1"/>
  <c r="K784" i="2"/>
  <c r="S828" i="1"/>
  <c r="R828" i="1"/>
  <c r="O828" i="1"/>
  <c r="L790" i="2" s="1"/>
  <c r="N828" i="1"/>
  <c r="L794" i="2"/>
  <c r="AC832" i="1"/>
  <c r="AU836" i="1"/>
  <c r="P798" i="2"/>
  <c r="AB872" i="1"/>
  <c r="AQ872" i="1" s="1"/>
  <c r="K834" i="2"/>
  <c r="AT920" i="1"/>
  <c r="O882" i="2"/>
  <c r="AU512" i="1"/>
  <c r="P474" i="2"/>
  <c r="AT58" i="1"/>
  <c r="O20" i="2"/>
  <c r="AP68" i="1"/>
  <c r="U30" i="2" s="1"/>
  <c r="N77" i="1"/>
  <c r="K40" i="2"/>
  <c r="AT85" i="1"/>
  <c r="O47" i="2"/>
  <c r="AC87" i="1"/>
  <c r="L49" i="2"/>
  <c r="AU97" i="1"/>
  <c r="P59" i="2"/>
  <c r="AT104" i="1"/>
  <c r="O66" i="2"/>
  <c r="AK110" i="1"/>
  <c r="N115" i="1"/>
  <c r="S115" i="1"/>
  <c r="AB129" i="1"/>
  <c r="AQ129" i="1" s="1"/>
  <c r="K91" i="2"/>
  <c r="AH134" i="1"/>
  <c r="AB148" i="1"/>
  <c r="AQ148" i="1" s="1"/>
  <c r="K110" i="2"/>
  <c r="AT149" i="1"/>
  <c r="O111" i="2"/>
  <c r="AT152" i="1"/>
  <c r="O114" i="2"/>
  <c r="AT159" i="1"/>
  <c r="O121" i="2"/>
  <c r="AP169" i="1"/>
  <c r="U131" i="2" s="1"/>
  <c r="AP174" i="1"/>
  <c r="U136" i="2" s="1"/>
  <c r="T174" i="1"/>
  <c r="T173" i="1" s="1"/>
  <c r="AP177" i="1"/>
  <c r="U139" i="2" s="1"/>
  <c r="AI184" i="1"/>
  <c r="AJ184" i="1" s="1"/>
  <c r="S146" i="2" s="1"/>
  <c r="AT200" i="1"/>
  <c r="O162" i="2"/>
  <c r="AU219" i="1"/>
  <c r="P181" i="2"/>
  <c r="AT244" i="1"/>
  <c r="O206" i="2"/>
  <c r="AP248" i="1"/>
  <c r="U210" i="2" s="1"/>
  <c r="AJ250" i="1"/>
  <c r="S212" i="2" s="1"/>
  <c r="AJ252" i="1"/>
  <c r="S214" i="2" s="1"/>
  <c r="AM64" i="1"/>
  <c r="T26" i="2" s="1"/>
  <c r="AG68" i="1"/>
  <c r="R30" i="2" s="1"/>
  <c r="O71" i="1"/>
  <c r="V73" i="1"/>
  <c r="V13" i="1" s="1"/>
  <c r="P78" i="1"/>
  <c r="M40" i="2" s="1"/>
  <c r="L40" i="2"/>
  <c r="AU85" i="1"/>
  <c r="P47" i="2"/>
  <c r="N87" i="1"/>
  <c r="AT99" i="1"/>
  <c r="O61" i="2"/>
  <c r="AU104" i="1"/>
  <c r="P66" i="2"/>
  <c r="R115" i="1"/>
  <c r="X110" i="1"/>
  <c r="X109" i="1" s="1"/>
  <c r="X18" i="1" s="1"/>
  <c r="AB122" i="1"/>
  <c r="AQ122" i="1" s="1"/>
  <c r="K84" i="2"/>
  <c r="AH124" i="1"/>
  <c r="AH123" i="1" s="1"/>
  <c r="AH109" i="1" s="1"/>
  <c r="AH18" i="1" s="1"/>
  <c r="AU128" i="1"/>
  <c r="P90" i="2"/>
  <c r="S132" i="1"/>
  <c r="R132" i="1"/>
  <c r="AA134" i="1"/>
  <c r="Z134" i="1"/>
  <c r="O148" i="1"/>
  <c r="L110" i="2" s="1"/>
  <c r="N149" i="1"/>
  <c r="AU154" i="1"/>
  <c r="P116" i="2"/>
  <c r="AU159" i="1"/>
  <c r="P121" i="2"/>
  <c r="AU171" i="1"/>
  <c r="AP175" i="1"/>
  <c r="U137" i="2" s="1"/>
  <c r="AM185" i="1"/>
  <c r="T147" i="2" s="1"/>
  <c r="AU191" i="1"/>
  <c r="P153" i="2"/>
  <c r="L156" i="2"/>
  <c r="AC194" i="1"/>
  <c r="AR194" i="1" s="1"/>
  <c r="N208" i="1"/>
  <c r="AT208" i="1"/>
  <c r="AT211" i="1"/>
  <c r="O173" i="2"/>
  <c r="AM214" i="1"/>
  <c r="T176" i="2" s="1"/>
  <c r="N226" i="1"/>
  <c r="AO227" i="1"/>
  <c r="AP227" i="1" s="1"/>
  <c r="U189" i="2" s="1"/>
  <c r="AC233" i="1"/>
  <c r="AR233" i="1" s="1"/>
  <c r="AS233" i="1" s="1"/>
  <c r="V195" i="2" s="1"/>
  <c r="L195" i="2"/>
  <c r="AU241" i="1"/>
  <c r="P203" i="2"/>
  <c r="N244" i="1"/>
  <c r="S245" i="1"/>
  <c r="AU249" i="1"/>
  <c r="P211" i="2"/>
  <c r="O264" i="1"/>
  <c r="L226" i="2" s="1"/>
  <c r="AH271" i="1"/>
  <c r="AK271" i="1"/>
  <c r="AM271" i="1" s="1"/>
  <c r="T233" i="2" s="1"/>
  <c r="AT289" i="1"/>
  <c r="O251" i="2"/>
  <c r="W281" i="1"/>
  <c r="W270" i="1" s="1"/>
  <c r="W265" i="1" s="1"/>
  <c r="W20" i="1" s="1"/>
  <c r="AJ295" i="1"/>
  <c r="S257" i="2" s="1"/>
  <c r="S300" i="1"/>
  <c r="O300" i="1"/>
  <c r="AP304" i="1"/>
  <c r="U266" i="2" s="1"/>
  <c r="AT319" i="1"/>
  <c r="O281" i="2"/>
  <c r="N329" i="1"/>
  <c r="N327" i="1" s="1"/>
  <c r="AU345" i="1"/>
  <c r="P307" i="2"/>
  <c r="W349" i="1"/>
  <c r="W333" i="1" s="1"/>
  <c r="W324" i="1" s="1"/>
  <c r="W21" i="1" s="1"/>
  <c r="AH349" i="1"/>
  <c r="AH333" i="1" s="1"/>
  <c r="N351" i="1"/>
  <c r="U349" i="1"/>
  <c r="U333" i="1" s="1"/>
  <c r="U324" i="1" s="1"/>
  <c r="U21" i="1" s="1"/>
  <c r="AG355" i="1"/>
  <c r="R317" i="2" s="1"/>
  <c r="N382" i="1"/>
  <c r="L347" i="2"/>
  <c r="AC385" i="1"/>
  <c r="AR385" i="1" s="1"/>
  <c r="AT386" i="1"/>
  <c r="O348" i="2"/>
  <c r="T372" i="1"/>
  <c r="AP391" i="1"/>
  <c r="U353" i="2" s="1"/>
  <c r="P393" i="1"/>
  <c r="M355" i="2" s="1"/>
  <c r="K355" i="2"/>
  <c r="AG395" i="1"/>
  <c r="R357" i="2" s="1"/>
  <c r="AF394" i="1"/>
  <c r="AU398" i="1"/>
  <c r="T399" i="1"/>
  <c r="T23" i="1" s="1"/>
  <c r="U408" i="1"/>
  <c r="AU411" i="1"/>
  <c r="N417" i="1"/>
  <c r="K379" i="2" s="1"/>
  <c r="AT437" i="1"/>
  <c r="O399" i="2"/>
  <c r="AT447" i="1"/>
  <c r="AL450" i="1"/>
  <c r="AM450" i="1" s="1"/>
  <c r="T412" i="2" s="1"/>
  <c r="AJ450" i="1"/>
  <c r="S412" i="2" s="1"/>
  <c r="AB472" i="1"/>
  <c r="AQ472" i="1" s="1"/>
  <c r="K434" i="2"/>
  <c r="S487" i="1"/>
  <c r="S492" i="1"/>
  <c r="N492" i="1"/>
  <c r="AU493" i="1"/>
  <c r="P455" i="2"/>
  <c r="AU515" i="1"/>
  <c r="P477" i="2"/>
  <c r="AU517" i="1"/>
  <c r="P479" i="2"/>
  <c r="AT518" i="1"/>
  <c r="O480" i="2"/>
  <c r="N520" i="1"/>
  <c r="R521" i="1"/>
  <c r="N521" i="1"/>
  <c r="O522" i="1"/>
  <c r="P522" i="1" s="1"/>
  <c r="M484" i="2" s="1"/>
  <c r="AT524" i="1"/>
  <c r="O486" i="2"/>
  <c r="AC525" i="1"/>
  <c r="AR525" i="1" s="1"/>
  <c r="L487" i="2"/>
  <c r="AB529" i="1"/>
  <c r="AQ529" i="1" s="1"/>
  <c r="K491" i="2"/>
  <c r="AU533" i="1"/>
  <c r="P495" i="2"/>
  <c r="AB536" i="1"/>
  <c r="AQ536" i="1" s="1"/>
  <c r="N537" i="1"/>
  <c r="P537" i="1" s="1"/>
  <c r="M499" i="2" s="1"/>
  <c r="AB543" i="1"/>
  <c r="AQ543" i="1" s="1"/>
  <c r="AU547" i="1"/>
  <c r="P509" i="2"/>
  <c r="AT549" i="1"/>
  <c r="O511" i="2"/>
  <c r="R550" i="1"/>
  <c r="S550" i="1"/>
  <c r="S551" i="1"/>
  <c r="AU553" i="1"/>
  <c r="P515" i="2"/>
  <c r="R561" i="1"/>
  <c r="S563" i="1"/>
  <c r="AU567" i="1"/>
  <c r="P529" i="2"/>
  <c r="S568" i="1"/>
  <c r="AT570" i="1"/>
  <c r="N573" i="1"/>
  <c r="S574" i="1"/>
  <c r="R580" i="1"/>
  <c r="S591" i="1"/>
  <c r="R591" i="1"/>
  <c r="R594" i="1"/>
  <c r="S601" i="1"/>
  <c r="AT610" i="1"/>
  <c r="O572" i="2"/>
  <c r="AM621" i="1"/>
  <c r="T583" i="2" s="1"/>
  <c r="AU624" i="1"/>
  <c r="P586" i="2"/>
  <c r="O625" i="1"/>
  <c r="S626" i="1"/>
  <c r="O626" i="1"/>
  <c r="L588" i="2" s="1"/>
  <c r="S638" i="1"/>
  <c r="O638" i="1"/>
  <c r="L600" i="2" s="1"/>
  <c r="AE648" i="1"/>
  <c r="AE27" i="1" s="1"/>
  <c r="S657" i="1"/>
  <c r="AB671" i="1"/>
  <c r="AQ671" i="1" s="1"/>
  <c r="Z672" i="1"/>
  <c r="R690" i="1"/>
  <c r="N690" i="1"/>
  <c r="K652" i="2" s="1"/>
  <c r="R697" i="1"/>
  <c r="O697" i="1"/>
  <c r="N697" i="1"/>
  <c r="K659" i="2" s="1"/>
  <c r="N700" i="1"/>
  <c r="O700" i="1"/>
  <c r="L662" i="2" s="1"/>
  <c r="AJ701" i="1"/>
  <c r="S663" i="2" s="1"/>
  <c r="R710" i="1"/>
  <c r="O716" i="1"/>
  <c r="AN722" i="1"/>
  <c r="AN707" i="1" s="1"/>
  <c r="Z722" i="1"/>
  <c r="AB728" i="1"/>
  <c r="AQ728" i="1" s="1"/>
  <c r="K690" i="2"/>
  <c r="AU745" i="1"/>
  <c r="O751" i="1"/>
  <c r="S751" i="1"/>
  <c r="AJ776" i="1"/>
  <c r="S738" i="2" s="1"/>
  <c r="AJ781" i="1"/>
  <c r="S743" i="2" s="1"/>
  <c r="O792" i="1"/>
  <c r="N792" i="1"/>
  <c r="K754" i="2" s="1"/>
  <c r="Y789" i="1"/>
  <c r="AT809" i="1"/>
  <c r="O771" i="2"/>
  <c r="AU810" i="1"/>
  <c r="P772" i="2"/>
  <c r="AU813" i="1"/>
  <c r="P775" i="2"/>
  <c r="AM815" i="1"/>
  <c r="T777" i="2" s="1"/>
  <c r="AB827" i="1"/>
  <c r="AQ827" i="1" s="1"/>
  <c r="K789" i="2"/>
  <c r="AT832" i="1"/>
  <c r="O794" i="2"/>
  <c r="AT841" i="1"/>
  <c r="O803" i="2"/>
  <c r="R864" i="1"/>
  <c r="O864" i="1"/>
  <c r="N864" i="1"/>
  <c r="K826" i="2" s="1"/>
  <c r="AU934" i="1"/>
  <c r="P896" i="2"/>
  <c r="O936" i="1"/>
  <c r="L898" i="2" s="1"/>
  <c r="S936" i="1"/>
  <c r="AT948" i="1"/>
  <c r="O910" i="2"/>
  <c r="AU951" i="1"/>
  <c r="P913" i="2"/>
  <c r="U958" i="1"/>
  <c r="L928" i="2"/>
  <c r="AU976" i="1"/>
  <c r="P938" i="2"/>
  <c r="AT1015" i="1"/>
  <c r="O977" i="2"/>
  <c r="AU1016" i="1"/>
  <c r="P978" i="2"/>
  <c r="AT1054" i="1"/>
  <c r="O1016" i="2"/>
  <c r="O1023" i="2"/>
  <c r="AT1061" i="1"/>
  <c r="AM1084" i="1"/>
  <c r="T1046" i="2" s="1"/>
  <c r="AL1083" i="1"/>
  <c r="N1086" i="1"/>
  <c r="S1086" i="1"/>
  <c r="R1086" i="1"/>
  <c r="AU827" i="1"/>
  <c r="P789" i="2"/>
  <c r="AT829" i="1"/>
  <c r="AT849" i="1"/>
  <c r="O811" i="2"/>
  <c r="AU851" i="1"/>
  <c r="AU854" i="1"/>
  <c r="P816" i="2"/>
  <c r="P857" i="1"/>
  <c r="M819" i="2" s="1"/>
  <c r="L819" i="2"/>
  <c r="N869" i="1"/>
  <c r="K831" i="2" s="1"/>
  <c r="O869" i="1"/>
  <c r="L831" i="2" s="1"/>
  <c r="AT871" i="1"/>
  <c r="O833" i="2"/>
  <c r="AB879" i="1"/>
  <c r="AQ879" i="1" s="1"/>
  <c r="K841" i="2"/>
  <c r="AU882" i="1"/>
  <c r="AJ894" i="1"/>
  <c r="S856" i="2" s="1"/>
  <c r="BA909" i="1"/>
  <c r="AD871" i="2" s="1"/>
  <c r="X871" i="2"/>
  <c r="AG914" i="1"/>
  <c r="R876" i="2" s="1"/>
  <c r="X918" i="1"/>
  <c r="AM933" i="1"/>
  <c r="T895" i="2" s="1"/>
  <c r="N936" i="1"/>
  <c r="AZ946" i="1"/>
  <c r="AC908" i="2" s="1"/>
  <c r="W908" i="2"/>
  <c r="N951" i="1"/>
  <c r="AP962" i="1"/>
  <c r="U924" i="2" s="1"/>
  <c r="O928" i="2"/>
  <c r="AT966" i="1"/>
  <c r="AM1001" i="1"/>
  <c r="T963" i="2" s="1"/>
  <c r="AM1006" i="1"/>
  <c r="T968" i="2" s="1"/>
  <c r="AP1009" i="1"/>
  <c r="U971" i="2" s="1"/>
  <c r="AU1021" i="1"/>
  <c r="P983" i="2"/>
  <c r="AJ1025" i="1"/>
  <c r="S987" i="2" s="1"/>
  <c r="AI1024" i="1"/>
  <c r="AJ1024" i="1" s="1"/>
  <c r="S986" i="2" s="1"/>
  <c r="AB1038" i="1"/>
  <c r="AQ1038" i="1" s="1"/>
  <c r="K1000" i="2"/>
  <c r="AJ1041" i="1"/>
  <c r="S1003" i="2" s="1"/>
  <c r="AI1040" i="1"/>
  <c r="AJ1040" i="1" s="1"/>
  <c r="S1002" i="2" s="1"/>
  <c r="AU1050" i="1"/>
  <c r="P1012" i="2"/>
  <c r="AJ1080" i="1"/>
  <c r="S1042" i="2" s="1"/>
  <c r="AH1079" i="1"/>
  <c r="O1086" i="1"/>
  <c r="L1048" i="2" s="1"/>
  <c r="X61" i="1"/>
  <c r="X60" i="1" s="1"/>
  <c r="X59" i="1" s="1"/>
  <c r="AJ62" i="1"/>
  <c r="S24" i="2" s="1"/>
  <c r="AP84" i="1"/>
  <c r="U46" i="2" s="1"/>
  <c r="AJ118" i="1"/>
  <c r="S80" i="2" s="1"/>
  <c r="AP123" i="1"/>
  <c r="U85" i="2" s="1"/>
  <c r="AB133" i="1"/>
  <c r="AQ133" i="1" s="1"/>
  <c r="K95" i="2"/>
  <c r="AP145" i="1"/>
  <c r="U107" i="2" s="1"/>
  <c r="AJ165" i="1"/>
  <c r="S127" i="2" s="1"/>
  <c r="AM170" i="1"/>
  <c r="T132" i="2" s="1"/>
  <c r="W173" i="1"/>
  <c r="AH174" i="1"/>
  <c r="AJ185" i="1"/>
  <c r="S147" i="2" s="1"/>
  <c r="AT196" i="1"/>
  <c r="O158" i="2"/>
  <c r="U205" i="1"/>
  <c r="AG210" i="1"/>
  <c r="R172" i="2" s="1"/>
  <c r="AG215" i="1"/>
  <c r="R177" i="2" s="1"/>
  <c r="AJ222" i="1"/>
  <c r="S184" i="2" s="1"/>
  <c r="Z227" i="1"/>
  <c r="AU232" i="1"/>
  <c r="P194" i="2"/>
  <c r="AM248" i="1"/>
  <c r="T210" i="2" s="1"/>
  <c r="AA271" i="1"/>
  <c r="AA270" i="1" s="1"/>
  <c r="AA265" i="1" s="1"/>
  <c r="AA20" i="1" s="1"/>
  <c r="AP295" i="1"/>
  <c r="U257" i="2" s="1"/>
  <c r="AJ317" i="1"/>
  <c r="S279" i="2" s="1"/>
  <c r="Y333" i="1"/>
  <c r="AT345" i="1"/>
  <c r="O307" i="2"/>
  <c r="T424" i="1"/>
  <c r="AM436" i="1"/>
  <c r="T398" i="2" s="1"/>
  <c r="AU472" i="1"/>
  <c r="P434" i="2"/>
  <c r="AT478" i="1"/>
  <c r="O440" i="2"/>
  <c r="AB479" i="1"/>
  <c r="AQ479" i="1" s="1"/>
  <c r="K441" i="2"/>
  <c r="AU488" i="1"/>
  <c r="P450" i="2"/>
  <c r="AT534" i="1"/>
  <c r="O496" i="2"/>
  <c r="AT572" i="1"/>
  <c r="O534" i="2"/>
  <c r="S610" i="1"/>
  <c r="R614" i="1"/>
  <c r="R617" i="1"/>
  <c r="AK643" i="1"/>
  <c r="AM643" i="1" s="1"/>
  <c r="T605" i="2" s="1"/>
  <c r="Y664" i="1"/>
  <c r="Y663" i="1" s="1"/>
  <c r="AP669" i="1"/>
  <c r="U631" i="2" s="1"/>
  <c r="X673" i="1"/>
  <c r="X672" i="1" s="1"/>
  <c r="U694" i="1"/>
  <c r="AG696" i="1"/>
  <c r="R658" i="2" s="1"/>
  <c r="AT717" i="1"/>
  <c r="O679" i="2"/>
  <c r="AP719" i="1"/>
  <c r="U681" i="2" s="1"/>
  <c r="AU730" i="1"/>
  <c r="AP739" i="1"/>
  <c r="U701" i="2" s="1"/>
  <c r="AF768" i="1"/>
  <c r="AU772" i="1"/>
  <c r="X775" i="1"/>
  <c r="AG778" i="1"/>
  <c r="R740" i="2" s="1"/>
  <c r="AL781" i="1"/>
  <c r="AI784" i="1"/>
  <c r="AJ784" i="1" s="1"/>
  <c r="S746" i="2" s="1"/>
  <c r="AI790" i="1"/>
  <c r="S794" i="1"/>
  <c r="S818" i="1"/>
  <c r="AH820" i="1"/>
  <c r="AJ820" i="1" s="1"/>
  <c r="S782" i="2" s="1"/>
  <c r="S825" i="1"/>
  <c r="N829" i="1"/>
  <c r="S831" i="1"/>
  <c r="R834" i="1"/>
  <c r="N836" i="1"/>
  <c r="AM840" i="1"/>
  <c r="T802" i="2" s="1"/>
  <c r="AM846" i="1"/>
  <c r="T808" i="2" s="1"/>
  <c r="S849" i="1"/>
  <c r="AB854" i="1"/>
  <c r="AQ854" i="1" s="1"/>
  <c r="S857" i="1"/>
  <c r="N858" i="1"/>
  <c r="W862" i="1"/>
  <c r="AJ863" i="1"/>
  <c r="S825" i="2" s="1"/>
  <c r="S871" i="1"/>
  <c r="R879" i="1"/>
  <c r="AP880" i="1"/>
  <c r="U842" i="2" s="1"/>
  <c r="N882" i="1"/>
  <c r="AK893" i="1"/>
  <c r="AK892" i="1" s="1"/>
  <c r="X893" i="1"/>
  <c r="X892" i="1" s="1"/>
  <c r="AG903" i="1"/>
  <c r="R865" i="2" s="1"/>
  <c r="AU907" i="1"/>
  <c r="P869" i="2"/>
  <c r="AH901" i="1"/>
  <c r="Y918" i="1"/>
  <c r="AK918" i="1"/>
  <c r="R928" i="1"/>
  <c r="N932" i="1"/>
  <c r="AU932" i="1"/>
  <c r="R936" i="1"/>
  <c r="AM941" i="1"/>
  <c r="T903" i="2" s="1"/>
  <c r="O951" i="1"/>
  <c r="L913" i="2" s="1"/>
  <c r="AM952" i="1"/>
  <c r="T914" i="2" s="1"/>
  <c r="AC966" i="1"/>
  <c r="N979" i="1"/>
  <c r="O979" i="1"/>
  <c r="AA980" i="1"/>
  <c r="N1013" i="1"/>
  <c r="AA1019" i="1"/>
  <c r="AA1018" i="1" s="1"/>
  <c r="AA1017" i="1" s="1"/>
  <c r="AA38" i="1" s="1"/>
  <c r="AM1020" i="1"/>
  <c r="T982" i="2" s="1"/>
  <c r="AG1022" i="1"/>
  <c r="R984" i="2" s="1"/>
  <c r="N1023" i="1"/>
  <c r="R1023" i="1"/>
  <c r="AC1026" i="1"/>
  <c r="AC1027" i="1"/>
  <c r="AR1027" i="1" s="1"/>
  <c r="L989" i="2"/>
  <c r="AM1033" i="1"/>
  <c r="T995" i="2" s="1"/>
  <c r="AL1032" i="1"/>
  <c r="P1038" i="1"/>
  <c r="M1000" i="2" s="1"/>
  <c r="AB1039" i="1"/>
  <c r="AQ1039" i="1" s="1"/>
  <c r="K1001" i="2"/>
  <c r="Y673" i="1"/>
  <c r="U678" i="1"/>
  <c r="N681" i="1"/>
  <c r="K643" i="2" s="1"/>
  <c r="K644" i="2"/>
  <c r="AB706" i="1"/>
  <c r="K668" i="2"/>
  <c r="AT718" i="1"/>
  <c r="O680" i="2"/>
  <c r="T722" i="1"/>
  <c r="T707" i="1" s="1"/>
  <c r="T686" i="1" s="1"/>
  <c r="AO722" i="1"/>
  <c r="AB726" i="1"/>
  <c r="K688" i="2"/>
  <c r="AJ741" i="1"/>
  <c r="S703" i="2" s="1"/>
  <c r="AP762" i="1"/>
  <c r="U724" i="2" s="1"/>
  <c r="V768" i="1"/>
  <c r="AT770" i="1"/>
  <c r="O732" i="2"/>
  <c r="Y780" i="1"/>
  <c r="AU783" i="1"/>
  <c r="P745" i="2"/>
  <c r="AU809" i="1"/>
  <c r="P771" i="2"/>
  <c r="AU811" i="1"/>
  <c r="P773" i="2"/>
  <c r="O829" i="1"/>
  <c r="L791" i="2" s="1"/>
  <c r="AT831" i="1"/>
  <c r="S834" i="1"/>
  <c r="O836" i="1"/>
  <c r="AT844" i="1"/>
  <c r="O806" i="2"/>
  <c r="O848" i="1"/>
  <c r="L810" i="2" s="1"/>
  <c r="O858" i="1"/>
  <c r="AT861" i="1"/>
  <c r="O823" i="2"/>
  <c r="AU872" i="1"/>
  <c r="P834" i="2"/>
  <c r="S879" i="1"/>
  <c r="O882" i="1"/>
  <c r="L844" i="2" s="1"/>
  <c r="AM889" i="1"/>
  <c r="T851" i="2" s="1"/>
  <c r="AO893" i="1"/>
  <c r="AT900" i="1"/>
  <c r="AU910" i="1"/>
  <c r="P872" i="2"/>
  <c r="AU912" i="1"/>
  <c r="P874" i="2"/>
  <c r="W913" i="1"/>
  <c r="O932" i="1"/>
  <c r="AT950" i="1"/>
  <c r="O912" i="2"/>
  <c r="R951" i="1"/>
  <c r="R954" i="1"/>
  <c r="N954" i="1"/>
  <c r="AB963" i="1"/>
  <c r="K925" i="2"/>
  <c r="Z968" i="1"/>
  <c r="Z967" i="1" s="1"/>
  <c r="AH974" i="1"/>
  <c r="AT979" i="1"/>
  <c r="O941" i="2"/>
  <c r="AT984" i="1"/>
  <c r="AB990" i="1"/>
  <c r="AQ990" i="1" s="1"/>
  <c r="K952" i="2"/>
  <c r="AU991" i="1"/>
  <c r="P953" i="2"/>
  <c r="AT1005" i="1"/>
  <c r="O967" i="2"/>
  <c r="AB1012" i="1"/>
  <c r="AQ1012" i="1" s="1"/>
  <c r="K974" i="2"/>
  <c r="O1013" i="1"/>
  <c r="AU1013" i="1"/>
  <c r="AE1019" i="1"/>
  <c r="AH1028" i="1"/>
  <c r="AJ1028" i="1" s="1"/>
  <c r="S990" i="2" s="1"/>
  <c r="AM1041" i="1"/>
  <c r="T1003" i="2" s="1"/>
  <c r="AL1040" i="1"/>
  <c r="X1045" i="1"/>
  <c r="X1044" i="1" s="1"/>
  <c r="S1057" i="1"/>
  <c r="O1057" i="1"/>
  <c r="AJ1065" i="1"/>
  <c r="S1027" i="2" s="1"/>
  <c r="AH1062" i="1"/>
  <c r="AJ1062" i="1" s="1"/>
  <c r="S1024" i="2" s="1"/>
  <c r="AU1071" i="1"/>
  <c r="P1033" i="2"/>
  <c r="X1072" i="1"/>
  <c r="U1082" i="1"/>
  <c r="AN408" i="1"/>
  <c r="T434" i="1"/>
  <c r="AP436" i="1"/>
  <c r="U398" i="2" s="1"/>
  <c r="AU441" i="1"/>
  <c r="P403" i="2"/>
  <c r="AM444" i="1"/>
  <c r="T406" i="2" s="1"/>
  <c r="U434" i="1"/>
  <c r="U418" i="1" s="1"/>
  <c r="U24" i="1" s="1"/>
  <c r="AT466" i="1"/>
  <c r="O428" i="2"/>
  <c r="AB467" i="1"/>
  <c r="AQ467" i="1" s="1"/>
  <c r="K429" i="2"/>
  <c r="AC478" i="1"/>
  <c r="L440" i="2"/>
  <c r="AU479" i="1"/>
  <c r="P441" i="2"/>
  <c r="AT490" i="1"/>
  <c r="O452" i="2"/>
  <c r="AC499" i="1"/>
  <c r="AR499" i="1" s="1"/>
  <c r="L461" i="2"/>
  <c r="AC515" i="1"/>
  <c r="AR515" i="1" s="1"/>
  <c r="AS515" i="1" s="1"/>
  <c r="V477" i="2" s="1"/>
  <c r="L477" i="2"/>
  <c r="AC517" i="1"/>
  <c r="L479" i="2"/>
  <c r="AC529" i="1"/>
  <c r="AR529" i="1" s="1"/>
  <c r="AS529" i="1" s="1"/>
  <c r="V491" i="2" s="1"/>
  <c r="L491" i="2"/>
  <c r="AT530" i="1"/>
  <c r="P552" i="1"/>
  <c r="M514" i="2" s="1"/>
  <c r="L514" i="2"/>
  <c r="AC555" i="1"/>
  <c r="AR555" i="1" s="1"/>
  <c r="L517" i="2"/>
  <c r="AT556" i="1"/>
  <c r="O518" i="2"/>
  <c r="AC557" i="1"/>
  <c r="AR557" i="1" s="1"/>
  <c r="L519" i="2"/>
  <c r="AT564" i="1"/>
  <c r="O526" i="2"/>
  <c r="AJ598" i="1"/>
  <c r="S560" i="2" s="1"/>
  <c r="AU603" i="1"/>
  <c r="P565" i="2"/>
  <c r="AM613" i="1"/>
  <c r="T575" i="2" s="1"/>
  <c r="AL615" i="1"/>
  <c r="AM615" i="1" s="1"/>
  <c r="T577" i="2" s="1"/>
  <c r="AJ618" i="1"/>
  <c r="S580" i="2" s="1"/>
  <c r="Z635" i="1"/>
  <c r="T643" i="1"/>
  <c r="AH648" i="1"/>
  <c r="AH27" i="1" s="1"/>
  <c r="W648" i="1"/>
  <c r="W27" i="1" s="1"/>
  <c r="AG654" i="1"/>
  <c r="R616" i="2" s="1"/>
  <c r="AP664" i="1"/>
  <c r="U626" i="2" s="1"/>
  <c r="AG669" i="1"/>
  <c r="R631" i="2" s="1"/>
  <c r="AU671" i="1"/>
  <c r="P633" i="2"/>
  <c r="AG676" i="1"/>
  <c r="R638" i="2" s="1"/>
  <c r="AC677" i="1"/>
  <c r="L639" i="2"/>
  <c r="AJ683" i="1"/>
  <c r="S645" i="2" s="1"/>
  <c r="N684" i="1"/>
  <c r="K646" i="2" s="1"/>
  <c r="AG688" i="1"/>
  <c r="R650" i="2" s="1"/>
  <c r="AG719" i="1"/>
  <c r="R681" i="2" s="1"/>
  <c r="AU720" i="1"/>
  <c r="P682" i="2"/>
  <c r="AC721" i="1"/>
  <c r="L683" i="2"/>
  <c r="AP723" i="1"/>
  <c r="U685" i="2" s="1"/>
  <c r="N740" i="1"/>
  <c r="K702" i="2" s="1"/>
  <c r="AT744" i="1"/>
  <c r="O706" i="2"/>
  <c r="N745" i="1"/>
  <c r="AU752" i="1"/>
  <c r="P714" i="2"/>
  <c r="AN759" i="1"/>
  <c r="AG762" i="1"/>
  <c r="R724" i="2" s="1"/>
  <c r="AP763" i="1"/>
  <c r="U725" i="2" s="1"/>
  <c r="AE768" i="1"/>
  <c r="AL775" i="1"/>
  <c r="AJ778" i="1"/>
  <c r="S740" i="2" s="1"/>
  <c r="AA780" i="1"/>
  <c r="AT796" i="1"/>
  <c r="O758" i="2"/>
  <c r="N799" i="1"/>
  <c r="N802" i="1"/>
  <c r="N803" i="1"/>
  <c r="K765" i="2" s="1"/>
  <c r="X820" i="1"/>
  <c r="P824" i="1"/>
  <c r="M786" i="2" s="1"/>
  <c r="L786" i="2"/>
  <c r="AU826" i="1"/>
  <c r="S829" i="1"/>
  <c r="N830" i="1"/>
  <c r="R836" i="1"/>
  <c r="N838" i="1"/>
  <c r="AP846" i="1"/>
  <c r="U808" i="2" s="1"/>
  <c r="AC849" i="1"/>
  <c r="R858" i="1"/>
  <c r="S861" i="1"/>
  <c r="AI862" i="1"/>
  <c r="AG880" i="1"/>
  <c r="R842" i="2" s="1"/>
  <c r="R882" i="1"/>
  <c r="AG883" i="1"/>
  <c r="R845" i="2" s="1"/>
  <c r="AC884" i="1"/>
  <c r="AR884" i="1" s="1"/>
  <c r="L846" i="2"/>
  <c r="AT885" i="1"/>
  <c r="AO889" i="1"/>
  <c r="N900" i="1"/>
  <c r="K862" i="2" s="1"/>
  <c r="AU900" i="1"/>
  <c r="AI902" i="1"/>
  <c r="N912" i="1"/>
  <c r="K874" i="2" s="1"/>
  <c r="X913" i="1"/>
  <c r="O916" i="1"/>
  <c r="L878" i="2" s="1"/>
  <c r="L879" i="2"/>
  <c r="AR917" i="1"/>
  <c r="S922" i="1"/>
  <c r="R922" i="1"/>
  <c r="O923" i="1"/>
  <c r="R932" i="1"/>
  <c r="AU946" i="1"/>
  <c r="P908" i="2"/>
  <c r="AP952" i="1"/>
  <c r="U914" i="2" s="1"/>
  <c r="O954" i="1"/>
  <c r="L916" i="2" s="1"/>
  <c r="AJ959" i="1"/>
  <c r="S921" i="2" s="1"/>
  <c r="V959" i="1"/>
  <c r="V958" i="1" s="1"/>
  <c r="AJ962" i="1"/>
  <c r="S924" i="2" s="1"/>
  <c r="P963" i="1"/>
  <c r="M925" i="2" s="1"/>
  <c r="L925" i="2"/>
  <c r="AM964" i="1"/>
  <c r="T926" i="2" s="1"/>
  <c r="AM965" i="1"/>
  <c r="T927" i="2" s="1"/>
  <c r="W968" i="1"/>
  <c r="AJ969" i="1"/>
  <c r="S931" i="2" s="1"/>
  <c r="AA967" i="1"/>
  <c r="AP975" i="1"/>
  <c r="U937" i="2" s="1"/>
  <c r="AU979" i="1"/>
  <c r="P941" i="2"/>
  <c r="AT983" i="1"/>
  <c r="O945" i="2"/>
  <c r="AU984" i="1"/>
  <c r="S986" i="1"/>
  <c r="R990" i="1"/>
  <c r="N991" i="1"/>
  <c r="V1000" i="1"/>
  <c r="V980" i="1" s="1"/>
  <c r="AH1000" i="1"/>
  <c r="AJ1000" i="1" s="1"/>
  <c r="S962" i="2" s="1"/>
  <c r="AJ1010" i="1"/>
  <c r="S972" i="2" s="1"/>
  <c r="R1012" i="1"/>
  <c r="R1013" i="1"/>
  <c r="S1023" i="1"/>
  <c r="AP1024" i="1"/>
  <c r="U986" i="2" s="1"/>
  <c r="AB1035" i="1"/>
  <c r="AQ1035" i="1" s="1"/>
  <c r="K997" i="2"/>
  <c r="AT1035" i="1"/>
  <c r="R1056" i="1"/>
  <c r="S1056" i="1"/>
  <c r="O1056" i="1"/>
  <c r="AQ1071" i="1"/>
  <c r="AB1070" i="1"/>
  <c r="AF1079" i="1"/>
  <c r="AG1079" i="1" s="1"/>
  <c r="R1041" i="2" s="1"/>
  <c r="S1099" i="1"/>
  <c r="R1099" i="1"/>
  <c r="L57" i="2"/>
  <c r="AT799" i="1"/>
  <c r="AT802" i="1"/>
  <c r="O764" i="2"/>
  <c r="AT803" i="1"/>
  <c r="O765" i="2"/>
  <c r="AB806" i="1"/>
  <c r="AQ806" i="1" s="1"/>
  <c r="K768" i="2"/>
  <c r="AB812" i="1"/>
  <c r="AQ812" i="1" s="1"/>
  <c r="K774" i="2"/>
  <c r="AZ817" i="1"/>
  <c r="AC779" i="2" s="1"/>
  <c r="W779" i="2"/>
  <c r="AT824" i="1"/>
  <c r="O786" i="2"/>
  <c r="AT826" i="1"/>
  <c r="O788" i="2"/>
  <c r="AT837" i="1"/>
  <c r="O799" i="2"/>
  <c r="AC838" i="1"/>
  <c r="L800" i="2"/>
  <c r="AT843" i="1"/>
  <c r="O805" i="2"/>
  <c r="AH862" i="1"/>
  <c r="AT884" i="1"/>
  <c r="O846" i="2"/>
  <c r="AB885" i="1"/>
  <c r="AQ885" i="1" s="1"/>
  <c r="K847" i="2"/>
  <c r="T892" i="1"/>
  <c r="L862" i="2"/>
  <c r="Y913" i="1"/>
  <c r="AT923" i="1"/>
  <c r="V940" i="1"/>
  <c r="V901" i="1" s="1"/>
  <c r="S942" i="1"/>
  <c r="O942" i="1"/>
  <c r="L904" i="2" s="1"/>
  <c r="AB949" i="1"/>
  <c r="AQ949" i="1" s="1"/>
  <c r="K911" i="2"/>
  <c r="S954" i="1"/>
  <c r="AU989" i="1"/>
  <c r="P951" i="2"/>
  <c r="S990" i="1"/>
  <c r="AC994" i="1"/>
  <c r="L956" i="2"/>
  <c r="P994" i="1"/>
  <c r="M956" i="2" s="1"/>
  <c r="AU997" i="1"/>
  <c r="P959" i="2"/>
  <c r="AJ998" i="1"/>
  <c r="S960" i="2" s="1"/>
  <c r="AJ1006" i="1"/>
  <c r="S968" i="2" s="1"/>
  <c r="AI1009" i="1"/>
  <c r="AI980" i="1" s="1"/>
  <c r="AT1016" i="1"/>
  <c r="Y1019" i="1"/>
  <c r="Y1018" i="1" s="1"/>
  <c r="Z1031" i="1"/>
  <c r="AU1039" i="1"/>
  <c r="P1001" i="2"/>
  <c r="N1056" i="1"/>
  <c r="U1072" i="1"/>
  <c r="AG1074" i="1"/>
  <c r="R1036" i="2" s="1"/>
  <c r="AF1073" i="1"/>
  <c r="AG1073" i="1" s="1"/>
  <c r="R1035" i="2" s="1"/>
  <c r="AP1079" i="1"/>
  <c r="U1041" i="2" s="1"/>
  <c r="O1099" i="1"/>
  <c r="AT745" i="1"/>
  <c r="O707" i="2"/>
  <c r="AT752" i="1"/>
  <c r="O714" i="2"/>
  <c r="Y768" i="1"/>
  <c r="AE775" i="1"/>
  <c r="AM778" i="1"/>
  <c r="T740" i="2" s="1"/>
  <c r="AH780" i="1"/>
  <c r="AM785" i="1"/>
  <c r="T747" i="2" s="1"/>
  <c r="AC796" i="1"/>
  <c r="AR796" i="1" s="1"/>
  <c r="L758" i="2"/>
  <c r="AU799" i="1"/>
  <c r="P761" i="2"/>
  <c r="AT800" i="1"/>
  <c r="O762" i="2"/>
  <c r="AU802" i="1"/>
  <c r="P764" i="2"/>
  <c r="AU803" i="1"/>
  <c r="P765" i="2"/>
  <c r="AT805" i="1"/>
  <c r="O767" i="2"/>
  <c r="P806" i="1"/>
  <c r="M768" i="2" s="1"/>
  <c r="AM807" i="1"/>
  <c r="T769" i="2" s="1"/>
  <c r="AU812" i="1"/>
  <c r="P774" i="2"/>
  <c r="N813" i="1"/>
  <c r="AJ815" i="1"/>
  <c r="S777" i="2" s="1"/>
  <c r="AT830" i="1"/>
  <c r="O792" i="2"/>
  <c r="N832" i="1"/>
  <c r="S837" i="1"/>
  <c r="P838" i="1"/>
  <c r="M800" i="2" s="1"/>
  <c r="N847" i="1"/>
  <c r="AP848" i="1"/>
  <c r="U810" i="2" s="1"/>
  <c r="N851" i="1"/>
  <c r="P851" i="1" s="1"/>
  <c r="M813" i="2" s="1"/>
  <c r="AC854" i="1"/>
  <c r="L816" i="2"/>
  <c r="AA862" i="1"/>
  <c r="AA789" i="1" s="1"/>
  <c r="AN862" i="1"/>
  <c r="AN789" i="1" s="1"/>
  <c r="AT870" i="1"/>
  <c r="O832" i="2"/>
  <c r="AJ880" i="1"/>
  <c r="S842" i="2" s="1"/>
  <c r="AU884" i="1"/>
  <c r="P846" i="2"/>
  <c r="AC885" i="1"/>
  <c r="L847" i="2"/>
  <c r="AE893" i="1"/>
  <c r="AI898" i="1"/>
  <c r="AJ898" i="1" s="1"/>
  <c r="S860" i="2" s="1"/>
  <c r="AJ899" i="1"/>
  <c r="S861" i="2" s="1"/>
  <c r="AT912" i="1"/>
  <c r="O874" i="2"/>
  <c r="AL913" i="1"/>
  <c r="AM913" i="1" s="1"/>
  <c r="T875" i="2" s="1"/>
  <c r="Z901" i="1"/>
  <c r="BA915" i="1"/>
  <c r="AD877" i="2" s="1"/>
  <c r="X877" i="2"/>
  <c r="AT917" i="1"/>
  <c r="O879" i="2"/>
  <c r="AG919" i="1"/>
  <c r="R881" i="2" s="1"/>
  <c r="S920" i="1"/>
  <c r="O920" i="1"/>
  <c r="L882" i="2" s="1"/>
  <c r="AC921" i="1"/>
  <c r="L883" i="2"/>
  <c r="AU923" i="1"/>
  <c r="P885" i="2"/>
  <c r="BA924" i="1"/>
  <c r="AD886" i="2" s="1"/>
  <c r="X886" i="2"/>
  <c r="R934" i="1"/>
  <c r="N942" i="1"/>
  <c r="AT953" i="1"/>
  <c r="O915" i="2"/>
  <c r="AU983" i="1"/>
  <c r="P945" i="2"/>
  <c r="AU994" i="1"/>
  <c r="P956" i="2"/>
  <c r="AB996" i="1"/>
  <c r="AQ996" i="1" s="1"/>
  <c r="K958" i="2"/>
  <c r="X1009" i="1"/>
  <c r="X980" i="1" s="1"/>
  <c r="AB1016" i="1"/>
  <c r="AQ1016" i="1" s="1"/>
  <c r="K978" i="2"/>
  <c r="AH1018" i="1"/>
  <c r="AH1017" i="1" s="1"/>
  <c r="AH38" i="1" s="1"/>
  <c r="AB1029" i="1"/>
  <c r="AB1036" i="1"/>
  <c r="AQ1036" i="1" s="1"/>
  <c r="K998" i="2"/>
  <c r="S1054" i="1"/>
  <c r="O1054" i="1"/>
  <c r="AT1091" i="1"/>
  <c r="O1053" i="2"/>
  <c r="AB610" i="1"/>
  <c r="AQ610" i="1" s="1"/>
  <c r="AS610" i="1" s="1"/>
  <c r="V572" i="2" s="1"/>
  <c r="K572" i="2"/>
  <c r="AU614" i="1"/>
  <c r="P576" i="2"/>
  <c r="AU617" i="1"/>
  <c r="AM618" i="1"/>
  <c r="T580" i="2" s="1"/>
  <c r="AP632" i="1"/>
  <c r="U594" i="2" s="1"/>
  <c r="AT634" i="1"/>
  <c r="Z648" i="1"/>
  <c r="Z27" i="1" s="1"/>
  <c r="U673" i="1"/>
  <c r="AF673" i="1"/>
  <c r="AF672" i="1" s="1"/>
  <c r="AL678" i="1"/>
  <c r="AN694" i="1"/>
  <c r="AM705" i="1"/>
  <c r="T667" i="2" s="1"/>
  <c r="AE707" i="1"/>
  <c r="AE686" i="1" s="1"/>
  <c r="AT711" i="1"/>
  <c r="O673" i="2"/>
  <c r="AB717" i="1"/>
  <c r="AQ717" i="1" s="1"/>
  <c r="AT720" i="1"/>
  <c r="O682" i="2"/>
  <c r="AU721" i="1"/>
  <c r="P683" i="2"/>
  <c r="AI722" i="1"/>
  <c r="AJ722" i="1" s="1"/>
  <c r="S684" i="2" s="1"/>
  <c r="AT728" i="1"/>
  <c r="O690" i="2"/>
  <c r="AT732" i="1"/>
  <c r="O694" i="2"/>
  <c r="Z758" i="1"/>
  <c r="AM769" i="1"/>
  <c r="T731" i="2" s="1"/>
  <c r="AI768" i="1"/>
  <c r="U775" i="1"/>
  <c r="U758" i="1" s="1"/>
  <c r="AC799" i="1"/>
  <c r="AR799" i="1" s="1"/>
  <c r="N800" i="1"/>
  <c r="AC803" i="1"/>
  <c r="AR803" i="1" s="1"/>
  <c r="AB805" i="1"/>
  <c r="AQ805" i="1" s="1"/>
  <c r="AT806" i="1"/>
  <c r="O768" i="2"/>
  <c r="N814" i="1"/>
  <c r="P814" i="1" s="1"/>
  <c r="M776" i="2" s="1"/>
  <c r="O817" i="1"/>
  <c r="L779" i="2" s="1"/>
  <c r="AB824" i="1"/>
  <c r="AQ824" i="1" s="1"/>
  <c r="AT825" i="1"/>
  <c r="O787" i="2"/>
  <c r="AZ827" i="1"/>
  <c r="AC789" i="2" s="1"/>
  <c r="N831" i="1"/>
  <c r="P831" i="1" s="1"/>
  <c r="M793" i="2" s="1"/>
  <c r="AU832" i="1"/>
  <c r="AJ840" i="1"/>
  <c r="S802" i="2" s="1"/>
  <c r="AE845" i="1"/>
  <c r="O847" i="1"/>
  <c r="AT847" i="1"/>
  <c r="AH845" i="1"/>
  <c r="AJ850" i="1"/>
  <c r="S812" i="2" s="1"/>
  <c r="P854" i="1"/>
  <c r="M816" i="2" s="1"/>
  <c r="AT856" i="1"/>
  <c r="O818" i="2"/>
  <c r="T862" i="1"/>
  <c r="T789" i="1" s="1"/>
  <c r="T757" i="1" s="1"/>
  <c r="N870" i="1"/>
  <c r="AG890" i="1"/>
  <c r="R852" i="2" s="1"/>
  <c r="AG894" i="1"/>
  <c r="R856" i="2" s="1"/>
  <c r="AP896" i="1"/>
  <c r="U858" i="2" s="1"/>
  <c r="AU905" i="1"/>
  <c r="P867" i="2"/>
  <c r="AB908" i="1"/>
  <c r="AQ908" i="1" s="1"/>
  <c r="K870" i="2"/>
  <c r="AR916" i="1"/>
  <c r="N920" i="1"/>
  <c r="K882" i="2" s="1"/>
  <c r="S921" i="1"/>
  <c r="AB923" i="1"/>
  <c r="AQ923" i="1" s="1"/>
  <c r="AT924" i="1"/>
  <c r="O886" i="2"/>
  <c r="AJ933" i="1"/>
  <c r="S895" i="2" s="1"/>
  <c r="AU935" i="1"/>
  <c r="X940" i="1"/>
  <c r="AJ941" i="1"/>
  <c r="S903" i="2" s="1"/>
  <c r="R942" i="1"/>
  <c r="AM962" i="1"/>
  <c r="T924" i="2" s="1"/>
  <c r="S966" i="1"/>
  <c r="N966" i="1"/>
  <c r="AT973" i="1"/>
  <c r="O935" i="2"/>
  <c r="AM978" i="1"/>
  <c r="T940" i="2" s="1"/>
  <c r="AJ982" i="1"/>
  <c r="S944" i="2" s="1"/>
  <c r="S988" i="1"/>
  <c r="N988" i="1"/>
  <c r="AT995" i="1"/>
  <c r="O957" i="2"/>
  <c r="Y1000" i="1"/>
  <c r="AK1000" i="1"/>
  <c r="AK980" i="1" s="1"/>
  <c r="AT1026" i="1"/>
  <c r="AE1018" i="1"/>
  <c r="AE1017" i="1" s="1"/>
  <c r="AE38" i="1" s="1"/>
  <c r="N1029" i="1"/>
  <c r="K992" i="2"/>
  <c r="W1031" i="1"/>
  <c r="AU1035" i="1"/>
  <c r="P997" i="2"/>
  <c r="P1037" i="1"/>
  <c r="M999" i="2" s="1"/>
  <c r="L999" i="2"/>
  <c r="V1052" i="1"/>
  <c r="AH1052" i="1"/>
  <c r="AH1051" i="1" s="1"/>
  <c r="AH1043" i="1" s="1"/>
  <c r="AH39" i="1" s="1"/>
  <c r="K1023" i="2"/>
  <c r="N1060" i="1"/>
  <c r="K1022" i="2" s="1"/>
  <c r="AB1061" i="1"/>
  <c r="AA1072" i="1"/>
  <c r="AA1067" i="1" s="1"/>
  <c r="AA40" i="1" s="1"/>
  <c r="AU1091" i="1"/>
  <c r="P1053" i="2"/>
  <c r="X862" i="1"/>
  <c r="AK862" i="1"/>
  <c r="AG865" i="1"/>
  <c r="R827" i="2" s="1"/>
  <c r="W893" i="1"/>
  <c r="W892" i="1" s="1"/>
  <c r="AG911" i="1"/>
  <c r="R873" i="2" s="1"/>
  <c r="AP911" i="1"/>
  <c r="U873" i="2" s="1"/>
  <c r="U913" i="1"/>
  <c r="AF913" i="1"/>
  <c r="AG913" i="1" s="1"/>
  <c r="R875" i="2" s="1"/>
  <c r="AO940" i="1"/>
  <c r="X968" i="1"/>
  <c r="X967" i="1" s="1"/>
  <c r="AG977" i="1"/>
  <c r="R939" i="2" s="1"/>
  <c r="AG978" i="1"/>
  <c r="R940" i="2" s="1"/>
  <c r="AB995" i="1"/>
  <c r="AQ995" i="1" s="1"/>
  <c r="K957" i="2"/>
  <c r="AU996" i="1"/>
  <c r="P958" i="2"/>
  <c r="AG998" i="1"/>
  <c r="R960" i="2" s="1"/>
  <c r="T1000" i="1"/>
  <c r="T980" i="1" s="1"/>
  <c r="AM1003" i="1"/>
  <c r="T965" i="2" s="1"/>
  <c r="Y1009" i="1"/>
  <c r="U1019" i="1"/>
  <c r="U1018" i="1" s="1"/>
  <c r="U1017" i="1" s="1"/>
  <c r="U38" i="1" s="1"/>
  <c r="AG1020" i="1"/>
  <c r="R982" i="2" s="1"/>
  <c r="S1026" i="1"/>
  <c r="AN1031" i="1"/>
  <c r="R1038" i="1"/>
  <c r="AI1045" i="1"/>
  <c r="AI1044" i="1" s="1"/>
  <c r="X1062" i="1"/>
  <c r="X1051" i="1" s="1"/>
  <c r="O1070" i="1"/>
  <c r="L1032" i="2" s="1"/>
  <c r="V1072" i="1"/>
  <c r="AO1076" i="1"/>
  <c r="AO1072" i="1" s="1"/>
  <c r="AE1082" i="1"/>
  <c r="AB1055" i="1"/>
  <c r="AQ1055" i="1" s="1"/>
  <c r="K1017" i="2"/>
  <c r="AU1064" i="1"/>
  <c r="P1026" i="2"/>
  <c r="AT1075" i="1"/>
  <c r="O1037" i="2"/>
  <c r="AJ1079" i="1"/>
  <c r="S1041" i="2" s="1"/>
  <c r="AB1093" i="1"/>
  <c r="AQ1093" i="1" s="1"/>
  <c r="K1055" i="2"/>
  <c r="T1088" i="1"/>
  <c r="AU1097" i="1"/>
  <c r="P1059" i="2"/>
  <c r="AU1036" i="1"/>
  <c r="P998" i="2"/>
  <c r="AL1045" i="1"/>
  <c r="Y1045" i="1"/>
  <c r="Y1044" i="1" s="1"/>
  <c r="AO1045" i="1"/>
  <c r="AO1044" i="1" s="1"/>
  <c r="AU1059" i="1"/>
  <c r="AG1062" i="1"/>
  <c r="R1024" i="2" s="1"/>
  <c r="V1062" i="1"/>
  <c r="AG1063" i="1"/>
  <c r="R1025" i="2" s="1"/>
  <c r="N1064" i="1"/>
  <c r="AI1073" i="1"/>
  <c r="AJ1083" i="1"/>
  <c r="S1045" i="2" s="1"/>
  <c r="AI1088" i="1"/>
  <c r="AI1082" i="1" s="1"/>
  <c r="AJ1082" i="1" s="1"/>
  <c r="S1044" i="2" s="1"/>
  <c r="X1088" i="1"/>
  <c r="X1082" i="1" s="1"/>
  <c r="O1093" i="1"/>
  <c r="O1097" i="1"/>
  <c r="AB1037" i="1"/>
  <c r="AQ1037" i="1" s="1"/>
  <c r="AS1037" i="1" s="1"/>
  <c r="V999" i="2" s="1"/>
  <c r="K999" i="2"/>
  <c r="AT1039" i="1"/>
  <c r="O1001" i="2"/>
  <c r="U1045" i="1"/>
  <c r="U1044" i="1" s="1"/>
  <c r="AN1052" i="1"/>
  <c r="AN1051" i="1" s="1"/>
  <c r="AB1059" i="1"/>
  <c r="AQ1059" i="1" s="1"/>
  <c r="K1021" i="2"/>
  <c r="AJ1063" i="1"/>
  <c r="S1025" i="2" s="1"/>
  <c r="O1064" i="1"/>
  <c r="N1070" i="1"/>
  <c r="K1033" i="2"/>
  <c r="AP1073" i="1"/>
  <c r="U1035" i="2" s="1"/>
  <c r="W1082" i="1"/>
  <c r="W1067" i="1" s="1"/>
  <c r="W40" i="1" s="1"/>
  <c r="AL1088" i="1"/>
  <c r="AM1088" i="1" s="1"/>
  <c r="T1050" i="2" s="1"/>
  <c r="R1093" i="1"/>
  <c r="R1097" i="1"/>
  <c r="AA1045" i="1"/>
  <c r="AA1044" i="1" s="1"/>
  <c r="R1064" i="1"/>
  <c r="AT1078" i="1"/>
  <c r="O1040" i="2"/>
  <c r="AB1091" i="1"/>
  <c r="AQ1091" i="1" s="1"/>
  <c r="K1053" i="2"/>
  <c r="S1093" i="1"/>
  <c r="AB1026" i="1"/>
  <c r="AQ1026" i="1" s="1"/>
  <c r="K988" i="2"/>
  <c r="AT1036" i="1"/>
  <c r="O998" i="2"/>
  <c r="AC1038" i="1"/>
  <c r="L1000" i="2"/>
  <c r="AJ1049" i="1"/>
  <c r="S1011" i="2" s="1"/>
  <c r="AT1059" i="1"/>
  <c r="O1021" i="2"/>
  <c r="Y1062" i="1"/>
  <c r="Y1051" i="1" s="1"/>
  <c r="AG1065" i="1"/>
  <c r="R1027" i="2" s="1"/>
  <c r="R1071" i="1"/>
  <c r="AF1076" i="1"/>
  <c r="T1082" i="1"/>
  <c r="O1091" i="1"/>
  <c r="L1053" i="2" s="1"/>
  <c r="AB97" i="1"/>
  <c r="P97" i="1"/>
  <c r="M59" i="2" s="1"/>
  <c r="AM55" i="1"/>
  <c r="T17" i="2" s="1"/>
  <c r="T60" i="1"/>
  <c r="T59" i="1" s="1"/>
  <c r="U12" i="1"/>
  <c r="U53" i="1"/>
  <c r="AG61" i="1"/>
  <c r="R23" i="2" s="1"/>
  <c r="AP76" i="1"/>
  <c r="U38" i="2" s="1"/>
  <c r="AN75" i="1"/>
  <c r="AN74" i="1" s="1"/>
  <c r="AP74" i="1" s="1"/>
  <c r="U36" i="2" s="1"/>
  <c r="AC93" i="1"/>
  <c r="AJ123" i="1"/>
  <c r="S85" i="2" s="1"/>
  <c r="AD130" i="1"/>
  <c r="Q92" i="2" s="1"/>
  <c r="AS159" i="1"/>
  <c r="V121" i="2" s="1"/>
  <c r="Y60" i="1"/>
  <c r="Y59" i="1" s="1"/>
  <c r="V53" i="1"/>
  <c r="V12" i="1"/>
  <c r="T109" i="1"/>
  <c r="AR128" i="1"/>
  <c r="W12" i="1"/>
  <c r="W53" i="1"/>
  <c r="T14" i="1"/>
  <c r="T73" i="1"/>
  <c r="T13" i="1" s="1"/>
  <c r="V109" i="1"/>
  <c r="AP56" i="1"/>
  <c r="U18" i="2" s="1"/>
  <c r="AR57" i="1"/>
  <c r="AH53" i="1"/>
  <c r="AH12" i="1"/>
  <c r="AI66" i="1"/>
  <c r="AJ66" i="1" s="1"/>
  <c r="S28" i="2" s="1"/>
  <c r="AJ67" i="1"/>
  <c r="S29" i="2" s="1"/>
  <c r="AH73" i="1"/>
  <c r="AH13" i="1" s="1"/>
  <c r="AH14" i="1"/>
  <c r="AJ15" i="1"/>
  <c r="Z73" i="1"/>
  <c r="Z13" i="1" s="1"/>
  <c r="Z14" i="1"/>
  <c r="AR106" i="1"/>
  <c r="X12" i="1"/>
  <c r="X53" i="1"/>
  <c r="AL60" i="1"/>
  <c r="AM61" i="1"/>
  <c r="T23" i="2" s="1"/>
  <c r="AM66" i="1"/>
  <c r="T28" i="2" s="1"/>
  <c r="AA14" i="1"/>
  <c r="AA73" i="1"/>
  <c r="AA13" i="1" s="1"/>
  <c r="X73" i="1"/>
  <c r="X13" i="1" s="1"/>
  <c r="X14" i="1"/>
  <c r="AQ113" i="1"/>
  <c r="AM76" i="1"/>
  <c r="T38" i="2" s="1"/>
  <c r="AL75" i="1"/>
  <c r="AQ86" i="1"/>
  <c r="AR104" i="1"/>
  <c r="AS104" i="1" s="1"/>
  <c r="V66" i="2" s="1"/>
  <c r="AD104" i="1"/>
  <c r="Q66" i="2" s="1"/>
  <c r="AN109" i="1"/>
  <c r="AG110" i="1"/>
  <c r="R72" i="2" s="1"/>
  <c r="U14" i="1"/>
  <c r="AK14" i="1"/>
  <c r="AF55" i="1"/>
  <c r="AO55" i="1"/>
  <c r="O57" i="1"/>
  <c r="L19" i="2" s="1"/>
  <c r="AO61" i="1"/>
  <c r="AC65" i="1"/>
  <c r="S70" i="1"/>
  <c r="AJ81" i="1"/>
  <c r="S43" i="2" s="1"/>
  <c r="S89" i="1"/>
  <c r="R94" i="1"/>
  <c r="R95" i="1"/>
  <c r="P96" i="1"/>
  <c r="M58" i="2" s="1"/>
  <c r="N98" i="1"/>
  <c r="N99" i="1"/>
  <c r="K61" i="2" s="1"/>
  <c r="S105" i="1"/>
  <c r="U110" i="1"/>
  <c r="S113" i="1"/>
  <c r="R114" i="1"/>
  <c r="N119" i="1"/>
  <c r="K81" i="2" s="1"/>
  <c r="R120" i="1"/>
  <c r="AL124" i="1"/>
  <c r="R126" i="1"/>
  <c r="S127" i="1"/>
  <c r="N132" i="1"/>
  <c r="R153" i="1"/>
  <c r="N153" i="1"/>
  <c r="AG156" i="1"/>
  <c r="R118" i="2" s="1"/>
  <c r="T161" i="1"/>
  <c r="P171" i="1"/>
  <c r="M133" i="2" s="1"/>
  <c r="V14" i="1"/>
  <c r="AN53" i="1"/>
  <c r="AB58" i="1"/>
  <c r="AD58" i="1" s="1"/>
  <c r="Q20" i="2" s="1"/>
  <c r="AE66" i="1"/>
  <c r="AE60" i="1" s="1"/>
  <c r="AA67" i="1"/>
  <c r="AA66" i="1" s="1"/>
  <c r="AA60" i="1" s="1"/>
  <c r="AA59" i="1" s="1"/>
  <c r="AB70" i="1"/>
  <c r="AQ70" i="1" s="1"/>
  <c r="AL83" i="1"/>
  <c r="AR92" i="1"/>
  <c r="R93" i="1"/>
  <c r="S95" i="1"/>
  <c r="AR95" i="1"/>
  <c r="AL117" i="1"/>
  <c r="AM117" i="1" s="1"/>
  <c r="T79" i="2" s="1"/>
  <c r="S120" i="1"/>
  <c r="R121" i="1"/>
  <c r="AC122" i="1"/>
  <c r="R133" i="1"/>
  <c r="R137" i="1"/>
  <c r="S137" i="1"/>
  <c r="AC142" i="1"/>
  <c r="P142" i="1"/>
  <c r="M104" i="2" s="1"/>
  <c r="AE144" i="1"/>
  <c r="AG144" i="1" s="1"/>
  <c r="R106" i="2" s="1"/>
  <c r="AI144" i="1"/>
  <c r="AJ144" i="1" s="1"/>
  <c r="S106" i="2" s="1"/>
  <c r="AJ145" i="1"/>
  <c r="S107" i="2" s="1"/>
  <c r="AC151" i="1"/>
  <c r="P151" i="1"/>
  <c r="M113" i="2" s="1"/>
  <c r="O153" i="1"/>
  <c r="L115" i="2" s="1"/>
  <c r="U161" i="1"/>
  <c r="AB137" i="1"/>
  <c r="N136" i="1"/>
  <c r="K98" i="2" s="1"/>
  <c r="AB140" i="1"/>
  <c r="N139" i="1"/>
  <c r="AC148" i="1"/>
  <c r="P148" i="1"/>
  <c r="M110" i="2" s="1"/>
  <c r="V161" i="1"/>
  <c r="AF162" i="1"/>
  <c r="AG163" i="1"/>
  <c r="R125" i="2" s="1"/>
  <c r="R178" i="1"/>
  <c r="N178" i="1"/>
  <c r="AC180" i="1"/>
  <c r="P191" i="1"/>
  <c r="M153" i="2" s="1"/>
  <c r="AC191" i="1"/>
  <c r="AL54" i="1"/>
  <c r="AC57" i="1"/>
  <c r="AM62" i="1"/>
  <c r="T24" i="2" s="1"/>
  <c r="N65" i="1"/>
  <c r="K27" i="2" s="1"/>
  <c r="P72" i="1"/>
  <c r="M34" i="2" s="1"/>
  <c r="AQ78" i="1"/>
  <c r="P79" i="1"/>
  <c r="M41" i="2" s="1"/>
  <c r="AO83" i="1"/>
  <c r="AC85" i="1"/>
  <c r="P86" i="1"/>
  <c r="M48" i="2" s="1"/>
  <c r="P87" i="1"/>
  <c r="M49" i="2" s="1"/>
  <c r="P102" i="1"/>
  <c r="M64" i="2" s="1"/>
  <c r="N116" i="1"/>
  <c r="N112" i="1" s="1"/>
  <c r="AG125" i="1"/>
  <c r="R87" i="2" s="1"/>
  <c r="O129" i="1"/>
  <c r="L91" i="2" s="1"/>
  <c r="P130" i="1"/>
  <c r="M92" i="2" s="1"/>
  <c r="O139" i="1"/>
  <c r="L101" i="2" s="1"/>
  <c r="P140" i="1"/>
  <c r="M102" i="2" s="1"/>
  <c r="AP166" i="1"/>
  <c r="U128" i="2" s="1"/>
  <c r="AO165" i="1"/>
  <c r="AP165" i="1" s="1"/>
  <c r="U127" i="2" s="1"/>
  <c r="O177" i="1"/>
  <c r="L139" i="2" s="1"/>
  <c r="AC178" i="1"/>
  <c r="AG181" i="1"/>
  <c r="R143" i="2" s="1"/>
  <c r="AE180" i="1"/>
  <c r="AE173" i="1" s="1"/>
  <c r="P195" i="1"/>
  <c r="M157" i="2" s="1"/>
  <c r="AC195" i="1"/>
  <c r="AO14" i="1"/>
  <c r="AM57" i="1"/>
  <c r="T19" i="2" s="1"/>
  <c r="P63" i="1"/>
  <c r="M25" i="2" s="1"/>
  <c r="AM67" i="1"/>
  <c r="T29" i="2" s="1"/>
  <c r="O68" i="1"/>
  <c r="L30" i="2" s="1"/>
  <c r="AI76" i="1"/>
  <c r="AG77" i="1"/>
  <c r="R39" i="2" s="1"/>
  <c r="AF76" i="1"/>
  <c r="AF83" i="1"/>
  <c r="P85" i="1"/>
  <c r="M47" i="2" s="1"/>
  <c r="P88" i="1"/>
  <c r="M50" i="2" s="1"/>
  <c r="N89" i="1"/>
  <c r="P89" i="1" s="1"/>
  <c r="M51" i="2" s="1"/>
  <c r="N90" i="1"/>
  <c r="N91" i="1"/>
  <c r="K53" i="2" s="1"/>
  <c r="P101" i="1"/>
  <c r="M63" i="2" s="1"/>
  <c r="P104" i="1"/>
  <c r="M66" i="2" s="1"/>
  <c r="N105" i="1"/>
  <c r="N106" i="1"/>
  <c r="AG111" i="1"/>
  <c r="R73" i="2" s="1"/>
  <c r="O115" i="1"/>
  <c r="L77" i="2" s="1"/>
  <c r="O116" i="1"/>
  <c r="L78" i="2" s="1"/>
  <c r="AF124" i="1"/>
  <c r="N128" i="1"/>
  <c r="AR130" i="1"/>
  <c r="AS130" i="1" s="1"/>
  <c r="V92" i="2" s="1"/>
  <c r="P137" i="1"/>
  <c r="M99" i="2" s="1"/>
  <c r="AK144" i="1"/>
  <c r="AM144" i="1" s="1"/>
  <c r="T106" i="2" s="1"/>
  <c r="P146" i="1"/>
  <c r="M108" i="2" s="1"/>
  <c r="AK161" i="1"/>
  <c r="Y161" i="1"/>
  <c r="Y160" i="1" s="1"/>
  <c r="Y19" i="1" s="1"/>
  <c r="X161" i="1"/>
  <c r="AI161" i="1"/>
  <c r="AG165" i="1"/>
  <c r="R127" i="2" s="1"/>
  <c r="S178" i="1"/>
  <c r="R65" i="1"/>
  <c r="AO67" i="1"/>
  <c r="AC80" i="1"/>
  <c r="AG117" i="1"/>
  <c r="R79" i="2" s="1"/>
  <c r="R129" i="1"/>
  <c r="AL135" i="1"/>
  <c r="AM136" i="1"/>
  <c r="T98" i="2" s="1"/>
  <c r="AR137" i="1"/>
  <c r="P143" i="1"/>
  <c r="M105" i="2" s="1"/>
  <c r="AC143" i="1"/>
  <c r="P149" i="1"/>
  <c r="M111" i="2" s="1"/>
  <c r="AC149" i="1"/>
  <c r="P152" i="1"/>
  <c r="M114" i="2" s="1"/>
  <c r="AC152" i="1"/>
  <c r="P179" i="1"/>
  <c r="M141" i="2" s="1"/>
  <c r="AC179" i="1"/>
  <c r="N181" i="1"/>
  <c r="AB182" i="1"/>
  <c r="AD182" i="1" s="1"/>
  <c r="Q144" i="2" s="1"/>
  <c r="AQ187" i="1"/>
  <c r="N62" i="1"/>
  <c r="K24" i="2" s="1"/>
  <c r="S65" i="1"/>
  <c r="Y73" i="1"/>
  <c r="Y13" i="1" s="1"/>
  <c r="AC78" i="1"/>
  <c r="P92" i="1"/>
  <c r="M54" i="2" s="1"/>
  <c r="N93" i="1"/>
  <c r="N94" i="1"/>
  <c r="N95" i="1"/>
  <c r="P95" i="1" s="1"/>
  <c r="M57" i="2" s="1"/>
  <c r="AC100" i="1"/>
  <c r="AP110" i="1"/>
  <c r="U72" i="2" s="1"/>
  <c r="Y109" i="1"/>
  <c r="AI111" i="1"/>
  <c r="O113" i="1"/>
  <c r="L75" i="2" s="1"/>
  <c r="R116" i="1"/>
  <c r="AP118" i="1"/>
  <c r="U80" i="2" s="1"/>
  <c r="N121" i="1"/>
  <c r="N126" i="1"/>
  <c r="K88" i="2" s="1"/>
  <c r="P127" i="1"/>
  <c r="M89" i="2" s="1"/>
  <c r="S129" i="1"/>
  <c r="AJ135" i="1"/>
  <c r="S97" i="2" s="1"/>
  <c r="AC136" i="1"/>
  <c r="AF173" i="1"/>
  <c r="AG174" i="1"/>
  <c r="R136" i="2" s="1"/>
  <c r="AM180" i="1"/>
  <c r="T142" i="2" s="1"/>
  <c r="AR182" i="1"/>
  <c r="AC63" i="1"/>
  <c r="O77" i="1"/>
  <c r="L39" i="2" s="1"/>
  <c r="AJ82" i="1"/>
  <c r="S44" i="2" s="1"/>
  <c r="S91" i="1"/>
  <c r="O94" i="1"/>
  <c r="L56" i="2" s="1"/>
  <c r="AM112" i="1"/>
  <c r="T74" i="2" s="1"/>
  <c r="AL111" i="1"/>
  <c r="R113" i="1"/>
  <c r="P114" i="1"/>
  <c r="M76" i="2" s="1"/>
  <c r="O120" i="1"/>
  <c r="L82" i="2" s="1"/>
  <c r="O121" i="1"/>
  <c r="L83" i="2" s="1"/>
  <c r="S122" i="1"/>
  <c r="AJ124" i="1"/>
  <c r="S86" i="2" s="1"/>
  <c r="O126" i="1"/>
  <c r="L88" i="2" s="1"/>
  <c r="R127" i="1"/>
  <c r="O133" i="1"/>
  <c r="L95" i="2" s="1"/>
  <c r="AP136" i="1"/>
  <c r="U98" i="2" s="1"/>
  <c r="AO135" i="1"/>
  <c r="AE138" i="1"/>
  <c r="AB146" i="1"/>
  <c r="P154" i="1"/>
  <c r="M116" i="2" s="1"/>
  <c r="AG155" i="1"/>
  <c r="R117" i="2" s="1"/>
  <c r="AO155" i="1"/>
  <c r="AP155" i="1" s="1"/>
  <c r="U117" i="2" s="1"/>
  <c r="AP156" i="1"/>
  <c r="U118" i="2" s="1"/>
  <c r="AE161" i="1"/>
  <c r="AD171" i="1"/>
  <c r="Q133" i="2" s="1"/>
  <c r="AR171" i="1"/>
  <c r="AO173" i="1"/>
  <c r="P182" i="1"/>
  <c r="M144" i="2" s="1"/>
  <c r="AJ155" i="1"/>
  <c r="S117" i="2" s="1"/>
  <c r="AJ156" i="1"/>
  <c r="S118" i="2" s="1"/>
  <c r="AH161" i="1"/>
  <c r="AM161" i="1"/>
  <c r="T123" i="2" s="1"/>
  <c r="AJ163" i="1"/>
  <c r="S125" i="2" s="1"/>
  <c r="R164" i="1"/>
  <c r="S164" i="1"/>
  <c r="O164" i="1"/>
  <c r="L126" i="2" s="1"/>
  <c r="R172" i="1"/>
  <c r="S172" i="1"/>
  <c r="O172" i="1"/>
  <c r="L134" i="2" s="1"/>
  <c r="AJ174" i="1"/>
  <c r="S136" i="2" s="1"/>
  <c r="AI173" i="1"/>
  <c r="AP181" i="1"/>
  <c r="U143" i="2" s="1"/>
  <c r="S193" i="1"/>
  <c r="R193" i="1"/>
  <c r="O193" i="1"/>
  <c r="L155" i="2" s="1"/>
  <c r="S197" i="1"/>
  <c r="R197" i="1"/>
  <c r="O197" i="1"/>
  <c r="L159" i="2" s="1"/>
  <c r="S201" i="1"/>
  <c r="R201" i="1"/>
  <c r="O201" i="1"/>
  <c r="L163" i="2" s="1"/>
  <c r="AE205" i="1"/>
  <c r="N206" i="1"/>
  <c r="K168" i="2" s="1"/>
  <c r="Z205" i="1"/>
  <c r="Z183" i="1" s="1"/>
  <c r="Z160" i="1" s="1"/>
  <c r="S213" i="1"/>
  <c r="R213" i="1"/>
  <c r="O213" i="1"/>
  <c r="L175" i="2" s="1"/>
  <c r="AQ229" i="1"/>
  <c r="AC236" i="1"/>
  <c r="O158" i="1"/>
  <c r="L120" i="2" s="1"/>
  <c r="AM162" i="1"/>
  <c r="T124" i="2" s="1"/>
  <c r="N164" i="1"/>
  <c r="K126" i="2" s="1"/>
  <c r="AR168" i="1"/>
  <c r="AF169" i="1"/>
  <c r="AG169" i="1" s="1"/>
  <c r="R131" i="2" s="1"/>
  <c r="N172" i="1"/>
  <c r="N170" i="1" s="1"/>
  <c r="AK174" i="1"/>
  <c r="AK173" i="1" s="1"/>
  <c r="W184" i="1"/>
  <c r="W183" i="1" s="1"/>
  <c r="N193" i="1"/>
  <c r="N197" i="1"/>
  <c r="N201" i="1"/>
  <c r="R203" i="1"/>
  <c r="N203" i="1"/>
  <c r="K165" i="2" s="1"/>
  <c r="S203" i="1"/>
  <c r="AF205" i="1"/>
  <c r="P208" i="1"/>
  <c r="M170" i="2" s="1"/>
  <c r="O206" i="1"/>
  <c r="L168" i="2" s="1"/>
  <c r="AC208" i="1"/>
  <c r="N213" i="1"/>
  <c r="P219" i="1"/>
  <c r="M181" i="2" s="1"/>
  <c r="AB219" i="1"/>
  <c r="AQ219" i="1" s="1"/>
  <c r="AK221" i="1"/>
  <c r="AM221" i="1" s="1"/>
  <c r="T183" i="2" s="1"/>
  <c r="AG222" i="1"/>
  <c r="R184" i="2" s="1"/>
  <c r="O223" i="1"/>
  <c r="L185" i="2" s="1"/>
  <c r="N223" i="1"/>
  <c r="K185" i="2" s="1"/>
  <c r="R223" i="1"/>
  <c r="AG227" i="1"/>
  <c r="R189" i="2" s="1"/>
  <c r="AA110" i="1"/>
  <c r="U134" i="1"/>
  <c r="AJ138" i="1"/>
  <c r="S100" i="2" s="1"/>
  <c r="AD150" i="1"/>
  <c r="Q112" i="2" s="1"/>
  <c r="AC154" i="1"/>
  <c r="AC157" i="1"/>
  <c r="S158" i="1"/>
  <c r="AL173" i="1"/>
  <c r="U174" i="1"/>
  <c r="U173" i="1" s="1"/>
  <c r="AH180" i="1"/>
  <c r="AH173" i="1" s="1"/>
  <c r="AE184" i="1"/>
  <c r="O188" i="1"/>
  <c r="L150" i="2" s="1"/>
  <c r="N188" i="1"/>
  <c r="K150" i="2" s="1"/>
  <c r="S188" i="1"/>
  <c r="O202" i="1"/>
  <c r="L164" i="2" s="1"/>
  <c r="AC203" i="1"/>
  <c r="AC204" i="1"/>
  <c r="AH205" i="1"/>
  <c r="AJ205" i="1" s="1"/>
  <c r="S167" i="2" s="1"/>
  <c r="P224" i="1"/>
  <c r="M186" i="2" s="1"/>
  <c r="R230" i="1"/>
  <c r="N230" i="1"/>
  <c r="P230" i="1" s="1"/>
  <c r="M192" i="2" s="1"/>
  <c r="AC256" i="1"/>
  <c r="P199" i="1"/>
  <c r="M161" i="2" s="1"/>
  <c r="AC199" i="1"/>
  <c r="P211" i="1"/>
  <c r="M173" i="2" s="1"/>
  <c r="AC211" i="1"/>
  <c r="AC230" i="1"/>
  <c r="O231" i="1"/>
  <c r="L193" i="2" s="1"/>
  <c r="S231" i="1"/>
  <c r="N231" i="1"/>
  <c r="R234" i="1"/>
  <c r="N234" i="1"/>
  <c r="Z270" i="1"/>
  <c r="Z265" i="1" s="1"/>
  <c r="Z20" i="1" s="1"/>
  <c r="AB194" i="1"/>
  <c r="AQ194" i="1" s="1"/>
  <c r="AS194" i="1" s="1"/>
  <c r="V156" i="2" s="1"/>
  <c r="P194" i="1"/>
  <c r="M156" i="2" s="1"/>
  <c r="AB198" i="1"/>
  <c r="AQ198" i="1" s="1"/>
  <c r="P198" i="1"/>
  <c r="M160" i="2" s="1"/>
  <c r="AJ215" i="1"/>
  <c r="S177" i="2" s="1"/>
  <c r="AI214" i="1"/>
  <c r="AC225" i="1"/>
  <c r="P225" i="1"/>
  <c r="M187" i="2" s="1"/>
  <c r="R231" i="1"/>
  <c r="O234" i="1"/>
  <c r="L196" i="2" s="1"/>
  <c r="O235" i="1"/>
  <c r="L197" i="2" s="1"/>
  <c r="S235" i="1"/>
  <c r="N235" i="1"/>
  <c r="R238" i="1"/>
  <c r="N238" i="1"/>
  <c r="P238" i="1" s="1"/>
  <c r="M200" i="2" s="1"/>
  <c r="N275" i="1"/>
  <c r="S275" i="1"/>
  <c r="R275" i="1"/>
  <c r="O275" i="1"/>
  <c r="L237" i="2" s="1"/>
  <c r="AC216" i="1"/>
  <c r="P216" i="1"/>
  <c r="M178" i="2" s="1"/>
  <c r="AB232" i="1"/>
  <c r="AQ232" i="1" s="1"/>
  <c r="P232" i="1"/>
  <c r="M194" i="2" s="1"/>
  <c r="AC238" i="1"/>
  <c r="O239" i="1"/>
  <c r="L201" i="2" s="1"/>
  <c r="S239" i="1"/>
  <c r="N239" i="1"/>
  <c r="AD159" i="1"/>
  <c r="Q121" i="2" s="1"/>
  <c r="W161" i="1"/>
  <c r="R176" i="1"/>
  <c r="N176" i="1"/>
  <c r="K138" i="2" s="1"/>
  <c r="AK184" i="1"/>
  <c r="P187" i="1"/>
  <c r="M149" i="2" s="1"/>
  <c r="AC187" i="1"/>
  <c r="R189" i="1"/>
  <c r="O189" i="1"/>
  <c r="L151" i="2" s="1"/>
  <c r="O192" i="1"/>
  <c r="L154" i="2" s="1"/>
  <c r="N192" i="1"/>
  <c r="S192" i="1"/>
  <c r="O196" i="1"/>
  <c r="L158" i="2" s="1"/>
  <c r="N196" i="1"/>
  <c r="S196" i="1"/>
  <c r="O200" i="1"/>
  <c r="L162" i="2" s="1"/>
  <c r="N200" i="1"/>
  <c r="S200" i="1"/>
  <c r="O212" i="1"/>
  <c r="L174" i="2" s="1"/>
  <c r="N212" i="1"/>
  <c r="S212" i="1"/>
  <c r="O217" i="1"/>
  <c r="L179" i="2" s="1"/>
  <c r="S217" i="1"/>
  <c r="R217" i="1"/>
  <c r="N217" i="1"/>
  <c r="AC220" i="1"/>
  <c r="P220" i="1"/>
  <c r="M182" i="2" s="1"/>
  <c r="AH227" i="1"/>
  <c r="S238" i="1"/>
  <c r="R239" i="1"/>
  <c r="P240" i="1"/>
  <c r="M202" i="2" s="1"/>
  <c r="AJ267" i="1"/>
  <c r="S229" i="2" s="1"/>
  <c r="AH266" i="1"/>
  <c r="AJ166" i="1"/>
  <c r="S128" i="2" s="1"/>
  <c r="AP170" i="1"/>
  <c r="U132" i="2" s="1"/>
  <c r="O176" i="1"/>
  <c r="L138" i="2" s="1"/>
  <c r="AN183" i="1"/>
  <c r="N189" i="1"/>
  <c r="AF184" i="1"/>
  <c r="AG202" i="1"/>
  <c r="R164" i="2" s="1"/>
  <c r="P209" i="1"/>
  <c r="M171" i="2" s="1"/>
  <c r="AM215" i="1"/>
  <c r="T177" i="2" s="1"/>
  <c r="S218" i="1"/>
  <c r="R218" i="1"/>
  <c r="O218" i="1"/>
  <c r="N218" i="1"/>
  <c r="S285" i="1"/>
  <c r="O285" i="1"/>
  <c r="L247" i="2" s="1"/>
  <c r="R285" i="1"/>
  <c r="N285" i="1"/>
  <c r="AM253" i="1"/>
  <c r="T215" i="2" s="1"/>
  <c r="AL252" i="1"/>
  <c r="AM252" i="1" s="1"/>
  <c r="T214" i="2" s="1"/>
  <c r="R256" i="1"/>
  <c r="O261" i="1"/>
  <c r="L223" i="2" s="1"/>
  <c r="S261" i="1"/>
  <c r="N261" i="1"/>
  <c r="AE270" i="1"/>
  <c r="AE265" i="1" s="1"/>
  <c r="AE20" i="1" s="1"/>
  <c r="N274" i="1"/>
  <c r="R274" i="1"/>
  <c r="S274" i="1"/>
  <c r="O289" i="1"/>
  <c r="L251" i="2" s="1"/>
  <c r="N289" i="1"/>
  <c r="AC347" i="1"/>
  <c r="AJ175" i="1"/>
  <c r="S137" i="2" s="1"/>
  <c r="O181" i="1"/>
  <c r="L143" i="2" s="1"/>
  <c r="V184" i="1"/>
  <c r="V183" i="1" s="1"/>
  <c r="AL184" i="1"/>
  <c r="AP202" i="1"/>
  <c r="U164" i="2" s="1"/>
  <c r="R229" i="1"/>
  <c r="R233" i="1"/>
  <c r="S236" i="1"/>
  <c r="R237" i="1"/>
  <c r="S240" i="1"/>
  <c r="P242" i="1"/>
  <c r="M204" i="2" s="1"/>
  <c r="R243" i="1"/>
  <c r="P246" i="1"/>
  <c r="M208" i="2" s="1"/>
  <c r="AG248" i="1"/>
  <c r="R210" i="2" s="1"/>
  <c r="S256" i="1"/>
  <c r="AB259" i="1"/>
  <c r="R261" i="1"/>
  <c r="B294" i="1"/>
  <c r="E298" i="1"/>
  <c r="R328" i="1"/>
  <c r="O328" i="1"/>
  <c r="L290" i="2" s="1"/>
  <c r="S328" i="1"/>
  <c r="AB332" i="1"/>
  <c r="N331" i="1"/>
  <c r="AP334" i="1"/>
  <c r="U296" i="2" s="1"/>
  <c r="AJ335" i="1"/>
  <c r="S297" i="2" s="1"/>
  <c r="O257" i="1"/>
  <c r="L219" i="2" s="1"/>
  <c r="S257" i="1"/>
  <c r="R257" i="1"/>
  <c r="AC264" i="1"/>
  <c r="P264" i="1"/>
  <c r="M226" i="2" s="1"/>
  <c r="S280" i="1"/>
  <c r="R280" i="1"/>
  <c r="N297" i="1"/>
  <c r="K259" i="2" s="1"/>
  <c r="O297" i="1"/>
  <c r="L259" i="2" s="1"/>
  <c r="S297" i="1"/>
  <c r="E302" i="1"/>
  <c r="B301" i="1"/>
  <c r="N307" i="1"/>
  <c r="O307" i="1"/>
  <c r="L269" i="2" s="1"/>
  <c r="P332" i="1"/>
  <c r="M294" i="2" s="1"/>
  <c r="O331" i="1"/>
  <c r="L293" i="2" s="1"/>
  <c r="AP360" i="1"/>
  <c r="U322" i="2" s="1"/>
  <c r="AN333" i="1"/>
  <c r="AN324" i="1" s="1"/>
  <c r="AN21" i="1" s="1"/>
  <c r="O147" i="1"/>
  <c r="L109" i="2" s="1"/>
  <c r="AP163" i="1"/>
  <c r="U125" i="2" s="1"/>
  <c r="O167" i="1"/>
  <c r="L129" i="2" s="1"/>
  <c r="S224" i="1"/>
  <c r="AC244" i="1"/>
  <c r="N248" i="1"/>
  <c r="K210" i="2" s="1"/>
  <c r="AJ248" i="1"/>
  <c r="S210" i="2" s="1"/>
  <c r="N251" i="1"/>
  <c r="K213" i="2" s="1"/>
  <c r="O251" i="1"/>
  <c r="L213" i="2" s="1"/>
  <c r="AO252" i="1"/>
  <c r="AP252" i="1" s="1"/>
  <c r="U214" i="2" s="1"/>
  <c r="N257" i="1"/>
  <c r="AP271" i="1"/>
  <c r="U233" i="2" s="1"/>
  <c r="O274" i="1"/>
  <c r="L236" i="2" s="1"/>
  <c r="N280" i="1"/>
  <c r="K242" i="2" s="1"/>
  <c r="AO281" i="1"/>
  <c r="AP281" i="1" s="1"/>
  <c r="U243" i="2" s="1"/>
  <c r="U281" i="1"/>
  <c r="U270" i="1" s="1"/>
  <c r="U265" i="1" s="1"/>
  <c r="U20" i="1" s="1"/>
  <c r="N284" i="1"/>
  <c r="S289" i="1"/>
  <c r="AM291" i="1"/>
  <c r="T253" i="2" s="1"/>
  <c r="AB292" i="1"/>
  <c r="AJ296" i="1"/>
  <c r="S258" i="2" s="1"/>
  <c r="R297" i="1"/>
  <c r="AP298" i="1"/>
  <c r="U260" i="2" s="1"/>
  <c r="R307" i="1"/>
  <c r="AP317" i="1"/>
  <c r="U279" i="2" s="1"/>
  <c r="AC319" i="1"/>
  <c r="P319" i="1"/>
  <c r="M281" i="2" s="1"/>
  <c r="Y325" i="1"/>
  <c r="Y324" i="1" s="1"/>
  <c r="Y21" i="1" s="1"/>
  <c r="AB328" i="1"/>
  <c r="AR346" i="1"/>
  <c r="AE252" i="1"/>
  <c r="AG252" i="1" s="1"/>
  <c r="R214" i="2" s="1"/>
  <c r="O260" i="1"/>
  <c r="L222" i="2" s="1"/>
  <c r="N260" i="1"/>
  <c r="S260" i="1"/>
  <c r="O262" i="1"/>
  <c r="L224" i="2" s="1"/>
  <c r="N262" i="1"/>
  <c r="AL266" i="1"/>
  <c r="AI271" i="1"/>
  <c r="AJ272" i="1"/>
  <c r="S234" i="2" s="1"/>
  <c r="O273" i="1"/>
  <c r="L235" i="2" s="1"/>
  <c r="N273" i="1"/>
  <c r="K235" i="2" s="1"/>
  <c r="S273" i="1"/>
  <c r="E276" i="1"/>
  <c r="O280" i="1"/>
  <c r="L242" i="2" s="1"/>
  <c r="AG282" i="1"/>
  <c r="R244" i="2" s="1"/>
  <c r="AF281" i="1"/>
  <c r="O284" i="1"/>
  <c r="S307" i="1"/>
  <c r="AC283" i="1"/>
  <c r="P283" i="1"/>
  <c r="M245" i="2" s="1"/>
  <c r="N290" i="1"/>
  <c r="S290" i="1"/>
  <c r="R290" i="1"/>
  <c r="O293" i="1"/>
  <c r="L255" i="2" s="1"/>
  <c r="N293" i="1"/>
  <c r="AB300" i="1"/>
  <c r="AG303" i="1"/>
  <c r="R265" i="2" s="1"/>
  <c r="O320" i="1"/>
  <c r="L282" i="2" s="1"/>
  <c r="R320" i="1"/>
  <c r="N320" i="1"/>
  <c r="K282" i="2" s="1"/>
  <c r="AC332" i="1"/>
  <c r="AJ180" i="1"/>
  <c r="S142" i="2" s="1"/>
  <c r="AP221" i="1"/>
  <c r="U183" i="2" s="1"/>
  <c r="AI227" i="1"/>
  <c r="O241" i="1"/>
  <c r="L203" i="2" s="1"/>
  <c r="N241" i="1"/>
  <c r="P247" i="1"/>
  <c r="M209" i="2" s="1"/>
  <c r="P249" i="1"/>
  <c r="M211" i="2" s="1"/>
  <c r="S251" i="1"/>
  <c r="AJ253" i="1"/>
  <c r="S215" i="2" s="1"/>
  <c r="O254" i="1"/>
  <c r="L216" i="2" s="1"/>
  <c r="N254" i="1"/>
  <c r="K216" i="2" s="1"/>
  <c r="N256" i="1"/>
  <c r="R260" i="1"/>
  <c r="S262" i="1"/>
  <c r="AP266" i="1"/>
  <c r="U228" i="2" s="1"/>
  <c r="AG271" i="1"/>
  <c r="R233" i="2" s="1"/>
  <c r="R273" i="1"/>
  <c r="R283" i="1"/>
  <c r="O290" i="1"/>
  <c r="L252" i="2" s="1"/>
  <c r="AJ334" i="1"/>
  <c r="S296" i="2" s="1"/>
  <c r="O245" i="1"/>
  <c r="L207" i="2" s="1"/>
  <c r="N245" i="1"/>
  <c r="R247" i="1"/>
  <c r="O258" i="1"/>
  <c r="L220" i="2" s="1"/>
  <c r="R258" i="1"/>
  <c r="AF267" i="1"/>
  <c r="AG268" i="1"/>
  <c r="R230" i="2" s="1"/>
  <c r="AK281" i="1"/>
  <c r="S283" i="1"/>
  <c r="R293" i="1"/>
  <c r="P300" i="1"/>
  <c r="M262" i="2" s="1"/>
  <c r="T325" i="1"/>
  <c r="T324" i="1" s="1"/>
  <c r="T21" i="1" s="1"/>
  <c r="AC292" i="1"/>
  <c r="AJ299" i="1"/>
  <c r="S261" i="2" s="1"/>
  <c r="AH298" i="1"/>
  <c r="AJ298" i="1" s="1"/>
  <c r="S260" i="2" s="1"/>
  <c r="AP327" i="1"/>
  <c r="U289" i="2" s="1"/>
  <c r="AJ330" i="1"/>
  <c r="S292" i="2" s="1"/>
  <c r="AJ331" i="1"/>
  <c r="S293" i="2" s="1"/>
  <c r="AG334" i="1"/>
  <c r="R296" i="2" s="1"/>
  <c r="S337" i="1"/>
  <c r="P343" i="1"/>
  <c r="M305" i="2" s="1"/>
  <c r="N346" i="1"/>
  <c r="P346" i="1" s="1"/>
  <c r="M308" i="2" s="1"/>
  <c r="S347" i="1"/>
  <c r="R356" i="1"/>
  <c r="O356" i="1"/>
  <c r="L318" i="2" s="1"/>
  <c r="S356" i="1"/>
  <c r="AF360" i="1"/>
  <c r="AG360" i="1" s="1"/>
  <c r="R322" i="2" s="1"/>
  <c r="AJ364" i="1"/>
  <c r="S326" i="2" s="1"/>
  <c r="P380" i="1"/>
  <c r="M342" i="2" s="1"/>
  <c r="AG409" i="1"/>
  <c r="R371" i="2" s="1"/>
  <c r="AQ437" i="1"/>
  <c r="AM282" i="1"/>
  <c r="T244" i="2" s="1"/>
  <c r="P292" i="1"/>
  <c r="M254" i="2" s="1"/>
  <c r="AG296" i="1"/>
  <c r="R258" i="2" s="1"/>
  <c r="AP296" i="1"/>
  <c r="U258" i="2" s="1"/>
  <c r="AG304" i="1"/>
  <c r="R266" i="2" s="1"/>
  <c r="P306" i="1"/>
  <c r="M268" i="2" s="1"/>
  <c r="E308" i="1"/>
  <c r="AJ318" i="1"/>
  <c r="S280" i="2" s="1"/>
  <c r="AG327" i="1"/>
  <c r="R289" i="2" s="1"/>
  <c r="P342" i="1"/>
  <c r="M304" i="2" s="1"/>
  <c r="AB356" i="1"/>
  <c r="AP373" i="1"/>
  <c r="U335" i="2" s="1"/>
  <c r="AR376" i="1"/>
  <c r="AS376" i="1" s="1"/>
  <c r="V338" i="2" s="1"/>
  <c r="AD376" i="1"/>
  <c r="Q338" i="2" s="1"/>
  <c r="AC382" i="1"/>
  <c r="P382" i="1"/>
  <c r="M344" i="2" s="1"/>
  <c r="AJ400" i="1"/>
  <c r="S362" i="2" s="1"/>
  <c r="AK399" i="1"/>
  <c r="AK23" i="1" s="1"/>
  <c r="AM400" i="1"/>
  <c r="T362" i="2" s="1"/>
  <c r="O415" i="1"/>
  <c r="R346" i="1"/>
  <c r="O348" i="1"/>
  <c r="L310" i="2" s="1"/>
  <c r="N348" i="1"/>
  <c r="AI349" i="1"/>
  <c r="AJ349" i="1" s="1"/>
  <c r="S311" i="2" s="1"/>
  <c r="N350" i="1"/>
  <c r="AJ350" i="1"/>
  <c r="S312" i="2" s="1"/>
  <c r="AP361" i="1"/>
  <c r="U323" i="2" s="1"/>
  <c r="AJ367" i="1"/>
  <c r="S329" i="2" s="1"/>
  <c r="AJ373" i="1"/>
  <c r="S335" i="2" s="1"/>
  <c r="P381" i="1"/>
  <c r="M343" i="2" s="1"/>
  <c r="U399" i="1"/>
  <c r="U23" i="1" s="1"/>
  <c r="P341" i="1"/>
  <c r="M303" i="2" s="1"/>
  <c r="S346" i="1"/>
  <c r="AR351" i="1"/>
  <c r="AM369" i="1"/>
  <c r="T331" i="2" s="1"/>
  <c r="AL368" i="1"/>
  <c r="AJ374" i="1"/>
  <c r="S336" i="2" s="1"/>
  <c r="AQ379" i="1"/>
  <c r="AM419" i="1"/>
  <c r="T381" i="2" s="1"/>
  <c r="O345" i="1"/>
  <c r="L307" i="2" s="1"/>
  <c r="R348" i="1"/>
  <c r="AL349" i="1"/>
  <c r="AM349" i="1" s="1"/>
  <c r="T311" i="2" s="1"/>
  <c r="AM350" i="1"/>
  <c r="T312" i="2" s="1"/>
  <c r="AM355" i="1"/>
  <c r="T317" i="2" s="1"/>
  <c r="AK363" i="1"/>
  <c r="AM363" i="1" s="1"/>
  <c r="T325" i="2" s="1"/>
  <c r="AN366" i="1"/>
  <c r="AN22" i="1" s="1"/>
  <c r="P371" i="1"/>
  <c r="M333" i="2" s="1"/>
  <c r="AG394" i="1"/>
  <c r="R356" i="2" s="1"/>
  <c r="Y399" i="1"/>
  <c r="Y23" i="1" s="1"/>
  <c r="S269" i="1"/>
  <c r="N269" i="1"/>
  <c r="K231" i="2" s="1"/>
  <c r="AG317" i="1"/>
  <c r="R279" i="2" s="1"/>
  <c r="AQ319" i="1"/>
  <c r="O336" i="1"/>
  <c r="L298" i="2" s="1"/>
  <c r="N336" i="1"/>
  <c r="K298" i="2" s="1"/>
  <c r="O337" i="1"/>
  <c r="L299" i="2" s="1"/>
  <c r="O344" i="1"/>
  <c r="L306" i="2" s="1"/>
  <c r="N344" i="1"/>
  <c r="N347" i="1"/>
  <c r="S348" i="1"/>
  <c r="R358" i="1"/>
  <c r="S358" i="1"/>
  <c r="O358" i="1"/>
  <c r="L320" i="2" s="1"/>
  <c r="AC362" i="1"/>
  <c r="O361" i="1"/>
  <c r="L323" i="2" s="1"/>
  <c r="AP369" i="1"/>
  <c r="U331" i="2" s="1"/>
  <c r="AO368" i="1"/>
  <c r="AE372" i="1"/>
  <c r="AE366" i="1" s="1"/>
  <c r="AE22" i="1" s="1"/>
  <c r="O269" i="1"/>
  <c r="L231" i="2" s="1"/>
  <c r="AG279" i="1"/>
  <c r="R241" i="2" s="1"/>
  <c r="AL281" i="1"/>
  <c r="Y281" i="1"/>
  <c r="Y270" i="1" s="1"/>
  <c r="Y265" i="1" s="1"/>
  <c r="Y20" i="1" s="1"/>
  <c r="AH281" i="1"/>
  <c r="AM296" i="1"/>
  <c r="T258" i="2" s="1"/>
  <c r="AO326" i="1"/>
  <c r="AM327" i="1"/>
  <c r="T289" i="2" s="1"/>
  <c r="AL326" i="1"/>
  <c r="P329" i="1"/>
  <c r="M291" i="2" s="1"/>
  <c r="AR329" i="1"/>
  <c r="AG330" i="1"/>
  <c r="R292" i="2" s="1"/>
  <c r="AG331" i="1"/>
  <c r="R293" i="2" s="1"/>
  <c r="AP331" i="1"/>
  <c r="U293" i="2" s="1"/>
  <c r="R336" i="1"/>
  <c r="AC339" i="1"/>
  <c r="AB357" i="1"/>
  <c r="AQ357" i="1" s="1"/>
  <c r="N358" i="1"/>
  <c r="P362" i="1"/>
  <c r="M324" i="2" s="1"/>
  <c r="AP372" i="1"/>
  <c r="U334" i="2" s="1"/>
  <c r="AG373" i="1"/>
  <c r="R335" i="2" s="1"/>
  <c r="AF372" i="1"/>
  <c r="AR389" i="1"/>
  <c r="AS389" i="1" s="1"/>
  <c r="V351" i="2" s="1"/>
  <c r="AD389" i="1"/>
  <c r="Q351" i="2" s="1"/>
  <c r="AM361" i="1"/>
  <c r="T323" i="2" s="1"/>
  <c r="AK360" i="1"/>
  <c r="AM360" i="1" s="1"/>
  <c r="T322" i="2" s="1"/>
  <c r="AF368" i="1"/>
  <c r="AG369" i="1"/>
  <c r="R331" i="2" s="1"/>
  <c r="AR380" i="1"/>
  <c r="AS380" i="1" s="1"/>
  <c r="V342" i="2" s="1"/>
  <c r="AD380" i="1"/>
  <c r="Q342" i="2" s="1"/>
  <c r="AD385" i="1"/>
  <c r="Q347" i="2" s="1"/>
  <c r="AG397" i="1"/>
  <c r="R359" i="2" s="1"/>
  <c r="AG402" i="1"/>
  <c r="R364" i="2" s="1"/>
  <c r="AE404" i="1"/>
  <c r="AE399" i="1" s="1"/>
  <c r="AE23" i="1" s="1"/>
  <c r="AM409" i="1"/>
  <c r="T371" i="2" s="1"/>
  <c r="N416" i="1"/>
  <c r="AB417" i="1"/>
  <c r="W418" i="1"/>
  <c r="W24" i="1" s="1"/>
  <c r="AG420" i="1"/>
  <c r="R382" i="2" s="1"/>
  <c r="AF419" i="1"/>
  <c r="AC426" i="1"/>
  <c r="AD467" i="1"/>
  <c r="Q429" i="2" s="1"/>
  <c r="AD482" i="1"/>
  <c r="Q444" i="2" s="1"/>
  <c r="AQ482" i="1"/>
  <c r="P383" i="1"/>
  <c r="M345" i="2" s="1"/>
  <c r="R392" i="1"/>
  <c r="S392" i="1"/>
  <c r="Z399" i="1"/>
  <c r="Z23" i="1" s="1"/>
  <c r="AH399" i="1"/>
  <c r="AH23" i="1" s="1"/>
  <c r="R407" i="1"/>
  <c r="N407" i="1"/>
  <c r="K369" i="2" s="1"/>
  <c r="O407" i="1"/>
  <c r="L369" i="2" s="1"/>
  <c r="S407" i="1"/>
  <c r="AR414" i="1"/>
  <c r="AC417" i="1"/>
  <c r="P417" i="1"/>
  <c r="M379" i="2" s="1"/>
  <c r="AI419" i="1"/>
  <c r="AJ420" i="1"/>
  <c r="S382" i="2" s="1"/>
  <c r="O423" i="1"/>
  <c r="L385" i="2" s="1"/>
  <c r="R423" i="1"/>
  <c r="AR427" i="1"/>
  <c r="S433" i="1"/>
  <c r="N433" i="1"/>
  <c r="R433" i="1"/>
  <c r="S446" i="1"/>
  <c r="N446" i="1"/>
  <c r="K408" i="2" s="1"/>
  <c r="N459" i="1"/>
  <c r="O459" i="1"/>
  <c r="L421" i="2" s="1"/>
  <c r="S459" i="1"/>
  <c r="N463" i="1"/>
  <c r="R463" i="1"/>
  <c r="O463" i="1"/>
  <c r="L425" i="2" s="1"/>
  <c r="O387" i="1"/>
  <c r="N387" i="1"/>
  <c r="AB392" i="1"/>
  <c r="N391" i="1"/>
  <c r="K353" i="2" s="1"/>
  <c r="AJ397" i="1"/>
  <c r="S359" i="2" s="1"/>
  <c r="AI394" i="1"/>
  <c r="AJ394" i="1" s="1"/>
  <c r="S356" i="2" s="1"/>
  <c r="AB403" i="1"/>
  <c r="N402" i="1"/>
  <c r="AP409" i="1"/>
  <c r="U371" i="2" s="1"/>
  <c r="AO408" i="1"/>
  <c r="AP408" i="1" s="1"/>
  <c r="U370" i="2" s="1"/>
  <c r="AL415" i="1"/>
  <c r="AM415" i="1" s="1"/>
  <c r="T377" i="2" s="1"/>
  <c r="AM416" i="1"/>
  <c r="T378" i="2" s="1"/>
  <c r="AC446" i="1"/>
  <c r="O445" i="1"/>
  <c r="L407" i="2" s="1"/>
  <c r="AG451" i="1"/>
  <c r="R413" i="2" s="1"/>
  <c r="AF450" i="1"/>
  <c r="P454" i="1"/>
  <c r="M416" i="2" s="1"/>
  <c r="AC454" i="1"/>
  <c r="O465" i="1"/>
  <c r="L427" i="2" s="1"/>
  <c r="S465" i="1"/>
  <c r="R465" i="1"/>
  <c r="AB397" i="1"/>
  <c r="AQ398" i="1"/>
  <c r="AQ397" i="1" s="1"/>
  <c r="AJ401" i="1"/>
  <c r="S363" i="2" s="1"/>
  <c r="P403" i="1"/>
  <c r="M365" i="2" s="1"/>
  <c r="AM420" i="1"/>
  <c r="T382" i="2" s="1"/>
  <c r="N421" i="1"/>
  <c r="AB422" i="1"/>
  <c r="V424" i="1"/>
  <c r="V418" i="1" s="1"/>
  <c r="V24" i="1" s="1"/>
  <c r="AG425" i="1"/>
  <c r="R387" i="2" s="1"/>
  <c r="P438" i="1"/>
  <c r="M400" i="2" s="1"/>
  <c r="AC438" i="1"/>
  <c r="N440" i="1"/>
  <c r="S440" i="1"/>
  <c r="O440" i="1"/>
  <c r="L402" i="2" s="1"/>
  <c r="AC464" i="1"/>
  <c r="AS482" i="1"/>
  <c r="V444" i="2" s="1"/>
  <c r="P353" i="1"/>
  <c r="M315" i="2" s="1"/>
  <c r="AI360" i="1"/>
  <c r="AJ360" i="1" s="1"/>
  <c r="S322" i="2" s="1"/>
  <c r="AK373" i="1"/>
  <c r="AK372" i="1" s="1"/>
  <c r="AK366" i="1" s="1"/>
  <c r="AK22" i="1" s="1"/>
  <c r="R381" i="1"/>
  <c r="S383" i="1"/>
  <c r="P385" i="1"/>
  <c r="M347" i="2" s="1"/>
  <c r="P386" i="1"/>
  <c r="M348" i="2" s="1"/>
  <c r="R387" i="1"/>
  <c r="P388" i="1"/>
  <c r="M350" i="2" s="1"/>
  <c r="S389" i="1"/>
  <c r="AC390" i="1"/>
  <c r="P392" i="1"/>
  <c r="M354" i="2" s="1"/>
  <c r="AR393" i="1"/>
  <c r="AS393" i="1" s="1"/>
  <c r="V355" i="2" s="1"/>
  <c r="AM397" i="1"/>
  <c r="T359" i="2" s="1"/>
  <c r="AL394" i="1"/>
  <c r="AM394" i="1" s="1"/>
  <c r="T356" i="2" s="1"/>
  <c r="AM401" i="1"/>
  <c r="T363" i="2" s="1"/>
  <c r="R403" i="1"/>
  <c r="AM405" i="1"/>
  <c r="T367" i="2" s="1"/>
  <c r="AG410" i="1"/>
  <c r="R372" i="2" s="1"/>
  <c r="N413" i="1"/>
  <c r="AN420" i="1"/>
  <c r="AN419" i="1" s="1"/>
  <c r="AN418" i="1" s="1"/>
  <c r="AN24" i="1" s="1"/>
  <c r="P422" i="1"/>
  <c r="M384" i="2" s="1"/>
  <c r="S423" i="1"/>
  <c r="AJ429" i="1"/>
  <c r="S391" i="2" s="1"/>
  <c r="AI428" i="1"/>
  <c r="AJ428" i="1" s="1"/>
  <c r="S390" i="2" s="1"/>
  <c r="N430" i="1"/>
  <c r="K392" i="2" s="1"/>
  <c r="O430" i="1"/>
  <c r="L392" i="2" s="1"/>
  <c r="S430" i="1"/>
  <c r="Z434" i="1"/>
  <c r="Z418" i="1" s="1"/>
  <c r="Z24" i="1" s="1"/>
  <c r="AM435" i="1"/>
  <c r="T397" i="2" s="1"/>
  <c r="AL434" i="1"/>
  <c r="R440" i="1"/>
  <c r="R443" i="1"/>
  <c r="O443" i="1"/>
  <c r="L405" i="2" s="1"/>
  <c r="P449" i="1"/>
  <c r="M411" i="2" s="1"/>
  <c r="AC449" i="1"/>
  <c r="S452" i="1"/>
  <c r="O452" i="1"/>
  <c r="L414" i="2" s="1"/>
  <c r="N452" i="1"/>
  <c r="K414" i="2" s="1"/>
  <c r="AC460" i="1"/>
  <c r="P466" i="1"/>
  <c r="M428" i="2" s="1"/>
  <c r="AP363" i="1"/>
  <c r="U325" i="2" s="1"/>
  <c r="V373" i="1"/>
  <c r="V372" i="1" s="1"/>
  <c r="V366" i="1" s="1"/>
  <c r="V22" i="1" s="1"/>
  <c r="AL373" i="1"/>
  <c r="S381" i="1"/>
  <c r="AR381" i="1"/>
  <c r="S382" i="1"/>
  <c r="P384" i="1"/>
  <c r="M346" i="2" s="1"/>
  <c r="S387" i="1"/>
  <c r="R388" i="1"/>
  <c r="AC392" i="1"/>
  <c r="AA399" i="1"/>
  <c r="AA23" i="1" s="1"/>
  <c r="AM402" i="1"/>
  <c r="T364" i="2" s="1"/>
  <c r="S403" i="1"/>
  <c r="AN399" i="1"/>
  <c r="AN23" i="1" s="1"/>
  <c r="AG406" i="1"/>
  <c r="R368" i="2" s="1"/>
  <c r="AP406" i="1"/>
  <c r="U368" i="2" s="1"/>
  <c r="AO405" i="1"/>
  <c r="O413" i="1"/>
  <c r="L375" i="2" s="1"/>
  <c r="AP415" i="1"/>
  <c r="U377" i="2" s="1"/>
  <c r="AF415" i="1"/>
  <c r="AG415" i="1" s="1"/>
  <c r="R377" i="2" s="1"/>
  <c r="AG416" i="1"/>
  <c r="R378" i="2" s="1"/>
  <c r="AJ425" i="1"/>
  <c r="S387" i="2" s="1"/>
  <c r="AO435" i="1"/>
  <c r="O437" i="1"/>
  <c r="L399" i="2" s="1"/>
  <c r="S437" i="1"/>
  <c r="AR442" i="1"/>
  <c r="S456" i="1"/>
  <c r="R456" i="1"/>
  <c r="O456" i="1"/>
  <c r="L418" i="2" s="1"/>
  <c r="N456" i="1"/>
  <c r="AS479" i="1"/>
  <c r="V441" i="2" s="1"/>
  <c r="AG349" i="1"/>
  <c r="R311" i="2" s="1"/>
  <c r="P351" i="1"/>
  <c r="M313" i="2" s="1"/>
  <c r="AG363" i="1"/>
  <c r="R325" i="2" s="1"/>
  <c r="AM374" i="1"/>
  <c r="T336" i="2" s="1"/>
  <c r="N375" i="1"/>
  <c r="K337" i="2" s="1"/>
  <c r="AC383" i="1"/>
  <c r="R413" i="1"/>
  <c r="AM429" i="1"/>
  <c r="T391" i="2" s="1"/>
  <c r="AL428" i="1"/>
  <c r="N432" i="1"/>
  <c r="R432" i="1"/>
  <c r="S432" i="1"/>
  <c r="O441" i="1"/>
  <c r="L403" i="2" s="1"/>
  <c r="N441" i="1"/>
  <c r="R441" i="1"/>
  <c r="AG445" i="1"/>
  <c r="R407" i="2" s="1"/>
  <c r="AE444" i="1"/>
  <c r="AC466" i="1"/>
  <c r="AR478" i="1"/>
  <c r="AS478" i="1" s="1"/>
  <c r="V440" i="2" s="1"/>
  <c r="AD478" i="1"/>
  <c r="Q440" i="2" s="1"/>
  <c r="AL334" i="1"/>
  <c r="AM335" i="1"/>
  <c r="T297" i="2" s="1"/>
  <c r="N338" i="1"/>
  <c r="K300" i="2" s="1"/>
  <c r="O340" i="1"/>
  <c r="L302" i="2" s="1"/>
  <c r="N340" i="1"/>
  <c r="V349" i="1"/>
  <c r="V333" i="1" s="1"/>
  <c r="V324" i="1" s="1"/>
  <c r="V21" i="1" s="1"/>
  <c r="R351" i="1"/>
  <c r="S353" i="1"/>
  <c r="T366" i="1"/>
  <c r="T22" i="1" s="1"/>
  <c r="AJ369" i="1"/>
  <c r="S331" i="2" s="1"/>
  <c r="R370" i="1"/>
  <c r="O370" i="1"/>
  <c r="L332" i="2" s="1"/>
  <c r="R375" i="1"/>
  <c r="P379" i="1"/>
  <c r="M341" i="2" s="1"/>
  <c r="AC386" i="1"/>
  <c r="AP395" i="1"/>
  <c r="U357" i="2" s="1"/>
  <c r="AO401" i="1"/>
  <c r="AP402" i="1"/>
  <c r="U364" i="2" s="1"/>
  <c r="AI409" i="1"/>
  <c r="N411" i="1"/>
  <c r="K373" i="2" s="1"/>
  <c r="P412" i="1"/>
  <c r="M374" i="2" s="1"/>
  <c r="S414" i="1"/>
  <c r="R414" i="1"/>
  <c r="AC422" i="1"/>
  <c r="AA424" i="1"/>
  <c r="AA418" i="1" s="1"/>
  <c r="AA24" i="1" s="1"/>
  <c r="O432" i="1"/>
  <c r="L394" i="2" s="1"/>
  <c r="Y434" i="1"/>
  <c r="Y418" i="1" s="1"/>
  <c r="Y24" i="1" s="1"/>
  <c r="AI435" i="1"/>
  <c r="AJ436" i="1"/>
  <c r="S398" i="2" s="1"/>
  <c r="AC447" i="1"/>
  <c r="AQ490" i="1"/>
  <c r="AS490" i="1" s="1"/>
  <c r="V452" i="2" s="1"/>
  <c r="AD490" i="1"/>
  <c r="Q452" i="2" s="1"/>
  <c r="AR506" i="1"/>
  <c r="O398" i="1"/>
  <c r="L360" i="2" s="1"/>
  <c r="AP416" i="1"/>
  <c r="U378" i="2" s="1"/>
  <c r="AM426" i="1"/>
  <c r="T388" i="2" s="1"/>
  <c r="N447" i="1"/>
  <c r="S447" i="1"/>
  <c r="P448" i="1"/>
  <c r="M410" i="2" s="1"/>
  <c r="O461" i="1"/>
  <c r="L423" i="2" s="1"/>
  <c r="S461" i="1"/>
  <c r="R464" i="1"/>
  <c r="R471" i="1"/>
  <c r="O476" i="1"/>
  <c r="L438" i="2" s="1"/>
  <c r="AD479" i="1"/>
  <c r="Q441" i="2" s="1"/>
  <c r="N481" i="1"/>
  <c r="P482" i="1"/>
  <c r="M444" i="2" s="1"/>
  <c r="P483" i="1"/>
  <c r="M445" i="2" s="1"/>
  <c r="N488" i="1"/>
  <c r="S491" i="1"/>
  <c r="N494" i="1"/>
  <c r="P495" i="1"/>
  <c r="M457" i="2" s="1"/>
  <c r="AR505" i="1"/>
  <c r="O512" i="1"/>
  <c r="L474" i="2" s="1"/>
  <c r="R516" i="1"/>
  <c r="N516" i="1"/>
  <c r="S516" i="1"/>
  <c r="O516" i="1"/>
  <c r="L478" i="2" s="1"/>
  <c r="O473" i="1"/>
  <c r="L435" i="2" s="1"/>
  <c r="S473" i="1"/>
  <c r="O488" i="1"/>
  <c r="L450" i="2" s="1"/>
  <c r="P499" i="1"/>
  <c r="M461" i="2" s="1"/>
  <c r="P505" i="1"/>
  <c r="M467" i="2" s="1"/>
  <c r="P520" i="1"/>
  <c r="M482" i="2" s="1"/>
  <c r="AC520" i="1"/>
  <c r="AC439" i="1"/>
  <c r="P439" i="1"/>
  <c r="M401" i="2" s="1"/>
  <c r="O453" i="1"/>
  <c r="L415" i="2" s="1"/>
  <c r="S453" i="1"/>
  <c r="O455" i="1"/>
  <c r="L417" i="2" s="1"/>
  <c r="P468" i="1"/>
  <c r="M430" i="2" s="1"/>
  <c r="AC470" i="1"/>
  <c r="N473" i="1"/>
  <c r="P474" i="1"/>
  <c r="M436" i="2" s="1"/>
  <c r="P475" i="1"/>
  <c r="M437" i="2" s="1"/>
  <c r="N480" i="1"/>
  <c r="O485" i="1"/>
  <c r="L447" i="2" s="1"/>
  <c r="S485" i="1"/>
  <c r="R488" i="1"/>
  <c r="P498" i="1"/>
  <c r="M460" i="2" s="1"/>
  <c r="AS499" i="1"/>
  <c r="V461" i="2" s="1"/>
  <c r="P504" i="1"/>
  <c r="M466" i="2" s="1"/>
  <c r="AC504" i="1"/>
  <c r="P514" i="1"/>
  <c r="M476" i="2" s="1"/>
  <c r="AR576" i="1"/>
  <c r="R502" i="1"/>
  <c r="N502" i="1"/>
  <c r="AC507" i="1"/>
  <c r="P507" i="1"/>
  <c r="M469" i="2" s="1"/>
  <c r="P509" i="1"/>
  <c r="M471" i="2" s="1"/>
  <c r="AD511" i="1"/>
  <c r="Q473" i="2" s="1"/>
  <c r="AR511" i="1"/>
  <c r="AS511" i="1" s="1"/>
  <c r="V473" i="2" s="1"/>
  <c r="AR593" i="1"/>
  <c r="AR616" i="1"/>
  <c r="O477" i="1"/>
  <c r="L439" i="2" s="1"/>
  <c r="S477" i="1"/>
  <c r="P492" i="1"/>
  <c r="M454" i="2" s="1"/>
  <c r="AS493" i="1"/>
  <c r="V455" i="2" s="1"/>
  <c r="R496" i="1"/>
  <c r="N496" i="1"/>
  <c r="AC497" i="1"/>
  <c r="P497" i="1"/>
  <c r="M459" i="2" s="1"/>
  <c r="O502" i="1"/>
  <c r="L464" i="2" s="1"/>
  <c r="P503" i="1"/>
  <c r="M465" i="2" s="1"/>
  <c r="R508" i="1"/>
  <c r="S508" i="1"/>
  <c r="AC527" i="1"/>
  <c r="P527" i="1"/>
  <c r="M489" i="2" s="1"/>
  <c r="S455" i="1"/>
  <c r="O457" i="1"/>
  <c r="L419" i="2" s="1"/>
  <c r="S457" i="1"/>
  <c r="O472" i="1"/>
  <c r="L434" i="2" s="1"/>
  <c r="N477" i="1"/>
  <c r="P478" i="1"/>
  <c r="M440" i="2" s="1"/>
  <c r="P479" i="1"/>
  <c r="M441" i="2" s="1"/>
  <c r="N484" i="1"/>
  <c r="O489" i="1"/>
  <c r="L451" i="2" s="1"/>
  <c r="S489" i="1"/>
  <c r="O491" i="1"/>
  <c r="L453" i="2" s="1"/>
  <c r="O496" i="1"/>
  <c r="L458" i="2" s="1"/>
  <c r="R500" i="1"/>
  <c r="O500" i="1"/>
  <c r="L462" i="2" s="1"/>
  <c r="S502" i="1"/>
  <c r="AR503" i="1"/>
  <c r="N508" i="1"/>
  <c r="R510" i="1"/>
  <c r="O510" i="1"/>
  <c r="L472" i="2" s="1"/>
  <c r="AC513" i="1"/>
  <c r="P513" i="1"/>
  <c r="M475" i="2" s="1"/>
  <c r="AC519" i="1"/>
  <c r="P519" i="1"/>
  <c r="M481" i="2" s="1"/>
  <c r="AG421" i="1"/>
  <c r="R383" i="2" s="1"/>
  <c r="P442" i="1"/>
  <c r="M404" i="2" s="1"/>
  <c r="N457" i="1"/>
  <c r="P458" i="1"/>
  <c r="M420" i="2" s="1"/>
  <c r="N464" i="1"/>
  <c r="S467" i="1"/>
  <c r="O469" i="1"/>
  <c r="L431" i="2" s="1"/>
  <c r="S469" i="1"/>
  <c r="O471" i="1"/>
  <c r="L433" i="2" s="1"/>
  <c r="R472" i="1"/>
  <c r="R479" i="1"/>
  <c r="AC480" i="1"/>
  <c r="O484" i="1"/>
  <c r="L446" i="2" s="1"/>
  <c r="AC486" i="1"/>
  <c r="N489" i="1"/>
  <c r="P490" i="1"/>
  <c r="M452" i="2" s="1"/>
  <c r="S496" i="1"/>
  <c r="N500" i="1"/>
  <c r="P506" i="1"/>
  <c r="M468" i="2" s="1"/>
  <c r="O508" i="1"/>
  <c r="L470" i="2" s="1"/>
  <c r="N510" i="1"/>
  <c r="P521" i="1"/>
  <c r="M483" i="2" s="1"/>
  <c r="AC523" i="1"/>
  <c r="P523" i="1"/>
  <c r="M485" i="2" s="1"/>
  <c r="R477" i="1"/>
  <c r="O481" i="1"/>
  <c r="L443" i="2" s="1"/>
  <c r="S481" i="1"/>
  <c r="R484" i="1"/>
  <c r="R494" i="1"/>
  <c r="O494" i="1"/>
  <c r="L456" i="2" s="1"/>
  <c r="AD495" i="1"/>
  <c r="Q457" i="2" s="1"/>
  <c r="AR495" i="1"/>
  <c r="AS495" i="1" s="1"/>
  <c r="V457" i="2" s="1"/>
  <c r="R512" i="1"/>
  <c r="N512" i="1"/>
  <c r="R427" i="1"/>
  <c r="S498" i="1"/>
  <c r="AD499" i="1"/>
  <c r="Q461" i="2" s="1"/>
  <c r="S514" i="1"/>
  <c r="AD515" i="1"/>
  <c r="Q477" i="2" s="1"/>
  <c r="N518" i="1"/>
  <c r="P529" i="1"/>
  <c r="M491" i="2" s="1"/>
  <c r="S530" i="1"/>
  <c r="O532" i="1"/>
  <c r="L494" i="2" s="1"/>
  <c r="N534" i="1"/>
  <c r="AR543" i="1"/>
  <c r="AS543" i="1" s="1"/>
  <c r="V505" i="2" s="1"/>
  <c r="P545" i="1"/>
  <c r="M507" i="2" s="1"/>
  <c r="S546" i="1"/>
  <c r="AD547" i="1"/>
  <c r="Q509" i="2" s="1"/>
  <c r="O548" i="1"/>
  <c r="L510" i="2" s="1"/>
  <c r="N550" i="1"/>
  <c r="AR559" i="1"/>
  <c r="AS559" i="1" s="1"/>
  <c r="V521" i="2" s="1"/>
  <c r="P561" i="1"/>
  <c r="M523" i="2" s="1"/>
  <c r="S562" i="1"/>
  <c r="O564" i="1"/>
  <c r="L526" i="2" s="1"/>
  <c r="N566" i="1"/>
  <c r="AR575" i="1"/>
  <c r="AS575" i="1" s="1"/>
  <c r="V537" i="2" s="1"/>
  <c r="P577" i="1"/>
  <c r="M539" i="2" s="1"/>
  <c r="S578" i="1"/>
  <c r="P586" i="1"/>
  <c r="M548" i="2" s="1"/>
  <c r="AC586" i="1"/>
  <c r="P591" i="1"/>
  <c r="M553" i="2" s="1"/>
  <c r="AM592" i="1"/>
  <c r="T554" i="2" s="1"/>
  <c r="U596" i="1"/>
  <c r="P610" i="1"/>
  <c r="M572" i="2" s="1"/>
  <c r="AP613" i="1"/>
  <c r="U575" i="2" s="1"/>
  <c r="AO608" i="1"/>
  <c r="AE615" i="1"/>
  <c r="AG616" i="1"/>
  <c r="R578" i="2" s="1"/>
  <c r="W620" i="1"/>
  <c r="AJ621" i="1"/>
  <c r="S583" i="2" s="1"/>
  <c r="AI620" i="1"/>
  <c r="S623" i="1"/>
  <c r="R623" i="1"/>
  <c r="N623" i="1"/>
  <c r="P623" i="1" s="1"/>
  <c r="M585" i="2" s="1"/>
  <c r="O518" i="1"/>
  <c r="L480" i="2" s="1"/>
  <c r="AC528" i="1"/>
  <c r="AR530" i="1"/>
  <c r="AS530" i="1" s="1"/>
  <c r="V492" i="2" s="1"/>
  <c r="S532" i="1"/>
  <c r="O534" i="1"/>
  <c r="L496" i="2" s="1"/>
  <c r="AR546" i="1"/>
  <c r="S548" i="1"/>
  <c r="O550" i="1"/>
  <c r="L512" i="2" s="1"/>
  <c r="S564" i="1"/>
  <c r="O566" i="1"/>
  <c r="L528" i="2" s="1"/>
  <c r="AC623" i="1"/>
  <c r="AC626" i="1"/>
  <c r="P626" i="1"/>
  <c r="M588" i="2" s="1"/>
  <c r="AR631" i="1"/>
  <c r="O632" i="1"/>
  <c r="L594" i="2" s="1"/>
  <c r="AS547" i="1"/>
  <c r="V509" i="2" s="1"/>
  <c r="AD567" i="1"/>
  <c r="Q529" i="2" s="1"/>
  <c r="AI597" i="1"/>
  <c r="AO598" i="1"/>
  <c r="AP599" i="1"/>
  <c r="U561" i="2" s="1"/>
  <c r="N524" i="1"/>
  <c r="P535" i="1"/>
  <c r="M497" i="2" s="1"/>
  <c r="P538" i="1"/>
  <c r="M500" i="2" s="1"/>
  <c r="N540" i="1"/>
  <c r="P551" i="1"/>
  <c r="M513" i="2" s="1"/>
  <c r="P554" i="1"/>
  <c r="M516" i="2" s="1"/>
  <c r="N556" i="1"/>
  <c r="P556" i="1" s="1"/>
  <c r="M518" i="2" s="1"/>
  <c r="P567" i="1"/>
  <c r="M529" i="2" s="1"/>
  <c r="P570" i="1"/>
  <c r="M532" i="2" s="1"/>
  <c r="N572" i="1"/>
  <c r="P572" i="1" s="1"/>
  <c r="M534" i="2" s="1"/>
  <c r="P584" i="1"/>
  <c r="M546" i="2" s="1"/>
  <c r="AR584" i="1"/>
  <c r="AD591" i="1"/>
  <c r="Q553" i="2" s="1"/>
  <c r="AP592" i="1"/>
  <c r="U554" i="2" s="1"/>
  <c r="S606" i="1"/>
  <c r="N606" i="1"/>
  <c r="AB614" i="1"/>
  <c r="AD614" i="1" s="1"/>
  <c r="Q576" i="2" s="1"/>
  <c r="N613" i="1"/>
  <c r="K575" i="2" s="1"/>
  <c r="P614" i="1"/>
  <c r="M576" i="2" s="1"/>
  <c r="AG636" i="1"/>
  <c r="R598" i="2" s="1"/>
  <c r="AF635" i="1"/>
  <c r="AC638" i="1"/>
  <c r="P638" i="1"/>
  <c r="M600" i="2" s="1"/>
  <c r="AD539" i="1"/>
  <c r="Q501" i="2" s="1"/>
  <c r="AD555" i="1"/>
  <c r="Q517" i="2" s="1"/>
  <c r="AR567" i="1"/>
  <c r="AS567" i="1" s="1"/>
  <c r="V529" i="2" s="1"/>
  <c r="AC593" i="1"/>
  <c r="N605" i="1"/>
  <c r="R605" i="1"/>
  <c r="S605" i="1"/>
  <c r="AC606" i="1"/>
  <c r="AN608" i="1"/>
  <c r="AN607" i="1" s="1"/>
  <c r="AN596" i="1" s="1"/>
  <c r="AP609" i="1"/>
  <c r="U571" i="2" s="1"/>
  <c r="AC616" i="1"/>
  <c r="AD493" i="1"/>
  <c r="Q455" i="2" s="1"/>
  <c r="AR521" i="1"/>
  <c r="S524" i="1"/>
  <c r="AD525" i="1"/>
  <c r="Q487" i="2" s="1"/>
  <c r="O526" i="1"/>
  <c r="L488" i="2" s="1"/>
  <c r="N528" i="1"/>
  <c r="AC536" i="1"/>
  <c r="AR537" i="1"/>
  <c r="AR538" i="1"/>
  <c r="AS538" i="1" s="1"/>
  <c r="V500" i="2" s="1"/>
  <c r="P539" i="1"/>
  <c r="M501" i="2" s="1"/>
  <c r="S540" i="1"/>
  <c r="AD541" i="1"/>
  <c r="Q503" i="2" s="1"/>
  <c r="O542" i="1"/>
  <c r="L504" i="2" s="1"/>
  <c r="N544" i="1"/>
  <c r="AC552" i="1"/>
  <c r="AR553" i="1"/>
  <c r="P555" i="1"/>
  <c r="M517" i="2" s="1"/>
  <c r="S556" i="1"/>
  <c r="AD557" i="1"/>
  <c r="Q519" i="2" s="1"/>
  <c r="O558" i="1"/>
  <c r="L520" i="2" s="1"/>
  <c r="N560" i="1"/>
  <c r="AC568" i="1"/>
  <c r="AR570" i="1"/>
  <c r="AS570" i="1" s="1"/>
  <c r="V532" i="2" s="1"/>
  <c r="P571" i="1"/>
  <c r="M533" i="2" s="1"/>
  <c r="S572" i="1"/>
  <c r="O574" i="1"/>
  <c r="L536" i="2" s="1"/>
  <c r="N576" i="1"/>
  <c r="P576" i="1" s="1"/>
  <c r="M538" i="2" s="1"/>
  <c r="AR583" i="1"/>
  <c r="P587" i="1"/>
  <c r="M549" i="2" s="1"/>
  <c r="N588" i="1"/>
  <c r="S588" i="1"/>
  <c r="R588" i="1"/>
  <c r="S589" i="1"/>
  <c r="R589" i="1"/>
  <c r="N590" i="1"/>
  <c r="S590" i="1"/>
  <c r="AC602" i="1"/>
  <c r="O605" i="1"/>
  <c r="L567" i="2" s="1"/>
  <c r="R606" i="1"/>
  <c r="AE608" i="1"/>
  <c r="AG608" i="1" s="1"/>
  <c r="R570" i="2" s="1"/>
  <c r="AG609" i="1"/>
  <c r="R571" i="2" s="1"/>
  <c r="AC611" i="1"/>
  <c r="S612" i="1"/>
  <c r="R612" i="1"/>
  <c r="O612" i="1"/>
  <c r="L574" i="2" s="1"/>
  <c r="N612" i="1"/>
  <c r="P617" i="1"/>
  <c r="M579" i="2" s="1"/>
  <c r="AC642" i="1"/>
  <c r="O641" i="1"/>
  <c r="L603" i="2" s="1"/>
  <c r="AS539" i="1"/>
  <c r="V501" i="2" s="1"/>
  <c r="AS555" i="1"/>
  <c r="V517" i="2" s="1"/>
  <c r="AR585" i="1"/>
  <c r="AS585" i="1" s="1"/>
  <c r="V547" i="2" s="1"/>
  <c r="AD585" i="1"/>
  <c r="Q547" i="2" s="1"/>
  <c r="AR588" i="1"/>
  <c r="AC590" i="1"/>
  <c r="AG621" i="1"/>
  <c r="R583" i="2" s="1"/>
  <c r="AF620" i="1"/>
  <c r="AG620" i="1" s="1"/>
  <c r="R582" i="2" s="1"/>
  <c r="O628" i="1"/>
  <c r="L590" i="2" s="1"/>
  <c r="N628" i="1"/>
  <c r="S628" i="1"/>
  <c r="R628" i="1"/>
  <c r="N633" i="1"/>
  <c r="AB634" i="1"/>
  <c r="AC524" i="1"/>
  <c r="AS525" i="1"/>
  <c r="V487" i="2" s="1"/>
  <c r="S528" i="1"/>
  <c r="P530" i="1"/>
  <c r="M492" i="2" s="1"/>
  <c r="N532" i="1"/>
  <c r="AC540" i="1"/>
  <c r="AS541" i="1"/>
  <c r="V503" i="2" s="1"/>
  <c r="P543" i="1"/>
  <c r="M505" i="2" s="1"/>
  <c r="P546" i="1"/>
  <c r="M508" i="2" s="1"/>
  <c r="N548" i="1"/>
  <c r="AC556" i="1"/>
  <c r="AS557" i="1"/>
  <c r="V519" i="2" s="1"/>
  <c r="P559" i="1"/>
  <c r="M521" i="2" s="1"/>
  <c r="S560" i="1"/>
  <c r="P562" i="1"/>
  <c r="M524" i="2" s="1"/>
  <c r="N564" i="1"/>
  <c r="AC572" i="1"/>
  <c r="P575" i="1"/>
  <c r="M537" i="2" s="1"/>
  <c r="P578" i="1"/>
  <c r="M540" i="2" s="1"/>
  <c r="P585" i="1"/>
  <c r="M547" i="2" s="1"/>
  <c r="AC589" i="1"/>
  <c r="P589" i="1"/>
  <c r="M551" i="2" s="1"/>
  <c r="AC601" i="1"/>
  <c r="AD610" i="1"/>
  <c r="Q572" i="2" s="1"/>
  <c r="T615" i="1"/>
  <c r="T607" i="1" s="1"/>
  <c r="T596" i="1" s="1"/>
  <c r="AM616" i="1"/>
  <c r="T578" i="2" s="1"/>
  <c r="AK635" i="1"/>
  <c r="S642" i="1"/>
  <c r="N642" i="1"/>
  <c r="K604" i="2" s="1"/>
  <c r="S645" i="1"/>
  <c r="N645" i="1"/>
  <c r="K607" i="2" s="1"/>
  <c r="AB670" i="1"/>
  <c r="N669" i="1"/>
  <c r="K631" i="2" s="1"/>
  <c r="AL672" i="1"/>
  <c r="AL662" i="1" s="1"/>
  <c r="AM673" i="1"/>
  <c r="T635" i="2" s="1"/>
  <c r="AB693" i="1"/>
  <c r="N692" i="1"/>
  <c r="AC645" i="1"/>
  <c r="O644" i="1"/>
  <c r="L606" i="2" s="1"/>
  <c r="AI654" i="1"/>
  <c r="AJ655" i="1"/>
  <c r="S617" i="2" s="1"/>
  <c r="AD657" i="1"/>
  <c r="Q619" i="2" s="1"/>
  <c r="AR657" i="1"/>
  <c r="AS657" i="1" s="1"/>
  <c r="V619" i="2" s="1"/>
  <c r="AJ665" i="1"/>
  <c r="S627" i="2" s="1"/>
  <c r="AI664" i="1"/>
  <c r="AB667" i="1"/>
  <c r="AQ667" i="1" s="1"/>
  <c r="N665" i="1"/>
  <c r="K627" i="2" s="1"/>
  <c r="O674" i="1"/>
  <c r="L636" i="2" s="1"/>
  <c r="AC675" i="1"/>
  <c r="P675" i="1"/>
  <c r="M637" i="2" s="1"/>
  <c r="O692" i="1"/>
  <c r="L654" i="2" s="1"/>
  <c r="AC693" i="1"/>
  <c r="P693" i="1"/>
  <c r="M655" i="2" s="1"/>
  <c r="AC667" i="1"/>
  <c r="O665" i="1"/>
  <c r="L627" i="2" s="1"/>
  <c r="P667" i="1"/>
  <c r="M629" i="2" s="1"/>
  <c r="AB690" i="1"/>
  <c r="N689" i="1"/>
  <c r="P700" i="1"/>
  <c r="M662" i="2" s="1"/>
  <c r="AC700" i="1"/>
  <c r="O699" i="1"/>
  <c r="L661" i="2" s="1"/>
  <c r="AP705" i="1"/>
  <c r="U667" i="2" s="1"/>
  <c r="AO704" i="1"/>
  <c r="AL599" i="1"/>
  <c r="AC613" i="1"/>
  <c r="V615" i="1"/>
  <c r="V607" i="1" s="1"/>
  <c r="V596" i="1" s="1"/>
  <c r="AC629" i="1"/>
  <c r="N630" i="1"/>
  <c r="P630" i="1" s="1"/>
  <c r="M592" i="2" s="1"/>
  <c r="S630" i="1"/>
  <c r="N639" i="1"/>
  <c r="R639" i="1"/>
  <c r="AG643" i="1"/>
  <c r="R605" i="2" s="1"/>
  <c r="AK663" i="1"/>
  <c r="AM664" i="1"/>
  <c r="T626" i="2" s="1"/>
  <c r="S581" i="1"/>
  <c r="R581" i="1"/>
  <c r="W615" i="1"/>
  <c r="AO615" i="1"/>
  <c r="AP615" i="1" s="1"/>
  <c r="U577" i="2" s="1"/>
  <c r="AP616" i="1"/>
  <c r="U578" i="2" s="1"/>
  <c r="O619" i="1"/>
  <c r="L581" i="2" s="1"/>
  <c r="N619" i="1"/>
  <c r="K581" i="2" s="1"/>
  <c r="AB622" i="1"/>
  <c r="S627" i="1"/>
  <c r="R627" i="1"/>
  <c r="N627" i="1"/>
  <c r="AC630" i="1"/>
  <c r="AM632" i="1"/>
  <c r="T594" i="2" s="1"/>
  <c r="O637" i="1"/>
  <c r="L599" i="2" s="1"/>
  <c r="N637" i="1"/>
  <c r="K599" i="2" s="1"/>
  <c r="O639" i="1"/>
  <c r="L601" i="2" s="1"/>
  <c r="AJ643" i="1"/>
  <c r="S605" i="2" s="1"/>
  <c r="AM644" i="1"/>
  <c r="T606" i="2" s="1"/>
  <c r="AM650" i="1"/>
  <c r="T612" i="2" s="1"/>
  <c r="Z662" i="1"/>
  <c r="AM669" i="1"/>
  <c r="T631" i="2" s="1"/>
  <c r="AM674" i="1"/>
  <c r="T636" i="2" s="1"/>
  <c r="AJ699" i="1"/>
  <c r="S661" i="2" s="1"/>
  <c r="AI698" i="1"/>
  <c r="AJ698" i="1" s="1"/>
  <c r="S660" i="2" s="1"/>
  <c r="N603" i="1"/>
  <c r="O603" i="1"/>
  <c r="L565" i="2" s="1"/>
  <c r="O604" i="1"/>
  <c r="L566" i="2" s="1"/>
  <c r="X608" i="1"/>
  <c r="X607" i="1" s="1"/>
  <c r="X596" i="1" s="1"/>
  <c r="N611" i="1"/>
  <c r="K573" i="2" s="1"/>
  <c r="R619" i="1"/>
  <c r="O622" i="1"/>
  <c r="L584" i="2" s="1"/>
  <c r="O624" i="1"/>
  <c r="L586" i="2" s="1"/>
  <c r="N624" i="1"/>
  <c r="O627" i="1"/>
  <c r="L589" i="2" s="1"/>
  <c r="R630" i="1"/>
  <c r="AR633" i="1"/>
  <c r="AJ636" i="1"/>
  <c r="S598" i="2" s="1"/>
  <c r="R637" i="1"/>
  <c r="S639" i="1"/>
  <c r="AM651" i="1"/>
  <c r="T613" i="2" s="1"/>
  <c r="AL695" i="1"/>
  <c r="AM696" i="1"/>
  <c r="T658" i="2" s="1"/>
  <c r="S585" i="1"/>
  <c r="R585" i="1"/>
  <c r="N601" i="1"/>
  <c r="K563" i="2" s="1"/>
  <c r="R601" i="1"/>
  <c r="S602" i="1"/>
  <c r="N602" i="1"/>
  <c r="AH607" i="1"/>
  <c r="AH596" i="1" s="1"/>
  <c r="AI608" i="1"/>
  <c r="AJ609" i="1"/>
  <c r="S571" i="2" s="1"/>
  <c r="S619" i="1"/>
  <c r="S631" i="1"/>
  <c r="R631" i="1"/>
  <c r="N631" i="1"/>
  <c r="R640" i="1"/>
  <c r="N640" i="1"/>
  <c r="P640" i="1" s="1"/>
  <c r="M602" i="2" s="1"/>
  <c r="AP641" i="1"/>
  <c r="U603" i="2" s="1"/>
  <c r="AO635" i="1"/>
  <c r="AP635" i="1" s="1"/>
  <c r="U597" i="2" s="1"/>
  <c r="AO643" i="1"/>
  <c r="AP643" i="1" s="1"/>
  <c r="U605" i="2" s="1"/>
  <c r="AP644" i="1"/>
  <c r="U606" i="2" s="1"/>
  <c r="AB617" i="1"/>
  <c r="N616" i="1"/>
  <c r="K578" i="2" s="1"/>
  <c r="AJ633" i="1"/>
  <c r="S595" i="2" s="1"/>
  <c r="AI632" i="1"/>
  <c r="AJ632" i="1" s="1"/>
  <c r="S594" i="2" s="1"/>
  <c r="AL635" i="1"/>
  <c r="AM636" i="1"/>
  <c r="T598" i="2" s="1"/>
  <c r="AC640" i="1"/>
  <c r="AO650" i="1"/>
  <c r="AP651" i="1"/>
  <c r="U613" i="2" s="1"/>
  <c r="AF648" i="1"/>
  <c r="AG653" i="1"/>
  <c r="R615" i="2" s="1"/>
  <c r="AK654" i="1"/>
  <c r="R656" i="1"/>
  <c r="N656" i="1"/>
  <c r="K618" i="2" s="1"/>
  <c r="S656" i="1"/>
  <c r="O656" i="1"/>
  <c r="L618" i="2" s="1"/>
  <c r="W694" i="1"/>
  <c r="W686" i="1" s="1"/>
  <c r="AG709" i="1"/>
  <c r="R671" i="2" s="1"/>
  <c r="AF708" i="1"/>
  <c r="AJ649" i="1"/>
  <c r="S611" i="2" s="1"/>
  <c r="R652" i="1"/>
  <c r="AJ669" i="1"/>
  <c r="S631" i="2" s="1"/>
  <c r="S670" i="1"/>
  <c r="R670" i="1"/>
  <c r="AM676" i="1"/>
  <c r="T638" i="2" s="1"/>
  <c r="S677" i="1"/>
  <c r="AG681" i="1"/>
  <c r="R643" i="2" s="1"/>
  <c r="AB682" i="1"/>
  <c r="AF695" i="1"/>
  <c r="Z694" i="1"/>
  <c r="P697" i="1"/>
  <c r="M659" i="2" s="1"/>
  <c r="AF704" i="1"/>
  <c r="AG704" i="1" s="1"/>
  <c r="R666" i="2" s="1"/>
  <c r="P634" i="1"/>
  <c r="M596" i="2" s="1"/>
  <c r="AL649" i="1"/>
  <c r="AC652" i="1"/>
  <c r="AO654" i="1"/>
  <c r="R658" i="1"/>
  <c r="S658" i="1"/>
  <c r="AN663" i="1"/>
  <c r="X662" i="1"/>
  <c r="O683" i="1"/>
  <c r="AC684" i="1"/>
  <c r="AI687" i="1"/>
  <c r="O689" i="1"/>
  <c r="L651" i="2" s="1"/>
  <c r="AC690" i="1"/>
  <c r="AM691" i="1"/>
  <c r="T653" i="2" s="1"/>
  <c r="AG633" i="1"/>
  <c r="R595" i="2" s="1"/>
  <c r="W635" i="1"/>
  <c r="AE635" i="1"/>
  <c r="N647" i="1"/>
  <c r="K609" i="2" s="1"/>
  <c r="N658" i="1"/>
  <c r="V673" i="1"/>
  <c r="AE673" i="1"/>
  <c r="AI678" i="1"/>
  <c r="AJ678" i="1" s="1"/>
  <c r="S640" i="2" s="1"/>
  <c r="P684" i="1"/>
  <c r="M646" i="2" s="1"/>
  <c r="AJ688" i="1"/>
  <c r="S650" i="2" s="1"/>
  <c r="P690" i="1"/>
  <c r="M652" i="2" s="1"/>
  <c r="AM692" i="1"/>
  <c r="T654" i="2" s="1"/>
  <c r="AM704" i="1"/>
  <c r="T666" i="2" s="1"/>
  <c r="AJ708" i="1"/>
  <c r="S670" i="2" s="1"/>
  <c r="AJ709" i="1"/>
  <c r="S671" i="2" s="1"/>
  <c r="AR718" i="1"/>
  <c r="AM708" i="1"/>
  <c r="T670" i="2" s="1"/>
  <c r="O658" i="1"/>
  <c r="L620" i="2" s="1"/>
  <c r="P666" i="1"/>
  <c r="M628" i="2" s="1"/>
  <c r="AR677" i="1"/>
  <c r="AD677" i="1"/>
  <c r="Q639" i="2" s="1"/>
  <c r="AC676" i="1"/>
  <c r="AD676" i="1" s="1"/>
  <c r="Q638" i="2" s="1"/>
  <c r="T678" i="1"/>
  <c r="T672" i="1" s="1"/>
  <c r="T662" i="1" s="1"/>
  <c r="AC710" i="1"/>
  <c r="P710" i="1"/>
  <c r="M672" i="2" s="1"/>
  <c r="AF662" i="1"/>
  <c r="AG663" i="1"/>
  <c r="R625" i="2" s="1"/>
  <c r="AP674" i="1"/>
  <c r="U636" i="2" s="1"/>
  <c r="AO673" i="1"/>
  <c r="AQ677" i="1"/>
  <c r="AQ676" i="1" s="1"/>
  <c r="O680" i="1"/>
  <c r="L642" i="2" s="1"/>
  <c r="R680" i="1"/>
  <c r="S680" i="1"/>
  <c r="P682" i="1"/>
  <c r="M644" i="2" s="1"/>
  <c r="O681" i="1"/>
  <c r="AL687" i="1"/>
  <c r="AM688" i="1"/>
  <c r="T650" i="2" s="1"/>
  <c r="V687" i="1"/>
  <c r="AF691" i="1"/>
  <c r="AG691" i="1" s="1"/>
  <c r="R653" i="2" s="1"/>
  <c r="AG692" i="1"/>
  <c r="R654" i="2" s="1"/>
  <c r="AQ726" i="1"/>
  <c r="AG646" i="1"/>
  <c r="R608" i="2" s="1"/>
  <c r="N652" i="1"/>
  <c r="K614" i="2" s="1"/>
  <c r="O671" i="1"/>
  <c r="L633" i="2" s="1"/>
  <c r="R671" i="1"/>
  <c r="AH673" i="1"/>
  <c r="AH672" i="1" s="1"/>
  <c r="AH662" i="1" s="1"/>
  <c r="N676" i="1"/>
  <c r="P677" i="1"/>
  <c r="M639" i="2" s="1"/>
  <c r="V678" i="1"/>
  <c r="AM679" i="1"/>
  <c r="T641" i="2" s="1"/>
  <c r="N680" i="1"/>
  <c r="K642" i="2" s="1"/>
  <c r="AP689" i="1"/>
  <c r="U651" i="2" s="1"/>
  <c r="AO688" i="1"/>
  <c r="AB697" i="1"/>
  <c r="N696" i="1"/>
  <c r="AR721" i="1"/>
  <c r="AS721" i="1" s="1"/>
  <c r="V683" i="2" s="1"/>
  <c r="AD721" i="1"/>
  <c r="Q683" i="2" s="1"/>
  <c r="AG665" i="1"/>
  <c r="R627" i="2" s="1"/>
  <c r="AP665" i="1"/>
  <c r="U627" i="2" s="1"/>
  <c r="R667" i="1"/>
  <c r="S667" i="1"/>
  <c r="O676" i="1"/>
  <c r="R677" i="1"/>
  <c r="AG679" i="1"/>
  <c r="R641" i="2" s="1"/>
  <c r="AE678" i="1"/>
  <c r="AG678" i="1" s="1"/>
  <c r="R640" i="2" s="1"/>
  <c r="AP681" i="1"/>
  <c r="U643" i="2" s="1"/>
  <c r="AN678" i="1"/>
  <c r="AP678" i="1" s="1"/>
  <c r="U640" i="2" s="1"/>
  <c r="R693" i="1"/>
  <c r="S693" i="1"/>
  <c r="AB703" i="1"/>
  <c r="P703" i="1"/>
  <c r="M665" i="2" s="1"/>
  <c r="N702" i="1"/>
  <c r="AA707" i="1"/>
  <c r="AA686" i="1" s="1"/>
  <c r="AR744" i="1"/>
  <c r="AJ696" i="1"/>
  <c r="S658" i="2" s="1"/>
  <c r="AG699" i="1"/>
  <c r="R661" i="2" s="1"/>
  <c r="AP699" i="1"/>
  <c r="U661" i="2" s="1"/>
  <c r="AG701" i="1"/>
  <c r="R663" i="2" s="1"/>
  <c r="P706" i="1"/>
  <c r="M668" i="2" s="1"/>
  <c r="AC712" i="1"/>
  <c r="AC713" i="1"/>
  <c r="N724" i="1"/>
  <c r="K686" i="2" s="1"/>
  <c r="AR728" i="1"/>
  <c r="AS728" i="1" s="1"/>
  <c r="V690" i="2" s="1"/>
  <c r="AG734" i="1"/>
  <c r="R696" i="2" s="1"/>
  <c r="AF733" i="1"/>
  <c r="AG733" i="1" s="1"/>
  <c r="R695" i="2" s="1"/>
  <c r="O737" i="1"/>
  <c r="L699" i="2" s="1"/>
  <c r="AF749" i="1"/>
  <c r="AG750" i="1"/>
  <c r="R712" i="2" s="1"/>
  <c r="N719" i="1"/>
  <c r="AB732" i="1"/>
  <c r="AD732" i="1" s="1"/>
  <c r="Q694" i="2" s="1"/>
  <c r="N731" i="1"/>
  <c r="K693" i="2" s="1"/>
  <c r="S735" i="1"/>
  <c r="N735" i="1"/>
  <c r="AJ742" i="1"/>
  <c r="S704" i="2" s="1"/>
  <c r="W749" i="1"/>
  <c r="W748" i="1" s="1"/>
  <c r="W747" i="1" s="1"/>
  <c r="W746" i="1" s="1"/>
  <c r="W32" i="1" s="1"/>
  <c r="AD726" i="1"/>
  <c r="Q688" i="2" s="1"/>
  <c r="AR726" i="1"/>
  <c r="O738" i="1"/>
  <c r="L700" i="2" s="1"/>
  <c r="R738" i="1"/>
  <c r="N738" i="1"/>
  <c r="AC739" i="1"/>
  <c r="AB767" i="1"/>
  <c r="N766" i="1"/>
  <c r="O776" i="1"/>
  <c r="L738" i="2" s="1"/>
  <c r="AC777" i="1"/>
  <c r="AP775" i="1"/>
  <c r="U737" i="2" s="1"/>
  <c r="AJ702" i="1"/>
  <c r="S664" i="2" s="1"/>
  <c r="O711" i="1"/>
  <c r="L673" i="2" s="1"/>
  <c r="R713" i="1"/>
  <c r="N713" i="1"/>
  <c r="P721" i="1"/>
  <c r="M683" i="2" s="1"/>
  <c r="AC743" i="1"/>
  <c r="O742" i="1"/>
  <c r="L704" i="2" s="1"/>
  <c r="P743" i="1"/>
  <c r="M705" i="2" s="1"/>
  <c r="S753" i="1"/>
  <c r="O753" i="1"/>
  <c r="R753" i="1"/>
  <c r="N753" i="1"/>
  <c r="AB761" i="1"/>
  <c r="N760" i="1"/>
  <c r="AJ769" i="1"/>
  <c r="S731" i="2" s="1"/>
  <c r="AH768" i="1"/>
  <c r="R715" i="1"/>
  <c r="S715" i="1"/>
  <c r="AM719" i="1"/>
  <c r="T681" i="2" s="1"/>
  <c r="P720" i="1"/>
  <c r="M682" i="2" s="1"/>
  <c r="AQ720" i="1"/>
  <c r="AQ719" i="1" s="1"/>
  <c r="R727" i="1"/>
  <c r="N727" i="1"/>
  <c r="AC735" i="1"/>
  <c r="O736" i="1"/>
  <c r="L698" i="2" s="1"/>
  <c r="R736" i="1"/>
  <c r="N736" i="1"/>
  <c r="S738" i="1"/>
  <c r="AJ739" i="1"/>
  <c r="S701" i="2" s="1"/>
  <c r="AI733" i="1"/>
  <c r="AJ733" i="1" s="1"/>
  <c r="S695" i="2" s="1"/>
  <c r="P745" i="1"/>
  <c r="M707" i="2" s="1"/>
  <c r="AM749" i="1"/>
  <c r="T711" i="2" s="1"/>
  <c r="AC752" i="1"/>
  <c r="AP759" i="1"/>
  <c r="U721" i="2" s="1"/>
  <c r="AN758" i="1"/>
  <c r="Y758" i="1"/>
  <c r="Y757" i="1" s="1"/>
  <c r="AM702" i="1"/>
  <c r="T664" i="2" s="1"/>
  <c r="AJ705" i="1"/>
  <c r="S667" i="2" s="1"/>
  <c r="AI704" i="1"/>
  <c r="AJ704" i="1" s="1"/>
  <c r="S666" i="2" s="1"/>
  <c r="S711" i="1"/>
  <c r="N715" i="1"/>
  <c r="AJ723" i="1"/>
  <c r="S685" i="2" s="1"/>
  <c r="O727" i="1"/>
  <c r="L689" i="2" s="1"/>
  <c r="AM734" i="1"/>
  <c r="T696" i="2" s="1"/>
  <c r="AB740" i="1"/>
  <c r="AL747" i="1"/>
  <c r="AM748" i="1"/>
  <c r="T710" i="2" s="1"/>
  <c r="AM750" i="1"/>
  <c r="T712" i="2" s="1"/>
  <c r="W758" i="1"/>
  <c r="AP692" i="1"/>
  <c r="U654" i="2" s="1"/>
  <c r="X694" i="1"/>
  <c r="AI695" i="1"/>
  <c r="R700" i="1"/>
  <c r="R703" i="1"/>
  <c r="P705" i="1"/>
  <c r="M667" i="2" s="1"/>
  <c r="S713" i="1"/>
  <c r="O715" i="1"/>
  <c r="L677" i="2" s="1"/>
  <c r="AK722" i="1"/>
  <c r="AK707" i="1" s="1"/>
  <c r="AK686" i="1" s="1"/>
  <c r="P726" i="1"/>
  <c r="M688" i="2" s="1"/>
  <c r="S727" i="1"/>
  <c r="P729" i="1"/>
  <c r="M691" i="2" s="1"/>
  <c r="S736" i="1"/>
  <c r="AF741" i="1"/>
  <c r="AG741" i="1" s="1"/>
  <c r="R703" i="2" s="1"/>
  <c r="AG742" i="1"/>
  <c r="R704" i="2" s="1"/>
  <c r="AK758" i="1"/>
  <c r="AM765" i="1"/>
  <c r="T727" i="2" s="1"/>
  <c r="AP698" i="1"/>
  <c r="U660" i="2" s="1"/>
  <c r="S700" i="1"/>
  <c r="S703" i="1"/>
  <c r="P714" i="1"/>
  <c r="M676" i="2" s="1"/>
  <c r="AC720" i="1"/>
  <c r="AL722" i="1"/>
  <c r="AL707" i="1" s="1"/>
  <c r="P728" i="1"/>
  <c r="M690" i="2" s="1"/>
  <c r="AC730" i="1"/>
  <c r="AM733" i="1"/>
  <c r="T695" i="2" s="1"/>
  <c r="AP734" i="1"/>
  <c r="U696" i="2" s="1"/>
  <c r="AO733" i="1"/>
  <c r="N737" i="1"/>
  <c r="S737" i="1"/>
  <c r="AR740" i="1"/>
  <c r="AR745" i="1"/>
  <c r="AO749" i="1"/>
  <c r="AP750" i="1"/>
  <c r="U712" i="2" s="1"/>
  <c r="AM759" i="1"/>
  <c r="T721" i="2" s="1"/>
  <c r="AL758" i="1"/>
  <c r="Z733" i="1"/>
  <c r="Z707" i="1" s="1"/>
  <c r="AJ734" i="1"/>
  <c r="S696" i="2" s="1"/>
  <c r="N751" i="1"/>
  <c r="K713" i="2" s="1"/>
  <c r="AM763" i="1"/>
  <c r="T725" i="2" s="1"/>
  <c r="N772" i="1"/>
  <c r="O773" i="1"/>
  <c r="AJ773" i="1"/>
  <c r="S735" i="2" s="1"/>
  <c r="V775" i="1"/>
  <c r="V758" i="1" s="1"/>
  <c r="R777" i="1"/>
  <c r="P782" i="1"/>
  <c r="M744" i="2" s="1"/>
  <c r="O788" i="1"/>
  <c r="AB803" i="1"/>
  <c r="P803" i="1"/>
  <c r="M765" i="2" s="1"/>
  <c r="AH762" i="1"/>
  <c r="AJ762" i="1" s="1"/>
  <c r="S724" i="2" s="1"/>
  <c r="O772" i="1"/>
  <c r="L734" i="2" s="1"/>
  <c r="AG776" i="1"/>
  <c r="R738" i="2" s="1"/>
  <c r="AF775" i="1"/>
  <c r="AG775" i="1" s="1"/>
  <c r="R737" i="2" s="1"/>
  <c r="S777" i="1"/>
  <c r="AG790" i="1"/>
  <c r="R752" i="2" s="1"/>
  <c r="AS794" i="1"/>
  <c r="V756" i="2" s="1"/>
  <c r="AR814" i="1"/>
  <c r="N744" i="1"/>
  <c r="AJ750" i="1"/>
  <c r="S712" i="2" s="1"/>
  <c r="R751" i="1"/>
  <c r="N752" i="1"/>
  <c r="AO758" i="1"/>
  <c r="S761" i="1"/>
  <c r="O761" i="1"/>
  <c r="L723" i="2" s="1"/>
  <c r="AB764" i="1"/>
  <c r="S767" i="1"/>
  <c r="O767" i="1"/>
  <c r="L729" i="2" s="1"/>
  <c r="AI775" i="1"/>
  <c r="AJ775" i="1" s="1"/>
  <c r="S737" i="2" s="1"/>
  <c r="N786" i="1"/>
  <c r="K748" i="2" s="1"/>
  <c r="AJ790" i="1"/>
  <c r="S752" i="2" s="1"/>
  <c r="R792" i="1"/>
  <c r="S792" i="1"/>
  <c r="AD794" i="1"/>
  <c r="Q756" i="2" s="1"/>
  <c r="P796" i="1"/>
  <c r="M758" i="2" s="1"/>
  <c r="O801" i="1"/>
  <c r="L763" i="2" s="1"/>
  <c r="S801" i="1"/>
  <c r="R801" i="1"/>
  <c r="N801" i="1"/>
  <c r="R804" i="1"/>
  <c r="S804" i="1"/>
  <c r="O804" i="1"/>
  <c r="L766" i="2" s="1"/>
  <c r="AG781" i="1"/>
  <c r="R743" i="2" s="1"/>
  <c r="AC786" i="1"/>
  <c r="AB792" i="1"/>
  <c r="AD796" i="1"/>
  <c r="Q758" i="2" s="1"/>
  <c r="O797" i="1"/>
  <c r="L759" i="2" s="1"/>
  <c r="S797" i="1"/>
  <c r="R797" i="1"/>
  <c r="N797" i="1"/>
  <c r="AB808" i="1"/>
  <c r="AG759" i="1"/>
  <c r="R721" i="2" s="1"/>
  <c r="AM760" i="1"/>
  <c r="T722" i="2" s="1"/>
  <c r="AG765" i="1"/>
  <c r="R727" i="2" s="1"/>
  <c r="AM766" i="1"/>
  <c r="T728" i="2" s="1"/>
  <c r="P774" i="1"/>
  <c r="M736" i="2" s="1"/>
  <c r="AG782" i="1"/>
  <c r="R744" i="2" s="1"/>
  <c r="AP782" i="1"/>
  <c r="U744" i="2" s="1"/>
  <c r="AO781" i="1"/>
  <c r="P795" i="1"/>
  <c r="M757" i="2" s="1"/>
  <c r="S770" i="1"/>
  <c r="O770" i="1"/>
  <c r="L732" i="2" s="1"/>
  <c r="AG773" i="1"/>
  <c r="R735" i="2" s="1"/>
  <c r="AM775" i="1"/>
  <c r="T737" i="2" s="1"/>
  <c r="AP778" i="1"/>
  <c r="U740" i="2" s="1"/>
  <c r="U780" i="1"/>
  <c r="AM791" i="1"/>
  <c r="T753" i="2" s="1"/>
  <c r="P792" i="1"/>
  <c r="M754" i="2" s="1"/>
  <c r="P809" i="1"/>
  <c r="M771" i="2" s="1"/>
  <c r="AR809" i="1"/>
  <c r="AS809" i="1" s="1"/>
  <c r="V771" i="2" s="1"/>
  <c r="AJ719" i="1"/>
  <c r="S681" i="2" s="1"/>
  <c r="S729" i="1"/>
  <c r="AI749" i="1"/>
  <c r="S764" i="1"/>
  <c r="O764" i="1"/>
  <c r="L726" i="2" s="1"/>
  <c r="N770" i="1"/>
  <c r="K732" i="2" s="1"/>
  <c r="N777" i="1"/>
  <c r="K739" i="2" s="1"/>
  <c r="AC783" i="1"/>
  <c r="AF784" i="1"/>
  <c r="AG784" i="1" s="1"/>
  <c r="R746" i="2" s="1"/>
  <c r="AG785" i="1"/>
  <c r="R747" i="2" s="1"/>
  <c r="O793" i="1"/>
  <c r="L755" i="2" s="1"/>
  <c r="S793" i="1"/>
  <c r="P794" i="1"/>
  <c r="M756" i="2" s="1"/>
  <c r="P798" i="1"/>
  <c r="M760" i="2" s="1"/>
  <c r="AR813" i="1"/>
  <c r="AB774" i="1"/>
  <c r="R788" i="1"/>
  <c r="N788" i="1"/>
  <c r="AB799" i="1"/>
  <c r="AC802" i="1"/>
  <c r="P802" i="1"/>
  <c r="M764" i="2" s="1"/>
  <c r="AK820" i="1"/>
  <c r="AM820" i="1" s="1"/>
  <c r="T782" i="2" s="1"/>
  <c r="AM821" i="1"/>
  <c r="T783" i="2" s="1"/>
  <c r="S796" i="1"/>
  <c r="P813" i="1"/>
  <c r="M775" i="2" s="1"/>
  <c r="R819" i="1"/>
  <c r="S819" i="1"/>
  <c r="N819" i="1"/>
  <c r="R823" i="1"/>
  <c r="S823" i="1"/>
  <c r="N823" i="1"/>
  <c r="O823" i="1"/>
  <c r="L785" i="2" s="1"/>
  <c r="AC828" i="1"/>
  <c r="P828" i="1"/>
  <c r="M790" i="2" s="1"/>
  <c r="AR850" i="1"/>
  <c r="AE852" i="1"/>
  <c r="AG852" i="1" s="1"/>
  <c r="R814" i="2" s="1"/>
  <c r="AG853" i="1"/>
  <c r="R815" i="2" s="1"/>
  <c r="AL918" i="1"/>
  <c r="AM918" i="1" s="1"/>
  <c r="T880" i="2" s="1"/>
  <c r="AM919" i="1"/>
  <c r="T881" i="2" s="1"/>
  <c r="O819" i="1"/>
  <c r="L781" i="2" s="1"/>
  <c r="AD825" i="1"/>
  <c r="Q787" i="2" s="1"/>
  <c r="AR825" i="1"/>
  <c r="AS825" i="1" s="1"/>
  <c r="V787" i="2" s="1"/>
  <c r="AB826" i="1"/>
  <c r="AQ826" i="1" s="1"/>
  <c r="P826" i="1"/>
  <c r="M788" i="2" s="1"/>
  <c r="R810" i="1"/>
  <c r="O810" i="1"/>
  <c r="L772" i="2" s="1"/>
  <c r="P811" i="1"/>
  <c r="M773" i="2" s="1"/>
  <c r="AP821" i="1"/>
  <c r="U783" i="2" s="1"/>
  <c r="AP785" i="1"/>
  <c r="U747" i="2" s="1"/>
  <c r="AP790" i="1"/>
  <c r="U752" i="2" s="1"/>
  <c r="AO789" i="1"/>
  <c r="O800" i="1"/>
  <c r="L762" i="2" s="1"/>
  <c r="N810" i="1"/>
  <c r="AE820" i="1"/>
  <c r="AG820" i="1" s="1"/>
  <c r="R782" i="2" s="1"/>
  <c r="O805" i="1"/>
  <c r="L767" i="2" s="1"/>
  <c r="S805" i="1"/>
  <c r="R808" i="1"/>
  <c r="S808" i="1"/>
  <c r="O808" i="1"/>
  <c r="L770" i="2" s="1"/>
  <c r="AC818" i="1"/>
  <c r="P818" i="1"/>
  <c r="M780" i="2" s="1"/>
  <c r="AD824" i="1"/>
  <c r="Q786" i="2" s="1"/>
  <c r="AR824" i="1"/>
  <c r="AS824" i="1" s="1"/>
  <c r="V786" i="2" s="1"/>
  <c r="AD811" i="1"/>
  <c r="Q773" i="2" s="1"/>
  <c r="AC817" i="1"/>
  <c r="AB830" i="1"/>
  <c r="AQ830" i="1" s="1"/>
  <c r="R835" i="1"/>
  <c r="S835" i="1"/>
  <c r="AR838" i="1"/>
  <c r="AP845" i="1"/>
  <c r="U807" i="2" s="1"/>
  <c r="AD849" i="1"/>
  <c r="Q811" i="2" s="1"/>
  <c r="AC848" i="1"/>
  <c r="AC869" i="1"/>
  <c r="P869" i="1"/>
  <c r="M831" i="2" s="1"/>
  <c r="AO888" i="1"/>
  <c r="AP889" i="1"/>
  <c r="U851" i="2" s="1"/>
  <c r="O835" i="1"/>
  <c r="L797" i="2" s="1"/>
  <c r="R839" i="1"/>
  <c r="S839" i="1"/>
  <c r="O839" i="1"/>
  <c r="L801" i="2" s="1"/>
  <c r="AP852" i="1"/>
  <c r="U814" i="2" s="1"/>
  <c r="AB866" i="1"/>
  <c r="AO892" i="1"/>
  <c r="S947" i="1"/>
  <c r="O947" i="1"/>
  <c r="L909" i="2" s="1"/>
  <c r="N947" i="1"/>
  <c r="R947" i="1"/>
  <c r="N817" i="1"/>
  <c r="AG821" i="1"/>
  <c r="R783" i="2" s="1"/>
  <c r="N839" i="1"/>
  <c r="S841" i="1"/>
  <c r="O841" i="1"/>
  <c r="L803" i="2" s="1"/>
  <c r="AJ848" i="1"/>
  <c r="S810" i="2" s="1"/>
  <c r="AP853" i="1"/>
  <c r="U815" i="2" s="1"/>
  <c r="Z887" i="1"/>
  <c r="Z35" i="1" s="1"/>
  <c r="AB841" i="1"/>
  <c r="N842" i="1"/>
  <c r="S842" i="1"/>
  <c r="AG850" i="1"/>
  <c r="R812" i="2" s="1"/>
  <c r="AF845" i="1"/>
  <c r="AG845" i="1" s="1"/>
  <c r="R807" i="2" s="1"/>
  <c r="AC850" i="1"/>
  <c r="AH852" i="1"/>
  <c r="AH789" i="1" s="1"/>
  <c r="AJ853" i="1"/>
  <c r="S815" i="2" s="1"/>
  <c r="AF862" i="1"/>
  <c r="AG863" i="1"/>
  <c r="R825" i="2" s="1"/>
  <c r="AC891" i="1"/>
  <c r="O890" i="1"/>
  <c r="L852" i="2" s="1"/>
  <c r="AP807" i="1"/>
  <c r="U769" i="2" s="1"/>
  <c r="O812" i="1"/>
  <c r="L774" i="2" s="1"/>
  <c r="AJ821" i="1"/>
  <c r="S783" i="2" s="1"/>
  <c r="O842" i="1"/>
  <c r="L804" i="2" s="1"/>
  <c r="S843" i="1"/>
  <c r="O843" i="1"/>
  <c r="L805" i="2" s="1"/>
  <c r="W845" i="1"/>
  <c r="W789" i="1" s="1"/>
  <c r="AR849" i="1"/>
  <c r="AL898" i="1"/>
  <c r="AM898" i="1" s="1"/>
  <c r="T860" i="2" s="1"/>
  <c r="AM899" i="1"/>
  <c r="T861" i="2" s="1"/>
  <c r="N844" i="1"/>
  <c r="S844" i="1"/>
  <c r="AD854" i="1"/>
  <c r="Q816" i="2" s="1"/>
  <c r="AR854" i="1"/>
  <c r="AB856" i="1"/>
  <c r="AQ856" i="1" s="1"/>
  <c r="AC886" i="1"/>
  <c r="AR826" i="1"/>
  <c r="P829" i="1"/>
  <c r="M791" i="2" s="1"/>
  <c r="AC829" i="1"/>
  <c r="AR832" i="1"/>
  <c r="R833" i="1"/>
  <c r="O833" i="1"/>
  <c r="L795" i="2" s="1"/>
  <c r="N833" i="1"/>
  <c r="S833" i="1"/>
  <c r="O844" i="1"/>
  <c r="L806" i="2" s="1"/>
  <c r="AI845" i="1"/>
  <c r="AJ845" i="1" s="1"/>
  <c r="S807" i="2" s="1"/>
  <c r="AB848" i="1"/>
  <c r="AQ849" i="1"/>
  <c r="AQ848" i="1" s="1"/>
  <c r="R867" i="1"/>
  <c r="O867" i="1"/>
  <c r="L829" i="2" s="1"/>
  <c r="N867" i="1"/>
  <c r="S867" i="1"/>
  <c r="AB869" i="1"/>
  <c r="AP902" i="1"/>
  <c r="U864" i="2" s="1"/>
  <c r="O837" i="1"/>
  <c r="L799" i="2" s="1"/>
  <c r="AE862" i="1"/>
  <c r="O866" i="1"/>
  <c r="L828" i="2" s="1"/>
  <c r="S866" i="1"/>
  <c r="R866" i="1"/>
  <c r="AM880" i="1"/>
  <c r="T842" i="2" s="1"/>
  <c r="AJ889" i="1"/>
  <c r="S851" i="2" s="1"/>
  <c r="AM893" i="1"/>
  <c r="T855" i="2" s="1"/>
  <c r="Y892" i="1"/>
  <c r="AN901" i="1"/>
  <c r="N906" i="1"/>
  <c r="O906" i="1"/>
  <c r="L868" i="2" s="1"/>
  <c r="S906" i="1"/>
  <c r="R906" i="1"/>
  <c r="AP913" i="1"/>
  <c r="U875" i="2" s="1"/>
  <c r="AB864" i="1"/>
  <c r="N863" i="1"/>
  <c r="K825" i="2" s="1"/>
  <c r="AJ883" i="1"/>
  <c r="S845" i="2" s="1"/>
  <c r="N895" i="1"/>
  <c r="K857" i="2" s="1"/>
  <c r="S895" i="1"/>
  <c r="R895" i="1"/>
  <c r="AJ902" i="1"/>
  <c r="S864" i="2" s="1"/>
  <c r="N904" i="1"/>
  <c r="K866" i="2" s="1"/>
  <c r="S904" i="1"/>
  <c r="R904" i="1"/>
  <c r="AB912" i="1"/>
  <c r="N911" i="1"/>
  <c r="K873" i="2" s="1"/>
  <c r="S926" i="1"/>
  <c r="R926" i="1"/>
  <c r="N926" i="1"/>
  <c r="O926" i="1"/>
  <c r="L888" i="2" s="1"/>
  <c r="P858" i="1"/>
  <c r="M820" i="2" s="1"/>
  <c r="O863" i="1"/>
  <c r="L825" i="2" s="1"/>
  <c r="AC864" i="1"/>
  <c r="P872" i="1"/>
  <c r="M834" i="2" s="1"/>
  <c r="AC872" i="1"/>
  <c r="S874" i="1"/>
  <c r="R874" i="1"/>
  <c r="O874" i="1"/>
  <c r="L836" i="2" s="1"/>
  <c r="N875" i="1"/>
  <c r="S875" i="1"/>
  <c r="R875" i="1"/>
  <c r="O875" i="1"/>
  <c r="L837" i="2" s="1"/>
  <c r="R876" i="1"/>
  <c r="O876" i="1"/>
  <c r="L838" i="2" s="1"/>
  <c r="N876" i="1"/>
  <c r="S876" i="1"/>
  <c r="S877" i="1"/>
  <c r="R877" i="1"/>
  <c r="O877" i="1"/>
  <c r="L839" i="2" s="1"/>
  <c r="N877" i="1"/>
  <c r="S878" i="1"/>
  <c r="R878" i="1"/>
  <c r="O878" i="1"/>
  <c r="L840" i="2" s="1"/>
  <c r="N878" i="1"/>
  <c r="N881" i="1"/>
  <c r="S881" i="1"/>
  <c r="O895" i="1"/>
  <c r="L857" i="2" s="1"/>
  <c r="AE892" i="1"/>
  <c r="AJ903" i="1"/>
  <c r="S865" i="2" s="1"/>
  <c r="O904" i="1"/>
  <c r="L866" i="2" s="1"/>
  <c r="S873" i="1"/>
  <c r="R873" i="1"/>
  <c r="O873" i="1"/>
  <c r="L835" i="2" s="1"/>
  <c r="AC881" i="1"/>
  <c r="O880" i="1"/>
  <c r="L842" i="2" s="1"/>
  <c r="AD885" i="1"/>
  <c r="Q847" i="2" s="1"/>
  <c r="AR885" i="1"/>
  <c r="AS885" i="1" s="1"/>
  <c r="V847" i="2" s="1"/>
  <c r="AF898" i="1"/>
  <c r="AG898" i="1" s="1"/>
  <c r="R860" i="2" s="1"/>
  <c r="AG899" i="1"/>
  <c r="R861" i="2" s="1"/>
  <c r="AI913" i="1"/>
  <c r="AJ913" i="1" s="1"/>
  <c r="S875" i="2" s="1"/>
  <c r="AJ914" i="1"/>
  <c r="S876" i="2" s="1"/>
  <c r="AC945" i="1"/>
  <c r="AB970" i="1"/>
  <c r="O846" i="1"/>
  <c r="L808" i="2" s="1"/>
  <c r="P847" i="1"/>
  <c r="M809" i="2" s="1"/>
  <c r="Z845" i="1"/>
  <c r="Z789" i="1" s="1"/>
  <c r="Z757" i="1" s="1"/>
  <c r="P856" i="1"/>
  <c r="M818" i="2" s="1"/>
  <c r="R859" i="1"/>
  <c r="S859" i="1"/>
  <c r="AL862" i="1"/>
  <c r="AM862" i="1" s="1"/>
  <c r="T824" i="2" s="1"/>
  <c r="U862" i="1"/>
  <c r="U789" i="1" s="1"/>
  <c r="N873" i="1"/>
  <c r="R881" i="1"/>
  <c r="P882" i="1"/>
  <c r="M844" i="2" s="1"/>
  <c r="P885" i="1"/>
  <c r="M847" i="2" s="1"/>
  <c r="U892" i="1"/>
  <c r="U901" i="1"/>
  <c r="AK845" i="1"/>
  <c r="AK789" i="1" s="1"/>
  <c r="AM850" i="1"/>
  <c r="T812" i="2" s="1"/>
  <c r="AC857" i="1"/>
  <c r="N859" i="1"/>
  <c r="S886" i="1"/>
  <c r="R886" i="1"/>
  <c r="AB900" i="1"/>
  <c r="N899" i="1"/>
  <c r="AC920" i="1"/>
  <c r="P920" i="1"/>
  <c r="M882" i="2" s="1"/>
  <c r="AR921" i="1"/>
  <c r="AC922" i="1"/>
  <c r="N944" i="1"/>
  <c r="K906" i="2" s="1"/>
  <c r="O944" i="1"/>
  <c r="L906" i="2" s="1"/>
  <c r="R944" i="1"/>
  <c r="S944" i="1"/>
  <c r="O827" i="1"/>
  <c r="L789" i="2" s="1"/>
  <c r="N837" i="1"/>
  <c r="O859" i="1"/>
  <c r="L821" i="2" s="1"/>
  <c r="AC860" i="1"/>
  <c r="R869" i="1"/>
  <c r="S869" i="1"/>
  <c r="N886" i="1"/>
  <c r="AH887" i="1"/>
  <c r="AH35" i="1" s="1"/>
  <c r="N891" i="1"/>
  <c r="K853" i="2" s="1"/>
  <c r="S891" i="1"/>
  <c r="R891" i="1"/>
  <c r="AG893" i="1"/>
  <c r="R855" i="2" s="1"/>
  <c r="AI893" i="1"/>
  <c r="AJ896" i="1"/>
  <c r="S858" i="2" s="1"/>
  <c r="AC900" i="1"/>
  <c r="O899" i="1"/>
  <c r="L861" i="2" s="1"/>
  <c r="AL902" i="1"/>
  <c r="AG902" i="1"/>
  <c r="R864" i="2" s="1"/>
  <c r="X901" i="1"/>
  <c r="X887" i="1" s="1"/>
  <c r="X35" i="1" s="1"/>
  <c r="AC928" i="1"/>
  <c r="P928" i="1"/>
  <c r="M890" i="2" s="1"/>
  <c r="O861" i="1"/>
  <c r="L823" i="2" s="1"/>
  <c r="O871" i="1"/>
  <c r="AC882" i="1"/>
  <c r="N884" i="1"/>
  <c r="AJ890" i="1"/>
  <c r="S852" i="2" s="1"/>
  <c r="P897" i="1"/>
  <c r="M859" i="2" s="1"/>
  <c r="AB920" i="1"/>
  <c r="N925" i="1"/>
  <c r="O925" i="1"/>
  <c r="R925" i="1"/>
  <c r="S945" i="1"/>
  <c r="R945" i="1"/>
  <c r="N945" i="1"/>
  <c r="AC912" i="1"/>
  <c r="P912" i="1"/>
  <c r="M874" i="2" s="1"/>
  <c r="AF918" i="1"/>
  <c r="AG918" i="1" s="1"/>
  <c r="R880" i="2" s="1"/>
  <c r="AQ963" i="1"/>
  <c r="AB962" i="1"/>
  <c r="AQ962" i="1" s="1"/>
  <c r="AG916" i="1"/>
  <c r="R878" i="2" s="1"/>
  <c r="AP916" i="1"/>
  <c r="U878" i="2" s="1"/>
  <c r="N927" i="1"/>
  <c r="O927" i="1"/>
  <c r="L889" i="2" s="1"/>
  <c r="N929" i="1"/>
  <c r="S929" i="1"/>
  <c r="P942" i="1"/>
  <c r="M904" i="2" s="1"/>
  <c r="O941" i="1"/>
  <c r="L903" i="2" s="1"/>
  <c r="AI940" i="1"/>
  <c r="AJ940" i="1" s="1"/>
  <c r="S902" i="2" s="1"/>
  <c r="AJ943" i="1"/>
  <c r="S905" i="2" s="1"/>
  <c r="AP863" i="1"/>
  <c r="U825" i="2" s="1"/>
  <c r="S864" i="1"/>
  <c r="O883" i="1"/>
  <c r="L845" i="2" s="1"/>
  <c r="AG889" i="1"/>
  <c r="R851" i="2" s="1"/>
  <c r="V893" i="1"/>
  <c r="V892" i="1" s="1"/>
  <c r="AM894" i="1"/>
  <c r="T856" i="2" s="1"/>
  <c r="O896" i="1"/>
  <c r="AM903" i="1"/>
  <c r="T865" i="2" s="1"/>
  <c r="O905" i="1"/>
  <c r="L867" i="2" s="1"/>
  <c r="N907" i="1"/>
  <c r="O908" i="1"/>
  <c r="L870" i="2" s="1"/>
  <c r="N909" i="1"/>
  <c r="N910" i="1"/>
  <c r="O910" i="1"/>
  <c r="L872" i="2" s="1"/>
  <c r="N915" i="1"/>
  <c r="K877" i="2" s="1"/>
  <c r="AI918" i="1"/>
  <c r="AJ918" i="1" s="1"/>
  <c r="S880" i="2" s="1"/>
  <c r="AO918" i="1"/>
  <c r="AP918" i="1" s="1"/>
  <c r="U880" i="2" s="1"/>
  <c r="AP919" i="1"/>
  <c r="U881" i="2" s="1"/>
  <c r="AB924" i="1"/>
  <c r="P924" i="1"/>
  <c r="M886" i="2" s="1"/>
  <c r="R927" i="1"/>
  <c r="O929" i="1"/>
  <c r="L891" i="2" s="1"/>
  <c r="AM938" i="1"/>
  <c r="T900" i="2" s="1"/>
  <c r="AL937" i="1"/>
  <c r="AM937" i="1" s="1"/>
  <c r="T899" i="2" s="1"/>
  <c r="O879" i="1"/>
  <c r="L841" i="2" s="1"/>
  <c r="AF888" i="1"/>
  <c r="AN893" i="1"/>
  <c r="AN892" i="1" s="1"/>
  <c r="AN887" i="1" s="1"/>
  <c r="AN35" i="1" s="1"/>
  <c r="AP899" i="1"/>
  <c r="U861" i="2" s="1"/>
  <c r="W901" i="1"/>
  <c r="W887" i="1" s="1"/>
  <c r="W35" i="1" s="1"/>
  <c r="R905" i="1"/>
  <c r="O907" i="1"/>
  <c r="L869" i="2" s="1"/>
  <c r="O909" i="1"/>
  <c r="L871" i="2" s="1"/>
  <c r="O915" i="1"/>
  <c r="L877" i="2" s="1"/>
  <c r="S927" i="1"/>
  <c r="AR966" i="1"/>
  <c r="AC965" i="1"/>
  <c r="R908" i="1"/>
  <c r="R909" i="1"/>
  <c r="O911" i="1"/>
  <c r="R915" i="1"/>
  <c r="R929" i="1"/>
  <c r="AC935" i="1"/>
  <c r="P935" i="1"/>
  <c r="M897" i="2" s="1"/>
  <c r="AF940" i="1"/>
  <c r="AC942" i="1"/>
  <c r="AP960" i="1"/>
  <c r="U922" i="2" s="1"/>
  <c r="AO959" i="1"/>
  <c r="AL981" i="1"/>
  <c r="AM982" i="1"/>
  <c r="T944" i="2" s="1"/>
  <c r="N861" i="1"/>
  <c r="N871" i="1"/>
  <c r="AJ888" i="1"/>
  <c r="S850" i="2" s="1"/>
  <c r="R907" i="1"/>
  <c r="S908" i="1"/>
  <c r="AB917" i="1"/>
  <c r="AD917" i="1" s="1"/>
  <c r="N916" i="1"/>
  <c r="N921" i="1"/>
  <c r="R921" i="1"/>
  <c r="AP940" i="1"/>
  <c r="U902" i="2" s="1"/>
  <c r="AN964" i="1"/>
  <c r="AN958" i="1" s="1"/>
  <c r="AP965" i="1"/>
  <c r="U927" i="2" s="1"/>
  <c r="N922" i="1"/>
  <c r="S930" i="1"/>
  <c r="R930" i="1"/>
  <c r="O931" i="1"/>
  <c r="L893" i="2" s="1"/>
  <c r="O934" i="1"/>
  <c r="L896" i="2" s="1"/>
  <c r="N934" i="1"/>
  <c r="K896" i="2" s="1"/>
  <c r="AK940" i="1"/>
  <c r="AM940" i="1" s="1"/>
  <c r="T902" i="2" s="1"/>
  <c r="AJ965" i="1"/>
  <c r="S927" i="2" s="1"/>
  <c r="AH964" i="1"/>
  <c r="AJ964" i="1" s="1"/>
  <c r="S926" i="2" s="1"/>
  <c r="AP969" i="1"/>
  <c r="U931" i="2" s="1"/>
  <c r="AO968" i="1"/>
  <c r="S949" i="1"/>
  <c r="O949" i="1"/>
  <c r="L911" i="2" s="1"/>
  <c r="N953" i="1"/>
  <c r="K915" i="2" s="1"/>
  <c r="O953" i="1"/>
  <c r="L915" i="2" s="1"/>
  <c r="S953" i="1"/>
  <c r="AF968" i="1"/>
  <c r="AG969" i="1"/>
  <c r="R931" i="2" s="1"/>
  <c r="S970" i="1"/>
  <c r="O970" i="1"/>
  <c r="L932" i="2" s="1"/>
  <c r="R970" i="1"/>
  <c r="O1034" i="1"/>
  <c r="L996" i="2" s="1"/>
  <c r="N1034" i="1"/>
  <c r="K996" i="2" s="1"/>
  <c r="S1034" i="1"/>
  <c r="R1034" i="1"/>
  <c r="P939" i="1"/>
  <c r="M901" i="2" s="1"/>
  <c r="O938" i="1"/>
  <c r="L900" i="2" s="1"/>
  <c r="R949" i="1"/>
  <c r="W967" i="1"/>
  <c r="AH977" i="1"/>
  <c r="N987" i="1"/>
  <c r="S987" i="1"/>
  <c r="O987" i="1"/>
  <c r="L949" i="2" s="1"/>
  <c r="R987" i="1"/>
  <c r="O972" i="1"/>
  <c r="L934" i="2" s="1"/>
  <c r="AC973" i="1"/>
  <c r="O998" i="1"/>
  <c r="L960" i="2" s="1"/>
  <c r="AC999" i="1"/>
  <c r="AC939" i="1"/>
  <c r="AG960" i="1"/>
  <c r="R922" i="2" s="1"/>
  <c r="AF959" i="1"/>
  <c r="O961" i="1"/>
  <c r="L923" i="2" s="1"/>
  <c r="S961" i="1"/>
  <c r="N961" i="1"/>
  <c r="K923" i="2" s="1"/>
  <c r="AC954" i="1"/>
  <c r="P954" i="1"/>
  <c r="M916" i="2" s="1"/>
  <c r="AC975" i="1"/>
  <c r="AR976" i="1"/>
  <c r="AC984" i="1"/>
  <c r="AG938" i="1"/>
  <c r="R900" i="2" s="1"/>
  <c r="AP943" i="1"/>
  <c r="U905" i="2" s="1"/>
  <c r="AG952" i="1"/>
  <c r="R914" i="2" s="1"/>
  <c r="R961" i="1"/>
  <c r="AR963" i="1"/>
  <c r="AC962" i="1"/>
  <c r="AD963" i="1"/>
  <c r="Q925" i="2" s="1"/>
  <c r="AG965" i="1"/>
  <c r="R927" i="2" s="1"/>
  <c r="AF964" i="1"/>
  <c r="AG964" i="1" s="1"/>
  <c r="R926" i="2" s="1"/>
  <c r="N950" i="1"/>
  <c r="O950" i="1"/>
  <c r="L912" i="2" s="1"/>
  <c r="P951" i="1"/>
  <c r="M913" i="2" s="1"/>
  <c r="AP964" i="1"/>
  <c r="U926" i="2" s="1"/>
  <c r="O975" i="1"/>
  <c r="L937" i="2" s="1"/>
  <c r="AJ974" i="1"/>
  <c r="S936" i="2" s="1"/>
  <c r="AI977" i="1"/>
  <c r="AJ978" i="1"/>
  <c r="S940" i="2" s="1"/>
  <c r="AC986" i="1"/>
  <c r="P986" i="1"/>
  <c r="M948" i="2" s="1"/>
  <c r="AE1009" i="1"/>
  <c r="AE980" i="1" s="1"/>
  <c r="AG1010" i="1"/>
  <c r="R972" i="2" s="1"/>
  <c r="AN981" i="1"/>
  <c r="AN980" i="1" s="1"/>
  <c r="AP982" i="1"/>
  <c r="U944" i="2" s="1"/>
  <c r="AC988" i="1"/>
  <c r="P988" i="1"/>
  <c r="M950" i="2" s="1"/>
  <c r="N938" i="1"/>
  <c r="AB939" i="1"/>
  <c r="AE940" i="1"/>
  <c r="AE901" i="1" s="1"/>
  <c r="N948" i="1"/>
  <c r="O948" i="1"/>
  <c r="L910" i="2" s="1"/>
  <c r="S950" i="1"/>
  <c r="AC951" i="1"/>
  <c r="AM960" i="1"/>
  <c r="T922" i="2" s="1"/>
  <c r="AL959" i="1"/>
  <c r="AM972" i="1"/>
  <c r="T934" i="2" s="1"/>
  <c r="AN974" i="1"/>
  <c r="AN967" i="1" s="1"/>
  <c r="AM975" i="1"/>
  <c r="T937" i="2" s="1"/>
  <c r="AL974" i="1"/>
  <c r="AM974" i="1" s="1"/>
  <c r="T936" i="2" s="1"/>
  <c r="S992" i="1"/>
  <c r="N992" i="1"/>
  <c r="O992" i="1"/>
  <c r="L954" i="2" s="1"/>
  <c r="N1001" i="1"/>
  <c r="K963" i="2" s="1"/>
  <c r="AB1002" i="1"/>
  <c r="AP978" i="1"/>
  <c r="U940" i="2" s="1"/>
  <c r="AO977" i="1"/>
  <c r="AP977" i="1" s="1"/>
  <c r="U939" i="2" s="1"/>
  <c r="AC979" i="1"/>
  <c r="AG982" i="1"/>
  <c r="R944" i="2" s="1"/>
  <c r="AF981" i="1"/>
  <c r="R985" i="1"/>
  <c r="N985" i="1"/>
  <c r="S985" i="1"/>
  <c r="O985" i="1"/>
  <c r="L947" i="2" s="1"/>
  <c r="R992" i="1"/>
  <c r="AC993" i="1"/>
  <c r="T968" i="1"/>
  <c r="T967" i="1" s="1"/>
  <c r="R971" i="1"/>
  <c r="S971" i="1"/>
  <c r="O971" i="1"/>
  <c r="L933" i="2" s="1"/>
  <c r="V967" i="1"/>
  <c r="V957" i="1" s="1"/>
  <c r="W980" i="1"/>
  <c r="AH981" i="1"/>
  <c r="AB983" i="1"/>
  <c r="AG1007" i="1"/>
  <c r="R969" i="2" s="1"/>
  <c r="AF1006" i="1"/>
  <c r="AG1006" i="1" s="1"/>
  <c r="R968" i="2" s="1"/>
  <c r="AL1009" i="1"/>
  <c r="AM1009" i="1" s="1"/>
  <c r="T971" i="2" s="1"/>
  <c r="P936" i="1"/>
  <c r="M898" i="2" s="1"/>
  <c r="AC936" i="1"/>
  <c r="S939" i="1"/>
  <c r="N946" i="1"/>
  <c r="O946" i="1"/>
  <c r="L908" i="2" s="1"/>
  <c r="S948" i="1"/>
  <c r="O962" i="1"/>
  <c r="O965" i="1"/>
  <c r="L927" i="2" s="1"/>
  <c r="N971" i="1"/>
  <c r="O983" i="1"/>
  <c r="L945" i="2" s="1"/>
  <c r="AB1008" i="1"/>
  <c r="N1007" i="1"/>
  <c r="AR1026" i="1"/>
  <c r="AS1026" i="1" s="1"/>
  <c r="V988" i="2" s="1"/>
  <c r="AD1026" i="1"/>
  <c r="Q988" i="2" s="1"/>
  <c r="AC1025" i="1"/>
  <c r="N999" i="1"/>
  <c r="K961" i="2" s="1"/>
  <c r="S999" i="1"/>
  <c r="U1000" i="1"/>
  <c r="U980" i="1" s="1"/>
  <c r="U957" i="1" s="1"/>
  <c r="R1002" i="1"/>
  <c r="O1002" i="1"/>
  <c r="L964" i="2" s="1"/>
  <c r="S1008" i="1"/>
  <c r="O1008" i="1"/>
  <c r="L970" i="2" s="1"/>
  <c r="R1008" i="1"/>
  <c r="N1020" i="1"/>
  <c r="AB1021" i="1"/>
  <c r="AL968" i="1"/>
  <c r="O991" i="1"/>
  <c r="L953" i="2" s="1"/>
  <c r="O996" i="1"/>
  <c r="L958" i="2" s="1"/>
  <c r="AM998" i="1"/>
  <c r="T960" i="2" s="1"/>
  <c r="R999" i="1"/>
  <c r="S1002" i="1"/>
  <c r="AP1003" i="1"/>
  <c r="U965" i="2" s="1"/>
  <c r="AP1010" i="1"/>
  <c r="U972" i="2" s="1"/>
  <c r="S1012" i="1"/>
  <c r="AM969" i="1"/>
  <c r="T931" i="2" s="1"/>
  <c r="N973" i="1"/>
  <c r="S973" i="1"/>
  <c r="N984" i="1"/>
  <c r="R986" i="1"/>
  <c r="R989" i="1"/>
  <c r="N989" i="1"/>
  <c r="P989" i="1" s="1"/>
  <c r="M951" i="2" s="1"/>
  <c r="O990" i="1"/>
  <c r="L952" i="2" s="1"/>
  <c r="R991" i="1"/>
  <c r="R996" i="1"/>
  <c r="AC997" i="1"/>
  <c r="S1005" i="1"/>
  <c r="O1005" i="1"/>
  <c r="L967" i="2" s="1"/>
  <c r="N1005" i="1"/>
  <c r="AM1007" i="1"/>
  <c r="T969" i="2" s="1"/>
  <c r="S1011" i="1"/>
  <c r="R1011" i="1"/>
  <c r="P995" i="1"/>
  <c r="M957" i="2" s="1"/>
  <c r="AP998" i="1"/>
  <c r="U960" i="2" s="1"/>
  <c r="AO981" i="1"/>
  <c r="AG1014" i="1"/>
  <c r="R976" i="2" s="1"/>
  <c r="AF1009" i="1"/>
  <c r="AP1022" i="1"/>
  <c r="U984" i="2" s="1"/>
  <c r="AO1019" i="1"/>
  <c r="R993" i="1"/>
  <c r="N993" i="1"/>
  <c r="N1004" i="1"/>
  <c r="K966" i="2" s="1"/>
  <c r="S1004" i="1"/>
  <c r="O1004" i="1"/>
  <c r="L966" i="2" s="1"/>
  <c r="AO1006" i="1"/>
  <c r="AP1006" i="1" s="1"/>
  <c r="U968" i="2" s="1"/>
  <c r="AP1007" i="1"/>
  <c r="U969" i="2" s="1"/>
  <c r="O1015" i="1"/>
  <c r="L977" i="2" s="1"/>
  <c r="S1015" i="1"/>
  <c r="N1015" i="1"/>
  <c r="K977" i="2" s="1"/>
  <c r="O1025" i="1"/>
  <c r="L987" i="2" s="1"/>
  <c r="P1026" i="1"/>
  <c r="M988" i="2" s="1"/>
  <c r="AM943" i="1"/>
  <c r="T905" i="2" s="1"/>
  <c r="AI968" i="1"/>
  <c r="AP972" i="1"/>
  <c r="U934" i="2" s="1"/>
  <c r="N976" i="1"/>
  <c r="K938" i="2" s="1"/>
  <c r="R976" i="1"/>
  <c r="R988" i="1"/>
  <c r="AC989" i="1"/>
  <c r="S993" i="1"/>
  <c r="R994" i="1"/>
  <c r="AR994" i="1"/>
  <c r="AC995" i="1"/>
  <c r="R997" i="1"/>
  <c r="N997" i="1"/>
  <c r="R1004" i="1"/>
  <c r="AJ1009" i="1"/>
  <c r="S971" i="2" s="1"/>
  <c r="AM1010" i="1"/>
  <c r="T972" i="2" s="1"/>
  <c r="O1012" i="1"/>
  <c r="L974" i="2" s="1"/>
  <c r="AQ1029" i="1"/>
  <c r="AB1028" i="1"/>
  <c r="AC1023" i="1"/>
  <c r="P1023" i="1"/>
  <c r="M985" i="2" s="1"/>
  <c r="O1022" i="1"/>
  <c r="AG1025" i="1"/>
  <c r="R987" i="2" s="1"/>
  <c r="AF1024" i="1"/>
  <c r="AG1024" i="1" s="1"/>
  <c r="R986" i="2" s="1"/>
  <c r="Y1017" i="1"/>
  <c r="Y38" i="1" s="1"/>
  <c r="AP1029" i="1"/>
  <c r="U991" i="2" s="1"/>
  <c r="AN1028" i="1"/>
  <c r="AP1028" i="1" s="1"/>
  <c r="U990" i="2" s="1"/>
  <c r="AI1032" i="1"/>
  <c r="AJ1033" i="1"/>
  <c r="S995" i="2" s="1"/>
  <c r="W1018" i="1"/>
  <c r="W1017" i="1" s="1"/>
  <c r="W38" i="1" s="1"/>
  <c r="N1048" i="1"/>
  <c r="S1048" i="1"/>
  <c r="R1048" i="1"/>
  <c r="O1048" i="1"/>
  <c r="L1010" i="2" s="1"/>
  <c r="AF1019" i="1"/>
  <c r="AD1037" i="1"/>
  <c r="Q999" i="2" s="1"/>
  <c r="O1042" i="1"/>
  <c r="L1004" i="2" s="1"/>
  <c r="S1042" i="1"/>
  <c r="R1042" i="1"/>
  <c r="N1041" i="1"/>
  <c r="AB1042" i="1"/>
  <c r="AI1051" i="1"/>
  <c r="AJ1051" i="1" s="1"/>
  <c r="S1013" i="2" s="1"/>
  <c r="AJ1052" i="1"/>
  <c r="S1014" i="2" s="1"/>
  <c r="AG1001" i="1"/>
  <c r="R963" i="2" s="1"/>
  <c r="AM1025" i="1"/>
  <c r="T987" i="2" s="1"/>
  <c r="AM1029" i="1"/>
  <c r="T991" i="2" s="1"/>
  <c r="AC1036" i="1"/>
  <c r="P1036" i="1"/>
  <c r="M998" i="2" s="1"/>
  <c r="AJ1044" i="1"/>
  <c r="S1006" i="2" s="1"/>
  <c r="AN1043" i="1"/>
  <c r="AN39" i="1" s="1"/>
  <c r="AP1044" i="1"/>
  <c r="U1006" i="2" s="1"/>
  <c r="AM1019" i="1"/>
  <c r="T981" i="2" s="1"/>
  <c r="P1021" i="1"/>
  <c r="M983" i="2" s="1"/>
  <c r="O1020" i="1"/>
  <c r="L982" i="2" s="1"/>
  <c r="AC1021" i="1"/>
  <c r="AL1028" i="1"/>
  <c r="AM1028" i="1" s="1"/>
  <c r="T990" i="2" s="1"/>
  <c r="P1035" i="1"/>
  <c r="M997" i="2" s="1"/>
  <c r="AC1035" i="1"/>
  <c r="AP1045" i="1"/>
  <c r="U1007" i="2" s="1"/>
  <c r="AC1016" i="1"/>
  <c r="P1016" i="1"/>
  <c r="M978" i="2" s="1"/>
  <c r="AP1020" i="1"/>
  <c r="U982" i="2" s="1"/>
  <c r="AN1019" i="1"/>
  <c r="S1027" i="1"/>
  <c r="R1027" i="1"/>
  <c r="N1027" i="1"/>
  <c r="K989" i="2" s="1"/>
  <c r="AG1046" i="1"/>
  <c r="R1008" i="2" s="1"/>
  <c r="AE1045" i="1"/>
  <c r="T1019" i="1"/>
  <c r="T1018" i="1" s="1"/>
  <c r="T1017" i="1" s="1"/>
  <c r="T38" i="1" s="1"/>
  <c r="S1030" i="1"/>
  <c r="R1030" i="1"/>
  <c r="O1030" i="1"/>
  <c r="L992" i="2" s="1"/>
  <c r="AM1040" i="1"/>
  <c r="T1002" i="2" s="1"/>
  <c r="R1058" i="1"/>
  <c r="N1058" i="1"/>
  <c r="AM1060" i="1"/>
  <c r="T1022" i="2" s="1"/>
  <c r="AJ1045" i="1"/>
  <c r="S1007" i="2" s="1"/>
  <c r="AC1050" i="1"/>
  <c r="AL1052" i="1"/>
  <c r="P1054" i="1"/>
  <c r="M1016" i="2" s="1"/>
  <c r="O1058" i="1"/>
  <c r="L1020" i="2" s="1"/>
  <c r="O1069" i="1"/>
  <c r="L1031" i="2" s="1"/>
  <c r="P1070" i="1"/>
  <c r="M1032" i="2" s="1"/>
  <c r="P1039" i="1"/>
  <c r="M1001" i="2" s="1"/>
  <c r="AC1039" i="1"/>
  <c r="S1047" i="1"/>
  <c r="O1047" i="1"/>
  <c r="L1009" i="2" s="1"/>
  <c r="AG1053" i="1"/>
  <c r="R1015" i="2" s="1"/>
  <c r="AE1052" i="1"/>
  <c r="AE1051" i="1" s="1"/>
  <c r="S1058" i="1"/>
  <c r="AP1076" i="1"/>
  <c r="U1038" i="2" s="1"/>
  <c r="AN1072" i="1"/>
  <c r="AG1041" i="1"/>
  <c r="R1003" i="2" s="1"/>
  <c r="AF1040" i="1"/>
  <c r="AG1040" i="1" s="1"/>
  <c r="R1002" i="2" s="1"/>
  <c r="N1047" i="1"/>
  <c r="K1009" i="2" s="1"/>
  <c r="AB1054" i="1"/>
  <c r="R1047" i="1"/>
  <c r="W1062" i="1"/>
  <c r="AM1022" i="1"/>
  <c r="T984" i="2" s="1"/>
  <c r="AG1029" i="1"/>
  <c r="R991" i="2" s="1"/>
  <c r="AF1028" i="1"/>
  <c r="AG1028" i="1" s="1"/>
  <c r="R990" i="2" s="1"/>
  <c r="T1045" i="1"/>
  <c r="T1044" i="1" s="1"/>
  <c r="O1049" i="1"/>
  <c r="L1011" i="2" s="1"/>
  <c r="N1050" i="1"/>
  <c r="K1012" i="2" s="1"/>
  <c r="R1050" i="1"/>
  <c r="S1055" i="1"/>
  <c r="R1055" i="1"/>
  <c r="O1055" i="1"/>
  <c r="L1017" i="2" s="1"/>
  <c r="N1057" i="1"/>
  <c r="K1019" i="2" s="1"/>
  <c r="R1057" i="1"/>
  <c r="P1064" i="1"/>
  <c r="M1026" i="2" s="1"/>
  <c r="Z1052" i="1"/>
  <c r="Z1051" i="1" s="1"/>
  <c r="Z1043" i="1" s="1"/>
  <c r="AQ1061" i="1"/>
  <c r="AB1060" i="1"/>
  <c r="AQ1060" i="1" s="1"/>
  <c r="AM1063" i="1"/>
  <c r="T1025" i="2" s="1"/>
  <c r="AK1062" i="1"/>
  <c r="AK1051" i="1" s="1"/>
  <c r="AK1043" i="1" s="1"/>
  <c r="AF1083" i="1"/>
  <c r="AG1084" i="1"/>
  <c r="R1046" i="2" s="1"/>
  <c r="AM1070" i="1"/>
  <c r="T1032" i="2" s="1"/>
  <c r="AL1069" i="1"/>
  <c r="AF1088" i="1"/>
  <c r="AG1088" i="1" s="1"/>
  <c r="R1050" i="2" s="1"/>
  <c r="AG1089" i="1"/>
  <c r="R1051" i="2" s="1"/>
  <c r="AO1052" i="1"/>
  <c r="AP1060" i="1"/>
  <c r="U1022" i="2" s="1"/>
  <c r="AQ1070" i="1"/>
  <c r="AB1069" i="1"/>
  <c r="AC1059" i="1"/>
  <c r="P1059" i="1"/>
  <c r="M1021" i="2" s="1"/>
  <c r="AG1060" i="1"/>
  <c r="R1022" i="2" s="1"/>
  <c r="S1061" i="1"/>
  <c r="O1061" i="1"/>
  <c r="L1023" i="2" s="1"/>
  <c r="AL1062" i="1"/>
  <c r="AJ1069" i="1"/>
  <c r="S1031" i="2" s="1"/>
  <c r="T1072" i="1"/>
  <c r="T1067" i="1" s="1"/>
  <c r="T40" i="1" s="1"/>
  <c r="AL1073" i="1"/>
  <c r="AM1074" i="1"/>
  <c r="T1036" i="2" s="1"/>
  <c r="AO1062" i="1"/>
  <c r="AP1062" i="1" s="1"/>
  <c r="U1024" i="2" s="1"/>
  <c r="AP1063" i="1"/>
  <c r="U1025" i="2" s="1"/>
  <c r="AJ1077" i="1"/>
  <c r="S1039" i="2" s="1"/>
  <c r="AH1076" i="1"/>
  <c r="AH1072" i="1" s="1"/>
  <c r="AH1067" i="1" s="1"/>
  <c r="AH40" i="1" s="1"/>
  <c r="AL1082" i="1"/>
  <c r="AM1083" i="1"/>
  <c r="T1045" i="2" s="1"/>
  <c r="AM1049" i="1"/>
  <c r="T1011" i="2" s="1"/>
  <c r="AC1056" i="1"/>
  <c r="W1052" i="1"/>
  <c r="AF1052" i="1"/>
  <c r="S1066" i="1"/>
  <c r="R1066" i="1"/>
  <c r="O1066" i="1"/>
  <c r="L1028" i="2" s="1"/>
  <c r="N1066" i="1"/>
  <c r="K1028" i="2" s="1"/>
  <c r="AJ1068" i="1"/>
  <c r="S1030" i="2" s="1"/>
  <c r="AK1072" i="1"/>
  <c r="V1082" i="1"/>
  <c r="V1067" i="1" s="1"/>
  <c r="V40" i="1" s="1"/>
  <c r="AP1070" i="1"/>
  <c r="U1032" i="2" s="1"/>
  <c r="AN1069" i="1"/>
  <c r="AI1072" i="1"/>
  <c r="AI1067" i="1" s="1"/>
  <c r="AJ1073" i="1"/>
  <c r="S1035" i="2" s="1"/>
  <c r="AC1094" i="1"/>
  <c r="AC1086" i="1"/>
  <c r="P1086" i="1"/>
  <c r="M1048" i="2" s="1"/>
  <c r="S1094" i="1"/>
  <c r="R1094" i="1"/>
  <c r="N1094" i="1"/>
  <c r="S1090" i="1"/>
  <c r="R1090" i="1"/>
  <c r="O1090" i="1"/>
  <c r="L1052" i="2" s="1"/>
  <c r="AP1084" i="1"/>
  <c r="U1046" i="2" s="1"/>
  <c r="AN1083" i="1"/>
  <c r="S1087" i="1"/>
  <c r="R1087" i="1"/>
  <c r="N1087" i="1"/>
  <c r="N1090" i="1"/>
  <c r="K1052" i="2" s="1"/>
  <c r="AG1076" i="1"/>
  <c r="R1038" i="2" s="1"/>
  <c r="AF1072" i="1"/>
  <c r="AG1072" i="1" s="1"/>
  <c r="R1034" i="2" s="1"/>
  <c r="O1078" i="1"/>
  <c r="L1040" i="2" s="1"/>
  <c r="N1078" i="1"/>
  <c r="K1040" i="2" s="1"/>
  <c r="S1078" i="1"/>
  <c r="O1087" i="1"/>
  <c r="L1049" i="2" s="1"/>
  <c r="AC1091" i="1"/>
  <c r="P1091" i="1"/>
  <c r="M1053" i="2" s="1"/>
  <c r="AL1076" i="1"/>
  <c r="AM1076" i="1" s="1"/>
  <c r="T1038" i="2" s="1"/>
  <c r="AM1077" i="1"/>
  <c r="T1039" i="2" s="1"/>
  <c r="O1081" i="1"/>
  <c r="L1043" i="2" s="1"/>
  <c r="N1081" i="1"/>
  <c r="K1043" i="2" s="1"/>
  <c r="S1081" i="1"/>
  <c r="S1085" i="1"/>
  <c r="R1085" i="1"/>
  <c r="O1085" i="1"/>
  <c r="L1047" i="2" s="1"/>
  <c r="S1092" i="1"/>
  <c r="R1092" i="1"/>
  <c r="N1092" i="1"/>
  <c r="O1096" i="1"/>
  <c r="L1058" i="2" s="1"/>
  <c r="N1096" i="1"/>
  <c r="K1058" i="2" s="1"/>
  <c r="S1096" i="1"/>
  <c r="R1096" i="1"/>
  <c r="AC1071" i="1"/>
  <c r="P1071" i="1"/>
  <c r="M1033" i="2" s="1"/>
  <c r="O1075" i="1"/>
  <c r="L1037" i="2" s="1"/>
  <c r="N1075" i="1"/>
  <c r="K1037" i="2" s="1"/>
  <c r="S1075" i="1"/>
  <c r="R1081" i="1"/>
  <c r="N1085" i="1"/>
  <c r="K1047" i="2" s="1"/>
  <c r="AP1089" i="1"/>
  <c r="U1051" i="2" s="1"/>
  <c r="AN1088" i="1"/>
  <c r="AP1088" i="1" s="1"/>
  <c r="U1050" i="2" s="1"/>
  <c r="O1092" i="1"/>
  <c r="L1054" i="2" s="1"/>
  <c r="AM1095" i="1"/>
  <c r="T1057" i="2" s="1"/>
  <c r="AE1067" i="1"/>
  <c r="AE40" i="1" s="1"/>
  <c r="AL1079" i="1"/>
  <c r="AM1079" i="1" s="1"/>
  <c r="T1041" i="2" s="1"/>
  <c r="AM1080" i="1"/>
  <c r="T1042" i="2" s="1"/>
  <c r="O1098" i="1"/>
  <c r="L1060" i="2" s="1"/>
  <c r="N1098" i="1"/>
  <c r="S1098" i="1"/>
  <c r="R1098" i="1"/>
  <c r="AK1082" i="1"/>
  <c r="O1100" i="1"/>
  <c r="L1062" i="2" s="1"/>
  <c r="N1100" i="1"/>
  <c r="S1100" i="1"/>
  <c r="R1100" i="1"/>
  <c r="P1093" i="1"/>
  <c r="M1055" i="2" s="1"/>
  <c r="N1097" i="1"/>
  <c r="P1097" i="1" s="1"/>
  <c r="M1059" i="2" s="1"/>
  <c r="N1099" i="1"/>
  <c r="K1061" i="2" s="1"/>
  <c r="Z12" i="1" l="1"/>
  <c r="Z53" i="1"/>
  <c r="AQ553" i="1"/>
  <c r="AS553" i="1" s="1"/>
  <c r="V515" i="2" s="1"/>
  <c r="AD553" i="1"/>
  <c r="Q515" i="2" s="1"/>
  <c r="AN160" i="1"/>
  <c r="AN19" i="1" s="1"/>
  <c r="AK183" i="1"/>
  <c r="AP173" i="1"/>
  <c r="U135" i="2" s="1"/>
  <c r="T418" i="1"/>
  <c r="T24" i="1" s="1"/>
  <c r="AO424" i="1"/>
  <c r="AP424" i="1" s="1"/>
  <c r="U386" i="2" s="1"/>
  <c r="T1051" i="1"/>
  <c r="AM434" i="1"/>
  <c r="T396" i="2" s="1"/>
  <c r="AN686" i="1"/>
  <c r="AA183" i="1"/>
  <c r="AG1000" i="1"/>
  <c r="R962" i="2" s="1"/>
  <c r="P930" i="1"/>
  <c r="M892" i="2" s="1"/>
  <c r="AM205" i="1"/>
  <c r="T167" i="2" s="1"/>
  <c r="AE324" i="1"/>
  <c r="AE21" i="1" s="1"/>
  <c r="AQ783" i="1"/>
  <c r="AQ782" i="1" s="1"/>
  <c r="AQ781" i="1" s="1"/>
  <c r="AB782" i="1"/>
  <c r="AB781" i="1" s="1"/>
  <c r="AJ1088" i="1"/>
  <c r="S1050" i="2" s="1"/>
  <c r="U686" i="1"/>
  <c r="AU718" i="1"/>
  <c r="AZ576" i="1"/>
  <c r="AC538" i="2" s="1"/>
  <c r="AJ1019" i="1"/>
  <c r="S981" i="2" s="1"/>
  <c r="O983" i="2"/>
  <c r="AD538" i="1"/>
  <c r="Q500" i="2" s="1"/>
  <c r="AC232" i="1"/>
  <c r="AR232" i="1" s="1"/>
  <c r="AS963" i="1"/>
  <c r="V925" i="2" s="1"/>
  <c r="AM678" i="1"/>
  <c r="T640" i="2" s="1"/>
  <c r="AJ862" i="1"/>
  <c r="S824" i="2" s="1"/>
  <c r="O756" i="2"/>
  <c r="AD570" i="1"/>
  <c r="Q532" i="2" s="1"/>
  <c r="AA887" i="1"/>
  <c r="AA35" i="1" s="1"/>
  <c r="AP394" i="1"/>
  <c r="U356" i="2" s="1"/>
  <c r="AP420" i="1"/>
  <c r="U382" i="2" s="1"/>
  <c r="Y1067" i="1"/>
  <c r="Y40" i="1" s="1"/>
  <c r="AI134" i="1"/>
  <c r="AJ134" i="1" s="1"/>
  <c r="S96" i="2" s="1"/>
  <c r="P103" i="1"/>
  <c r="M65" i="2" s="1"/>
  <c r="T183" i="1"/>
  <c r="Z1017" i="1"/>
  <c r="Z38" i="1" s="1"/>
  <c r="O644" i="2"/>
  <c r="AQ414" i="1"/>
  <c r="AS414" i="1" s="1"/>
  <c r="V376" i="2" s="1"/>
  <c r="AD414" i="1"/>
  <c r="Q376" i="2" s="1"/>
  <c r="AI672" i="1"/>
  <c r="P900" i="1"/>
  <c r="M862" i="2" s="1"/>
  <c r="Y672" i="1"/>
  <c r="Y662" i="1" s="1"/>
  <c r="AU552" i="1"/>
  <c r="P281" i="2"/>
  <c r="K973" i="2"/>
  <c r="AB1011" i="1"/>
  <c r="AK270" i="1"/>
  <c r="AK265" i="1" s="1"/>
  <c r="AK20" i="1" s="1"/>
  <c r="AA109" i="1"/>
  <c r="AJ768" i="1"/>
  <c r="S730" i="2" s="1"/>
  <c r="AH707" i="1"/>
  <c r="K428" i="2"/>
  <c r="W500" i="2"/>
  <c r="P144" i="2"/>
  <c r="P414" i="1"/>
  <c r="M376" i="2" s="1"/>
  <c r="AT122" i="1"/>
  <c r="P229" i="1"/>
  <c r="M191" i="2" s="1"/>
  <c r="N739" i="1"/>
  <c r="N683" i="1"/>
  <c r="K645" i="2" s="1"/>
  <c r="O592" i="1"/>
  <c r="AF424" i="1"/>
  <c r="AG424" i="1" s="1"/>
  <c r="R386" i="2" s="1"/>
  <c r="U1043" i="1"/>
  <c r="U39" i="1" s="1"/>
  <c r="P957" i="2"/>
  <c r="X324" i="1"/>
  <c r="X21" i="1" s="1"/>
  <c r="P679" i="2"/>
  <c r="AA160" i="1"/>
  <c r="AA19" i="1" s="1"/>
  <c r="O248" i="1"/>
  <c r="O350" i="1"/>
  <c r="L312" i="2" s="1"/>
  <c r="L191" i="2"/>
  <c r="AC249" i="1"/>
  <c r="X183" i="1"/>
  <c r="X160" i="1" s="1"/>
  <c r="AS826" i="1"/>
  <c r="V788" i="2" s="1"/>
  <c r="P777" i="1"/>
  <c r="M739" i="2" s="1"/>
  <c r="AB684" i="1"/>
  <c r="AK607" i="1"/>
  <c r="AK596" i="1" s="1"/>
  <c r="AD529" i="1"/>
  <c r="Q491" i="2" s="1"/>
  <c r="AS796" i="1"/>
  <c r="V758" i="2" s="1"/>
  <c r="P652" i="2"/>
  <c r="AC411" i="1"/>
  <c r="AR411" i="1" s="1"/>
  <c r="AT935" i="1"/>
  <c r="AD826" i="1"/>
  <c r="Q788" i="2" s="1"/>
  <c r="AK957" i="1"/>
  <c r="AK37" i="1" s="1"/>
  <c r="AG650" i="1"/>
  <c r="R612" i="2" s="1"/>
  <c r="AG325" i="1"/>
  <c r="R287" i="2" s="1"/>
  <c r="P525" i="1"/>
  <c r="M487" i="2" s="1"/>
  <c r="P20" i="2"/>
  <c r="AU58" i="1"/>
  <c r="W109" i="1"/>
  <c r="W18" i="1" s="1"/>
  <c r="O816" i="1"/>
  <c r="L778" i="2" s="1"/>
  <c r="P391" i="1"/>
  <c r="M353" i="2" s="1"/>
  <c r="N215" i="1"/>
  <c r="K177" i="2" s="1"/>
  <c r="AP75" i="1"/>
  <c r="U37" i="2" s="1"/>
  <c r="O901" i="2"/>
  <c r="AT939" i="1"/>
  <c r="T1043" i="1"/>
  <c r="T39" i="1" s="1"/>
  <c r="P645" i="1"/>
  <c r="M607" i="2" s="1"/>
  <c r="X789" i="1"/>
  <c r="Z957" i="1"/>
  <c r="Z37" i="1" s="1"/>
  <c r="P613" i="1"/>
  <c r="M575" i="2" s="1"/>
  <c r="T887" i="1"/>
  <c r="T35" i="1" s="1"/>
  <c r="Z324" i="1"/>
  <c r="Z21" i="1" s="1"/>
  <c r="O416" i="2"/>
  <c r="AT454" i="1"/>
  <c r="N791" i="1"/>
  <c r="K753" i="2" s="1"/>
  <c r="AG180" i="1"/>
  <c r="R142" i="2" s="1"/>
  <c r="AA957" i="1"/>
  <c r="P233" i="1"/>
  <c r="M195" i="2" s="1"/>
  <c r="P786" i="2"/>
  <c r="AU824" i="1"/>
  <c r="L668" i="2"/>
  <c r="AC706" i="1"/>
  <c r="W957" i="1"/>
  <c r="P917" i="1"/>
  <c r="M879" i="2" s="1"/>
  <c r="AK53" i="1"/>
  <c r="AK12" i="1"/>
  <c r="AN672" i="1"/>
  <c r="AD233" i="1"/>
  <c r="Q195" i="2" s="1"/>
  <c r="AO161" i="1"/>
  <c r="AG173" i="1"/>
  <c r="R135" i="2" s="1"/>
  <c r="T957" i="1"/>
  <c r="X957" i="1"/>
  <c r="Y901" i="1"/>
  <c r="Y887" i="1" s="1"/>
  <c r="Y35" i="1" s="1"/>
  <c r="U672" i="1"/>
  <c r="U662" i="1" s="1"/>
  <c r="U29" i="1" s="1"/>
  <c r="Y707" i="1"/>
  <c r="Y686" i="1" s="1"/>
  <c r="AD530" i="1"/>
  <c r="Q492" i="2" s="1"/>
  <c r="AO1031" i="1"/>
  <c r="AP1031" i="1" s="1"/>
  <c r="U993" i="2" s="1"/>
  <c r="AP1032" i="1"/>
  <c r="U994" i="2" s="1"/>
  <c r="P890" i="2"/>
  <c r="AU928" i="1"/>
  <c r="O745" i="2"/>
  <c r="AT783" i="1"/>
  <c r="O834" i="2"/>
  <c r="AT872" i="1"/>
  <c r="O448" i="2"/>
  <c r="AT486" i="1"/>
  <c r="O514" i="2"/>
  <c r="AT552" i="1"/>
  <c r="P517" i="1"/>
  <c r="M479" i="2" s="1"/>
  <c r="AC99" i="1"/>
  <c r="AR99" i="1" s="1"/>
  <c r="L61" i="2"/>
  <c r="V757" i="1"/>
  <c r="AH270" i="1"/>
  <c r="AA1043" i="1"/>
  <c r="AA39" i="1" s="1"/>
  <c r="Z607" i="1"/>
  <c r="Z596" i="1" s="1"/>
  <c r="AJ61" i="1"/>
  <c r="S23" i="2" s="1"/>
  <c r="AK1017" i="1"/>
  <c r="AK38" i="1" s="1"/>
  <c r="P832" i="2"/>
  <c r="AU870" i="1"/>
  <c r="X1017" i="1"/>
  <c r="X38" i="1" s="1"/>
  <c r="L768" i="2"/>
  <c r="AC806" i="1"/>
  <c r="AP708" i="1"/>
  <c r="U670" i="2" s="1"/>
  <c r="K465" i="2"/>
  <c r="AB503" i="1"/>
  <c r="AQ503" i="1" s="1"/>
  <c r="AS503" i="1" s="1"/>
  <c r="V465" i="2" s="1"/>
  <c r="AM672" i="1"/>
  <c r="T634" i="2" s="1"/>
  <c r="AP333" i="1"/>
  <c r="U295" i="2" s="1"/>
  <c r="P879" i="2"/>
  <c r="AU917" i="1"/>
  <c r="P694" i="2"/>
  <c r="AU732" i="1"/>
  <c r="L160" i="2"/>
  <c r="AC198" i="1"/>
  <c r="AR198" i="1" s="1"/>
  <c r="AS198" i="1" s="1"/>
  <c r="V160" i="2" s="1"/>
  <c r="L202" i="2"/>
  <c r="AC240" i="1"/>
  <c r="U887" i="1"/>
  <c r="U35" i="1" s="1"/>
  <c r="O734" i="1"/>
  <c r="L696" i="2" s="1"/>
  <c r="AM281" i="1"/>
  <c r="T243" i="2" s="1"/>
  <c r="T160" i="1"/>
  <c r="T19" i="1" s="1"/>
  <c r="O819" i="2"/>
  <c r="AT857" i="1"/>
  <c r="K948" i="2"/>
  <c r="AB986" i="1"/>
  <c r="AQ986" i="1" s="1"/>
  <c r="O999" i="2"/>
  <c r="AT1037" i="1"/>
  <c r="L792" i="2"/>
  <c r="AC830" i="1"/>
  <c r="AR830" i="1" s="1"/>
  <c r="AS830" i="1" s="1"/>
  <c r="V792" i="2" s="1"/>
  <c r="L103" i="2"/>
  <c r="P141" i="1"/>
  <c r="M103" i="2" s="1"/>
  <c r="AC141" i="1"/>
  <c r="V686" i="1"/>
  <c r="V685" i="1" s="1"/>
  <c r="V30" i="1" s="1"/>
  <c r="P1000" i="2"/>
  <c r="AU1038" i="1"/>
  <c r="O872" i="2"/>
  <c r="AT910" i="1"/>
  <c r="P999" i="2"/>
  <c r="AU1037" i="1"/>
  <c r="L621" i="2"/>
  <c r="AC659" i="1"/>
  <c r="P659" i="1"/>
  <c r="M621" i="2" s="1"/>
  <c r="K315" i="2"/>
  <c r="AB353" i="1"/>
  <c r="AQ353" i="1" s="1"/>
  <c r="K324" i="2"/>
  <c r="N361" i="1"/>
  <c r="AB362" i="1"/>
  <c r="AE957" i="1"/>
  <c r="P731" i="1"/>
  <c r="M693" i="2" s="1"/>
  <c r="AI1018" i="1"/>
  <c r="AJ1018" i="1" s="1"/>
  <c r="S980" i="2" s="1"/>
  <c r="L818" i="2"/>
  <c r="AC856" i="1"/>
  <c r="L181" i="2"/>
  <c r="AC219" i="1"/>
  <c r="W384" i="2"/>
  <c r="AZ422" i="1"/>
  <c r="AC384" i="2" s="1"/>
  <c r="K33" i="2"/>
  <c r="AB71" i="1"/>
  <c r="AQ71" i="1" s="1"/>
  <c r="AN1018" i="1"/>
  <c r="AN1017" i="1" s="1"/>
  <c r="AN38" i="1" s="1"/>
  <c r="P724" i="1"/>
  <c r="M686" i="2" s="1"/>
  <c r="AM635" i="1"/>
  <c r="T597" i="2" s="1"/>
  <c r="Y980" i="1"/>
  <c r="Y957" i="1" s="1"/>
  <c r="Y37" i="1" s="1"/>
  <c r="AB719" i="1"/>
  <c r="AG1069" i="1"/>
  <c r="R1031" i="2" s="1"/>
  <c r="AF1068" i="1"/>
  <c r="AG1068" i="1" s="1"/>
  <c r="R1030" i="2" s="1"/>
  <c r="K956" i="2"/>
  <c r="AB994" i="1"/>
  <c r="O925" i="2"/>
  <c r="AT963" i="1"/>
  <c r="O774" i="2"/>
  <c r="AT812" i="1"/>
  <c r="L644" i="2"/>
  <c r="AC682" i="1"/>
  <c r="AD682" i="1" s="1"/>
  <c r="Q644" i="2" s="1"/>
  <c r="L341" i="2"/>
  <c r="AC379" i="1"/>
  <c r="AR379" i="1" s="1"/>
  <c r="AS379" i="1" s="1"/>
  <c r="V341" i="2" s="1"/>
  <c r="AF892" i="1"/>
  <c r="AG892" i="1" s="1"/>
  <c r="R854" i="2" s="1"/>
  <c r="AM707" i="1"/>
  <c r="T669" i="2" s="1"/>
  <c r="X1067" i="1"/>
  <c r="X40" i="1" s="1"/>
  <c r="AE758" i="1"/>
  <c r="AH325" i="1"/>
  <c r="AJ325" i="1" s="1"/>
  <c r="S287" i="2" s="1"/>
  <c r="AD809" i="1"/>
  <c r="Q771" i="2" s="1"/>
  <c r="P847" i="2"/>
  <c r="AU885" i="1"/>
  <c r="P925" i="2"/>
  <c r="AU963" i="1"/>
  <c r="L679" i="2"/>
  <c r="AC717" i="1"/>
  <c r="AR717" i="1" s="1"/>
  <c r="AS717" i="1" s="1"/>
  <c r="V679" i="2" s="1"/>
  <c r="P717" i="1"/>
  <c r="M679" i="2" s="1"/>
  <c r="K680" i="2"/>
  <c r="AB718" i="1"/>
  <c r="K514" i="2"/>
  <c r="AB552" i="1"/>
  <c r="AQ552" i="1" s="1"/>
  <c r="K479" i="2"/>
  <c r="AB517" i="1"/>
  <c r="AQ517" i="1" s="1"/>
  <c r="AU106" i="1"/>
  <c r="P68" i="2"/>
  <c r="AE685" i="1"/>
  <c r="AE30" i="1" s="1"/>
  <c r="AE31" i="1"/>
  <c r="Y595" i="1"/>
  <c r="Y25" i="1" s="1"/>
  <c r="Y26" i="1"/>
  <c r="AN685" i="1"/>
  <c r="AN30" i="1" s="1"/>
  <c r="AN31" i="1"/>
  <c r="N326" i="1"/>
  <c r="K288" i="2" s="1"/>
  <c r="K289" i="2"/>
  <c r="T685" i="1"/>
  <c r="T30" i="1" s="1"/>
  <c r="T31" i="1"/>
  <c r="Z595" i="1"/>
  <c r="Z25" i="1" s="1"/>
  <c r="Z26" i="1"/>
  <c r="AO1067" i="1"/>
  <c r="AP1072" i="1"/>
  <c r="U1034" i="2" s="1"/>
  <c r="AA757" i="1"/>
  <c r="AU1075" i="1"/>
  <c r="P1037" i="2"/>
  <c r="AU1081" i="1"/>
  <c r="P1043" i="2"/>
  <c r="AB1087" i="1"/>
  <c r="AQ1087" i="1" s="1"/>
  <c r="K1049" i="2"/>
  <c r="AB1094" i="1"/>
  <c r="AQ1094" i="1" s="1"/>
  <c r="K1056" i="2"/>
  <c r="AU1030" i="1"/>
  <c r="P992" i="2"/>
  <c r="AT1042" i="1"/>
  <c r="O1004" i="2"/>
  <c r="AU1048" i="1"/>
  <c r="P1010" i="2"/>
  <c r="AB993" i="1"/>
  <c r="AQ993" i="1" s="1"/>
  <c r="K955" i="2"/>
  <c r="AU973" i="1"/>
  <c r="P935" i="2"/>
  <c r="AU1008" i="1"/>
  <c r="P970" i="2"/>
  <c r="AU961" i="1"/>
  <c r="P923" i="2"/>
  <c r="AT949" i="1"/>
  <c r="O911" i="2"/>
  <c r="AB871" i="1"/>
  <c r="AQ871" i="1" s="1"/>
  <c r="K833" i="2"/>
  <c r="AT927" i="1"/>
  <c r="O889" i="2"/>
  <c r="AB910" i="1"/>
  <c r="AQ910" i="1" s="1"/>
  <c r="K872" i="2"/>
  <c r="AU945" i="1"/>
  <c r="P907" i="2"/>
  <c r="AT891" i="1"/>
  <c r="O853" i="2"/>
  <c r="AB859" i="1"/>
  <c r="AQ859" i="1" s="1"/>
  <c r="K821" i="2"/>
  <c r="AT878" i="1"/>
  <c r="O840" i="2"/>
  <c r="AU874" i="1"/>
  <c r="P836" i="2"/>
  <c r="AT926" i="1"/>
  <c r="O888" i="2"/>
  <c r="AT867" i="1"/>
  <c r="O829" i="2"/>
  <c r="AT835" i="1"/>
  <c r="O797" i="2"/>
  <c r="AT823" i="1"/>
  <c r="O785" i="2"/>
  <c r="AU729" i="1"/>
  <c r="P691" i="2"/>
  <c r="AT797" i="1"/>
  <c r="O759" i="2"/>
  <c r="AB737" i="1"/>
  <c r="AQ737" i="1" s="1"/>
  <c r="K699" i="2"/>
  <c r="AH758" i="1"/>
  <c r="AT727" i="1"/>
  <c r="O689" i="2"/>
  <c r="N759" i="1"/>
  <c r="K721" i="2" s="1"/>
  <c r="K722" i="2"/>
  <c r="AU693" i="1"/>
  <c r="P655" i="2"/>
  <c r="AJ672" i="1"/>
  <c r="S634" i="2" s="1"/>
  <c r="AU656" i="1"/>
  <c r="P618" i="2"/>
  <c r="AU585" i="1"/>
  <c r="P547" i="2"/>
  <c r="AB630" i="1"/>
  <c r="AQ630" i="1" s="1"/>
  <c r="K592" i="2"/>
  <c r="AB588" i="1"/>
  <c r="K550" i="2"/>
  <c r="AB605" i="1"/>
  <c r="AQ605" i="1" s="1"/>
  <c r="K567" i="2"/>
  <c r="AU548" i="1"/>
  <c r="P510" i="2"/>
  <c r="AT623" i="1"/>
  <c r="O585" i="2"/>
  <c r="AU562" i="1"/>
  <c r="P524" i="2"/>
  <c r="AU514" i="1"/>
  <c r="P476" i="2"/>
  <c r="AB500" i="1"/>
  <c r="AQ500" i="1" s="1"/>
  <c r="K462" i="2"/>
  <c r="AT472" i="1"/>
  <c r="O434" i="2"/>
  <c r="AT500" i="1"/>
  <c r="O462" i="2"/>
  <c r="AB477" i="1"/>
  <c r="AQ477" i="1" s="1"/>
  <c r="K439" i="2"/>
  <c r="AB502" i="1"/>
  <c r="AQ502" i="1" s="1"/>
  <c r="K464" i="2"/>
  <c r="AB480" i="1"/>
  <c r="AQ480" i="1" s="1"/>
  <c r="K442" i="2"/>
  <c r="AT375" i="1"/>
  <c r="O337" i="2"/>
  <c r="AB340" i="1"/>
  <c r="AQ340" i="1" s="1"/>
  <c r="K302" i="2"/>
  <c r="AU423" i="1"/>
  <c r="P385" i="2"/>
  <c r="O374" i="1"/>
  <c r="L336" i="2" s="1"/>
  <c r="L349" i="2"/>
  <c r="N415" i="1"/>
  <c r="K377" i="2" s="1"/>
  <c r="K378" i="2"/>
  <c r="AT336" i="1"/>
  <c r="O298" i="2"/>
  <c r="AT348" i="1"/>
  <c r="O310" i="2"/>
  <c r="AT346" i="1"/>
  <c r="O308" i="2"/>
  <c r="AB346" i="1"/>
  <c r="AQ346" i="1" s="1"/>
  <c r="K308" i="2"/>
  <c r="AB293" i="1"/>
  <c r="AQ293" i="1" s="1"/>
  <c r="K255" i="2"/>
  <c r="AU224" i="1"/>
  <c r="P186" i="2"/>
  <c r="AU257" i="1"/>
  <c r="P219" i="2"/>
  <c r="AT328" i="1"/>
  <c r="O290" i="2"/>
  <c r="AT261" i="1"/>
  <c r="O223" i="2"/>
  <c r="AU274" i="1"/>
  <c r="P236" i="2"/>
  <c r="AT256" i="1"/>
  <c r="O218" i="2"/>
  <c r="AU218" i="1"/>
  <c r="P180" i="2"/>
  <c r="AB212" i="1"/>
  <c r="K174" i="2"/>
  <c r="AU196" i="1"/>
  <c r="P158" i="2"/>
  <c r="AB231" i="1"/>
  <c r="AQ231" i="1" s="1"/>
  <c r="K193" i="2"/>
  <c r="AT203" i="1"/>
  <c r="O165" i="2"/>
  <c r="AT201" i="1"/>
  <c r="O163" i="2"/>
  <c r="AU164" i="1"/>
  <c r="P126" i="2"/>
  <c r="AU122" i="1"/>
  <c r="P84" i="2"/>
  <c r="AB94" i="1"/>
  <c r="AQ94" i="1" s="1"/>
  <c r="K56" i="2"/>
  <c r="AB128" i="1"/>
  <c r="AQ128" i="1" s="1"/>
  <c r="K90" i="2"/>
  <c r="N138" i="1"/>
  <c r="K100" i="2" s="1"/>
  <c r="K101" i="2"/>
  <c r="AU137" i="1"/>
  <c r="P99" i="2"/>
  <c r="AT153" i="1"/>
  <c r="O115" i="2"/>
  <c r="AU113" i="1"/>
  <c r="P75" i="2"/>
  <c r="AU89" i="1"/>
  <c r="P51" i="2"/>
  <c r="AT1097" i="1"/>
  <c r="O1059" i="2"/>
  <c r="AM1045" i="1"/>
  <c r="T1007" i="2" s="1"/>
  <c r="AL1044" i="1"/>
  <c r="AM1044" i="1" s="1"/>
  <c r="T1006" i="2" s="1"/>
  <c r="N1028" i="1"/>
  <c r="K990" i="2" s="1"/>
  <c r="K991" i="2"/>
  <c r="AU988" i="1"/>
  <c r="P950" i="2"/>
  <c r="O904" i="2"/>
  <c r="AT942" i="1"/>
  <c r="AU921" i="1"/>
  <c r="P883" i="2"/>
  <c r="AZ732" i="1"/>
  <c r="AC694" i="2" s="1"/>
  <c r="W694" i="2"/>
  <c r="BA614" i="1"/>
  <c r="AD576" i="2" s="1"/>
  <c r="X576" i="2"/>
  <c r="L1016" i="2"/>
  <c r="AC1054" i="1"/>
  <c r="AZ917" i="1"/>
  <c r="AC879" i="2" s="1"/>
  <c r="W879" i="2"/>
  <c r="AZ870" i="1"/>
  <c r="AC832" i="2" s="1"/>
  <c r="W832" i="2"/>
  <c r="BA812" i="1"/>
  <c r="AD774" i="2" s="1"/>
  <c r="X774" i="2"/>
  <c r="BA802" i="1"/>
  <c r="AD764" i="2" s="1"/>
  <c r="X764" i="2"/>
  <c r="AC1099" i="1"/>
  <c r="AR1099" i="1" s="1"/>
  <c r="L1061" i="2"/>
  <c r="BA1039" i="1"/>
  <c r="AD1001" i="2" s="1"/>
  <c r="X1001" i="2"/>
  <c r="BA997" i="1"/>
  <c r="AD959" i="2" s="1"/>
  <c r="X959" i="2"/>
  <c r="BA979" i="1"/>
  <c r="AD941" i="2" s="1"/>
  <c r="X941" i="2"/>
  <c r="BA946" i="1"/>
  <c r="AD908" i="2" s="1"/>
  <c r="X908" i="2"/>
  <c r="BA752" i="1"/>
  <c r="AD714" i="2" s="1"/>
  <c r="X714" i="2"/>
  <c r="BA603" i="1"/>
  <c r="AD565" i="2" s="1"/>
  <c r="X565" i="2"/>
  <c r="AR517" i="1"/>
  <c r="BA479" i="1"/>
  <c r="AD441" i="2" s="1"/>
  <c r="X441" i="2"/>
  <c r="AC1057" i="1"/>
  <c r="AR1057" i="1" s="1"/>
  <c r="L1019" i="2"/>
  <c r="P1013" i="1"/>
  <c r="M975" i="2" s="1"/>
  <c r="L975" i="2"/>
  <c r="AC1013" i="1"/>
  <c r="AZ900" i="1"/>
  <c r="AC862" i="2" s="1"/>
  <c r="W862" i="2"/>
  <c r="AZ861" i="1"/>
  <c r="AC823" i="2" s="1"/>
  <c r="W823" i="2"/>
  <c r="AP722" i="1"/>
  <c r="U684" i="2" s="1"/>
  <c r="AL1031" i="1"/>
  <c r="AM1031" i="1" s="1"/>
  <c r="T993" i="2" s="1"/>
  <c r="AM1032" i="1"/>
  <c r="T994" i="2" s="1"/>
  <c r="O841" i="2"/>
  <c r="AT879" i="1"/>
  <c r="P780" i="2"/>
  <c r="AU818" i="1"/>
  <c r="AG768" i="1"/>
  <c r="R730" i="2" s="1"/>
  <c r="AZ345" i="1"/>
  <c r="AC307" i="2" s="1"/>
  <c r="W307" i="2"/>
  <c r="BA232" i="1"/>
  <c r="AD194" i="2" s="1"/>
  <c r="X194" i="2"/>
  <c r="AZ966" i="1"/>
  <c r="AC928" i="2" s="1"/>
  <c r="W928" i="2"/>
  <c r="BA854" i="1"/>
  <c r="AD816" i="2" s="1"/>
  <c r="X816" i="2"/>
  <c r="AU1086" i="1"/>
  <c r="P1048" i="2"/>
  <c r="X913" i="2"/>
  <c r="BA951" i="1"/>
  <c r="AD913" i="2" s="1"/>
  <c r="BA934" i="1"/>
  <c r="AD896" i="2" s="1"/>
  <c r="X896" i="2"/>
  <c r="AC792" i="1"/>
  <c r="AR792" i="1" s="1"/>
  <c r="L754" i="2"/>
  <c r="AC697" i="1"/>
  <c r="L659" i="2"/>
  <c r="O696" i="1"/>
  <c r="O542" i="2"/>
  <c r="AT580" i="1"/>
  <c r="AT561" i="1"/>
  <c r="O523" i="2"/>
  <c r="K482" i="2"/>
  <c r="AB520" i="1"/>
  <c r="AQ520" i="1" s="1"/>
  <c r="BA493" i="1"/>
  <c r="AD455" i="2" s="1"/>
  <c r="X455" i="2"/>
  <c r="AZ447" i="1"/>
  <c r="AC409" i="2" s="1"/>
  <c r="W409" i="2"/>
  <c r="BA398" i="1"/>
  <c r="AD360" i="2" s="1"/>
  <c r="X360" i="2"/>
  <c r="AZ386" i="1"/>
  <c r="AC348" i="2" s="1"/>
  <c r="W348" i="2"/>
  <c r="AU300" i="1"/>
  <c r="P262" i="2"/>
  <c r="BA159" i="1"/>
  <c r="AD121" i="2" s="1"/>
  <c r="X121" i="2"/>
  <c r="P94" i="2"/>
  <c r="AU132" i="1"/>
  <c r="AZ149" i="1"/>
  <c r="AC111" i="2" s="1"/>
  <c r="W111" i="2"/>
  <c r="AZ85" i="1"/>
  <c r="AC47" i="2" s="1"/>
  <c r="W47" i="2"/>
  <c r="BA512" i="1"/>
  <c r="AD474" i="2" s="1"/>
  <c r="X474" i="2"/>
  <c r="AB828" i="1"/>
  <c r="AQ828" i="1" s="1"/>
  <c r="K790" i="2"/>
  <c r="AZ721" i="1"/>
  <c r="AC683" i="2" s="1"/>
  <c r="W683" i="2"/>
  <c r="AZ659" i="1"/>
  <c r="AC621" i="2" s="1"/>
  <c r="W621" i="2"/>
  <c r="AG599" i="1"/>
  <c r="R561" i="2" s="1"/>
  <c r="AF598" i="1"/>
  <c r="AC573" i="1"/>
  <c r="L535" i="2"/>
  <c r="P573" i="1"/>
  <c r="M535" i="2" s="1"/>
  <c r="BA565" i="1"/>
  <c r="AD527" i="2" s="1"/>
  <c r="X527" i="2"/>
  <c r="BA557" i="1"/>
  <c r="AD519" i="2" s="1"/>
  <c r="X519" i="2"/>
  <c r="AZ547" i="1"/>
  <c r="AC509" i="2" s="1"/>
  <c r="W509" i="2"/>
  <c r="K481" i="2"/>
  <c r="AB519" i="1"/>
  <c r="AQ519" i="1" s="1"/>
  <c r="AZ507" i="1"/>
  <c r="AC469" i="2" s="1"/>
  <c r="W469" i="2"/>
  <c r="W422" i="2"/>
  <c r="AZ460" i="1"/>
  <c r="AC422" i="2" s="1"/>
  <c r="BA817" i="1"/>
  <c r="AD779" i="2" s="1"/>
  <c r="X779" i="2"/>
  <c r="O760" i="2"/>
  <c r="AT798" i="1"/>
  <c r="AI780" i="1"/>
  <c r="AJ780" i="1" s="1"/>
  <c r="S742" i="2" s="1"/>
  <c r="BA634" i="1"/>
  <c r="AD596" i="2" s="1"/>
  <c r="X596" i="2"/>
  <c r="AZ541" i="1"/>
  <c r="AC503" i="2" s="1"/>
  <c r="W503" i="2"/>
  <c r="W475" i="2"/>
  <c r="AZ513" i="1"/>
  <c r="AC475" i="2" s="1"/>
  <c r="W773" i="2"/>
  <c r="AZ811" i="1"/>
  <c r="AC773" i="2" s="1"/>
  <c r="AZ793" i="1"/>
  <c r="AC755" i="2" s="1"/>
  <c r="W755" i="2"/>
  <c r="AU675" i="1"/>
  <c r="P637" i="2"/>
  <c r="AU584" i="1"/>
  <c r="P546" i="2"/>
  <c r="BA510" i="1"/>
  <c r="AD472" i="2" s="1"/>
  <c r="X472" i="2"/>
  <c r="AB487" i="1"/>
  <c r="AQ487" i="1" s="1"/>
  <c r="K449" i="2"/>
  <c r="O757" i="2"/>
  <c r="AT795" i="1"/>
  <c r="AT779" i="1"/>
  <c r="O741" i="2"/>
  <c r="K733" i="2"/>
  <c r="AB771" i="1"/>
  <c r="AQ771" i="1" s="1"/>
  <c r="AT714" i="1"/>
  <c r="O676" i="2"/>
  <c r="AC577" i="1"/>
  <c r="L539" i="2"/>
  <c r="AB546" i="1"/>
  <c r="K508" i="2"/>
  <c r="AB513" i="1"/>
  <c r="AQ513" i="1" s="1"/>
  <c r="K475" i="2"/>
  <c r="AZ489" i="1"/>
  <c r="AC451" i="2" s="1"/>
  <c r="W451" i="2"/>
  <c r="AU141" i="1"/>
  <c r="P103" i="2"/>
  <c r="BA495" i="1"/>
  <c r="AD457" i="2" s="1"/>
  <c r="X457" i="2"/>
  <c r="BA380" i="1"/>
  <c r="AD342" i="2" s="1"/>
  <c r="X342" i="2"/>
  <c r="AP862" i="1"/>
  <c r="U824" i="2" s="1"/>
  <c r="X758" i="1"/>
  <c r="X757" i="1" s="1"/>
  <c r="AU743" i="1"/>
  <c r="P705" i="2"/>
  <c r="BA706" i="1"/>
  <c r="AD668" i="2" s="1"/>
  <c r="X668" i="2"/>
  <c r="AC587" i="1"/>
  <c r="L549" i="2"/>
  <c r="O540" i="2"/>
  <c r="AT578" i="1"/>
  <c r="BA570" i="1"/>
  <c r="AD532" i="2" s="1"/>
  <c r="X532" i="2"/>
  <c r="AZ532" i="1"/>
  <c r="AC494" i="2" s="1"/>
  <c r="W494" i="2"/>
  <c r="AC403" i="1"/>
  <c r="AD403" i="1" s="1"/>
  <c r="Q365" i="2" s="1"/>
  <c r="L365" i="2"/>
  <c r="O402" i="1"/>
  <c r="P402" i="1" s="1"/>
  <c r="M364" i="2" s="1"/>
  <c r="AC378" i="1"/>
  <c r="L340" i="2"/>
  <c r="P378" i="1"/>
  <c r="M340" i="2" s="1"/>
  <c r="AC774" i="1"/>
  <c r="L736" i="2"/>
  <c r="AT743" i="1"/>
  <c r="O705" i="2"/>
  <c r="K541" i="2"/>
  <c r="AB579" i="1"/>
  <c r="AQ579" i="1" s="1"/>
  <c r="W499" i="2"/>
  <c r="AZ537" i="1"/>
  <c r="AC499" i="2" s="1"/>
  <c r="AU526" i="1"/>
  <c r="P488" i="2"/>
  <c r="AU519" i="1"/>
  <c r="P481" i="2"/>
  <c r="AB442" i="1"/>
  <c r="K404" i="2"/>
  <c r="BA413" i="1"/>
  <c r="AD375" i="2" s="1"/>
  <c r="X375" i="2"/>
  <c r="BA830" i="1"/>
  <c r="AD792" i="2" s="1"/>
  <c r="X792" i="2"/>
  <c r="O691" i="2"/>
  <c r="AT729" i="1"/>
  <c r="AH686" i="1"/>
  <c r="K544" i="2"/>
  <c r="AB582" i="1"/>
  <c r="AQ582" i="1" s="1"/>
  <c r="AC571" i="1"/>
  <c r="L533" i="2"/>
  <c r="AB383" i="1"/>
  <c r="AQ383" i="1" s="1"/>
  <c r="K345" i="2"/>
  <c r="P301" i="2"/>
  <c r="AU339" i="1"/>
  <c r="AU284" i="1"/>
  <c r="P246" i="2"/>
  <c r="AB247" i="1"/>
  <c r="AQ247" i="1" s="1"/>
  <c r="K209" i="2"/>
  <c r="L199" i="2"/>
  <c r="AC237" i="1"/>
  <c r="P237" i="1"/>
  <c r="M199" i="2" s="1"/>
  <c r="AC89" i="1"/>
  <c r="AR89" i="1" s="1"/>
  <c r="L51" i="2"/>
  <c r="AZ105" i="1"/>
  <c r="AC67" i="2" s="1"/>
  <c r="W67" i="2"/>
  <c r="P60" i="2"/>
  <c r="AU98" i="1"/>
  <c r="AB483" i="1"/>
  <c r="AQ483" i="1" s="1"/>
  <c r="K445" i="2"/>
  <c r="AB438" i="1"/>
  <c r="AQ438" i="1" s="1"/>
  <c r="K400" i="2"/>
  <c r="AU384" i="1"/>
  <c r="P346" i="2"/>
  <c r="O302" i="2"/>
  <c r="AT340" i="1"/>
  <c r="P259" i="1"/>
  <c r="M221" i="2" s="1"/>
  <c r="K221" i="2"/>
  <c r="AU179" i="1"/>
  <c r="P141" i="2"/>
  <c r="AU80" i="1"/>
  <c r="P42" i="2"/>
  <c r="AB243" i="1"/>
  <c r="AQ243" i="1" s="1"/>
  <c r="K205" i="2"/>
  <c r="AT292" i="1"/>
  <c r="O254" i="2"/>
  <c r="AZ452" i="1"/>
  <c r="AC414" i="2" s="1"/>
  <c r="W414" i="2"/>
  <c r="AZ380" i="1"/>
  <c r="AC342" i="2" s="1"/>
  <c r="W342" i="2"/>
  <c r="L321" i="2"/>
  <c r="AC359" i="1"/>
  <c r="AU157" i="1"/>
  <c r="P119" i="2"/>
  <c r="AZ354" i="1"/>
  <c r="AC316" i="2" s="1"/>
  <c r="W316" i="2"/>
  <c r="AT224" i="1"/>
  <c r="O186" i="2"/>
  <c r="L64" i="2"/>
  <c r="AC102" i="1"/>
  <c r="AU531" i="1"/>
  <c r="P493" i="2"/>
  <c r="AB475" i="1"/>
  <c r="AQ475" i="1" s="1"/>
  <c r="K437" i="2"/>
  <c r="K424" i="2"/>
  <c r="AB462" i="1"/>
  <c r="AQ462" i="1" s="1"/>
  <c r="AT431" i="1"/>
  <c r="O393" i="2"/>
  <c r="L374" i="2"/>
  <c r="AC412" i="1"/>
  <c r="BA351" i="1"/>
  <c r="AD313" i="2" s="1"/>
  <c r="X313" i="2"/>
  <c r="AM698" i="1"/>
  <c r="T660" i="2" s="1"/>
  <c r="AZ453" i="1"/>
  <c r="AC415" i="2" s="1"/>
  <c r="W415" i="2"/>
  <c r="AU527" i="1"/>
  <c r="P489" i="2"/>
  <c r="AT468" i="1"/>
  <c r="O430" i="2"/>
  <c r="AU354" i="1"/>
  <c r="P316" i="2"/>
  <c r="AT342" i="1"/>
  <c r="O304" i="2"/>
  <c r="AZ219" i="1"/>
  <c r="AC181" i="2" s="1"/>
  <c r="W181" i="2"/>
  <c r="L119" i="2"/>
  <c r="P157" i="1"/>
  <c r="M119" i="2" s="1"/>
  <c r="BA149" i="1"/>
  <c r="AD111" i="2" s="1"/>
  <c r="X111" i="2"/>
  <c r="AC131" i="1"/>
  <c r="AR131" i="1" s="1"/>
  <c r="L93" i="2"/>
  <c r="P131" i="1"/>
  <c r="M93" i="2" s="1"/>
  <c r="AC501" i="1"/>
  <c r="L463" i="2"/>
  <c r="P501" i="1"/>
  <c r="M463" i="2" s="1"/>
  <c r="AZ353" i="1"/>
  <c r="AC315" i="2" s="1"/>
  <c r="W315" i="2"/>
  <c r="AR229" i="1"/>
  <c r="AS229" i="1" s="1"/>
  <c r="V191" i="2" s="1"/>
  <c r="AD229" i="1"/>
  <c r="Q191" i="2" s="1"/>
  <c r="AT207" i="1"/>
  <c r="O169" i="2"/>
  <c r="BA176" i="1"/>
  <c r="AD138" i="2" s="1"/>
  <c r="X138" i="2"/>
  <c r="AZ101" i="1"/>
  <c r="AC63" i="2" s="1"/>
  <c r="W63" i="2"/>
  <c r="AU86" i="1"/>
  <c r="P48" i="2"/>
  <c r="AB127" i="1"/>
  <c r="AQ127" i="1" s="1"/>
  <c r="K89" i="2"/>
  <c r="BA87" i="1"/>
  <c r="AD49" i="2" s="1"/>
  <c r="X49" i="2"/>
  <c r="AB449" i="1"/>
  <c r="AQ449" i="1" s="1"/>
  <c r="K411" i="2"/>
  <c r="BA396" i="1"/>
  <c r="AD358" i="2" s="1"/>
  <c r="X358" i="2"/>
  <c r="BA344" i="1"/>
  <c r="AD306" i="2" s="1"/>
  <c r="X306" i="2"/>
  <c r="W294" i="2"/>
  <c r="AZ332" i="1"/>
  <c r="AC294" i="2" s="1"/>
  <c r="P236" i="1"/>
  <c r="M198" i="2" s="1"/>
  <c r="L198" i="2"/>
  <c r="AB199" i="1"/>
  <c r="AQ199" i="1" s="1"/>
  <c r="K161" i="2"/>
  <c r="AT1098" i="1"/>
  <c r="O1060" i="2"/>
  <c r="AU1078" i="1"/>
  <c r="P1040" i="2"/>
  <c r="AT1047" i="1"/>
  <c r="O1009" i="2"/>
  <c r="AT994" i="1"/>
  <c r="O956" i="2"/>
  <c r="P973" i="1"/>
  <c r="M935" i="2" s="1"/>
  <c r="K935" i="2"/>
  <c r="N1006" i="1"/>
  <c r="K968" i="2" s="1"/>
  <c r="K969" i="2"/>
  <c r="AB946" i="1"/>
  <c r="AQ946" i="1" s="1"/>
  <c r="K908" i="2"/>
  <c r="AT992" i="1"/>
  <c r="O954" i="2"/>
  <c r="AB948" i="1"/>
  <c r="AQ948" i="1" s="1"/>
  <c r="K910" i="2"/>
  <c r="AU970" i="1"/>
  <c r="P932" i="2"/>
  <c r="AT921" i="1"/>
  <c r="O883" i="2"/>
  <c r="AB861" i="1"/>
  <c r="AQ861" i="1" s="1"/>
  <c r="K823" i="2"/>
  <c r="AB909" i="1"/>
  <c r="AQ909" i="1" s="1"/>
  <c r="K871" i="2"/>
  <c r="V887" i="1"/>
  <c r="V35" i="1" s="1"/>
  <c r="AT925" i="1"/>
  <c r="O887" i="2"/>
  <c r="P884" i="1"/>
  <c r="M846" i="2" s="1"/>
  <c r="K846" i="2"/>
  <c r="AU891" i="1"/>
  <c r="P853" i="2"/>
  <c r="AT881" i="1"/>
  <c r="O843" i="2"/>
  <c r="AU878" i="1"/>
  <c r="P840" i="2"/>
  <c r="AT876" i="1"/>
  <c r="O838" i="2"/>
  <c r="AU926" i="1"/>
  <c r="P888" i="2"/>
  <c r="AT906" i="1"/>
  <c r="O868" i="2"/>
  <c r="AT833" i="1"/>
  <c r="O795" i="2"/>
  <c r="AK901" i="1"/>
  <c r="AK887" i="1" s="1"/>
  <c r="AK35" i="1" s="1"/>
  <c r="P817" i="1"/>
  <c r="M779" i="2" s="1"/>
  <c r="K779" i="2"/>
  <c r="AU808" i="1"/>
  <c r="P770" i="2"/>
  <c r="AB819" i="1"/>
  <c r="AQ819" i="1" s="1"/>
  <c r="K781" i="2"/>
  <c r="AU797" i="1"/>
  <c r="P759" i="2"/>
  <c r="AU804" i="1"/>
  <c r="P766" i="2"/>
  <c r="AU792" i="1"/>
  <c r="P754" i="2"/>
  <c r="AU713" i="1"/>
  <c r="P675" i="2"/>
  <c r="AB715" i="1"/>
  <c r="AQ715" i="1" s="1"/>
  <c r="K677" i="2"/>
  <c r="AN757" i="1"/>
  <c r="AT693" i="1"/>
  <c r="O655" i="2"/>
  <c r="AU667" i="1"/>
  <c r="P629" i="2"/>
  <c r="N695" i="1"/>
  <c r="K658" i="2"/>
  <c r="AU680" i="1"/>
  <c r="P642" i="2"/>
  <c r="AT652" i="1"/>
  <c r="O614" i="2"/>
  <c r="AT630" i="1"/>
  <c r="O592" i="2"/>
  <c r="AU560" i="1"/>
  <c r="P522" i="2"/>
  <c r="AT612" i="1"/>
  <c r="O574" i="2"/>
  <c r="AB540" i="1"/>
  <c r="AQ540" i="1" s="1"/>
  <c r="K502" i="2"/>
  <c r="AU623" i="1"/>
  <c r="P585" i="2"/>
  <c r="AB534" i="1"/>
  <c r="AQ534" i="1" s="1"/>
  <c r="K496" i="2"/>
  <c r="AT494" i="1"/>
  <c r="O456" i="2"/>
  <c r="AU496" i="1"/>
  <c r="P458" i="2"/>
  <c r="AT502" i="1"/>
  <c r="O464" i="2"/>
  <c r="AU473" i="1"/>
  <c r="P435" i="2"/>
  <c r="AB481" i="1"/>
  <c r="AQ481" i="1" s="1"/>
  <c r="K443" i="2"/>
  <c r="AU437" i="1"/>
  <c r="P399" i="2"/>
  <c r="AU381" i="1"/>
  <c r="P343" i="2"/>
  <c r="AT387" i="1"/>
  <c r="O349" i="2"/>
  <c r="N401" i="1"/>
  <c r="K364" i="2"/>
  <c r="AU446" i="1"/>
  <c r="P408" i="2"/>
  <c r="AT407" i="1"/>
  <c r="O369" i="2"/>
  <c r="AU348" i="1"/>
  <c r="P310" i="2"/>
  <c r="P415" i="1"/>
  <c r="M377" i="2" s="1"/>
  <c r="L377" i="2"/>
  <c r="AU262" i="1"/>
  <c r="P224" i="2"/>
  <c r="AB262" i="1"/>
  <c r="AQ262" i="1" s="1"/>
  <c r="K224" i="2"/>
  <c r="AB257" i="1"/>
  <c r="AQ257" i="1" s="1"/>
  <c r="K219" i="2"/>
  <c r="AU240" i="1"/>
  <c r="P202" i="2"/>
  <c r="AT274" i="1"/>
  <c r="O236" i="2"/>
  <c r="AB196" i="1"/>
  <c r="AQ196" i="1" s="1"/>
  <c r="K158" i="2"/>
  <c r="AT275" i="1"/>
  <c r="O237" i="2"/>
  <c r="AB235" i="1"/>
  <c r="AQ235" i="1" s="1"/>
  <c r="K197" i="2"/>
  <c r="AU231" i="1"/>
  <c r="P193" i="2"/>
  <c r="AB213" i="1"/>
  <c r="AQ213" i="1" s="1"/>
  <c r="K175" i="2"/>
  <c r="AB201" i="1"/>
  <c r="AQ201" i="1" s="1"/>
  <c r="K163" i="2"/>
  <c r="AU201" i="1"/>
  <c r="P163" i="2"/>
  <c r="AT164" i="1"/>
  <c r="O126" i="2"/>
  <c r="AU91" i="1"/>
  <c r="P53" i="2"/>
  <c r="AT116" i="1"/>
  <c r="O78" i="2"/>
  <c r="AB93" i="1"/>
  <c r="AQ93" i="1" s="1"/>
  <c r="K55" i="2"/>
  <c r="AT129" i="1"/>
  <c r="O91" i="2"/>
  <c r="P178" i="1"/>
  <c r="M140" i="2" s="1"/>
  <c r="K140" i="2"/>
  <c r="AT137" i="1"/>
  <c r="O99" i="2"/>
  <c r="AU95" i="1"/>
  <c r="P57" i="2"/>
  <c r="AB132" i="1"/>
  <c r="K94" i="2"/>
  <c r="AZ1059" i="1"/>
  <c r="AC1021" i="2" s="1"/>
  <c r="W1021" i="2"/>
  <c r="AU1093" i="1"/>
  <c r="P1055" i="2"/>
  <c r="AT1093" i="1"/>
  <c r="O1055" i="2"/>
  <c r="AB1064" i="1"/>
  <c r="K1026" i="2"/>
  <c r="N1063" i="1"/>
  <c r="K1025" i="2" s="1"/>
  <c r="AU1026" i="1"/>
  <c r="P988" i="2"/>
  <c r="X958" i="2"/>
  <c r="BA996" i="1"/>
  <c r="AD958" i="2" s="1"/>
  <c r="BA1091" i="1"/>
  <c r="AD1053" i="2" s="1"/>
  <c r="X1053" i="2"/>
  <c r="AZ847" i="1"/>
  <c r="AC809" i="2" s="1"/>
  <c r="W809" i="2"/>
  <c r="W787" i="2"/>
  <c r="AZ825" i="1"/>
  <c r="AC787" i="2" s="1"/>
  <c r="AB800" i="1"/>
  <c r="AQ800" i="1" s="1"/>
  <c r="K762" i="2"/>
  <c r="P1016" i="2"/>
  <c r="AU1054" i="1"/>
  <c r="AZ953" i="1"/>
  <c r="AC915" i="2" s="1"/>
  <c r="W915" i="2"/>
  <c r="BA923" i="1"/>
  <c r="AD885" i="2" s="1"/>
  <c r="X885" i="2"/>
  <c r="AU837" i="1"/>
  <c r="P799" i="2"/>
  <c r="AZ837" i="1"/>
  <c r="AC799" i="2" s="1"/>
  <c r="W799" i="2"/>
  <c r="AZ802" i="1"/>
  <c r="AC764" i="2" s="1"/>
  <c r="W764" i="2"/>
  <c r="P1056" i="1"/>
  <c r="M1018" i="2" s="1"/>
  <c r="L1018" i="2"/>
  <c r="AB991" i="1"/>
  <c r="AQ991" i="1" s="1"/>
  <c r="K953" i="2"/>
  <c r="AT932" i="1"/>
  <c r="O894" i="2"/>
  <c r="AB745" i="1"/>
  <c r="K707" i="2"/>
  <c r="BA720" i="1"/>
  <c r="AD682" i="2" s="1"/>
  <c r="X682" i="2"/>
  <c r="AU1057" i="1"/>
  <c r="P1019" i="2"/>
  <c r="AZ984" i="1"/>
  <c r="AC946" i="2" s="1"/>
  <c r="W946" i="2"/>
  <c r="AC858" i="1"/>
  <c r="L820" i="2"/>
  <c r="AU871" i="1"/>
  <c r="P833" i="2"/>
  <c r="P756" i="2"/>
  <c r="AU794" i="1"/>
  <c r="BA851" i="1"/>
  <c r="AD813" i="2" s="1"/>
  <c r="X813" i="2"/>
  <c r="K1048" i="2"/>
  <c r="AB1086" i="1"/>
  <c r="AQ1086" i="1" s="1"/>
  <c r="BA995" i="1"/>
  <c r="AD957" i="2" s="1"/>
  <c r="X957" i="2"/>
  <c r="BA813" i="1"/>
  <c r="AD775" i="2" s="1"/>
  <c r="X775" i="2"/>
  <c r="AT697" i="1"/>
  <c r="O659" i="2"/>
  <c r="AU638" i="1"/>
  <c r="P600" i="2"/>
  <c r="AZ610" i="1"/>
  <c r="AC572" i="2" s="1"/>
  <c r="W572" i="2"/>
  <c r="AU574" i="1"/>
  <c r="P536" i="2"/>
  <c r="BA547" i="1"/>
  <c r="AD509" i="2" s="1"/>
  <c r="X509" i="2"/>
  <c r="AB492" i="1"/>
  <c r="K454" i="2"/>
  <c r="BA104" i="1"/>
  <c r="AD66" i="2" s="1"/>
  <c r="X66" i="2"/>
  <c r="AZ244" i="1"/>
  <c r="AC206" i="2" s="1"/>
  <c r="W206" i="2"/>
  <c r="AZ813" i="1"/>
  <c r="AC775" i="2" s="1"/>
  <c r="W775" i="2"/>
  <c r="AT573" i="1"/>
  <c r="O535" i="2"/>
  <c r="AC563" i="1"/>
  <c r="L525" i="2"/>
  <c r="AU545" i="1"/>
  <c r="P507" i="2"/>
  <c r="BA537" i="1"/>
  <c r="AD499" i="2" s="1"/>
  <c r="X499" i="2"/>
  <c r="AU505" i="1"/>
  <c r="P467" i="2"/>
  <c r="AZ382" i="1"/>
  <c r="AC344" i="2" s="1"/>
  <c r="W344" i="2"/>
  <c r="W473" i="2"/>
  <c r="AZ511" i="1"/>
  <c r="AC473" i="2" s="1"/>
  <c r="AU798" i="1"/>
  <c r="P760" i="2"/>
  <c r="P704" i="1"/>
  <c r="M666" i="2" s="1"/>
  <c r="L666" i="2"/>
  <c r="AB674" i="1"/>
  <c r="AB673" i="1" s="1"/>
  <c r="AQ675" i="1"/>
  <c r="AQ674" i="1" s="1"/>
  <c r="AQ673" i="1" s="1"/>
  <c r="AU652" i="1"/>
  <c r="P614" i="2"/>
  <c r="AZ565" i="1"/>
  <c r="AC527" i="2" s="1"/>
  <c r="W527" i="2"/>
  <c r="W521" i="2"/>
  <c r="AZ559" i="1"/>
  <c r="AC521" i="2" s="1"/>
  <c r="AC544" i="1"/>
  <c r="L506" i="2"/>
  <c r="AZ842" i="1"/>
  <c r="AC804" i="2" s="1"/>
  <c r="W804" i="2"/>
  <c r="AT675" i="1"/>
  <c r="O637" i="2"/>
  <c r="AZ622" i="1"/>
  <c r="AC584" i="2" s="1"/>
  <c r="W584" i="2"/>
  <c r="AB584" i="1"/>
  <c r="AQ584" i="1" s="1"/>
  <c r="K546" i="2"/>
  <c r="AD565" i="1"/>
  <c r="Q527" i="2" s="1"/>
  <c r="AR565" i="1"/>
  <c r="AS565" i="1" s="1"/>
  <c r="V527" i="2" s="1"/>
  <c r="AB545" i="1"/>
  <c r="K507" i="2"/>
  <c r="AB505" i="1"/>
  <c r="K467" i="2"/>
  <c r="AU795" i="1"/>
  <c r="P757" i="2"/>
  <c r="K741" i="2"/>
  <c r="AB779" i="1"/>
  <c r="N778" i="1"/>
  <c r="K740" i="2" s="1"/>
  <c r="AZ737" i="1"/>
  <c r="AC699" i="2" s="1"/>
  <c r="W699" i="2"/>
  <c r="AB712" i="1"/>
  <c r="AQ712" i="1" s="1"/>
  <c r="K674" i="2"/>
  <c r="AU622" i="1"/>
  <c r="P584" i="2"/>
  <c r="AU576" i="1"/>
  <c r="P538" i="2"/>
  <c r="O508" i="2"/>
  <c r="AT546" i="1"/>
  <c r="AZ503" i="1"/>
  <c r="AC465" i="2" s="1"/>
  <c r="W465" i="2"/>
  <c r="BA460" i="1"/>
  <c r="AD422" i="2" s="1"/>
  <c r="X422" i="2"/>
  <c r="AR353" i="1"/>
  <c r="W166" i="2"/>
  <c r="AZ204" i="1"/>
  <c r="AC166" i="2" s="1"/>
  <c r="AT931" i="1"/>
  <c r="O893" i="2"/>
  <c r="AZ851" i="1"/>
  <c r="AC813" i="2" s="1"/>
  <c r="W813" i="2"/>
  <c r="X800" i="2"/>
  <c r="BA838" i="1"/>
  <c r="AD800" i="2" s="1"/>
  <c r="N763" i="1"/>
  <c r="K726" i="2"/>
  <c r="P740" i="1"/>
  <c r="M702" i="2" s="1"/>
  <c r="BA718" i="1"/>
  <c r="AD680" i="2" s="1"/>
  <c r="X680" i="2"/>
  <c r="P549" i="2"/>
  <c r="AU587" i="1"/>
  <c r="O340" i="2"/>
  <c r="AT378" i="1"/>
  <c r="AB855" i="1"/>
  <c r="AQ855" i="1" s="1"/>
  <c r="K817" i="2"/>
  <c r="AU714" i="1"/>
  <c r="P676" i="2"/>
  <c r="W644" i="2"/>
  <c r="AZ682" i="1"/>
  <c r="AC644" i="2" s="1"/>
  <c r="P541" i="2"/>
  <c r="AU579" i="1"/>
  <c r="BA534" i="1"/>
  <c r="AD496" i="2" s="1"/>
  <c r="X496" i="2"/>
  <c r="AT526" i="1"/>
  <c r="O488" i="2"/>
  <c r="AT442" i="1"/>
  <c r="O404" i="2"/>
  <c r="AU571" i="1"/>
  <c r="P533" i="2"/>
  <c r="AT383" i="1"/>
  <c r="O345" i="2"/>
  <c r="AB339" i="1"/>
  <c r="AQ339" i="1" s="1"/>
  <c r="K301" i="2"/>
  <c r="AU247" i="1"/>
  <c r="P209" i="2"/>
  <c r="AZ187" i="1"/>
  <c r="AC149" i="2" s="1"/>
  <c r="W149" i="2"/>
  <c r="O102" i="2"/>
  <c r="AT140" i="1"/>
  <c r="AT89" i="1"/>
  <c r="O51" i="2"/>
  <c r="BA71" i="1"/>
  <c r="AD33" i="2" s="1"/>
  <c r="X33" i="2"/>
  <c r="AU340" i="1"/>
  <c r="P302" i="2"/>
  <c r="L221" i="2"/>
  <c r="AC259" i="1"/>
  <c r="AR259" i="1" s="1"/>
  <c r="AZ188" i="1"/>
  <c r="AC150" i="2" s="1"/>
  <c r="W150" i="2"/>
  <c r="AB114" i="1"/>
  <c r="K76" i="2"/>
  <c r="O42" i="2"/>
  <c r="AT80" i="1"/>
  <c r="AZ71" i="1"/>
  <c r="AC33" i="2" s="1"/>
  <c r="W33" i="2"/>
  <c r="K245" i="2"/>
  <c r="AB283" i="1"/>
  <c r="AQ283" i="1" s="1"/>
  <c r="AC243" i="1"/>
  <c r="L205" i="2"/>
  <c r="P243" i="1"/>
  <c r="M205" i="2" s="1"/>
  <c r="BA151" i="1"/>
  <c r="AD113" i="2" s="1"/>
  <c r="X113" i="2"/>
  <c r="AT69" i="1"/>
  <c r="O31" i="2"/>
  <c r="K432" i="2"/>
  <c r="AB470" i="1"/>
  <c r="AQ470" i="1" s="1"/>
  <c r="AT359" i="1"/>
  <c r="O321" i="2"/>
  <c r="P70" i="1"/>
  <c r="M32" i="2" s="1"/>
  <c r="L32" i="2"/>
  <c r="AC70" i="1"/>
  <c r="AR70" i="1" s="1"/>
  <c r="AS70" i="1" s="1"/>
  <c r="V32" i="2" s="1"/>
  <c r="AB341" i="1"/>
  <c r="AQ341" i="1" s="1"/>
  <c r="K303" i="2"/>
  <c r="L186" i="2"/>
  <c r="AC224" i="1"/>
  <c r="P462" i="1"/>
  <c r="M424" i="2" s="1"/>
  <c r="L424" i="2"/>
  <c r="AC462" i="1"/>
  <c r="AB431" i="1"/>
  <c r="AQ431" i="1" s="1"/>
  <c r="K393" i="2"/>
  <c r="BA204" i="1"/>
  <c r="AD166" i="2" s="1"/>
  <c r="X166" i="2"/>
  <c r="AU101" i="1"/>
  <c r="P63" i="2"/>
  <c r="K327" i="2"/>
  <c r="AB365" i="1"/>
  <c r="N364" i="1"/>
  <c r="AZ251" i="1"/>
  <c r="AC213" i="2" s="1"/>
  <c r="W213" i="2"/>
  <c r="BA484" i="1"/>
  <c r="AD446" i="2" s="1"/>
  <c r="X446" i="2"/>
  <c r="K410" i="2"/>
  <c r="AB448" i="1"/>
  <c r="AQ448" i="1" s="1"/>
  <c r="AZ240" i="1"/>
  <c r="AC202" i="2" s="1"/>
  <c r="W202" i="2"/>
  <c r="AB476" i="1"/>
  <c r="AQ476" i="1" s="1"/>
  <c r="K438" i="2"/>
  <c r="P430" i="2"/>
  <c r="AU468" i="1"/>
  <c r="L316" i="2"/>
  <c r="AC354" i="1"/>
  <c r="P354" i="1"/>
  <c r="M316" i="2" s="1"/>
  <c r="L304" i="2"/>
  <c r="AC342" i="1"/>
  <c r="AC209" i="1"/>
  <c r="L171" i="2"/>
  <c r="AZ192" i="1"/>
  <c r="AC154" i="2" s="1"/>
  <c r="W154" i="2"/>
  <c r="K93" i="2"/>
  <c r="AB131" i="1"/>
  <c r="AT501" i="1"/>
  <c r="O463" i="2"/>
  <c r="AC388" i="1"/>
  <c r="L350" i="2"/>
  <c r="AB352" i="1"/>
  <c r="AQ352" i="1" s="1"/>
  <c r="K314" i="2"/>
  <c r="BA258" i="1"/>
  <c r="AD220" i="2" s="1"/>
  <c r="X220" i="2"/>
  <c r="AT199" i="1"/>
  <c r="O161" i="2"/>
  <c r="W34" i="2"/>
  <c r="AZ72" i="1"/>
  <c r="AC34" i="2" s="1"/>
  <c r="AB102" i="1"/>
  <c r="AQ102" i="1" s="1"/>
  <c r="K64" i="2"/>
  <c r="AB390" i="1"/>
  <c r="AQ390" i="1" s="1"/>
  <c r="K352" i="2"/>
  <c r="L305" i="2"/>
  <c r="AC343" i="1"/>
  <c r="AZ269" i="1"/>
  <c r="AC231" i="2" s="1"/>
  <c r="W231" i="2"/>
  <c r="BA390" i="1"/>
  <c r="AD352" i="2" s="1"/>
  <c r="X352" i="2"/>
  <c r="AT1094" i="1"/>
  <c r="O1056" i="2"/>
  <c r="AU1042" i="1"/>
  <c r="P1004" i="2"/>
  <c r="AT993" i="1"/>
  <c r="O955" i="2"/>
  <c r="AT1100" i="1"/>
  <c r="O1062" i="2"/>
  <c r="AB1098" i="1"/>
  <c r="AQ1098" i="1" s="1"/>
  <c r="K1060" i="2"/>
  <c r="AB1092" i="1"/>
  <c r="AQ1092" i="1" s="1"/>
  <c r="K1054" i="2"/>
  <c r="AU1087" i="1"/>
  <c r="P1049" i="2"/>
  <c r="AU1094" i="1"/>
  <c r="P1056" i="2"/>
  <c r="AU1066" i="1"/>
  <c r="P1028" i="2"/>
  <c r="AT1057" i="1"/>
  <c r="O1019" i="2"/>
  <c r="AU1058" i="1"/>
  <c r="P1020" i="2"/>
  <c r="L984" i="2"/>
  <c r="AU993" i="1"/>
  <c r="P955" i="2"/>
  <c r="AT1011" i="1"/>
  <c r="O973" i="2"/>
  <c r="AT991" i="1"/>
  <c r="O953" i="2"/>
  <c r="AT1002" i="1"/>
  <c r="O964" i="2"/>
  <c r="AU939" i="1"/>
  <c r="P901" i="2"/>
  <c r="AT987" i="1"/>
  <c r="O949" i="2"/>
  <c r="AU949" i="1"/>
  <c r="P911" i="2"/>
  <c r="N919" i="1"/>
  <c r="K881" i="2" s="1"/>
  <c r="K883" i="2"/>
  <c r="AT929" i="1"/>
  <c r="O891" i="2"/>
  <c r="AU927" i="1"/>
  <c r="P889" i="2"/>
  <c r="AU929" i="1"/>
  <c r="P891" i="2"/>
  <c r="O919" i="1"/>
  <c r="L881" i="2" s="1"/>
  <c r="L887" i="2"/>
  <c r="AB837" i="1"/>
  <c r="AQ837" i="1" s="1"/>
  <c r="K799" i="2"/>
  <c r="AB873" i="1"/>
  <c r="AQ873" i="1" s="1"/>
  <c r="K835" i="2"/>
  <c r="AB877" i="1"/>
  <c r="AQ877" i="1" s="1"/>
  <c r="K839" i="2"/>
  <c r="AT895" i="1"/>
  <c r="O857" i="2"/>
  <c r="AU906" i="1"/>
  <c r="P868" i="2"/>
  <c r="AT866" i="1"/>
  <c r="O828" i="2"/>
  <c r="AT947" i="1"/>
  <c r="O909" i="2"/>
  <c r="AT808" i="1"/>
  <c r="O770" i="2"/>
  <c r="AB810" i="1"/>
  <c r="AQ810" i="1" s="1"/>
  <c r="K772" i="2"/>
  <c r="AT810" i="1"/>
  <c r="O772" i="2"/>
  <c r="AU819" i="1"/>
  <c r="P781" i="2"/>
  <c r="AT804" i="1"/>
  <c r="O766" i="2"/>
  <c r="AT792" i="1"/>
  <c r="O754" i="2"/>
  <c r="AU761" i="1"/>
  <c r="P723" i="2"/>
  <c r="L735" i="2"/>
  <c r="AU711" i="1"/>
  <c r="P673" i="2"/>
  <c r="AU738" i="1"/>
  <c r="P700" i="2"/>
  <c r="AB753" i="1"/>
  <c r="AQ753" i="1" s="1"/>
  <c r="K715" i="2"/>
  <c r="AB713" i="1"/>
  <c r="AQ713" i="1" s="1"/>
  <c r="K675" i="2"/>
  <c r="P735" i="1"/>
  <c r="M697" i="2" s="1"/>
  <c r="K697" i="2"/>
  <c r="AT667" i="1"/>
  <c r="O629" i="2"/>
  <c r="N673" i="1"/>
  <c r="K635" i="2" s="1"/>
  <c r="K638" i="2"/>
  <c r="AT680" i="1"/>
  <c r="O642" i="2"/>
  <c r="P683" i="1"/>
  <c r="M645" i="2" s="1"/>
  <c r="L645" i="2"/>
  <c r="AT656" i="1"/>
  <c r="O618" i="2"/>
  <c r="AB640" i="1"/>
  <c r="AQ640" i="1" s="1"/>
  <c r="K602" i="2"/>
  <c r="AF615" i="1"/>
  <c r="N632" i="1"/>
  <c r="K594" i="2" s="1"/>
  <c r="K595" i="2"/>
  <c r="AU612" i="1"/>
  <c r="P574" i="2"/>
  <c r="AU590" i="1"/>
  <c r="P552" i="2"/>
  <c r="AU578" i="1"/>
  <c r="P540" i="2"/>
  <c r="AU498" i="1"/>
  <c r="P460" i="2"/>
  <c r="AU469" i="1"/>
  <c r="P431" i="2"/>
  <c r="AB496" i="1"/>
  <c r="AQ496" i="1" s="1"/>
  <c r="K458" i="2"/>
  <c r="P480" i="1"/>
  <c r="M442" i="2" s="1"/>
  <c r="AU447" i="1"/>
  <c r="P409" i="2"/>
  <c r="AT370" i="1"/>
  <c r="O332" i="2"/>
  <c r="AT441" i="1"/>
  <c r="O403" i="2"/>
  <c r="AT413" i="1"/>
  <c r="O375" i="2"/>
  <c r="AU452" i="1"/>
  <c r="P414" i="2"/>
  <c r="AT433" i="1"/>
  <c r="O395" i="2"/>
  <c r="AB347" i="1"/>
  <c r="AQ347" i="1" s="1"/>
  <c r="K309" i="2"/>
  <c r="AU337" i="1"/>
  <c r="P299" i="2"/>
  <c r="AT258" i="1"/>
  <c r="O220" i="2"/>
  <c r="AT260" i="1"/>
  <c r="O222" i="2"/>
  <c r="AT290" i="1"/>
  <c r="O252" i="2"/>
  <c r="AU289" i="1"/>
  <c r="P251" i="2"/>
  <c r="AB307" i="1"/>
  <c r="AQ307" i="1" s="1"/>
  <c r="K269" i="2"/>
  <c r="AU256" i="1"/>
  <c r="P218" i="2"/>
  <c r="AT237" i="1"/>
  <c r="O199" i="2"/>
  <c r="AB274" i="1"/>
  <c r="AQ274" i="1" s="1"/>
  <c r="K236" i="2"/>
  <c r="AU275" i="1"/>
  <c r="P237" i="2"/>
  <c r="AU235" i="1"/>
  <c r="P197" i="2"/>
  <c r="AT223" i="1"/>
  <c r="O185" i="2"/>
  <c r="AB197" i="1"/>
  <c r="AQ197" i="1" s="1"/>
  <c r="K159" i="2"/>
  <c r="AT213" i="1"/>
  <c r="O175" i="2"/>
  <c r="P128" i="1"/>
  <c r="M90" i="2" s="1"/>
  <c r="AT178" i="1"/>
  <c r="O140" i="2"/>
  <c r="AT133" i="1"/>
  <c r="O95" i="2"/>
  <c r="AT93" i="1"/>
  <c r="O55" i="2"/>
  <c r="AU127" i="1"/>
  <c r="P89" i="2"/>
  <c r="AU105" i="1"/>
  <c r="P67" i="2"/>
  <c r="AU70" i="1"/>
  <c r="P32" i="2"/>
  <c r="BA1036" i="1"/>
  <c r="AD998" i="2" s="1"/>
  <c r="X998" i="2"/>
  <c r="AZ1026" i="1"/>
  <c r="AC988" i="2" s="1"/>
  <c r="W988" i="2"/>
  <c r="K832" i="2"/>
  <c r="AB870" i="1"/>
  <c r="AC847" i="1"/>
  <c r="L809" i="2"/>
  <c r="AZ728" i="1"/>
  <c r="AC690" i="2" s="1"/>
  <c r="W690" i="2"/>
  <c r="AZ711" i="1"/>
  <c r="AC673" i="2" s="1"/>
  <c r="W673" i="2"/>
  <c r="W596" i="2"/>
  <c r="AZ634" i="1"/>
  <c r="AC596" i="2" s="1"/>
  <c r="N941" i="1"/>
  <c r="K903" i="2" s="1"/>
  <c r="K904" i="2"/>
  <c r="AB942" i="1"/>
  <c r="AD942" i="1" s="1"/>
  <c r="AB832" i="1"/>
  <c r="K794" i="2"/>
  <c r="W762" i="2"/>
  <c r="AZ800" i="1"/>
  <c r="AC762" i="2" s="1"/>
  <c r="AZ884" i="1"/>
  <c r="AC846" i="2" s="1"/>
  <c r="W846" i="2"/>
  <c r="AZ799" i="1"/>
  <c r="AC761" i="2" s="1"/>
  <c r="W761" i="2"/>
  <c r="AU1056" i="1"/>
  <c r="P1018" i="2"/>
  <c r="O952" i="2"/>
  <c r="AT990" i="1"/>
  <c r="AC923" i="1"/>
  <c r="L885" i="2"/>
  <c r="P923" i="1"/>
  <c r="M885" i="2" s="1"/>
  <c r="AB838" i="1"/>
  <c r="K800" i="2"/>
  <c r="X1043" i="1"/>
  <c r="X39" i="1" s="1"/>
  <c r="AC932" i="1"/>
  <c r="L894" i="2"/>
  <c r="P932" i="1"/>
  <c r="M894" i="2" s="1"/>
  <c r="X773" i="2"/>
  <c r="BA811" i="1"/>
  <c r="AD773" i="2" s="1"/>
  <c r="AZ770" i="1"/>
  <c r="AC732" i="2" s="1"/>
  <c r="W732" i="2"/>
  <c r="K975" i="2"/>
  <c r="AB1013" i="1"/>
  <c r="N1010" i="1"/>
  <c r="K972" i="2" s="1"/>
  <c r="AT936" i="1"/>
  <c r="O898" i="2"/>
  <c r="BA907" i="1"/>
  <c r="AD869" i="2" s="1"/>
  <c r="X869" i="2"/>
  <c r="K798" i="2"/>
  <c r="AB836" i="1"/>
  <c r="AQ836" i="1" s="1"/>
  <c r="AZ572" i="1"/>
  <c r="AC534" i="2" s="1"/>
  <c r="W534" i="2"/>
  <c r="AZ478" i="1"/>
  <c r="AC440" i="2" s="1"/>
  <c r="W440" i="2"/>
  <c r="BA1050" i="1"/>
  <c r="AD1012" i="2" s="1"/>
  <c r="X1012" i="2"/>
  <c r="AZ871" i="1"/>
  <c r="AC833" i="2" s="1"/>
  <c r="W833" i="2"/>
  <c r="AZ948" i="1"/>
  <c r="AC910" i="2" s="1"/>
  <c r="W910" i="2"/>
  <c r="AZ841" i="1"/>
  <c r="AC803" i="2" s="1"/>
  <c r="W803" i="2"/>
  <c r="P716" i="1"/>
  <c r="M678" i="2" s="1"/>
  <c r="L678" i="2"/>
  <c r="AC716" i="1"/>
  <c r="AU601" i="1"/>
  <c r="P563" i="2"/>
  <c r="AB573" i="1"/>
  <c r="AQ573" i="1" s="1"/>
  <c r="K535" i="2"/>
  <c r="BA553" i="1"/>
  <c r="AD515" i="2" s="1"/>
  <c r="X515" i="2"/>
  <c r="AZ518" i="1"/>
  <c r="AC480" i="2" s="1"/>
  <c r="W480" i="2"/>
  <c r="AU492" i="1"/>
  <c r="P454" i="2"/>
  <c r="AZ437" i="1"/>
  <c r="AC399" i="2" s="1"/>
  <c r="W399" i="2"/>
  <c r="BA345" i="1"/>
  <c r="AD307" i="2" s="1"/>
  <c r="X307" i="2"/>
  <c r="BA249" i="1"/>
  <c r="AD211" i="2" s="1"/>
  <c r="X211" i="2"/>
  <c r="K188" i="2"/>
  <c r="AB226" i="1"/>
  <c r="AQ226" i="1" s="1"/>
  <c r="BA154" i="1"/>
  <c r="AD116" i="2" s="1"/>
  <c r="X116" i="2"/>
  <c r="BA128" i="1"/>
  <c r="AD90" i="2" s="1"/>
  <c r="X90" i="2"/>
  <c r="L33" i="2"/>
  <c r="P71" i="1"/>
  <c r="M33" i="2" s="1"/>
  <c r="AC71" i="1"/>
  <c r="AZ104" i="1"/>
  <c r="AC66" i="2" s="1"/>
  <c r="W66" i="2"/>
  <c r="K39" i="2"/>
  <c r="N76" i="1"/>
  <c r="AT828" i="1"/>
  <c r="O790" i="2"/>
  <c r="AZ767" i="1"/>
  <c r="AC729" i="2" s="1"/>
  <c r="W729" i="2"/>
  <c r="W661" i="1"/>
  <c r="W28" i="1" s="1"/>
  <c r="W29" i="1"/>
  <c r="AZ657" i="1"/>
  <c r="AC619" i="2" s="1"/>
  <c r="W619" i="2"/>
  <c r="AC569" i="1"/>
  <c r="L531" i="2"/>
  <c r="P569" i="1"/>
  <c r="M531" i="2" s="1"/>
  <c r="AB562" i="1"/>
  <c r="AQ562" i="1" s="1"/>
  <c r="K524" i="2"/>
  <c r="AU544" i="1"/>
  <c r="P506" i="2"/>
  <c r="AZ517" i="1"/>
  <c r="AC479" i="2" s="1"/>
  <c r="W479" i="2"/>
  <c r="X379" i="2"/>
  <c r="BA417" i="1"/>
  <c r="AD379" i="2" s="1"/>
  <c r="AZ245" i="1"/>
  <c r="AC207" i="2" s="1"/>
  <c r="W207" i="2"/>
  <c r="BA198" i="1"/>
  <c r="AD160" i="2" s="1"/>
  <c r="X160" i="2"/>
  <c r="L784" i="2"/>
  <c r="AC822" i="1"/>
  <c r="P822" i="1"/>
  <c r="M784" i="2" s="1"/>
  <c r="L760" i="2"/>
  <c r="AC798" i="1"/>
  <c r="AR771" i="1"/>
  <c r="P674" i="2"/>
  <c r="AU712" i="1"/>
  <c r="O651" i="1"/>
  <c r="L614" i="2"/>
  <c r="P568" i="1"/>
  <c r="M530" i="2" s="1"/>
  <c r="L530" i="2"/>
  <c r="P563" i="1"/>
  <c r="M525" i="2" s="1"/>
  <c r="K525" i="2"/>
  <c r="AB563" i="1"/>
  <c r="AQ563" i="1" s="1"/>
  <c r="O506" i="2"/>
  <c r="AT544" i="1"/>
  <c r="BA539" i="1"/>
  <c r="AD501" i="2" s="1"/>
  <c r="X501" i="2"/>
  <c r="X471" i="2"/>
  <c r="BA509" i="1"/>
  <c r="AD471" i="2" s="1"/>
  <c r="BA779" i="1"/>
  <c r="AD741" i="2" s="1"/>
  <c r="X741" i="2"/>
  <c r="AT583" i="1"/>
  <c r="O545" i="2"/>
  <c r="AZ555" i="1"/>
  <c r="AC517" i="2" s="1"/>
  <c r="W517" i="2"/>
  <c r="AT545" i="1"/>
  <c r="O507" i="2"/>
  <c r="BA535" i="1"/>
  <c r="AD497" i="2" s="1"/>
  <c r="X497" i="2"/>
  <c r="AZ509" i="1"/>
  <c r="AC471" i="2" s="1"/>
  <c r="W471" i="2"/>
  <c r="AT505" i="1"/>
  <c r="O467" i="2"/>
  <c r="BA486" i="1"/>
  <c r="AD448" i="2" s="1"/>
  <c r="X448" i="2"/>
  <c r="BA478" i="1"/>
  <c r="AD440" i="2" s="1"/>
  <c r="X440" i="2"/>
  <c r="L757" i="2"/>
  <c r="AC795" i="1"/>
  <c r="W392" i="2"/>
  <c r="AZ430" i="1"/>
  <c r="AC392" i="2" s="1"/>
  <c r="AB103" i="1"/>
  <c r="AQ103" i="1" s="1"/>
  <c r="K65" i="2"/>
  <c r="BA525" i="1"/>
  <c r="AD487" i="2" s="1"/>
  <c r="X487" i="2"/>
  <c r="AU931" i="1"/>
  <c r="P893" i="2"/>
  <c r="K822" i="2"/>
  <c r="AB860" i="1"/>
  <c r="AQ860" i="1" s="1"/>
  <c r="P848" i="1"/>
  <c r="M810" i="2" s="1"/>
  <c r="K810" i="2"/>
  <c r="O726" i="2"/>
  <c r="AT764" i="1"/>
  <c r="BA647" i="1"/>
  <c r="AD609" i="2" s="1"/>
  <c r="X609" i="2"/>
  <c r="AU586" i="1"/>
  <c r="P548" i="2"/>
  <c r="BA529" i="1"/>
  <c r="AD491" i="2" s="1"/>
  <c r="X491" i="2"/>
  <c r="AC855" i="1"/>
  <c r="L817" i="2"/>
  <c r="P855" i="1"/>
  <c r="M817" i="2" s="1"/>
  <c r="P787" i="1"/>
  <c r="M749" i="2" s="1"/>
  <c r="L749" i="2"/>
  <c r="AC787" i="1"/>
  <c r="AT735" i="1"/>
  <c r="O697" i="2"/>
  <c r="AB714" i="1"/>
  <c r="AQ714" i="1" s="1"/>
  <c r="K676" i="2"/>
  <c r="AZ638" i="1"/>
  <c r="AC600" i="2" s="1"/>
  <c r="W600" i="2"/>
  <c r="AU569" i="1"/>
  <c r="P531" i="2"/>
  <c r="W454" i="2"/>
  <c r="AZ492" i="1"/>
  <c r="AC454" i="2" s="1"/>
  <c r="AH434" i="1"/>
  <c r="AH418" i="1" s="1"/>
  <c r="AH24" i="1" s="1"/>
  <c r="W688" i="2"/>
  <c r="AZ726" i="1"/>
  <c r="AC688" i="2" s="1"/>
  <c r="BA255" i="1"/>
  <c r="AD217" i="2" s="1"/>
  <c r="X217" i="2"/>
  <c r="AC247" i="1"/>
  <c r="L209" i="2"/>
  <c r="AZ232" i="1"/>
  <c r="AC194" i="2" s="1"/>
  <c r="W194" i="2"/>
  <c r="W59" i="2"/>
  <c r="AZ97" i="1"/>
  <c r="AC59" i="2" s="1"/>
  <c r="AZ88" i="1"/>
  <c r="AC50" i="2" s="1"/>
  <c r="W50" i="2"/>
  <c r="K460" i="2"/>
  <c r="AB498" i="1"/>
  <c r="AQ498" i="1" s="1"/>
  <c r="BA474" i="1"/>
  <c r="AD436" i="2" s="1"/>
  <c r="X436" i="2"/>
  <c r="AU371" i="1"/>
  <c r="P333" i="2"/>
  <c r="P300" i="2"/>
  <c r="AU338" i="1"/>
  <c r="AB255" i="1"/>
  <c r="AQ255" i="1" s="1"/>
  <c r="K217" i="2"/>
  <c r="AT186" i="1"/>
  <c r="O148" i="2"/>
  <c r="AU114" i="1"/>
  <c r="P76" i="2"/>
  <c r="K41" i="2"/>
  <c r="AB79" i="1"/>
  <c r="N68" i="1"/>
  <c r="K32" i="2"/>
  <c r="AZ259" i="1"/>
  <c r="AC221" i="2" s="1"/>
  <c r="W221" i="2"/>
  <c r="P254" i="2"/>
  <c r="AU292" i="1"/>
  <c r="AC90" i="1"/>
  <c r="AR90" i="1" s="1"/>
  <c r="L52" i="2"/>
  <c r="BA148" i="1"/>
  <c r="AD110" i="2" s="1"/>
  <c r="X110" i="2"/>
  <c r="AB69" i="1"/>
  <c r="AQ69" i="1" s="1"/>
  <c r="K31" i="2"/>
  <c r="AU470" i="1"/>
  <c r="P432" i="2"/>
  <c r="AU341" i="1"/>
  <c r="P303" i="2"/>
  <c r="AU186" i="1"/>
  <c r="P148" i="2"/>
  <c r="O32" i="2"/>
  <c r="AT70" i="1"/>
  <c r="AC341" i="1"/>
  <c r="L303" i="2"/>
  <c r="BA336" i="1"/>
  <c r="AD298" i="2" s="1"/>
  <c r="X298" i="2"/>
  <c r="AD101" i="1"/>
  <c r="Q63" i="2" s="1"/>
  <c r="AR101" i="1"/>
  <c r="AS101" i="1" s="1"/>
  <c r="V63" i="2" s="1"/>
  <c r="BA500" i="1"/>
  <c r="AD462" i="2" s="1"/>
  <c r="X462" i="2"/>
  <c r="AU462" i="1"/>
  <c r="P424" i="2"/>
  <c r="P393" i="2"/>
  <c r="AU431" i="1"/>
  <c r="BA378" i="1"/>
  <c r="AD340" i="2" s="1"/>
  <c r="X340" i="2"/>
  <c r="AU146" i="1"/>
  <c r="P108" i="2"/>
  <c r="P327" i="2"/>
  <c r="AU365" i="1"/>
  <c r="AT480" i="1"/>
  <c r="O442" i="2"/>
  <c r="BA458" i="1"/>
  <c r="AD420" i="2" s="1"/>
  <c r="X420" i="2"/>
  <c r="AU448" i="1"/>
  <c r="P410" i="2"/>
  <c r="AT476" i="1"/>
  <c r="O438" i="2"/>
  <c r="AZ241" i="1"/>
  <c r="AC203" i="2" s="1"/>
  <c r="W203" i="2"/>
  <c r="AT225" i="1"/>
  <c r="O187" i="2"/>
  <c r="P171" i="2"/>
  <c r="AU209" i="1"/>
  <c r="W110" i="2"/>
  <c r="AZ148" i="1"/>
  <c r="AC110" i="2" s="1"/>
  <c r="AU501" i="1"/>
  <c r="P463" i="2"/>
  <c r="AU388" i="1"/>
  <c r="P350" i="2"/>
  <c r="P352" i="1"/>
  <c r="M314" i="2" s="1"/>
  <c r="L314" i="2"/>
  <c r="AC352" i="1"/>
  <c r="AT220" i="1"/>
  <c r="O182" i="2"/>
  <c r="K129" i="2"/>
  <c r="AB167" i="1"/>
  <c r="N166" i="1"/>
  <c r="AU142" i="1"/>
  <c r="P104" i="2"/>
  <c r="N56" i="1"/>
  <c r="K19" i="2"/>
  <c r="O64" i="2"/>
  <c r="AT102" i="1"/>
  <c r="AZ446" i="1"/>
  <c r="AC408" i="2" s="1"/>
  <c r="W408" i="2"/>
  <c r="AT343" i="1"/>
  <c r="O305" i="2"/>
  <c r="AC246" i="1"/>
  <c r="L208" i="2"/>
  <c r="BA233" i="1"/>
  <c r="AD195" i="2" s="1"/>
  <c r="X195" i="2"/>
  <c r="AU199" i="1"/>
  <c r="P161" i="2"/>
  <c r="AU167" i="1"/>
  <c r="P129" i="2"/>
  <c r="AT1066" i="1"/>
  <c r="O1028" i="2"/>
  <c r="AB1048" i="1"/>
  <c r="AQ1048" i="1" s="1"/>
  <c r="K1010" i="2"/>
  <c r="AT996" i="1"/>
  <c r="O958" i="2"/>
  <c r="AU1100" i="1"/>
  <c r="P1062" i="2"/>
  <c r="AT1092" i="1"/>
  <c r="O1054" i="2"/>
  <c r="AB1058" i="1"/>
  <c r="AQ1058" i="1" s="1"/>
  <c r="K1020" i="2"/>
  <c r="AU1011" i="1"/>
  <c r="P973" i="2"/>
  <c r="AU1012" i="1"/>
  <c r="P974" i="2"/>
  <c r="AU985" i="1"/>
  <c r="P947" i="2"/>
  <c r="AT961" i="1"/>
  <c r="O923" i="2"/>
  <c r="AT1034" i="1"/>
  <c r="O996" i="2"/>
  <c r="AT930" i="1"/>
  <c r="O892" i="2"/>
  <c r="P916" i="1"/>
  <c r="M878" i="2" s="1"/>
  <c r="K878" i="2"/>
  <c r="AT915" i="1"/>
  <c r="O877" i="2"/>
  <c r="AB907" i="1"/>
  <c r="AQ907" i="1" s="1"/>
  <c r="K869" i="2"/>
  <c r="AB929" i="1"/>
  <c r="AQ929" i="1" s="1"/>
  <c r="K891" i="2"/>
  <c r="AB925" i="1"/>
  <c r="AQ925" i="1" s="1"/>
  <c r="K887" i="2"/>
  <c r="O868" i="1"/>
  <c r="L830" i="2" s="1"/>
  <c r="L833" i="2"/>
  <c r="AT875" i="1"/>
  <c r="O837" i="2"/>
  <c r="AU895" i="1"/>
  <c r="P857" i="2"/>
  <c r="AU866" i="1"/>
  <c r="P828" i="2"/>
  <c r="AO901" i="1"/>
  <c r="AB947" i="1"/>
  <c r="AQ947" i="1" s="1"/>
  <c r="K909" i="2"/>
  <c r="AU839" i="1"/>
  <c r="P801" i="2"/>
  <c r="AL892" i="1"/>
  <c r="AM892" i="1" s="1"/>
  <c r="T854" i="2" s="1"/>
  <c r="AT819" i="1"/>
  <c r="O781" i="2"/>
  <c r="AU793" i="1"/>
  <c r="P755" i="2"/>
  <c r="AU770" i="1"/>
  <c r="P732" i="2"/>
  <c r="AB801" i="1"/>
  <c r="AQ801" i="1" s="1"/>
  <c r="K763" i="2"/>
  <c r="AB772" i="1"/>
  <c r="AQ772" i="1" s="1"/>
  <c r="K734" i="2"/>
  <c r="AU703" i="1"/>
  <c r="P665" i="2"/>
  <c r="AU736" i="1"/>
  <c r="P698" i="2"/>
  <c r="AT703" i="1"/>
  <c r="O665" i="2"/>
  <c r="AB736" i="1"/>
  <c r="AQ736" i="1" s="1"/>
  <c r="K698" i="2"/>
  <c r="AT753" i="1"/>
  <c r="O715" i="2"/>
  <c r="AT713" i="1"/>
  <c r="O675" i="2"/>
  <c r="N765" i="1"/>
  <c r="K727" i="2" s="1"/>
  <c r="K728" i="2"/>
  <c r="AU735" i="1"/>
  <c r="P697" i="2"/>
  <c r="N701" i="1"/>
  <c r="K663" i="2" s="1"/>
  <c r="K664" i="2"/>
  <c r="AT640" i="1"/>
  <c r="O602" i="2"/>
  <c r="AB602" i="1"/>
  <c r="AQ602" i="1" s="1"/>
  <c r="K564" i="2"/>
  <c r="AB624" i="1"/>
  <c r="AQ624" i="1" s="1"/>
  <c r="K586" i="2"/>
  <c r="AB603" i="1"/>
  <c r="AQ603" i="1" s="1"/>
  <c r="K565" i="2"/>
  <c r="AB532" i="1"/>
  <c r="AQ532" i="1" s="1"/>
  <c r="K494" i="2"/>
  <c r="AT628" i="1"/>
  <c r="O590" i="2"/>
  <c r="AB590" i="1"/>
  <c r="AQ590" i="1" s="1"/>
  <c r="K552" i="2"/>
  <c r="AB576" i="1"/>
  <c r="AQ576" i="1" s="1"/>
  <c r="K538" i="2"/>
  <c r="AB560" i="1"/>
  <c r="AQ560" i="1" s="1"/>
  <c r="K522" i="2"/>
  <c r="AB544" i="1"/>
  <c r="AQ544" i="1" s="1"/>
  <c r="K506" i="2"/>
  <c r="AB528" i="1"/>
  <c r="AQ528" i="1" s="1"/>
  <c r="K490" i="2"/>
  <c r="P540" i="1"/>
  <c r="M502" i="2" s="1"/>
  <c r="AU532" i="1"/>
  <c r="P494" i="2"/>
  <c r="AB550" i="1"/>
  <c r="AQ550" i="1" s="1"/>
  <c r="K512" i="2"/>
  <c r="AT427" i="1"/>
  <c r="O389" i="2"/>
  <c r="AT484" i="1"/>
  <c r="O446" i="2"/>
  <c r="AB489" i="1"/>
  <c r="AQ489" i="1" s="1"/>
  <c r="K451" i="2"/>
  <c r="AT510" i="1"/>
  <c r="O472" i="2"/>
  <c r="AU489" i="1"/>
  <c r="P451" i="2"/>
  <c r="AU457" i="1"/>
  <c r="P419" i="2"/>
  <c r="AT496" i="1"/>
  <c r="O458" i="2"/>
  <c r="AB473" i="1"/>
  <c r="AQ473" i="1" s="1"/>
  <c r="K435" i="2"/>
  <c r="AB447" i="1"/>
  <c r="AQ447" i="1" s="1"/>
  <c r="K409" i="2"/>
  <c r="AB441" i="1"/>
  <c r="AQ441" i="1" s="1"/>
  <c r="K403" i="2"/>
  <c r="AB456" i="1"/>
  <c r="AQ456" i="1" s="1"/>
  <c r="K418" i="2"/>
  <c r="AU430" i="1"/>
  <c r="P392" i="2"/>
  <c r="AB413" i="1"/>
  <c r="AQ413" i="1" s="1"/>
  <c r="K375" i="2"/>
  <c r="AT465" i="1"/>
  <c r="O427" i="2"/>
  <c r="AT463" i="1"/>
  <c r="O425" i="2"/>
  <c r="AB433" i="1"/>
  <c r="K395" i="2"/>
  <c r="AB344" i="1"/>
  <c r="AQ344" i="1" s="1"/>
  <c r="K306" i="2"/>
  <c r="AU346" i="1"/>
  <c r="P308" i="2"/>
  <c r="AF333" i="1"/>
  <c r="AG333" i="1" s="1"/>
  <c r="R295" i="2" s="1"/>
  <c r="AB256" i="1"/>
  <c r="AQ256" i="1" s="1"/>
  <c r="K218" i="2"/>
  <c r="AU290" i="1"/>
  <c r="P252" i="2"/>
  <c r="AU273" i="1"/>
  <c r="P235" i="2"/>
  <c r="AU260" i="1"/>
  <c r="P222" i="2"/>
  <c r="AB284" i="1"/>
  <c r="AQ284" i="1" s="1"/>
  <c r="K246" i="2"/>
  <c r="AT280" i="1"/>
  <c r="O242" i="2"/>
  <c r="AU236" i="1"/>
  <c r="P198" i="2"/>
  <c r="AB285" i="1"/>
  <c r="AQ285" i="1" s="1"/>
  <c r="K247" i="2"/>
  <c r="AB217" i="1"/>
  <c r="AQ217" i="1" s="1"/>
  <c r="K179" i="2"/>
  <c r="AU192" i="1"/>
  <c r="P154" i="2"/>
  <c r="AB275" i="1"/>
  <c r="AQ275" i="1" s="1"/>
  <c r="K237" i="2"/>
  <c r="AB193" i="1"/>
  <c r="AQ193" i="1" s="1"/>
  <c r="K155" i="2"/>
  <c r="AU213" i="1"/>
  <c r="P175" i="2"/>
  <c r="AT197" i="1"/>
  <c r="O159" i="2"/>
  <c r="AT65" i="1"/>
  <c r="O27" i="2"/>
  <c r="AB90" i="1"/>
  <c r="AQ90" i="1" s="1"/>
  <c r="K52" i="2"/>
  <c r="AB116" i="1"/>
  <c r="AQ116" i="1" s="1"/>
  <c r="K78" i="2"/>
  <c r="AT126" i="1"/>
  <c r="O88" i="2"/>
  <c r="AC1097" i="1"/>
  <c r="AR1097" i="1" s="1"/>
  <c r="L1059" i="2"/>
  <c r="AZ1075" i="1"/>
  <c r="AC1037" i="2" s="1"/>
  <c r="W1037" i="2"/>
  <c r="BA935" i="1"/>
  <c r="AD897" i="2" s="1"/>
  <c r="X897" i="2"/>
  <c r="AZ1016" i="1"/>
  <c r="AC978" i="2" s="1"/>
  <c r="W978" i="2"/>
  <c r="AU942" i="1"/>
  <c r="P904" i="2"/>
  <c r="W788" i="2"/>
  <c r="AZ826" i="1"/>
  <c r="AC788" i="2" s="1"/>
  <c r="O1018" i="2"/>
  <c r="AT1056" i="1"/>
  <c r="AU1023" i="1"/>
  <c r="P985" i="2"/>
  <c r="AU986" i="1"/>
  <c r="P948" i="2"/>
  <c r="AT922" i="1"/>
  <c r="O884" i="2"/>
  <c r="AT882" i="1"/>
  <c r="O844" i="2"/>
  <c r="AT836" i="1"/>
  <c r="O798" i="2"/>
  <c r="AZ744" i="1"/>
  <c r="AC706" i="2" s="1"/>
  <c r="W706" i="2"/>
  <c r="AZ564" i="1"/>
  <c r="AC526" i="2" s="1"/>
  <c r="W526" i="2"/>
  <c r="AB954" i="1"/>
  <c r="AQ954" i="1" s="1"/>
  <c r="K916" i="2"/>
  <c r="W680" i="2"/>
  <c r="AZ718" i="1"/>
  <c r="AC680" i="2" s="1"/>
  <c r="BA932" i="1"/>
  <c r="AD894" i="2" s="1"/>
  <c r="X894" i="2"/>
  <c r="AT834" i="1"/>
  <c r="O796" i="2"/>
  <c r="BA730" i="1"/>
  <c r="AD692" i="2" s="1"/>
  <c r="X692" i="2"/>
  <c r="BA1021" i="1"/>
  <c r="AD983" i="2" s="1"/>
  <c r="X983" i="2"/>
  <c r="AZ849" i="1"/>
  <c r="AC811" i="2" s="1"/>
  <c r="W811" i="2"/>
  <c r="AZ1021" i="1"/>
  <c r="AC983" i="2" s="1"/>
  <c r="W983" i="2"/>
  <c r="BA976" i="1"/>
  <c r="AD938" i="2" s="1"/>
  <c r="X938" i="2"/>
  <c r="AU936" i="1"/>
  <c r="P898" i="2"/>
  <c r="BA810" i="1"/>
  <c r="AD772" i="2" s="1"/>
  <c r="X772" i="2"/>
  <c r="AU751" i="1"/>
  <c r="P713" i="2"/>
  <c r="AT710" i="1"/>
  <c r="O672" i="2"/>
  <c r="AT690" i="1"/>
  <c r="O652" i="2"/>
  <c r="P588" i="2"/>
  <c r="AU626" i="1"/>
  <c r="AZ570" i="1"/>
  <c r="AC532" i="2" s="1"/>
  <c r="W532" i="2"/>
  <c r="AU551" i="1"/>
  <c r="P513" i="2"/>
  <c r="AB537" i="1"/>
  <c r="K499" i="2"/>
  <c r="AU487" i="1"/>
  <c r="P449" i="2"/>
  <c r="AB382" i="1"/>
  <c r="AQ382" i="1" s="1"/>
  <c r="K344" i="2"/>
  <c r="AB329" i="1"/>
  <c r="AB327" i="1" s="1"/>
  <c r="AB326" i="1" s="1"/>
  <c r="K291" i="2"/>
  <c r="P207" i="2"/>
  <c r="AU245" i="1"/>
  <c r="BA191" i="1"/>
  <c r="AD153" i="2" s="1"/>
  <c r="X153" i="2"/>
  <c r="AB149" i="1"/>
  <c r="AQ149" i="1" s="1"/>
  <c r="K111" i="2"/>
  <c r="AZ99" i="1"/>
  <c r="AC61" i="2" s="1"/>
  <c r="W61" i="2"/>
  <c r="BA219" i="1"/>
  <c r="AD181" i="2" s="1"/>
  <c r="X181" i="2"/>
  <c r="AU828" i="1"/>
  <c r="P790" i="2"/>
  <c r="AU716" i="1"/>
  <c r="P678" i="2"/>
  <c r="L630" i="2"/>
  <c r="P668" i="1"/>
  <c r="M630" i="2" s="1"/>
  <c r="AC668" i="1"/>
  <c r="BA611" i="1"/>
  <c r="AD573" i="2" s="1"/>
  <c r="X573" i="2"/>
  <c r="AT584" i="1"/>
  <c r="O546" i="2"/>
  <c r="K530" i="2"/>
  <c r="AB568" i="1"/>
  <c r="AQ568" i="1" s="1"/>
  <c r="AC561" i="1"/>
  <c r="L523" i="2"/>
  <c r="AC551" i="1"/>
  <c r="L513" i="2"/>
  <c r="BA379" i="1"/>
  <c r="AD341" i="2" s="1"/>
  <c r="X341" i="2"/>
  <c r="O188" i="2"/>
  <c r="AT226" i="1"/>
  <c r="AT822" i="1"/>
  <c r="O784" i="2"/>
  <c r="AR732" i="1"/>
  <c r="AR731" i="1" s="1"/>
  <c r="AC731" i="1"/>
  <c r="AC703" i="1"/>
  <c r="L665" i="2"/>
  <c r="O702" i="1"/>
  <c r="P702" i="1" s="1"/>
  <c r="M664" i="2" s="1"/>
  <c r="AT668" i="1"/>
  <c r="O630" i="2"/>
  <c r="AZ611" i="1"/>
  <c r="AC573" i="2" s="1"/>
  <c r="W573" i="2"/>
  <c r="O530" i="2"/>
  <c r="AT568" i="1"/>
  <c r="AT563" i="1"/>
  <c r="O525" i="2"/>
  <c r="BA558" i="1"/>
  <c r="AD520" i="2" s="1"/>
  <c r="X520" i="2"/>
  <c r="AD549" i="1"/>
  <c r="Q511" i="2" s="1"/>
  <c r="AR549" i="1"/>
  <c r="AS549" i="1" s="1"/>
  <c r="V511" i="2" s="1"/>
  <c r="AT579" i="1"/>
  <c r="O541" i="2"/>
  <c r="BA561" i="1"/>
  <c r="AD523" i="2" s="1"/>
  <c r="X523" i="2"/>
  <c r="AU774" i="1"/>
  <c r="P736" i="2"/>
  <c r="AB587" i="1"/>
  <c r="AQ587" i="1" s="1"/>
  <c r="K549" i="2"/>
  <c r="AZ560" i="1"/>
  <c r="AC522" i="2" s="1"/>
  <c r="W522" i="2"/>
  <c r="BA543" i="1"/>
  <c r="AD505" i="2" s="1"/>
  <c r="X505" i="2"/>
  <c r="AC535" i="1"/>
  <c r="L497" i="2"/>
  <c r="AC509" i="1"/>
  <c r="L471" i="2"/>
  <c r="W461" i="2"/>
  <c r="AZ499" i="1"/>
  <c r="AC461" i="2" s="1"/>
  <c r="BA130" i="1"/>
  <c r="AD92" i="2" s="1"/>
  <c r="X92" i="2"/>
  <c r="AC103" i="1"/>
  <c r="L65" i="2"/>
  <c r="K893" i="2"/>
  <c r="AB931" i="1"/>
  <c r="AQ931" i="1" s="1"/>
  <c r="P860" i="1"/>
  <c r="M822" i="2" s="1"/>
  <c r="L822" i="2"/>
  <c r="BA717" i="1"/>
  <c r="AD679" i="2" s="1"/>
  <c r="X679" i="2"/>
  <c r="K548" i="2"/>
  <c r="AB586" i="1"/>
  <c r="AQ586" i="1" s="1"/>
  <c r="AT491" i="1"/>
  <c r="O453" i="2"/>
  <c r="O425" i="1"/>
  <c r="L388" i="2"/>
  <c r="BA393" i="1"/>
  <c r="AD355" i="2" s="1"/>
  <c r="X355" i="2"/>
  <c r="AZ376" i="1"/>
  <c r="AC338" i="2" s="1"/>
  <c r="W338" i="2"/>
  <c r="AU855" i="1"/>
  <c r="P817" i="2"/>
  <c r="AT787" i="1"/>
  <c r="O749" i="2"/>
  <c r="AC666" i="1"/>
  <c r="L628" i="2"/>
  <c r="P629" i="1"/>
  <c r="M591" i="2" s="1"/>
  <c r="L591" i="2"/>
  <c r="W552" i="2"/>
  <c r="AZ590" i="1"/>
  <c r="AC552" i="2" s="1"/>
  <c r="W539" i="2"/>
  <c r="AZ577" i="1"/>
  <c r="AC539" i="2" s="1"/>
  <c r="L516" i="2"/>
  <c r="AC554" i="1"/>
  <c r="AD533" i="1"/>
  <c r="Q495" i="2" s="1"/>
  <c r="AR533" i="1"/>
  <c r="AS533" i="1" s="1"/>
  <c r="V495" i="2" s="1"/>
  <c r="AZ525" i="1"/>
  <c r="AC487" i="2" s="1"/>
  <c r="W487" i="2"/>
  <c r="AU427" i="1"/>
  <c r="P389" i="2"/>
  <c r="BA438" i="1"/>
  <c r="AD400" i="2" s="1"/>
  <c r="X400" i="2"/>
  <c r="AB242" i="1"/>
  <c r="AQ242" i="1" s="1"/>
  <c r="K204" i="2"/>
  <c r="L98" i="2"/>
  <c r="O135" i="1"/>
  <c r="L97" i="2" s="1"/>
  <c r="BA96" i="1"/>
  <c r="AD58" i="2" s="1"/>
  <c r="X58" i="2"/>
  <c r="L460" i="2"/>
  <c r="AC498" i="1"/>
  <c r="K423" i="2"/>
  <c r="AB461" i="1"/>
  <c r="AQ461" i="1" s="1"/>
  <c r="AQ370" i="1"/>
  <c r="L300" i="2"/>
  <c r="AC338" i="1"/>
  <c r="AR338" i="1" s="1"/>
  <c r="U183" i="1"/>
  <c r="Z109" i="1"/>
  <c r="Z18" i="1" s="1"/>
  <c r="P31" i="2"/>
  <c r="AU69" i="1"/>
  <c r="O217" i="2"/>
  <c r="AT255" i="1"/>
  <c r="AB224" i="1"/>
  <c r="AQ224" i="1" s="1"/>
  <c r="K186" i="2"/>
  <c r="AB371" i="1"/>
  <c r="AQ371" i="1" s="1"/>
  <c r="K333" i="2"/>
  <c r="E287" i="1"/>
  <c r="B286" i="1"/>
  <c r="AT90" i="1"/>
  <c r="O52" i="2"/>
  <c r="P470" i="1"/>
  <c r="M432" i="2" s="1"/>
  <c r="L432" i="2"/>
  <c r="AC371" i="1"/>
  <c r="L333" i="2"/>
  <c r="AB186" i="1"/>
  <c r="AQ186" i="1" s="1"/>
  <c r="K148" i="2"/>
  <c r="AT341" i="1"/>
  <c r="O303" i="2"/>
  <c r="AZ209" i="1"/>
  <c r="AC171" i="2" s="1"/>
  <c r="W171" i="2"/>
  <c r="AB63" i="1"/>
  <c r="K25" i="2"/>
  <c r="AS467" i="1"/>
  <c r="V429" i="2" s="1"/>
  <c r="AT462" i="1"/>
  <c r="O424" i="2"/>
  <c r="AT377" i="1"/>
  <c r="O339" i="2"/>
  <c r="BA100" i="1"/>
  <c r="AD62" i="2" s="1"/>
  <c r="X62" i="2"/>
  <c r="AU293" i="1"/>
  <c r="P255" i="2"/>
  <c r="AZ235" i="1"/>
  <c r="AC197" i="2" s="1"/>
  <c r="W197" i="2"/>
  <c r="AT448" i="1"/>
  <c r="O410" i="2"/>
  <c r="AZ106" i="1"/>
  <c r="AC68" i="2" s="1"/>
  <c r="W68" i="2"/>
  <c r="AU476" i="1"/>
  <c r="P438" i="2"/>
  <c r="BA463" i="1"/>
  <c r="AD425" i="2" s="1"/>
  <c r="X425" i="2"/>
  <c r="BA352" i="1"/>
  <c r="AD314" i="2" s="1"/>
  <c r="X314" i="2"/>
  <c r="P187" i="2"/>
  <c r="AU225" i="1"/>
  <c r="K109" i="2"/>
  <c r="AB147" i="1"/>
  <c r="AQ147" i="1" s="1"/>
  <c r="K463" i="2"/>
  <c r="AB501" i="1"/>
  <c r="AQ501" i="1" s="1"/>
  <c r="O314" i="2"/>
  <c r="AT352" i="1"/>
  <c r="W211" i="2"/>
  <c r="AZ249" i="1"/>
  <c r="AC211" i="2" s="1"/>
  <c r="AU220" i="1"/>
  <c r="P182" i="2"/>
  <c r="AU102" i="1"/>
  <c r="P64" i="2"/>
  <c r="BA549" i="1"/>
  <c r="AD511" i="2" s="1"/>
  <c r="X511" i="2"/>
  <c r="AB343" i="1"/>
  <c r="AQ343" i="1" s="1"/>
  <c r="K305" i="2"/>
  <c r="AZ329" i="1"/>
  <c r="AC291" i="2" s="1"/>
  <c r="W291" i="2"/>
  <c r="W226" i="2"/>
  <c r="AZ264" i="1"/>
  <c r="AC226" i="2" s="1"/>
  <c r="AT246" i="1"/>
  <c r="O208" i="2"/>
  <c r="AB190" i="1"/>
  <c r="AQ190" i="1" s="1"/>
  <c r="K152" i="2"/>
  <c r="O129" i="2"/>
  <c r="AT167" i="1"/>
  <c r="AZ143" i="1"/>
  <c r="AC105" i="2" s="1"/>
  <c r="W105" i="2"/>
  <c r="AZ92" i="1"/>
  <c r="AC54" i="2" s="1"/>
  <c r="W54" i="2"/>
  <c r="AT1087" i="1"/>
  <c r="O1049" i="2"/>
  <c r="AU1092" i="1"/>
  <c r="P1054" i="2"/>
  <c r="P1027" i="1"/>
  <c r="M989" i="2" s="1"/>
  <c r="AT1004" i="1"/>
  <c r="O966" i="2"/>
  <c r="AT988" i="1"/>
  <c r="O950" i="2"/>
  <c r="AB989" i="1"/>
  <c r="AQ989" i="1" s="1"/>
  <c r="K951" i="2"/>
  <c r="AU999" i="1"/>
  <c r="P961" i="2"/>
  <c r="AB971" i="1"/>
  <c r="AQ971" i="1" s="1"/>
  <c r="K933" i="2"/>
  <c r="AB985" i="1"/>
  <c r="AQ985" i="1" s="1"/>
  <c r="K947" i="2"/>
  <c r="N937" i="1"/>
  <c r="K899" i="2" s="1"/>
  <c r="K900" i="2"/>
  <c r="AB950" i="1"/>
  <c r="AQ950" i="1" s="1"/>
  <c r="K912" i="2"/>
  <c r="AU987" i="1"/>
  <c r="P949" i="2"/>
  <c r="AU1034" i="1"/>
  <c r="P996" i="2"/>
  <c r="AU930" i="1"/>
  <c r="P892" i="2"/>
  <c r="AD916" i="1"/>
  <c r="Q878" i="2" s="1"/>
  <c r="Q879" i="2"/>
  <c r="P911" i="1"/>
  <c r="M873" i="2" s="1"/>
  <c r="L873" i="2"/>
  <c r="AU864" i="1"/>
  <c r="P826" i="2"/>
  <c r="AB886" i="1"/>
  <c r="AQ886" i="1" s="1"/>
  <c r="K848" i="2"/>
  <c r="AU944" i="1"/>
  <c r="P906" i="2"/>
  <c r="N898" i="1"/>
  <c r="K860" i="2" s="1"/>
  <c r="K861" i="2"/>
  <c r="AU881" i="1"/>
  <c r="P843" i="2"/>
  <c r="AT877" i="1"/>
  <c r="O839" i="2"/>
  <c r="AU875" i="1"/>
  <c r="P837" i="2"/>
  <c r="AT904" i="1"/>
  <c r="O866" i="2"/>
  <c r="AB906" i="1"/>
  <c r="AQ906" i="1" s="1"/>
  <c r="K868" i="2"/>
  <c r="AT839" i="1"/>
  <c r="O801" i="2"/>
  <c r="AP789" i="1"/>
  <c r="U751" i="2" s="1"/>
  <c r="AB788" i="1"/>
  <c r="AQ788" i="1" s="1"/>
  <c r="K750" i="2"/>
  <c r="AT801" i="1"/>
  <c r="O763" i="2"/>
  <c r="AB752" i="1"/>
  <c r="AQ752" i="1" s="1"/>
  <c r="K714" i="2"/>
  <c r="O785" i="1"/>
  <c r="L747" i="2" s="1"/>
  <c r="L750" i="2"/>
  <c r="AU700" i="1"/>
  <c r="P662" i="2"/>
  <c r="AT700" i="1"/>
  <c r="O662" i="2"/>
  <c r="P739" i="1"/>
  <c r="M701" i="2" s="1"/>
  <c r="K701" i="2"/>
  <c r="AT736" i="1"/>
  <c r="O698" i="2"/>
  <c r="AU715" i="1"/>
  <c r="P677" i="2"/>
  <c r="O750" i="1"/>
  <c r="L712" i="2" s="1"/>
  <c r="L715" i="2"/>
  <c r="AT671" i="1"/>
  <c r="O633" i="2"/>
  <c r="AU677" i="1"/>
  <c r="P639" i="2"/>
  <c r="AB631" i="1"/>
  <c r="AQ631" i="1" s="1"/>
  <c r="K593" i="2"/>
  <c r="AU602" i="1"/>
  <c r="P564" i="2"/>
  <c r="N688" i="1"/>
  <c r="K651" i="2"/>
  <c r="N691" i="1"/>
  <c r="K653" i="2" s="1"/>
  <c r="K654" i="2"/>
  <c r="AU628" i="1"/>
  <c r="P590" i="2"/>
  <c r="AT589" i="1"/>
  <c r="O551" i="2"/>
  <c r="AS584" i="1"/>
  <c r="V546" i="2" s="1"/>
  <c r="AB556" i="1"/>
  <c r="AQ556" i="1" s="1"/>
  <c r="K518" i="2"/>
  <c r="L554" i="2"/>
  <c r="AU530" i="1"/>
  <c r="P492" i="2"/>
  <c r="AB512" i="1"/>
  <c r="AQ512" i="1" s="1"/>
  <c r="K474" i="2"/>
  <c r="AU481" i="1"/>
  <c r="P443" i="2"/>
  <c r="AU467" i="1"/>
  <c r="P429" i="2"/>
  <c r="AB508" i="1"/>
  <c r="AQ508" i="1" s="1"/>
  <c r="K470" i="2"/>
  <c r="AU508" i="1"/>
  <c r="P470" i="2"/>
  <c r="AU516" i="1"/>
  <c r="P478" i="2"/>
  <c r="AB494" i="1"/>
  <c r="AQ494" i="1" s="1"/>
  <c r="K456" i="2"/>
  <c r="AT471" i="1"/>
  <c r="O433" i="2"/>
  <c r="AT388" i="1"/>
  <c r="O350" i="2"/>
  <c r="AU383" i="1"/>
  <c r="P345" i="2"/>
  <c r="AU440" i="1"/>
  <c r="P402" i="2"/>
  <c r="N420" i="1"/>
  <c r="K383" i="2"/>
  <c r="AU465" i="1"/>
  <c r="P427" i="2"/>
  <c r="AB463" i="1"/>
  <c r="AQ463" i="1" s="1"/>
  <c r="K425" i="2"/>
  <c r="AU433" i="1"/>
  <c r="P395" i="2"/>
  <c r="AU392" i="1"/>
  <c r="P354" i="2"/>
  <c r="P350" i="1"/>
  <c r="M312" i="2" s="1"/>
  <c r="K312" i="2"/>
  <c r="AU356" i="1"/>
  <c r="P318" i="2"/>
  <c r="AT293" i="1"/>
  <c r="O255" i="2"/>
  <c r="AT247" i="1"/>
  <c r="O209" i="2"/>
  <c r="AB241" i="1"/>
  <c r="AQ241" i="1" s="1"/>
  <c r="K203" i="2"/>
  <c r="AT320" i="1"/>
  <c r="O282" i="2"/>
  <c r="AB290" i="1"/>
  <c r="AQ290" i="1" s="1"/>
  <c r="K252" i="2"/>
  <c r="AU307" i="1"/>
  <c r="P269" i="2"/>
  <c r="AB260" i="1"/>
  <c r="AQ260" i="1" s="1"/>
  <c r="K222" i="2"/>
  <c r="AT307" i="1"/>
  <c r="O269" i="2"/>
  <c r="AU280" i="1"/>
  <c r="P242" i="2"/>
  <c r="N330" i="1"/>
  <c r="K293" i="2"/>
  <c r="AT233" i="1"/>
  <c r="O195" i="2"/>
  <c r="N169" i="1"/>
  <c r="K131" i="2" s="1"/>
  <c r="K132" i="2"/>
  <c r="AT285" i="1"/>
  <c r="O247" i="2"/>
  <c r="AT217" i="1"/>
  <c r="O179" i="2"/>
  <c r="AB192" i="1"/>
  <c r="AQ192" i="1" s="1"/>
  <c r="K154" i="2"/>
  <c r="AT176" i="1"/>
  <c r="O138" i="2"/>
  <c r="AB239" i="1"/>
  <c r="AQ239" i="1" s="1"/>
  <c r="K201" i="2"/>
  <c r="AU197" i="1"/>
  <c r="P159" i="2"/>
  <c r="AT113" i="1"/>
  <c r="O75" i="2"/>
  <c r="AU129" i="1"/>
  <c r="P91" i="2"/>
  <c r="N180" i="1"/>
  <c r="K142" i="2" s="1"/>
  <c r="K143" i="2"/>
  <c r="N111" i="1"/>
  <c r="K73" i="2" s="1"/>
  <c r="K74" i="2"/>
  <c r="AB89" i="1"/>
  <c r="AQ89" i="1" s="1"/>
  <c r="K51" i="2"/>
  <c r="AT121" i="1"/>
  <c r="O83" i="2"/>
  <c r="AB98" i="1"/>
  <c r="K60" i="2"/>
  <c r="AR1038" i="1"/>
  <c r="AS1038" i="1" s="1"/>
  <c r="V1000" i="2" s="1"/>
  <c r="AD1038" i="1"/>
  <c r="Q1000" i="2" s="1"/>
  <c r="AC1093" i="1"/>
  <c r="L1055" i="2"/>
  <c r="BA1097" i="1"/>
  <c r="AD1059" i="2" s="1"/>
  <c r="X1059" i="2"/>
  <c r="AZ973" i="1"/>
  <c r="AC935" i="2" s="1"/>
  <c r="W935" i="2"/>
  <c r="AB814" i="1"/>
  <c r="K776" i="2"/>
  <c r="AZ1091" i="1"/>
  <c r="AC1053" i="2" s="1"/>
  <c r="W1053" i="2"/>
  <c r="BA994" i="1"/>
  <c r="AD956" i="2" s="1"/>
  <c r="X956" i="2"/>
  <c r="AZ830" i="1"/>
  <c r="AC792" i="2" s="1"/>
  <c r="W792" i="2"/>
  <c r="AZ805" i="1"/>
  <c r="AC767" i="2" s="1"/>
  <c r="W767" i="2"/>
  <c r="BA799" i="1"/>
  <c r="AD761" i="2" s="1"/>
  <c r="X761" i="2"/>
  <c r="U1067" i="1"/>
  <c r="U40" i="1" s="1"/>
  <c r="AU990" i="1"/>
  <c r="P952" i="2"/>
  <c r="AT1099" i="1"/>
  <c r="O1061" i="2"/>
  <c r="AT1013" i="1"/>
  <c r="O975" i="2"/>
  <c r="BA984" i="1"/>
  <c r="AD946" i="2" s="1"/>
  <c r="X946" i="2"/>
  <c r="P884" i="2"/>
  <c r="AU922" i="1"/>
  <c r="X862" i="2"/>
  <c r="BA900" i="1"/>
  <c r="AD862" i="2" s="1"/>
  <c r="P830" i="1"/>
  <c r="M792" i="2" s="1"/>
  <c r="K792" i="2"/>
  <c r="AB802" i="1"/>
  <c r="AQ802" i="1" s="1"/>
  <c r="K764" i="2"/>
  <c r="BA671" i="1"/>
  <c r="AD633" i="2" s="1"/>
  <c r="X633" i="2"/>
  <c r="AZ530" i="1"/>
  <c r="AC492" i="2" s="1"/>
  <c r="W492" i="2"/>
  <c r="BA441" i="1"/>
  <c r="AD403" i="2" s="1"/>
  <c r="X403" i="2"/>
  <c r="AZ1005" i="1"/>
  <c r="AC967" i="2" s="1"/>
  <c r="W967" i="2"/>
  <c r="AZ979" i="1"/>
  <c r="AC941" i="2" s="1"/>
  <c r="W941" i="2"/>
  <c r="AT954" i="1"/>
  <c r="O916" i="2"/>
  <c r="P841" i="2"/>
  <c r="AU879" i="1"/>
  <c r="AZ844" i="1"/>
  <c r="AC806" i="2" s="1"/>
  <c r="W806" i="2"/>
  <c r="BA809" i="1"/>
  <c r="AD771" i="2" s="1"/>
  <c r="X771" i="2"/>
  <c r="P979" i="1"/>
  <c r="M941" i="2" s="1"/>
  <c r="L941" i="2"/>
  <c r="O978" i="1"/>
  <c r="K894" i="2"/>
  <c r="AB932" i="1"/>
  <c r="AQ932" i="1" s="1"/>
  <c r="AB858" i="1"/>
  <c r="AQ858" i="1" s="1"/>
  <c r="K820" i="2"/>
  <c r="AU831" i="1"/>
  <c r="P793" i="2"/>
  <c r="AM781" i="1"/>
  <c r="T743" i="2" s="1"/>
  <c r="AL780" i="1"/>
  <c r="AM780" i="1" s="1"/>
  <c r="T742" i="2" s="1"/>
  <c r="AZ534" i="1"/>
  <c r="AC496" i="2" s="1"/>
  <c r="W496" i="2"/>
  <c r="BA472" i="1"/>
  <c r="AD434" i="2" s="1"/>
  <c r="X434" i="2"/>
  <c r="K913" i="2"/>
  <c r="AB951" i="1"/>
  <c r="AQ951" i="1" s="1"/>
  <c r="W791" i="2"/>
  <c r="AZ829" i="1"/>
  <c r="AC791" i="2" s="1"/>
  <c r="AZ1061" i="1"/>
  <c r="AC1023" i="2" s="1"/>
  <c r="W1023" i="2"/>
  <c r="AZ832" i="1"/>
  <c r="AC794" i="2" s="1"/>
  <c r="W794" i="2"/>
  <c r="L713" i="2"/>
  <c r="AC751" i="1"/>
  <c r="AR751" i="1" s="1"/>
  <c r="P625" i="1"/>
  <c r="M587" i="2" s="1"/>
  <c r="L587" i="2"/>
  <c r="AC625" i="1"/>
  <c r="AT594" i="1"/>
  <c r="O556" i="2"/>
  <c r="P530" i="2"/>
  <c r="AU568" i="1"/>
  <c r="AU550" i="1"/>
  <c r="P512" i="2"/>
  <c r="AZ524" i="1"/>
  <c r="AC486" i="2" s="1"/>
  <c r="W486" i="2"/>
  <c r="BA517" i="1"/>
  <c r="AD479" i="2" s="1"/>
  <c r="X479" i="2"/>
  <c r="AZ289" i="1"/>
  <c r="AC251" i="2" s="1"/>
  <c r="W251" i="2"/>
  <c r="AB244" i="1"/>
  <c r="AQ244" i="1" s="1"/>
  <c r="K206" i="2"/>
  <c r="AB87" i="1"/>
  <c r="AQ87" i="1" s="1"/>
  <c r="K49" i="2"/>
  <c r="AZ159" i="1"/>
  <c r="AC121" i="2" s="1"/>
  <c r="W121" i="2"/>
  <c r="BA97" i="1"/>
  <c r="AD59" i="2" s="1"/>
  <c r="X59" i="2"/>
  <c r="BA836" i="1"/>
  <c r="AD798" i="2" s="1"/>
  <c r="X798" i="2"/>
  <c r="AB798" i="1"/>
  <c r="AQ798" i="1" s="1"/>
  <c r="K760" i="2"/>
  <c r="K678" i="2"/>
  <c r="AB716" i="1"/>
  <c r="AQ716" i="1" s="1"/>
  <c r="AA661" i="1"/>
  <c r="AA28" i="1" s="1"/>
  <c r="AA29" i="1"/>
  <c r="AC580" i="1"/>
  <c r="L542" i="2"/>
  <c r="P580" i="1"/>
  <c r="M542" i="2" s="1"/>
  <c r="AC560" i="1"/>
  <c r="AR560" i="1" s="1"/>
  <c r="L522" i="2"/>
  <c r="W505" i="2"/>
  <c r="AZ543" i="1"/>
  <c r="AC505" i="2" s="1"/>
  <c r="AB522" i="1"/>
  <c r="AQ522" i="1" s="1"/>
  <c r="K484" i="2"/>
  <c r="AZ515" i="1"/>
  <c r="AC477" i="2" s="1"/>
  <c r="W477" i="2"/>
  <c r="BA482" i="1"/>
  <c r="AD444" i="2" s="1"/>
  <c r="X444" i="2"/>
  <c r="L188" i="2"/>
  <c r="AC226" i="1"/>
  <c r="P226" i="1"/>
  <c r="M188" i="2" s="1"/>
  <c r="AZ191" i="1"/>
  <c r="AC153" i="2" s="1"/>
  <c r="W153" i="2"/>
  <c r="AR930" i="1"/>
  <c r="AS930" i="1" s="1"/>
  <c r="V892" i="2" s="1"/>
  <c r="AD930" i="1"/>
  <c r="Q892" i="2" s="1"/>
  <c r="AU822" i="1"/>
  <c r="P784" i="2"/>
  <c r="P630" i="2"/>
  <c r="AU668" i="1"/>
  <c r="AZ642" i="1"/>
  <c r="AC604" i="2" s="1"/>
  <c r="W604" i="2"/>
  <c r="L524" i="2"/>
  <c r="AC562" i="1"/>
  <c r="AD543" i="1"/>
  <c r="Q505" i="2" s="1"/>
  <c r="AD834" i="1"/>
  <c r="Q796" i="2" s="1"/>
  <c r="AR834" i="1"/>
  <c r="AS834" i="1" s="1"/>
  <c r="V796" i="2" s="1"/>
  <c r="BA800" i="1"/>
  <c r="AD762" i="2" s="1"/>
  <c r="X762" i="2"/>
  <c r="AU786" i="1"/>
  <c r="P748" i="2"/>
  <c r="P771" i="1"/>
  <c r="M733" i="2" s="1"/>
  <c r="O646" i="1"/>
  <c r="L608" i="2" s="1"/>
  <c r="L609" i="2"/>
  <c r="AC647" i="1"/>
  <c r="AZ604" i="1"/>
  <c r="AC566" i="2" s="1"/>
  <c r="W566" i="2"/>
  <c r="AT587" i="1"/>
  <c r="O549" i="2"/>
  <c r="AU577" i="1"/>
  <c r="P539" i="2"/>
  <c r="W513" i="2"/>
  <c r="AZ551" i="1"/>
  <c r="AC513" i="2" s="1"/>
  <c r="AZ542" i="1"/>
  <c r="AC504" i="2" s="1"/>
  <c r="W504" i="2"/>
  <c r="X465" i="2"/>
  <c r="BA503" i="1"/>
  <c r="AD465" i="2" s="1"/>
  <c r="AZ485" i="1"/>
  <c r="AC447" i="2" s="1"/>
  <c r="W447" i="2"/>
  <c r="AT533" i="1"/>
  <c r="O495" i="2"/>
  <c r="AB506" i="1"/>
  <c r="K468" i="2"/>
  <c r="AT493" i="1"/>
  <c r="O455" i="2"/>
  <c r="AB378" i="1"/>
  <c r="AQ378" i="1" s="1"/>
  <c r="K340" i="2"/>
  <c r="BA513" i="1"/>
  <c r="AD475" i="2" s="1"/>
  <c r="X475" i="2"/>
  <c r="AZ411" i="1"/>
  <c r="AC373" i="2" s="1"/>
  <c r="W373" i="2"/>
  <c r="AC897" i="1"/>
  <c r="L859" i="2"/>
  <c r="AT860" i="1"/>
  <c r="O822" i="2"/>
  <c r="AZ761" i="1"/>
  <c r="AC723" i="2" s="1"/>
  <c r="W723" i="2"/>
  <c r="L676" i="2"/>
  <c r="AC714" i="1"/>
  <c r="BA637" i="1"/>
  <c r="AD599" i="2" s="1"/>
  <c r="X599" i="2"/>
  <c r="BA538" i="1"/>
  <c r="AD500" i="2" s="1"/>
  <c r="X500" i="2"/>
  <c r="O817" i="2"/>
  <c r="AT855" i="1"/>
  <c r="P749" i="2"/>
  <c r="AU787" i="1"/>
  <c r="AU629" i="1"/>
  <c r="P591" i="2"/>
  <c r="K545" i="2"/>
  <c r="AB583" i="1"/>
  <c r="AQ583" i="1" s="1"/>
  <c r="AS583" i="1" s="1"/>
  <c r="V545" i="2" s="1"/>
  <c r="O516" i="2"/>
  <c r="AT554" i="1"/>
  <c r="W457" i="2"/>
  <c r="AZ495" i="1"/>
  <c r="AC457" i="2" s="1"/>
  <c r="K389" i="2"/>
  <c r="N426" i="1"/>
  <c r="AB427" i="1"/>
  <c r="BA858" i="1"/>
  <c r="AD820" i="2" s="1"/>
  <c r="X820" i="2"/>
  <c r="AZ740" i="1"/>
  <c r="AC702" i="2" s="1"/>
  <c r="W702" i="2"/>
  <c r="AZ716" i="1"/>
  <c r="AC678" i="2" s="1"/>
  <c r="W678" i="2"/>
  <c r="AD575" i="1"/>
  <c r="Q537" i="2" s="1"/>
  <c r="AU359" i="1"/>
  <c r="P321" i="2"/>
  <c r="AU320" i="1"/>
  <c r="P282" i="2"/>
  <c r="BA254" i="1"/>
  <c r="AD216" i="2" s="1"/>
  <c r="X216" i="2"/>
  <c r="AC242" i="1"/>
  <c r="L204" i="2"/>
  <c r="BA223" i="1"/>
  <c r="AD185" i="2" s="1"/>
  <c r="X185" i="2"/>
  <c r="AZ179" i="1"/>
  <c r="AC141" i="2" s="1"/>
  <c r="W141" i="2"/>
  <c r="AB143" i="1"/>
  <c r="AQ143" i="1" s="1"/>
  <c r="K105" i="2"/>
  <c r="AU93" i="1"/>
  <c r="P55" i="2"/>
  <c r="O460" i="2"/>
  <c r="AT498" i="1"/>
  <c r="K225" i="2"/>
  <c r="AB263" i="1"/>
  <c r="AQ263" i="1" s="1"/>
  <c r="BA244" i="1"/>
  <c r="AD206" i="2" s="1"/>
  <c r="X206" i="2"/>
  <c r="K58" i="2"/>
  <c r="AB96" i="1"/>
  <c r="AQ96" i="1" s="1"/>
  <c r="AZ78" i="1"/>
  <c r="AC40" i="2" s="1"/>
  <c r="W40" i="2"/>
  <c r="L217" i="2"/>
  <c r="P255" i="1"/>
  <c r="M217" i="2" s="1"/>
  <c r="AC255" i="1"/>
  <c r="AU90" i="1"/>
  <c r="P52" i="2"/>
  <c r="BA126" i="1"/>
  <c r="AD88" i="2" s="1"/>
  <c r="X88" i="2"/>
  <c r="BA518" i="1"/>
  <c r="AD480" i="2" s="1"/>
  <c r="X480" i="2"/>
  <c r="O432" i="2"/>
  <c r="AT470" i="1"/>
  <c r="BA443" i="1"/>
  <c r="AD405" i="2" s="1"/>
  <c r="X405" i="2"/>
  <c r="P186" i="1"/>
  <c r="M148" i="2" s="1"/>
  <c r="L148" i="2"/>
  <c r="AC186" i="1"/>
  <c r="P365" i="1"/>
  <c r="M327" i="2" s="1"/>
  <c r="L327" i="2"/>
  <c r="AC365" i="1"/>
  <c r="O364" i="1"/>
  <c r="AB306" i="1"/>
  <c r="AQ306" i="1" s="1"/>
  <c r="K268" i="2"/>
  <c r="BA229" i="1"/>
  <c r="AD191" i="2" s="1"/>
  <c r="X191" i="2"/>
  <c r="AU63" i="1"/>
  <c r="P25" i="2"/>
  <c r="AU439" i="1"/>
  <c r="P401" i="2"/>
  <c r="L346" i="2"/>
  <c r="AC384" i="1"/>
  <c r="AU131" i="1"/>
  <c r="P93" i="2"/>
  <c r="AB377" i="1"/>
  <c r="K339" i="2"/>
  <c r="BA552" i="1"/>
  <c r="AD514" i="2" s="1"/>
  <c r="X514" i="2"/>
  <c r="AU480" i="1"/>
  <c r="P442" i="2"/>
  <c r="AZ455" i="1"/>
  <c r="AC417" i="2" s="1"/>
  <c r="W417" i="2"/>
  <c r="AC448" i="1"/>
  <c r="AC445" i="1" s="1"/>
  <c r="L410" i="2"/>
  <c r="W531" i="2"/>
  <c r="AZ569" i="1"/>
  <c r="AC531" i="2" s="1"/>
  <c r="AU471" i="1"/>
  <c r="P433" i="2"/>
  <c r="AB458" i="1"/>
  <c r="AQ458" i="1" s="1"/>
  <c r="K420" i="2"/>
  <c r="BA422" i="1"/>
  <c r="AD384" i="2" s="1"/>
  <c r="X384" i="2"/>
  <c r="AU147" i="1"/>
  <c r="P109" i="2"/>
  <c r="AZ122" i="1"/>
  <c r="AC84" i="2" s="1"/>
  <c r="W84" i="2"/>
  <c r="AT497" i="1"/>
  <c r="O459" i="2"/>
  <c r="X418" i="1"/>
  <c r="X24" i="1" s="1"/>
  <c r="AU343" i="1"/>
  <c r="P305" i="2"/>
  <c r="AB246" i="1"/>
  <c r="AQ246" i="1" s="1"/>
  <c r="K208" i="2"/>
  <c r="AT216" i="1"/>
  <c r="O178" i="2"/>
  <c r="AU190" i="1"/>
  <c r="P152" i="2"/>
  <c r="AZ141" i="1"/>
  <c r="AC103" i="2" s="1"/>
  <c r="W103" i="2"/>
  <c r="K104" i="2"/>
  <c r="AB142" i="1"/>
  <c r="AQ142" i="1" s="1"/>
  <c r="P459" i="2"/>
  <c r="AU497" i="1"/>
  <c r="AZ459" i="1"/>
  <c r="AC421" i="2" s="1"/>
  <c r="W421" i="2"/>
  <c r="AU246" i="1"/>
  <c r="P208" i="2"/>
  <c r="AB216" i="1"/>
  <c r="AQ216" i="1" s="1"/>
  <c r="K178" i="2"/>
  <c r="O152" i="2"/>
  <c r="AT190" i="1"/>
  <c r="AB1100" i="1"/>
  <c r="AQ1100" i="1" s="1"/>
  <c r="K1062" i="2"/>
  <c r="AT1058" i="1"/>
  <c r="O1020" i="2"/>
  <c r="AK1067" i="1"/>
  <c r="AK40" i="1" s="1"/>
  <c r="AU1061" i="1"/>
  <c r="P1023" i="2"/>
  <c r="AT1055" i="1"/>
  <c r="O1017" i="2"/>
  <c r="AT1027" i="1"/>
  <c r="O989" i="2"/>
  <c r="P1050" i="1"/>
  <c r="M1012" i="2" s="1"/>
  <c r="AB997" i="1"/>
  <c r="AQ997" i="1" s="1"/>
  <c r="K959" i="2"/>
  <c r="AT976" i="1"/>
  <c r="O938" i="2"/>
  <c r="AU1004" i="1"/>
  <c r="P966" i="2"/>
  <c r="AB1005" i="1"/>
  <c r="AQ1005" i="1" s="1"/>
  <c r="K967" i="2"/>
  <c r="AT989" i="1"/>
  <c r="O951" i="2"/>
  <c r="K982" i="2"/>
  <c r="AU971" i="1"/>
  <c r="P933" i="2"/>
  <c r="AT985" i="1"/>
  <c r="O947" i="2"/>
  <c r="AB987" i="1"/>
  <c r="AQ987" i="1" s="1"/>
  <c r="K949" i="2"/>
  <c r="AB922" i="1"/>
  <c r="AQ922" i="1" s="1"/>
  <c r="K884" i="2"/>
  <c r="AU908" i="1"/>
  <c r="P870" i="2"/>
  <c r="AT909" i="1"/>
  <c r="O871" i="2"/>
  <c r="AB927" i="1"/>
  <c r="AQ927" i="1" s="1"/>
  <c r="K889" i="2"/>
  <c r="AT944" i="1"/>
  <c r="O906" i="2"/>
  <c r="AU859" i="1"/>
  <c r="P821" i="2"/>
  <c r="P881" i="1"/>
  <c r="M843" i="2" s="1"/>
  <c r="K843" i="2"/>
  <c r="AU877" i="1"/>
  <c r="P839" i="2"/>
  <c r="AB875" i="1"/>
  <c r="AQ875" i="1" s="1"/>
  <c r="K837" i="2"/>
  <c r="AU904" i="1"/>
  <c r="P866" i="2"/>
  <c r="AU867" i="1"/>
  <c r="P829" i="2"/>
  <c r="AU947" i="1"/>
  <c r="P909" i="2"/>
  <c r="AU796" i="1"/>
  <c r="P758" i="2"/>
  <c r="AT788" i="1"/>
  <c r="O750" i="2"/>
  <c r="P786" i="1"/>
  <c r="M748" i="2" s="1"/>
  <c r="AU801" i="1"/>
  <c r="P763" i="2"/>
  <c r="AT751" i="1"/>
  <c r="O713" i="2"/>
  <c r="AU777" i="1"/>
  <c r="P739" i="2"/>
  <c r="AU727" i="1"/>
  <c r="P689" i="2"/>
  <c r="AT715" i="1"/>
  <c r="O677" i="2"/>
  <c r="AU753" i="1"/>
  <c r="P715" i="2"/>
  <c r="AD703" i="1"/>
  <c r="Q665" i="2" s="1"/>
  <c r="AT631" i="1"/>
  <c r="O593" i="2"/>
  <c r="AT601" i="1"/>
  <c r="O563" i="2"/>
  <c r="AU639" i="1"/>
  <c r="P601" i="2"/>
  <c r="AB627" i="1"/>
  <c r="AQ627" i="1" s="1"/>
  <c r="K589" i="2"/>
  <c r="W607" i="1"/>
  <c r="W596" i="1" s="1"/>
  <c r="AT639" i="1"/>
  <c r="O601" i="2"/>
  <c r="AU645" i="1"/>
  <c r="P607" i="2"/>
  <c r="AB548" i="1"/>
  <c r="AQ548" i="1" s="1"/>
  <c r="K510" i="2"/>
  <c r="AB628" i="1"/>
  <c r="AQ628" i="1" s="1"/>
  <c r="K590" i="2"/>
  <c r="AE607" i="1"/>
  <c r="AE596" i="1" s="1"/>
  <c r="AU589" i="1"/>
  <c r="P551" i="2"/>
  <c r="AU564" i="1"/>
  <c r="P526" i="2"/>
  <c r="AB566" i="1"/>
  <c r="AQ566" i="1" s="1"/>
  <c r="K528" i="2"/>
  <c r="AT512" i="1"/>
  <c r="O474" i="2"/>
  <c r="AB510" i="1"/>
  <c r="AQ510" i="1" s="1"/>
  <c r="K472" i="2"/>
  <c r="AB464" i="1"/>
  <c r="AQ464" i="1" s="1"/>
  <c r="K426" i="2"/>
  <c r="AB484" i="1"/>
  <c r="AQ484" i="1" s="1"/>
  <c r="K446" i="2"/>
  <c r="AU455" i="1"/>
  <c r="P417" i="2"/>
  <c r="AT508" i="1"/>
  <c r="O470" i="2"/>
  <c r="AT488" i="1"/>
  <c r="O450" i="2"/>
  <c r="AB516" i="1"/>
  <c r="AQ516" i="1" s="1"/>
  <c r="K478" i="2"/>
  <c r="AU491" i="1"/>
  <c r="P453" i="2"/>
  <c r="AT464" i="1"/>
  <c r="O426" i="2"/>
  <c r="AT414" i="1"/>
  <c r="O376" i="2"/>
  <c r="AU353" i="1"/>
  <c r="P315" i="2"/>
  <c r="AU432" i="1"/>
  <c r="P394" i="2"/>
  <c r="AT456" i="1"/>
  <c r="O418" i="2"/>
  <c r="AU387" i="1"/>
  <c r="P349" i="2"/>
  <c r="AT381" i="1"/>
  <c r="O343" i="2"/>
  <c r="AB440" i="1"/>
  <c r="AQ440" i="1" s="1"/>
  <c r="K402" i="2"/>
  <c r="AU459" i="1"/>
  <c r="P421" i="2"/>
  <c r="AT392" i="1"/>
  <c r="O354" i="2"/>
  <c r="AB358" i="1"/>
  <c r="AQ358" i="1" s="1"/>
  <c r="K320" i="2"/>
  <c r="AU269" i="1"/>
  <c r="P231" i="2"/>
  <c r="AB245" i="1"/>
  <c r="AQ245" i="1" s="1"/>
  <c r="K207" i="2"/>
  <c r="AT283" i="1"/>
  <c r="O245" i="2"/>
  <c r="L246" i="2"/>
  <c r="AU297" i="1"/>
  <c r="P259" i="2"/>
  <c r="AT229" i="1"/>
  <c r="O191" i="2"/>
  <c r="AB261" i="1"/>
  <c r="AQ261" i="1" s="1"/>
  <c r="K223" i="2"/>
  <c r="AB218" i="1"/>
  <c r="AQ218" i="1" s="1"/>
  <c r="K180" i="2"/>
  <c r="AB189" i="1"/>
  <c r="AQ189" i="1" s="1"/>
  <c r="K151" i="2"/>
  <c r="AU217" i="1"/>
  <c r="P179" i="2"/>
  <c r="AU200" i="1"/>
  <c r="P162" i="2"/>
  <c r="W160" i="1"/>
  <c r="W19" i="1" s="1"/>
  <c r="AU239" i="1"/>
  <c r="P201" i="2"/>
  <c r="AU172" i="1"/>
  <c r="P134" i="2"/>
  <c r="AT127" i="1"/>
  <c r="O89" i="2"/>
  <c r="AU178" i="1"/>
  <c r="P140" i="2"/>
  <c r="AB106" i="1"/>
  <c r="AQ106" i="1" s="1"/>
  <c r="AS106" i="1" s="1"/>
  <c r="V68" i="2" s="1"/>
  <c r="K68" i="2"/>
  <c r="AU120" i="1"/>
  <c r="P82" i="2"/>
  <c r="AT120" i="1"/>
  <c r="O82" i="2"/>
  <c r="AI60" i="1"/>
  <c r="AT1071" i="1"/>
  <c r="O1033" i="2"/>
  <c r="AZ1078" i="1"/>
  <c r="AC1040" i="2" s="1"/>
  <c r="W1040" i="2"/>
  <c r="BA1059" i="1"/>
  <c r="AD1021" i="2" s="1"/>
  <c r="X1021" i="2"/>
  <c r="BA1064" i="1"/>
  <c r="AD1026" i="2" s="1"/>
  <c r="X1026" i="2"/>
  <c r="BA1035" i="1"/>
  <c r="AD997" i="2" s="1"/>
  <c r="X997" i="2"/>
  <c r="AB966" i="1"/>
  <c r="K928" i="2"/>
  <c r="N965" i="1"/>
  <c r="AZ856" i="1"/>
  <c r="AC818" i="2" s="1"/>
  <c r="W818" i="2"/>
  <c r="X794" i="2"/>
  <c r="BA832" i="1"/>
  <c r="AD794" i="2" s="1"/>
  <c r="BA721" i="1"/>
  <c r="AD683" i="2" s="1"/>
  <c r="X683" i="2"/>
  <c r="AT934" i="1"/>
  <c r="O896" i="2"/>
  <c r="P882" i="2"/>
  <c r="AU920" i="1"/>
  <c r="BA884" i="1"/>
  <c r="AD846" i="2" s="1"/>
  <c r="X846" i="2"/>
  <c r="K813" i="2"/>
  <c r="AB851" i="1"/>
  <c r="N850" i="1"/>
  <c r="K812" i="2" s="1"/>
  <c r="AZ752" i="1"/>
  <c r="AC714" i="2" s="1"/>
  <c r="W714" i="2"/>
  <c r="AZ843" i="1"/>
  <c r="AC805" i="2" s="1"/>
  <c r="W805" i="2"/>
  <c r="AU1099" i="1"/>
  <c r="P1061" i="2"/>
  <c r="AT1012" i="1"/>
  <c r="O974" i="2"/>
  <c r="AU829" i="1"/>
  <c r="P791" i="2"/>
  <c r="P799" i="1"/>
  <c r="M761" i="2" s="1"/>
  <c r="K761" i="2"/>
  <c r="U685" i="1"/>
  <c r="U30" i="1" s="1"/>
  <c r="U31" i="1"/>
  <c r="BA1071" i="1"/>
  <c r="AD1033" i="2" s="1"/>
  <c r="X1033" i="2"/>
  <c r="O913" i="2"/>
  <c r="AT951" i="1"/>
  <c r="BA912" i="1"/>
  <c r="AD874" i="2" s="1"/>
  <c r="X874" i="2"/>
  <c r="P836" i="1"/>
  <c r="M798" i="2" s="1"/>
  <c r="L798" i="2"/>
  <c r="AC836" i="1"/>
  <c r="AT1023" i="1"/>
  <c r="O985" i="2"/>
  <c r="K941" i="2"/>
  <c r="N978" i="1"/>
  <c r="AB979" i="1"/>
  <c r="AT928" i="1"/>
  <c r="O890" i="2"/>
  <c r="AU857" i="1"/>
  <c r="P819" i="2"/>
  <c r="AB829" i="1"/>
  <c r="AQ829" i="1" s="1"/>
  <c r="K791" i="2"/>
  <c r="AT617" i="1"/>
  <c r="O579" i="2"/>
  <c r="X978" i="2"/>
  <c r="BA1016" i="1"/>
  <c r="AD978" i="2" s="1"/>
  <c r="P966" i="1"/>
  <c r="M928" i="2" s="1"/>
  <c r="L826" i="2"/>
  <c r="P864" i="1"/>
  <c r="M826" i="2" s="1"/>
  <c r="AZ809" i="1"/>
  <c r="AC771" i="2" s="1"/>
  <c r="W771" i="2"/>
  <c r="BA745" i="1"/>
  <c r="AD707" i="2" s="1"/>
  <c r="X707" i="2"/>
  <c r="AT550" i="1"/>
  <c r="O512" i="2"/>
  <c r="L484" i="2"/>
  <c r="AC522" i="1"/>
  <c r="BA411" i="1"/>
  <c r="AD373" i="2" s="1"/>
  <c r="X373" i="2"/>
  <c r="W281" i="2"/>
  <c r="AZ319" i="1"/>
  <c r="AC281" i="2" s="1"/>
  <c r="AZ211" i="1"/>
  <c r="AC173" i="2" s="1"/>
  <c r="W173" i="2"/>
  <c r="AZ200" i="1"/>
  <c r="AC162" i="2" s="1"/>
  <c r="W162" i="2"/>
  <c r="AD579" i="1"/>
  <c r="Q541" i="2" s="1"/>
  <c r="AR579" i="1"/>
  <c r="AS579" i="1" s="1"/>
  <c r="V541" i="2" s="1"/>
  <c r="W529" i="2"/>
  <c r="AZ567" i="1"/>
  <c r="AC529" i="2" s="1"/>
  <c r="AU542" i="1"/>
  <c r="P504" i="2"/>
  <c r="O484" i="2"/>
  <c r="AT522" i="1"/>
  <c r="BA362" i="1"/>
  <c r="AD324" i="2" s="1"/>
  <c r="X324" i="2"/>
  <c r="BA329" i="1"/>
  <c r="AD291" i="2" s="1"/>
  <c r="X291" i="2"/>
  <c r="AU710" i="1"/>
  <c r="P672" i="2"/>
  <c r="K630" i="2"/>
  <c r="AB668" i="1"/>
  <c r="AQ668" i="1" s="1"/>
  <c r="AZ603" i="1"/>
  <c r="AC565" i="2" s="1"/>
  <c r="W565" i="2"/>
  <c r="AD584" i="1"/>
  <c r="Q546" i="2" s="1"/>
  <c r="O524" i="2"/>
  <c r="AT562" i="1"/>
  <c r="AZ557" i="1"/>
  <c r="AC519" i="2" s="1"/>
  <c r="W519" i="2"/>
  <c r="AT786" i="1"/>
  <c r="O748" i="2"/>
  <c r="AT647" i="1"/>
  <c r="O609" i="2"/>
  <c r="AT586" i="1"/>
  <c r="O548" i="2"/>
  <c r="AZ854" i="1"/>
  <c r="AC816" i="2" s="1"/>
  <c r="W816" i="2"/>
  <c r="AZ772" i="1"/>
  <c r="AC734" i="2" s="1"/>
  <c r="W734" i="2"/>
  <c r="AD728" i="1"/>
  <c r="Q690" i="2" s="1"/>
  <c r="AB604" i="1"/>
  <c r="AQ604" i="1" s="1"/>
  <c r="K566" i="2"/>
  <c r="AZ558" i="1"/>
  <c r="AC520" i="2" s="1"/>
  <c r="W520" i="2"/>
  <c r="O468" i="2"/>
  <c r="AT506" i="1"/>
  <c r="K436" i="2"/>
  <c r="AB474" i="1"/>
  <c r="AQ474" i="1" s="1"/>
  <c r="AU376" i="1"/>
  <c r="P338" i="2"/>
  <c r="K113" i="2"/>
  <c r="AB151" i="1"/>
  <c r="AQ151" i="1" s="1"/>
  <c r="BA94" i="1"/>
  <c r="AD56" i="2" s="1"/>
  <c r="X56" i="2"/>
  <c r="AT897" i="1"/>
  <c r="O859" i="2"/>
  <c r="P822" i="2"/>
  <c r="AU860" i="1"/>
  <c r="BA728" i="1"/>
  <c r="AD690" i="2" s="1"/>
  <c r="X690" i="2"/>
  <c r="X644" i="2"/>
  <c r="BA682" i="1"/>
  <c r="AD644" i="2" s="1"/>
  <c r="AD583" i="1"/>
  <c r="Q545" i="2" s="1"/>
  <c r="K497" i="2"/>
  <c r="AB535" i="1"/>
  <c r="AQ535" i="1" s="1"/>
  <c r="BA386" i="1"/>
  <c r="AD348" i="2" s="1"/>
  <c r="X348" i="2"/>
  <c r="P850" i="1"/>
  <c r="M812" i="2" s="1"/>
  <c r="L812" i="2"/>
  <c r="AC729" i="1"/>
  <c r="L691" i="2"/>
  <c r="AZ706" i="1"/>
  <c r="AC668" i="2" s="1"/>
  <c r="W668" i="2"/>
  <c r="P545" i="2"/>
  <c r="AU583" i="1"/>
  <c r="W537" i="2"/>
  <c r="AZ575" i="1"/>
  <c r="AC537" i="2" s="1"/>
  <c r="AZ523" i="1"/>
  <c r="AC485" i="2" s="1"/>
  <c r="W485" i="2"/>
  <c r="AU666" i="1"/>
  <c r="P628" i="2"/>
  <c r="E322" i="1"/>
  <c r="B321" i="1"/>
  <c r="AU242" i="1"/>
  <c r="P204" i="2"/>
  <c r="AZ198" i="1"/>
  <c r="AC160" i="2" s="1"/>
  <c r="W160" i="2"/>
  <c r="P105" i="2"/>
  <c r="AU143" i="1"/>
  <c r="AZ128" i="1"/>
  <c r="AC90" i="2" s="1"/>
  <c r="W90" i="2"/>
  <c r="W108" i="2"/>
  <c r="AZ146" i="1"/>
  <c r="AC108" i="2" s="1"/>
  <c r="AJ56" i="1"/>
  <c r="S18" i="2" s="1"/>
  <c r="AI55" i="1"/>
  <c r="AC483" i="1"/>
  <c r="L445" i="2"/>
  <c r="P359" i="1"/>
  <c r="M321" i="2" s="1"/>
  <c r="K321" i="2"/>
  <c r="AB359" i="1"/>
  <c r="AQ359" i="1" s="1"/>
  <c r="P294" i="2"/>
  <c r="AU332" i="1"/>
  <c r="AU263" i="1"/>
  <c r="P225" i="2"/>
  <c r="AU243" i="1"/>
  <c r="P205" i="2"/>
  <c r="AT195" i="1"/>
  <c r="O157" i="2"/>
  <c r="AZ182" i="1"/>
  <c r="AC144" i="2" s="1"/>
  <c r="W144" i="2"/>
  <c r="AT168" i="1"/>
  <c r="O130" i="2"/>
  <c r="L58" i="2"/>
  <c r="AC96" i="1"/>
  <c r="N369" i="1"/>
  <c r="AC69" i="1"/>
  <c r="L31" i="2"/>
  <c r="P69" i="1"/>
  <c r="M31" i="2" s="1"/>
  <c r="AT439" i="1"/>
  <c r="O401" i="2"/>
  <c r="BA370" i="1"/>
  <c r="AD332" i="2" s="1"/>
  <c r="X332" i="2"/>
  <c r="BA103" i="1"/>
  <c r="AD65" i="2" s="1"/>
  <c r="X65" i="2"/>
  <c r="AT63" i="1"/>
  <c r="O25" i="2"/>
  <c r="P531" i="1"/>
  <c r="M493" i="2" s="1"/>
  <c r="K493" i="2"/>
  <c r="AB531" i="1"/>
  <c r="AQ531" i="1" s="1"/>
  <c r="AT475" i="1"/>
  <c r="O437" i="2"/>
  <c r="AB439" i="1"/>
  <c r="AQ439" i="1" s="1"/>
  <c r="K401" i="2"/>
  <c r="AT412" i="1"/>
  <c r="O374" i="2"/>
  <c r="AT384" i="1"/>
  <c r="O346" i="2"/>
  <c r="AU377" i="1"/>
  <c r="P339" i="2"/>
  <c r="AC306" i="1"/>
  <c r="L268" i="2"/>
  <c r="X170" i="2"/>
  <c r="BA208" i="1"/>
  <c r="AD170" i="2" s="1"/>
  <c r="AZ519" i="1"/>
  <c r="AC481" i="2" s="1"/>
  <c r="W481" i="2"/>
  <c r="BA189" i="1"/>
  <c r="AD151" i="2" s="1"/>
  <c r="X151" i="2"/>
  <c r="AZ100" i="1"/>
  <c r="AC62" i="2" s="1"/>
  <c r="W62" i="2"/>
  <c r="K489" i="2"/>
  <c r="AB527" i="1"/>
  <c r="AQ527" i="1" s="1"/>
  <c r="AB471" i="1"/>
  <c r="AQ471" i="1" s="1"/>
  <c r="K433" i="2"/>
  <c r="L420" i="2"/>
  <c r="AC458" i="1"/>
  <c r="AZ347" i="1"/>
  <c r="AC309" i="2" s="1"/>
  <c r="W309" i="2"/>
  <c r="O109" i="2"/>
  <c r="AT147" i="1"/>
  <c r="P487" i="1"/>
  <c r="M449" i="2" s="1"/>
  <c r="K358" i="2"/>
  <c r="AB396" i="1"/>
  <c r="N395" i="1"/>
  <c r="W324" i="2"/>
  <c r="AZ362" i="1"/>
  <c r="AC324" i="2" s="1"/>
  <c r="AT236" i="1"/>
  <c r="O198" i="2"/>
  <c r="BA116" i="1"/>
  <c r="AD78" i="2" s="1"/>
  <c r="X78" i="2"/>
  <c r="AB88" i="1"/>
  <c r="AQ88" i="1" s="1"/>
  <c r="K50" i="2"/>
  <c r="O104" i="2"/>
  <c r="AT142" i="1"/>
  <c r="AU88" i="1"/>
  <c r="P50" i="2"/>
  <c r="AZ103" i="1"/>
  <c r="AC65" i="2" s="1"/>
  <c r="W65" i="2"/>
  <c r="AZ91" i="1"/>
  <c r="AC53" i="2" s="1"/>
  <c r="W53" i="2"/>
  <c r="AB497" i="1"/>
  <c r="AQ497" i="1" s="1"/>
  <c r="K459" i="2"/>
  <c r="AC357" i="1"/>
  <c r="AR357" i="1" s="1"/>
  <c r="AS357" i="1" s="1"/>
  <c r="V319" i="2" s="1"/>
  <c r="L319" i="2"/>
  <c r="P339" i="1"/>
  <c r="M301" i="2" s="1"/>
  <c r="BA319" i="1"/>
  <c r="AD281" i="2" s="1"/>
  <c r="X281" i="2"/>
  <c r="AZ263" i="1"/>
  <c r="AC225" i="2" s="1"/>
  <c r="W225" i="2"/>
  <c r="AU216" i="1"/>
  <c r="P178" i="2"/>
  <c r="P190" i="1"/>
  <c r="M152" i="2" s="1"/>
  <c r="L152" i="2"/>
  <c r="AC190" i="1"/>
  <c r="AB1097" i="1"/>
  <c r="AQ1097" i="1" s="1"/>
  <c r="K1059" i="2"/>
  <c r="AT1085" i="1"/>
  <c r="O1047" i="2"/>
  <c r="AT1090" i="1"/>
  <c r="O1052" i="2"/>
  <c r="AU1055" i="1"/>
  <c r="P1017" i="2"/>
  <c r="AU1047" i="1"/>
  <c r="P1009" i="2"/>
  <c r="AU1027" i="1"/>
  <c r="P989" i="2"/>
  <c r="AT997" i="1"/>
  <c r="O959" i="2"/>
  <c r="AU1015" i="1"/>
  <c r="P977" i="2"/>
  <c r="AT986" i="1"/>
  <c r="O948" i="2"/>
  <c r="AU1002" i="1"/>
  <c r="P964" i="2"/>
  <c r="AT1008" i="1"/>
  <c r="O970" i="2"/>
  <c r="P962" i="1"/>
  <c r="M924" i="2" s="1"/>
  <c r="L924" i="2"/>
  <c r="AT971" i="1"/>
  <c r="O933" i="2"/>
  <c r="AB992" i="1"/>
  <c r="AQ992" i="1" s="1"/>
  <c r="K954" i="2"/>
  <c r="AU953" i="1"/>
  <c r="P915" i="2"/>
  <c r="AT907" i="1"/>
  <c r="O869" i="2"/>
  <c r="AT908" i="1"/>
  <c r="O870" i="2"/>
  <c r="AT905" i="1"/>
  <c r="O867" i="2"/>
  <c r="AB945" i="1"/>
  <c r="AQ945" i="1" s="1"/>
  <c r="K907" i="2"/>
  <c r="AU869" i="1"/>
  <c r="P831" i="2"/>
  <c r="AT886" i="1"/>
  <c r="O848" i="2"/>
  <c r="AT859" i="1"/>
  <c r="O821" i="2"/>
  <c r="AT873" i="1"/>
  <c r="O835" i="2"/>
  <c r="AB878" i="1"/>
  <c r="AQ878" i="1" s="1"/>
  <c r="K840" i="2"/>
  <c r="AU876" i="1"/>
  <c r="P838" i="2"/>
  <c r="AB867" i="1"/>
  <c r="AQ867" i="1" s="1"/>
  <c r="K829" i="2"/>
  <c r="AU833" i="1"/>
  <c r="P795" i="2"/>
  <c r="AU844" i="1"/>
  <c r="P806" i="2"/>
  <c r="AU842" i="1"/>
  <c r="P804" i="2"/>
  <c r="AU841" i="1"/>
  <c r="P803" i="2"/>
  <c r="AB823" i="1"/>
  <c r="K785" i="2"/>
  <c r="AU764" i="1"/>
  <c r="P726" i="2"/>
  <c r="X686" i="1"/>
  <c r="X685" i="1" s="1"/>
  <c r="X30" i="1" s="1"/>
  <c r="AB738" i="1"/>
  <c r="AQ738" i="1" s="1"/>
  <c r="K700" i="2"/>
  <c r="AT677" i="1"/>
  <c r="O639" i="2"/>
  <c r="AB658" i="1"/>
  <c r="AQ658" i="1" s="1"/>
  <c r="K620" i="2"/>
  <c r="AU658" i="1"/>
  <c r="P620" i="2"/>
  <c r="AT670" i="1"/>
  <c r="O632" i="2"/>
  <c r="AU631" i="1"/>
  <c r="P593" i="2"/>
  <c r="AT637" i="1"/>
  <c r="O599" i="2"/>
  <c r="AT619" i="1"/>
  <c r="O581" i="2"/>
  <c r="AT627" i="1"/>
  <c r="O589" i="2"/>
  <c r="AT581" i="1"/>
  <c r="O543" i="2"/>
  <c r="AB639" i="1"/>
  <c r="AQ639" i="1" s="1"/>
  <c r="K601" i="2"/>
  <c r="AB564" i="1"/>
  <c r="AQ564" i="1" s="1"/>
  <c r="K526" i="2"/>
  <c r="AU528" i="1"/>
  <c r="P490" i="2"/>
  <c r="AT606" i="1"/>
  <c r="O568" i="2"/>
  <c r="AT588" i="1"/>
  <c r="O550" i="2"/>
  <c r="AU572" i="1"/>
  <c r="P534" i="2"/>
  <c r="AU556" i="1"/>
  <c r="P518" i="2"/>
  <c r="AU540" i="1"/>
  <c r="P502" i="2"/>
  <c r="AU524" i="1"/>
  <c r="P486" i="2"/>
  <c r="AU605" i="1"/>
  <c r="P567" i="2"/>
  <c r="AB606" i="1"/>
  <c r="AQ606" i="1" s="1"/>
  <c r="K568" i="2"/>
  <c r="AB524" i="1"/>
  <c r="AQ524" i="1" s="1"/>
  <c r="K486" i="2"/>
  <c r="AU546" i="1"/>
  <c r="P508" i="2"/>
  <c r="AB518" i="1"/>
  <c r="AQ518" i="1" s="1"/>
  <c r="K480" i="2"/>
  <c r="AT477" i="1"/>
  <c r="O439" i="2"/>
  <c r="AU502" i="1"/>
  <c r="P464" i="2"/>
  <c r="AU477" i="1"/>
  <c r="P439" i="2"/>
  <c r="AU485" i="1"/>
  <c r="P447" i="2"/>
  <c r="AT516" i="1"/>
  <c r="O478" i="2"/>
  <c r="AB488" i="1"/>
  <c r="AQ488" i="1" s="1"/>
  <c r="K450" i="2"/>
  <c r="AU461" i="1"/>
  <c r="P423" i="2"/>
  <c r="AU414" i="1"/>
  <c r="P376" i="2"/>
  <c r="AT351" i="1"/>
  <c r="O313" i="2"/>
  <c r="AT432" i="1"/>
  <c r="O394" i="2"/>
  <c r="AU456" i="1"/>
  <c r="P418" i="2"/>
  <c r="AT443" i="1"/>
  <c r="O405" i="2"/>
  <c r="AT403" i="1"/>
  <c r="O365" i="2"/>
  <c r="AT423" i="1"/>
  <c r="O385" i="2"/>
  <c r="AU407" i="1"/>
  <c r="P369" i="2"/>
  <c r="AU358" i="1"/>
  <c r="P320" i="2"/>
  <c r="AB348" i="1"/>
  <c r="AQ348" i="1" s="1"/>
  <c r="K310" i="2"/>
  <c r="AT356" i="1"/>
  <c r="O318" i="2"/>
  <c r="AU283" i="1"/>
  <c r="P245" i="2"/>
  <c r="AT273" i="1"/>
  <c r="O235" i="2"/>
  <c r="AJ227" i="1"/>
  <c r="S189" i="2" s="1"/>
  <c r="AT297" i="1"/>
  <c r="O259" i="2"/>
  <c r="AU328" i="1"/>
  <c r="P290" i="2"/>
  <c r="N210" i="1"/>
  <c r="K172" i="2" s="1"/>
  <c r="AB289" i="1"/>
  <c r="AQ289" i="1" s="1"/>
  <c r="K251" i="2"/>
  <c r="AU261" i="1"/>
  <c r="P223" i="2"/>
  <c r="AU285" i="1"/>
  <c r="P247" i="2"/>
  <c r="O215" i="1"/>
  <c r="L177" i="2" s="1"/>
  <c r="L180" i="2"/>
  <c r="AT239" i="1"/>
  <c r="O201" i="2"/>
  <c r="AB200" i="1"/>
  <c r="AQ200" i="1" s="1"/>
  <c r="K162" i="2"/>
  <c r="AB238" i="1"/>
  <c r="AQ238" i="1" s="1"/>
  <c r="K200" i="2"/>
  <c r="AT231" i="1"/>
  <c r="O193" i="2"/>
  <c r="AB234" i="1"/>
  <c r="AQ234" i="1" s="1"/>
  <c r="K196" i="2"/>
  <c r="AB230" i="1"/>
  <c r="AQ230" i="1" s="1"/>
  <c r="K192" i="2"/>
  <c r="AU188" i="1"/>
  <c r="P150" i="2"/>
  <c r="AU158" i="1"/>
  <c r="P120" i="2"/>
  <c r="AU203" i="1"/>
  <c r="P165" i="2"/>
  <c r="AB172" i="1"/>
  <c r="K134" i="2"/>
  <c r="AT193" i="1"/>
  <c r="O155" i="2"/>
  <c r="AT172" i="1"/>
  <c r="O134" i="2"/>
  <c r="AB105" i="1"/>
  <c r="AQ105" i="1" s="1"/>
  <c r="K67" i="2"/>
  <c r="AT95" i="1"/>
  <c r="O57" i="2"/>
  <c r="AZ1036" i="1"/>
  <c r="AC998" i="2" s="1"/>
  <c r="W998" i="2"/>
  <c r="AT1064" i="1"/>
  <c r="O1026" i="2"/>
  <c r="K1032" i="2"/>
  <c r="N1069" i="1"/>
  <c r="P1069" i="1" s="1"/>
  <c r="M1031" i="2" s="1"/>
  <c r="W1001" i="2"/>
  <c r="AZ1039" i="1"/>
  <c r="AC1001" i="2" s="1"/>
  <c r="AZ995" i="1"/>
  <c r="AC957" i="2" s="1"/>
  <c r="W957" i="2"/>
  <c r="P928" i="2"/>
  <c r="AU966" i="1"/>
  <c r="AZ924" i="1"/>
  <c r="AC886" i="2" s="1"/>
  <c r="W886" i="2"/>
  <c r="BA905" i="1"/>
  <c r="AD867" i="2" s="1"/>
  <c r="X867" i="2"/>
  <c r="K793" i="2"/>
  <c r="AB831" i="1"/>
  <c r="AQ831" i="1" s="1"/>
  <c r="AZ806" i="1"/>
  <c r="AC768" i="2" s="1"/>
  <c r="W768" i="2"/>
  <c r="X579" i="2"/>
  <c r="BA617" i="1"/>
  <c r="AD579" i="2" s="1"/>
  <c r="BA983" i="1"/>
  <c r="AD945" i="2" s="1"/>
  <c r="X945" i="2"/>
  <c r="AZ912" i="1"/>
  <c r="AC874" i="2" s="1"/>
  <c r="W874" i="2"/>
  <c r="AB813" i="1"/>
  <c r="K775" i="2"/>
  <c r="X765" i="2"/>
  <c r="BA803" i="1"/>
  <c r="AD765" i="2" s="1"/>
  <c r="AB1056" i="1"/>
  <c r="AQ1056" i="1" s="1"/>
  <c r="K1018" i="2"/>
  <c r="BA989" i="1"/>
  <c r="AD951" i="2" s="1"/>
  <c r="X951" i="2"/>
  <c r="AZ923" i="1"/>
  <c r="AC885" i="2" s="1"/>
  <c r="W885" i="2"/>
  <c r="AZ1035" i="1"/>
  <c r="AC997" i="2" s="1"/>
  <c r="W997" i="2"/>
  <c r="W945" i="2"/>
  <c r="AZ983" i="1"/>
  <c r="AC945" i="2" s="1"/>
  <c r="AU861" i="1"/>
  <c r="P823" i="2"/>
  <c r="X788" i="2"/>
  <c r="BA826" i="1"/>
  <c r="AD788" i="2" s="1"/>
  <c r="AZ490" i="1"/>
  <c r="AC452" i="2" s="1"/>
  <c r="W452" i="2"/>
  <c r="AZ466" i="1"/>
  <c r="AC428" i="2" s="1"/>
  <c r="W428" i="2"/>
  <c r="BA991" i="1"/>
  <c r="AD953" i="2" s="1"/>
  <c r="X953" i="2"/>
  <c r="X834" i="2"/>
  <c r="BA872" i="1"/>
  <c r="AD834" i="2" s="1"/>
  <c r="AU834" i="1"/>
  <c r="P796" i="2"/>
  <c r="AB705" i="1"/>
  <c r="AB704" i="1" s="1"/>
  <c r="AD706" i="1"/>
  <c r="Q668" i="2" s="1"/>
  <c r="AQ706" i="1"/>
  <c r="AB1023" i="1"/>
  <c r="K985" i="2"/>
  <c r="N1022" i="1"/>
  <c r="K984" i="2" s="1"/>
  <c r="AB882" i="1"/>
  <c r="AQ882" i="1" s="1"/>
  <c r="K844" i="2"/>
  <c r="AU825" i="1"/>
  <c r="P787" i="2"/>
  <c r="W679" i="2"/>
  <c r="AZ717" i="1"/>
  <c r="AC679" i="2" s="1"/>
  <c r="O576" i="2"/>
  <c r="AT614" i="1"/>
  <c r="BA488" i="1"/>
  <c r="AD450" i="2" s="1"/>
  <c r="X450" i="2"/>
  <c r="BA882" i="1"/>
  <c r="AD844" i="2" s="1"/>
  <c r="X844" i="2"/>
  <c r="BA827" i="1"/>
  <c r="AD789" i="2" s="1"/>
  <c r="X789" i="2"/>
  <c r="AM1000" i="1"/>
  <c r="T962" i="2" s="1"/>
  <c r="O826" i="2"/>
  <c r="AT864" i="1"/>
  <c r="AB700" i="1"/>
  <c r="AD700" i="1" s="1"/>
  <c r="Q662" i="2" s="1"/>
  <c r="K662" i="2"/>
  <c r="N699" i="1"/>
  <c r="AU657" i="1"/>
  <c r="P619" i="2"/>
  <c r="BA624" i="1"/>
  <c r="AD586" i="2" s="1"/>
  <c r="X586" i="2"/>
  <c r="O553" i="2"/>
  <c r="AT591" i="1"/>
  <c r="BA567" i="1"/>
  <c r="AD529" i="2" s="1"/>
  <c r="X529" i="2"/>
  <c r="BA533" i="1"/>
  <c r="AD495" i="2" s="1"/>
  <c r="X495" i="2"/>
  <c r="AB521" i="1"/>
  <c r="K483" i="2"/>
  <c r="BA515" i="1"/>
  <c r="AD477" i="2" s="1"/>
  <c r="X477" i="2"/>
  <c r="AB351" i="1"/>
  <c r="K313" i="2"/>
  <c r="BA241" i="1"/>
  <c r="AD203" i="2" s="1"/>
  <c r="X203" i="2"/>
  <c r="AZ208" i="1"/>
  <c r="AC170" i="2" s="1"/>
  <c r="W170" i="2"/>
  <c r="BA171" i="1"/>
  <c r="AD133" i="2" s="1"/>
  <c r="X133" i="2"/>
  <c r="BA85" i="1"/>
  <c r="AD47" i="2" s="1"/>
  <c r="X47" i="2"/>
  <c r="AZ152" i="1"/>
  <c r="AC114" i="2" s="1"/>
  <c r="W114" i="2"/>
  <c r="AU115" i="1"/>
  <c r="P77" i="2"/>
  <c r="AD87" i="1"/>
  <c r="Q49" i="2" s="1"/>
  <c r="AR87" i="1"/>
  <c r="AS87" i="1" s="1"/>
  <c r="V49" i="2" s="1"/>
  <c r="W20" i="2"/>
  <c r="AZ58" i="1"/>
  <c r="AZ920" i="1"/>
  <c r="AC882" i="2" s="1"/>
  <c r="W882" i="2"/>
  <c r="AB625" i="1"/>
  <c r="AQ625" i="1" s="1"/>
  <c r="K587" i="2"/>
  <c r="K536" i="2"/>
  <c r="AB574" i="1"/>
  <c r="AQ574" i="1" s="1"/>
  <c r="P528" i="2"/>
  <c r="AU566" i="1"/>
  <c r="BA559" i="1"/>
  <c r="AD521" i="2" s="1"/>
  <c r="X521" i="2"/>
  <c r="AZ548" i="1"/>
  <c r="AC510" i="2" s="1"/>
  <c r="W510" i="2"/>
  <c r="AU520" i="1"/>
  <c r="P482" i="2"/>
  <c r="BA511" i="1"/>
  <c r="AD473" i="2" s="1"/>
  <c r="X473" i="2"/>
  <c r="AZ481" i="1"/>
  <c r="AC443" i="2" s="1"/>
  <c r="W443" i="2"/>
  <c r="AZ818" i="1"/>
  <c r="AC780" i="2" s="1"/>
  <c r="W780" i="2"/>
  <c r="AB710" i="1"/>
  <c r="AQ710" i="1" s="1"/>
  <c r="K672" i="2"/>
  <c r="AZ684" i="1"/>
  <c r="AC646" i="2" s="1"/>
  <c r="W646" i="2"/>
  <c r="BA640" i="1"/>
  <c r="AD602" i="2" s="1"/>
  <c r="X602" i="2"/>
  <c r="AU580" i="1"/>
  <c r="P542" i="2"/>
  <c r="AZ794" i="1"/>
  <c r="AC756" i="2" s="1"/>
  <c r="W756" i="2"/>
  <c r="N781" i="1"/>
  <c r="K743" i="2" s="1"/>
  <c r="K744" i="2"/>
  <c r="AT712" i="1"/>
  <c r="O674" i="2"/>
  <c r="K556" i="2"/>
  <c r="N593" i="1"/>
  <c r="AB594" i="1"/>
  <c r="AZ539" i="1"/>
  <c r="AC501" i="2" s="1"/>
  <c r="W501" i="2"/>
  <c r="BA499" i="1"/>
  <c r="AD461" i="2" s="1"/>
  <c r="X461" i="2"/>
  <c r="BA806" i="1"/>
  <c r="AD768" i="2" s="1"/>
  <c r="X768" i="2"/>
  <c r="O733" i="2"/>
  <c r="AT771" i="1"/>
  <c r="BA740" i="1"/>
  <c r="AD702" i="2" s="1"/>
  <c r="X702" i="2"/>
  <c r="O686" i="2"/>
  <c r="AT724" i="1"/>
  <c r="BA684" i="1"/>
  <c r="AD646" i="2" s="1"/>
  <c r="X646" i="2"/>
  <c r="AU604" i="1"/>
  <c r="P566" i="2"/>
  <c r="AU554" i="1"/>
  <c r="P516" i="2"/>
  <c r="L476" i="2"/>
  <c r="AC514" i="1"/>
  <c r="AU504" i="1"/>
  <c r="P466" i="2"/>
  <c r="BA490" i="1"/>
  <c r="AD452" i="2" s="1"/>
  <c r="X452" i="2"/>
  <c r="AT469" i="1"/>
  <c r="O431" i="2"/>
  <c r="O113" i="2"/>
  <c r="AT151" i="1"/>
  <c r="W429" i="2"/>
  <c r="AZ467" i="1"/>
  <c r="AC429" i="2" s="1"/>
  <c r="AU897" i="1"/>
  <c r="P859" i="2"/>
  <c r="BA856" i="1"/>
  <c r="AD818" i="2" s="1"/>
  <c r="X818" i="2"/>
  <c r="K749" i="2"/>
  <c r="AB787" i="1"/>
  <c r="AQ787" i="1" s="1"/>
  <c r="AU724" i="1"/>
  <c r="P686" i="2"/>
  <c r="P712" i="1"/>
  <c r="M674" i="2" s="1"/>
  <c r="AT582" i="1"/>
  <c r="O544" i="2"/>
  <c r="BA575" i="1"/>
  <c r="AD537" i="2" s="1"/>
  <c r="X537" i="2"/>
  <c r="AT535" i="1"/>
  <c r="O497" i="2"/>
  <c r="BA523" i="1"/>
  <c r="AD485" i="2" s="1"/>
  <c r="X485" i="2"/>
  <c r="P870" i="1"/>
  <c r="M832" i="2" s="1"/>
  <c r="K705" i="2"/>
  <c r="AB743" i="1"/>
  <c r="AQ743" i="1" s="1"/>
  <c r="X688" i="2"/>
  <c r="BA726" i="1"/>
  <c r="AD688" i="2" s="1"/>
  <c r="AZ626" i="1"/>
  <c r="AC588" i="2" s="1"/>
  <c r="W588" i="2"/>
  <c r="P582" i="1"/>
  <c r="M544" i="2" s="1"/>
  <c r="L544" i="2"/>
  <c r="AC582" i="1"/>
  <c r="BA494" i="1"/>
  <c r="AD456" i="2" s="1"/>
  <c r="X456" i="2"/>
  <c r="AZ417" i="1"/>
  <c r="AC379" i="2" s="1"/>
  <c r="W379" i="2"/>
  <c r="BA925" i="1"/>
  <c r="AD887" i="2" s="1"/>
  <c r="X887" i="2"/>
  <c r="AZ730" i="1"/>
  <c r="AC692" i="2" s="1"/>
  <c r="W692" i="2"/>
  <c r="X659" i="2"/>
  <c r="BA697" i="1"/>
  <c r="AD659" i="2" s="1"/>
  <c r="AB666" i="1"/>
  <c r="AQ666" i="1" s="1"/>
  <c r="AQ665" i="1" s="1"/>
  <c r="K628" i="2"/>
  <c r="BA625" i="1"/>
  <c r="AD587" i="2" s="1"/>
  <c r="X587" i="2"/>
  <c r="AB571" i="1"/>
  <c r="AQ571" i="1" s="1"/>
  <c r="K533" i="2"/>
  <c r="O490" i="2"/>
  <c r="AT528" i="1"/>
  <c r="P390" i="1"/>
  <c r="M352" i="2" s="1"/>
  <c r="L352" i="2"/>
  <c r="AZ344" i="1"/>
  <c r="AC306" i="2" s="1"/>
  <c r="W306" i="2"/>
  <c r="AB237" i="1"/>
  <c r="AQ237" i="1" s="1"/>
  <c r="K199" i="2"/>
  <c r="W133" i="2"/>
  <c r="AZ171" i="1"/>
  <c r="AC133" i="2" s="1"/>
  <c r="L102" i="2"/>
  <c r="AC140" i="1"/>
  <c r="AR140" i="1" s="1"/>
  <c r="AT119" i="1"/>
  <c r="O81" i="2"/>
  <c r="AB92" i="1"/>
  <c r="AQ92" i="1" s="1"/>
  <c r="AS92" i="1" s="1"/>
  <c r="V54" i="2" s="1"/>
  <c r="K54" i="2"/>
  <c r="BA78" i="1"/>
  <c r="AD40" i="2" s="1"/>
  <c r="X40" i="2"/>
  <c r="L60" i="2"/>
  <c r="AC98" i="1"/>
  <c r="AR98" i="1" s="1"/>
  <c r="AT483" i="1"/>
  <c r="O445" i="2"/>
  <c r="L225" i="2"/>
  <c r="AC263" i="1"/>
  <c r="P263" i="1"/>
  <c r="M225" i="2" s="1"/>
  <c r="AZ194" i="1"/>
  <c r="AC156" i="2" s="1"/>
  <c r="W156" i="2"/>
  <c r="AB179" i="1"/>
  <c r="AQ179" i="1" s="1"/>
  <c r="K141" i="2"/>
  <c r="AU168" i="1"/>
  <c r="P130" i="2"/>
  <c r="O58" i="2"/>
  <c r="AT96" i="1"/>
  <c r="AC72" i="1"/>
  <c r="L34" i="2"/>
  <c r="AT79" i="1"/>
  <c r="O41" i="2"/>
  <c r="AZ284" i="1"/>
  <c r="AC246" i="2" s="1"/>
  <c r="W246" i="2"/>
  <c r="O62" i="1"/>
  <c r="L25" i="2"/>
  <c r="K118" i="2"/>
  <c r="N155" i="1"/>
  <c r="K117" i="2" s="1"/>
  <c r="BA506" i="1"/>
  <c r="AD468" i="2" s="1"/>
  <c r="X468" i="2"/>
  <c r="AZ457" i="1"/>
  <c r="AC419" i="2" s="1"/>
  <c r="W419" i="2"/>
  <c r="AS385" i="1"/>
  <c r="V347" i="2" s="1"/>
  <c r="AT365" i="1"/>
  <c r="O327" i="2"/>
  <c r="BA121" i="1"/>
  <c r="AD83" i="2" s="1"/>
  <c r="X83" i="2"/>
  <c r="AC531" i="1"/>
  <c r="L493" i="2"/>
  <c r="AU475" i="1"/>
  <c r="P437" i="2"/>
  <c r="AB412" i="1"/>
  <c r="AQ412" i="1" s="1"/>
  <c r="K374" i="2"/>
  <c r="AB381" i="1"/>
  <c r="K343" i="2"/>
  <c r="BA375" i="1"/>
  <c r="AD337" i="2" s="1"/>
  <c r="X337" i="2"/>
  <c r="AC105" i="1"/>
  <c r="AR105" i="1" s="1"/>
  <c r="L67" i="2"/>
  <c r="AC377" i="1"/>
  <c r="AR377" i="1" s="1"/>
  <c r="L339" i="2"/>
  <c r="P377" i="1"/>
  <c r="M339" i="2" s="1"/>
  <c r="AT306" i="1"/>
  <c r="O268" i="2"/>
  <c r="BA454" i="1"/>
  <c r="AD416" i="2" s="1"/>
  <c r="X416" i="2"/>
  <c r="AT527" i="1"/>
  <c r="O489" i="2"/>
  <c r="K430" i="2"/>
  <c r="AB468" i="1"/>
  <c r="AQ468" i="1" s="1"/>
  <c r="AT458" i="1"/>
  <c r="O420" i="2"/>
  <c r="W358" i="2"/>
  <c r="AZ396" i="1"/>
  <c r="AC358" i="2" s="1"/>
  <c r="AU357" i="1"/>
  <c r="P319" i="2"/>
  <c r="AB342" i="1"/>
  <c r="AQ342" i="1" s="1"/>
  <c r="K304" i="2"/>
  <c r="BA230" i="1"/>
  <c r="AD192" i="2" s="1"/>
  <c r="X192" i="2"/>
  <c r="AZ150" i="1"/>
  <c r="AC112" i="2" s="1"/>
  <c r="W112" i="2"/>
  <c r="O395" i="1"/>
  <c r="L358" i="2"/>
  <c r="AC396" i="1"/>
  <c r="P396" i="1"/>
  <c r="M358" i="2" s="1"/>
  <c r="AZ337" i="1"/>
  <c r="AC299" i="2" s="1"/>
  <c r="W299" i="2"/>
  <c r="L169" i="2"/>
  <c r="AC207" i="1"/>
  <c r="BA182" i="1"/>
  <c r="AD144" i="2" s="1"/>
  <c r="X144" i="2"/>
  <c r="L48" i="2"/>
  <c r="AC86" i="1"/>
  <c r="AC88" i="1"/>
  <c r="L50" i="2"/>
  <c r="O411" i="2"/>
  <c r="AT449" i="1"/>
  <c r="AT357" i="1"/>
  <c r="O319" i="2"/>
  <c r="AZ254" i="1"/>
  <c r="AC216" i="2" s="1"/>
  <c r="W216" i="2"/>
  <c r="AZ242" i="1"/>
  <c r="AC204" i="2" s="1"/>
  <c r="W204" i="2"/>
  <c r="AZ87" i="1"/>
  <c r="AC49" i="2" s="1"/>
  <c r="W49" i="2"/>
  <c r="AU1098" i="1"/>
  <c r="P1060" i="2"/>
  <c r="AT1096" i="1"/>
  <c r="O1058" i="2"/>
  <c r="AT1081" i="1"/>
  <c r="O1043" i="2"/>
  <c r="AU1096" i="1"/>
  <c r="P1058" i="2"/>
  <c r="AU1085" i="1"/>
  <c r="P1047" i="2"/>
  <c r="AU1090" i="1"/>
  <c r="P1052" i="2"/>
  <c r="AT1050" i="1"/>
  <c r="O1012" i="2"/>
  <c r="AT1030" i="1"/>
  <c r="O992" i="2"/>
  <c r="N1040" i="1"/>
  <c r="K1002" i="2" s="1"/>
  <c r="K1003" i="2"/>
  <c r="AT1048" i="1"/>
  <c r="O1010" i="2"/>
  <c r="AU1005" i="1"/>
  <c r="P967" i="2"/>
  <c r="AB984" i="1"/>
  <c r="AQ984" i="1" s="1"/>
  <c r="K946" i="2"/>
  <c r="AT999" i="1"/>
  <c r="O961" i="2"/>
  <c r="AU948" i="1"/>
  <c r="P910" i="2"/>
  <c r="AU992" i="1"/>
  <c r="P954" i="2"/>
  <c r="AU950" i="1"/>
  <c r="P912" i="2"/>
  <c r="P984" i="1"/>
  <c r="M946" i="2" s="1"/>
  <c r="AT970" i="1"/>
  <c r="O932" i="2"/>
  <c r="L858" i="2"/>
  <c r="AT945" i="1"/>
  <c r="O907" i="2"/>
  <c r="AT869" i="1"/>
  <c r="O831" i="2"/>
  <c r="AU886" i="1"/>
  <c r="P848" i="2"/>
  <c r="AU873" i="1"/>
  <c r="P835" i="2"/>
  <c r="AB876" i="1"/>
  <c r="AQ876" i="1" s="1"/>
  <c r="K838" i="2"/>
  <c r="AT874" i="1"/>
  <c r="O836" i="2"/>
  <c r="AB926" i="1"/>
  <c r="AQ926" i="1" s="1"/>
  <c r="K888" i="2"/>
  <c r="AB833" i="1"/>
  <c r="AQ833" i="1" s="1"/>
  <c r="K795" i="2"/>
  <c r="AB844" i="1"/>
  <c r="AQ844" i="1" s="1"/>
  <c r="K806" i="2"/>
  <c r="AU843" i="1"/>
  <c r="P805" i="2"/>
  <c r="AB842" i="1"/>
  <c r="AQ842" i="1" s="1"/>
  <c r="K804" i="2"/>
  <c r="AB839" i="1"/>
  <c r="AQ839" i="1" s="1"/>
  <c r="K801" i="2"/>
  <c r="N865" i="1"/>
  <c r="K827" i="2" s="1"/>
  <c r="AU835" i="1"/>
  <c r="P797" i="2"/>
  <c r="AU805" i="1"/>
  <c r="P767" i="2"/>
  <c r="AU823" i="1"/>
  <c r="P785" i="2"/>
  <c r="AB797" i="1"/>
  <c r="AQ797" i="1" s="1"/>
  <c r="K759" i="2"/>
  <c r="AU767" i="1"/>
  <c r="P729" i="2"/>
  <c r="P744" i="1"/>
  <c r="M706" i="2" s="1"/>
  <c r="K706" i="2"/>
  <c r="AT777" i="1"/>
  <c r="O739" i="2"/>
  <c r="AU737" i="1"/>
  <c r="P699" i="2"/>
  <c r="AB727" i="1"/>
  <c r="K689" i="2"/>
  <c r="AT738" i="1"/>
  <c r="O700" i="2"/>
  <c r="P719" i="1"/>
  <c r="M681" i="2" s="1"/>
  <c r="K681" i="2"/>
  <c r="P676" i="1"/>
  <c r="M638" i="2" s="1"/>
  <c r="L638" i="2"/>
  <c r="P681" i="1"/>
  <c r="M643" i="2" s="1"/>
  <c r="L643" i="2"/>
  <c r="AT658" i="1"/>
  <c r="O620" i="2"/>
  <c r="AU670" i="1"/>
  <c r="P632" i="2"/>
  <c r="AU619" i="1"/>
  <c r="P581" i="2"/>
  <c r="AT585" i="1"/>
  <c r="O547" i="2"/>
  <c r="AU627" i="1"/>
  <c r="P589" i="2"/>
  <c r="AU581" i="1"/>
  <c r="P543" i="2"/>
  <c r="AU630" i="1"/>
  <c r="P592" i="2"/>
  <c r="AU642" i="1"/>
  <c r="P604" i="2"/>
  <c r="P588" i="1"/>
  <c r="M550" i="2" s="1"/>
  <c r="AB612" i="1"/>
  <c r="AQ612" i="1" s="1"/>
  <c r="K574" i="2"/>
  <c r="AU588" i="1"/>
  <c r="P550" i="2"/>
  <c r="AT605" i="1"/>
  <c r="O567" i="2"/>
  <c r="AU606" i="1"/>
  <c r="P568" i="2"/>
  <c r="AB572" i="1"/>
  <c r="AQ572" i="1" s="1"/>
  <c r="K534" i="2"/>
  <c r="AB623" i="1"/>
  <c r="AQ623" i="1" s="1"/>
  <c r="K585" i="2"/>
  <c r="AT479" i="1"/>
  <c r="O441" i="2"/>
  <c r="AB457" i="1"/>
  <c r="AQ457" i="1" s="1"/>
  <c r="K419" i="2"/>
  <c r="AU453" i="1"/>
  <c r="P415" i="2"/>
  <c r="AB432" i="1"/>
  <c r="AQ432" i="1" s="1"/>
  <c r="K394" i="2"/>
  <c r="AU403" i="1"/>
  <c r="P365" i="2"/>
  <c r="AU382" i="1"/>
  <c r="P344" i="2"/>
  <c r="AT440" i="1"/>
  <c r="O402" i="2"/>
  <c r="AU389" i="1"/>
  <c r="P351" i="2"/>
  <c r="AB387" i="1"/>
  <c r="AQ387" i="1" s="1"/>
  <c r="K349" i="2"/>
  <c r="AB459" i="1"/>
  <c r="AQ459" i="1" s="1"/>
  <c r="K421" i="2"/>
  <c r="AT358" i="1"/>
  <c r="O320" i="2"/>
  <c r="AU347" i="1"/>
  <c r="P309" i="2"/>
  <c r="AU251" i="1"/>
  <c r="P213" i="2"/>
  <c r="AT257" i="1"/>
  <c r="O219" i="2"/>
  <c r="AT243" i="1"/>
  <c r="O205" i="2"/>
  <c r="AT218" i="1"/>
  <c r="O180" i="2"/>
  <c r="AU238" i="1"/>
  <c r="P200" i="2"/>
  <c r="AU212" i="1"/>
  <c r="P174" i="2"/>
  <c r="AT189" i="1"/>
  <c r="O151" i="2"/>
  <c r="AT238" i="1"/>
  <c r="O200" i="2"/>
  <c r="AT234" i="1"/>
  <c r="O196" i="2"/>
  <c r="AT230" i="1"/>
  <c r="O192" i="2"/>
  <c r="O156" i="1"/>
  <c r="L118" i="2" s="1"/>
  <c r="AU193" i="1"/>
  <c r="P155" i="2"/>
  <c r="AB121" i="1"/>
  <c r="AQ121" i="1" s="1"/>
  <c r="K83" i="2"/>
  <c r="AB95" i="1"/>
  <c r="AQ95" i="1" s="1"/>
  <c r="K57" i="2"/>
  <c r="AU65" i="1"/>
  <c r="P27" i="2"/>
  <c r="P90" i="1"/>
  <c r="M52" i="2" s="1"/>
  <c r="P65" i="1"/>
  <c r="M27" i="2" s="1"/>
  <c r="AG66" i="1"/>
  <c r="R28" i="2" s="1"/>
  <c r="P98" i="1"/>
  <c r="M60" i="2" s="1"/>
  <c r="AB153" i="1"/>
  <c r="AQ153" i="1" s="1"/>
  <c r="K115" i="2"/>
  <c r="AT114" i="1"/>
  <c r="O76" i="2"/>
  <c r="AT94" i="1"/>
  <c r="O56" i="2"/>
  <c r="L1026" i="2"/>
  <c r="AC1064" i="1"/>
  <c r="O1063" i="1"/>
  <c r="Y1043" i="1"/>
  <c r="Y39" i="1" s="1"/>
  <c r="AT1038" i="1"/>
  <c r="O1000" i="2"/>
  <c r="V1051" i="1"/>
  <c r="V1043" i="1" s="1"/>
  <c r="V39" i="1" s="1"/>
  <c r="AB988" i="1"/>
  <c r="AQ988" i="1" s="1"/>
  <c r="K950" i="2"/>
  <c r="AZ720" i="1"/>
  <c r="AC682" i="2" s="1"/>
  <c r="W682" i="2"/>
  <c r="K809" i="2"/>
  <c r="N846" i="1"/>
  <c r="AB847" i="1"/>
  <c r="W707" i="2"/>
  <c r="AZ745" i="1"/>
  <c r="AC707" i="2" s="1"/>
  <c r="AU954" i="1"/>
  <c r="P916" i="2"/>
  <c r="W786" i="2"/>
  <c r="AZ824" i="1"/>
  <c r="AC786" i="2" s="1"/>
  <c r="AZ803" i="1"/>
  <c r="AC765" i="2" s="1"/>
  <c r="W765" i="2"/>
  <c r="AZ885" i="1"/>
  <c r="AC847" i="2" s="1"/>
  <c r="W847" i="2"/>
  <c r="AT858" i="1"/>
  <c r="O820" i="2"/>
  <c r="AZ796" i="1"/>
  <c r="AC758" i="2" s="1"/>
  <c r="W758" i="2"/>
  <c r="AZ556" i="1"/>
  <c r="AC518" i="2" s="1"/>
  <c r="W518" i="2"/>
  <c r="BA1013" i="1"/>
  <c r="AD975" i="2" s="1"/>
  <c r="X975" i="2"/>
  <c r="AZ950" i="1"/>
  <c r="AC912" i="2" s="1"/>
  <c r="W912" i="2"/>
  <c r="BA910" i="1"/>
  <c r="AD872" i="2" s="1"/>
  <c r="X872" i="2"/>
  <c r="AZ831" i="1"/>
  <c r="AC793" i="2" s="1"/>
  <c r="W793" i="2"/>
  <c r="BA783" i="1"/>
  <c r="AD745" i="2" s="1"/>
  <c r="X745" i="2"/>
  <c r="AU849" i="1"/>
  <c r="P811" i="2"/>
  <c r="BA772" i="1"/>
  <c r="AD734" i="2" s="1"/>
  <c r="X734" i="2"/>
  <c r="AU610" i="1"/>
  <c r="P572" i="2"/>
  <c r="AZ196" i="1"/>
  <c r="AC158" i="2" s="1"/>
  <c r="W158" i="2"/>
  <c r="AB936" i="1"/>
  <c r="AQ936" i="1" s="1"/>
  <c r="K898" i="2"/>
  <c r="AT1086" i="1"/>
  <c r="O1048" i="2"/>
  <c r="AZ1054" i="1"/>
  <c r="AC1016" i="2" s="1"/>
  <c r="W1016" i="2"/>
  <c r="AZ1015" i="1"/>
  <c r="AC977" i="2" s="1"/>
  <c r="W977" i="2"/>
  <c r="P553" i="2"/>
  <c r="AU591" i="1"/>
  <c r="AU563" i="1"/>
  <c r="P525" i="2"/>
  <c r="AZ549" i="1"/>
  <c r="AC511" i="2" s="1"/>
  <c r="W511" i="2"/>
  <c r="AT521" i="1"/>
  <c r="O483" i="2"/>
  <c r="L262" i="2"/>
  <c r="AC300" i="1"/>
  <c r="AR300" i="1" s="1"/>
  <c r="K170" i="2"/>
  <c r="AB208" i="1"/>
  <c r="AD208" i="1" s="1"/>
  <c r="Q170" i="2" s="1"/>
  <c r="AT132" i="1"/>
  <c r="O94" i="2"/>
  <c r="AT115" i="1"/>
  <c r="O77" i="2"/>
  <c r="AB115" i="1"/>
  <c r="AQ115" i="1" s="1"/>
  <c r="K77" i="2"/>
  <c r="P832" i="1"/>
  <c r="M794" i="2" s="1"/>
  <c r="BA814" i="1"/>
  <c r="AD776" i="2" s="1"/>
  <c r="X776" i="2"/>
  <c r="AT625" i="1"/>
  <c r="O587" i="2"/>
  <c r="AT574" i="1"/>
  <c r="O536" i="2"/>
  <c r="BA541" i="1"/>
  <c r="AD503" i="2" s="1"/>
  <c r="X503" i="2"/>
  <c r="O482" i="2"/>
  <c r="AT520" i="1"/>
  <c r="AZ389" i="1"/>
  <c r="AC351" i="2" s="1"/>
  <c r="W351" i="2"/>
  <c r="AZ212" i="1"/>
  <c r="AC174" i="2" s="1"/>
  <c r="W174" i="2"/>
  <c r="AZ154" i="1"/>
  <c r="AC116" i="2" s="1"/>
  <c r="W116" i="2"/>
  <c r="AS811" i="1"/>
  <c r="V773" i="2" s="1"/>
  <c r="L744" i="2"/>
  <c r="O781" i="1"/>
  <c r="K542" i="2"/>
  <c r="AB580" i="1"/>
  <c r="AQ580" i="1" s="1"/>
  <c r="AZ566" i="1"/>
  <c r="AC528" i="2" s="1"/>
  <c r="W528" i="2"/>
  <c r="BA555" i="1"/>
  <c r="AD517" i="2" s="1"/>
  <c r="X517" i="2"/>
  <c r="AZ645" i="1"/>
  <c r="AC607" i="2" s="1"/>
  <c r="W607" i="2"/>
  <c r="P556" i="2"/>
  <c r="AU594" i="1"/>
  <c r="AT487" i="1"/>
  <c r="O449" i="2"/>
  <c r="AB795" i="1"/>
  <c r="AQ795" i="1" s="1"/>
  <c r="K757" i="2"/>
  <c r="L741" i="2"/>
  <c r="AC779" i="1"/>
  <c r="O778" i="1"/>
  <c r="P779" i="1"/>
  <c r="M741" i="2" s="1"/>
  <c r="AU771" i="1"/>
  <c r="P733" i="2"/>
  <c r="AD717" i="1"/>
  <c r="Q679" i="2" s="1"/>
  <c r="AT629" i="1"/>
  <c r="O591" i="2"/>
  <c r="L540" i="2"/>
  <c r="AC578" i="1"/>
  <c r="AT553" i="1"/>
  <c r="O515" i="2"/>
  <c r="AZ540" i="1"/>
  <c r="AC502" i="2" s="1"/>
  <c r="W502" i="2"/>
  <c r="O476" i="2"/>
  <c r="AT514" i="1"/>
  <c r="O466" i="2"/>
  <c r="AT504" i="1"/>
  <c r="AU442" i="1"/>
  <c r="P404" i="2"/>
  <c r="AU150" i="1"/>
  <c r="P112" i="2"/>
  <c r="K859" i="2"/>
  <c r="N896" i="1"/>
  <c r="K858" i="2" s="1"/>
  <c r="AB897" i="1"/>
  <c r="X809" i="2"/>
  <c r="BA847" i="1"/>
  <c r="AD809" i="2" s="1"/>
  <c r="AT774" i="1"/>
  <c r="O736" i="2"/>
  <c r="BA744" i="1"/>
  <c r="AD706" i="2" s="1"/>
  <c r="X706" i="2"/>
  <c r="L686" i="2"/>
  <c r="O723" i="1"/>
  <c r="L685" i="2" s="1"/>
  <c r="AC724" i="1"/>
  <c r="AT666" i="1"/>
  <c r="O628" i="2"/>
  <c r="AB578" i="1"/>
  <c r="AQ578" i="1" s="1"/>
  <c r="K540" i="2"/>
  <c r="BA466" i="1"/>
  <c r="AD428" i="2" s="1"/>
  <c r="X428" i="2"/>
  <c r="BA385" i="1"/>
  <c r="AD347" i="2" s="1"/>
  <c r="X347" i="2"/>
  <c r="AD831" i="1"/>
  <c r="Q793" i="2" s="1"/>
  <c r="AR831" i="1"/>
  <c r="AS831" i="1" s="1"/>
  <c r="V793" i="2" s="1"/>
  <c r="N773" i="1"/>
  <c r="K735" i="2" s="1"/>
  <c r="K736" i="2"/>
  <c r="X652" i="2"/>
  <c r="BA690" i="1"/>
  <c r="AD652" i="2" s="1"/>
  <c r="AA607" i="1"/>
  <c r="AA596" i="1" s="1"/>
  <c r="K543" i="2"/>
  <c r="AB581" i="1"/>
  <c r="BA573" i="1"/>
  <c r="AD535" i="2" s="1"/>
  <c r="X535" i="2"/>
  <c r="W491" i="2"/>
  <c r="AZ529" i="1"/>
  <c r="AC491" i="2" s="1"/>
  <c r="BA521" i="1"/>
  <c r="AD483" i="2" s="1"/>
  <c r="X483" i="2"/>
  <c r="AZ393" i="1"/>
  <c r="AC355" i="2" s="1"/>
  <c r="W355" i="2"/>
  <c r="W800" i="2"/>
  <c r="AZ838" i="1"/>
  <c r="AC800" i="2" s="1"/>
  <c r="BA788" i="1"/>
  <c r="AD750" i="2" s="1"/>
  <c r="X750" i="2"/>
  <c r="AB729" i="1"/>
  <c r="AQ729" i="1" s="1"/>
  <c r="K691" i="2"/>
  <c r="W586" i="2"/>
  <c r="AZ624" i="1"/>
  <c r="AC586" i="2" s="1"/>
  <c r="AU582" i="1"/>
  <c r="P544" i="2"/>
  <c r="AT571" i="1"/>
  <c r="O533" i="2"/>
  <c r="AZ473" i="1"/>
  <c r="AC435" i="2" s="1"/>
  <c r="W435" i="2"/>
  <c r="AT390" i="1"/>
  <c r="O352" i="2"/>
  <c r="AT339" i="1"/>
  <c r="O301" i="2"/>
  <c r="AQ249" i="1"/>
  <c r="AQ248" i="1" s="1"/>
  <c r="AB248" i="1"/>
  <c r="AU237" i="1"/>
  <c r="P199" i="2"/>
  <c r="BA194" i="1"/>
  <c r="AD156" i="2" s="1"/>
  <c r="X156" i="2"/>
  <c r="P102" i="2"/>
  <c r="AU140" i="1"/>
  <c r="P81" i="2"/>
  <c r="AU119" i="1"/>
  <c r="AU92" i="1"/>
  <c r="P54" i="2"/>
  <c r="AT98" i="1"/>
  <c r="O60" i="2"/>
  <c r="BA522" i="1"/>
  <c r="AD484" i="2" s="1"/>
  <c r="X484" i="2"/>
  <c r="AU483" i="1"/>
  <c r="P445" i="2"/>
  <c r="AT438" i="1"/>
  <c r="O400" i="2"/>
  <c r="AZ385" i="1"/>
  <c r="AC347" i="2" s="1"/>
  <c r="W347" i="2"/>
  <c r="AU259" i="1"/>
  <c r="P221" i="2"/>
  <c r="BA234" i="1"/>
  <c r="AD196" i="2" s="1"/>
  <c r="X196" i="2"/>
  <c r="P168" i="1"/>
  <c r="M130" i="2" s="1"/>
  <c r="K130" i="2"/>
  <c r="AB168" i="1"/>
  <c r="K42" i="2"/>
  <c r="AB80" i="1"/>
  <c r="AQ80" i="1" s="1"/>
  <c r="P34" i="2"/>
  <c r="AU72" i="1"/>
  <c r="P244" i="1"/>
  <c r="M206" i="2" s="1"/>
  <c r="P41" i="2"/>
  <c r="AU79" i="1"/>
  <c r="AU195" i="1"/>
  <c r="P157" i="2"/>
  <c r="BA99" i="1"/>
  <c r="AD61" i="2" s="1"/>
  <c r="X61" i="2"/>
  <c r="AD474" i="1"/>
  <c r="Q436" i="2" s="1"/>
  <c r="AR474" i="1"/>
  <c r="AS474" i="1" s="1"/>
  <c r="V436" i="2" s="1"/>
  <c r="AB384" i="1"/>
  <c r="AQ384" i="1" s="1"/>
  <c r="K346" i="2"/>
  <c r="AB158" i="1"/>
  <c r="K120" i="2"/>
  <c r="AZ300" i="1"/>
  <c r="AC262" i="2" s="1"/>
  <c r="W262" i="2"/>
  <c r="AZ379" i="1"/>
  <c r="AC341" i="2" s="1"/>
  <c r="W341" i="2"/>
  <c r="AT531" i="1"/>
  <c r="O493" i="2"/>
  <c r="AC475" i="1"/>
  <c r="L437" i="2"/>
  <c r="L393" i="2"/>
  <c r="P431" i="1"/>
  <c r="M393" i="2" s="1"/>
  <c r="AC431" i="1"/>
  <c r="AU412" i="1"/>
  <c r="P374" i="2"/>
  <c r="BA226" i="1"/>
  <c r="AD188" i="2" s="1"/>
  <c r="X188" i="2"/>
  <c r="P268" i="2"/>
  <c r="AU306" i="1"/>
  <c r="BA153" i="1"/>
  <c r="AD115" i="2" s="1"/>
  <c r="X115" i="2"/>
  <c r="W333" i="2"/>
  <c r="AZ371" i="1"/>
  <c r="AC333" i="2" s="1"/>
  <c r="O93" i="2"/>
  <c r="AT131" i="1"/>
  <c r="L430" i="2"/>
  <c r="AC468" i="1"/>
  <c r="AB354" i="1"/>
  <c r="AQ354" i="1" s="1"/>
  <c r="K316" i="2"/>
  <c r="AU342" i="1"/>
  <c r="P304" i="2"/>
  <c r="AT157" i="1"/>
  <c r="O119" i="2"/>
  <c r="AJ83" i="1"/>
  <c r="S45" i="2" s="1"/>
  <c r="AR487" i="1"/>
  <c r="AS487" i="1" s="1"/>
  <c r="V449" i="2" s="1"/>
  <c r="P357" i="1"/>
  <c r="M319" i="2" s="1"/>
  <c r="K319" i="2"/>
  <c r="BA264" i="1"/>
  <c r="AD226" i="2" s="1"/>
  <c r="X226" i="2"/>
  <c r="P169" i="2"/>
  <c r="AU207" i="1"/>
  <c r="BA133" i="1"/>
  <c r="AD95" i="2" s="1"/>
  <c r="X95" i="2"/>
  <c r="O48" i="2"/>
  <c r="AT86" i="1"/>
  <c r="AC127" i="1"/>
  <c r="L89" i="2"/>
  <c r="AU449" i="1"/>
  <c r="P411" i="2"/>
  <c r="AB236" i="1"/>
  <c r="AQ236" i="1" s="1"/>
  <c r="K198" i="2"/>
  <c r="BA211" i="1"/>
  <c r="AD173" i="2" s="1"/>
  <c r="X173" i="2"/>
  <c r="BA187" i="1"/>
  <c r="AD149" i="2" s="1"/>
  <c r="X149" i="2"/>
  <c r="AZ262" i="1"/>
  <c r="AC224" i="2" s="1"/>
  <c r="W224" i="2"/>
  <c r="AE37" i="1"/>
  <c r="P919" i="1"/>
  <c r="M881" i="2" s="1"/>
  <c r="AE887" i="1"/>
  <c r="AE35" i="1" s="1"/>
  <c r="AH595" i="1"/>
  <c r="AH25" i="1" s="1"/>
  <c r="AH26" i="1"/>
  <c r="T595" i="1"/>
  <c r="T25" i="1" s="1"/>
  <c r="T26" i="1"/>
  <c r="U37" i="1"/>
  <c r="V956" i="1"/>
  <c r="V37" i="1"/>
  <c r="V595" i="1"/>
  <c r="V25" i="1" s="1"/>
  <c r="V26" i="1"/>
  <c r="AK39" i="1"/>
  <c r="O784" i="1"/>
  <c r="L746" i="2" s="1"/>
  <c r="O749" i="1"/>
  <c r="L711" i="2" s="1"/>
  <c r="Z19" i="1"/>
  <c r="Z108" i="1"/>
  <c r="W595" i="1"/>
  <c r="W25" i="1" s="1"/>
  <c r="W26" i="1"/>
  <c r="U757" i="1"/>
  <c r="W685" i="1"/>
  <c r="W31" i="1"/>
  <c r="AK685" i="1"/>
  <c r="AK30" i="1" s="1"/>
  <c r="AK31" i="1"/>
  <c r="AA53" i="1"/>
  <c r="AA12" i="1"/>
  <c r="Z39" i="1"/>
  <c r="Z756" i="1"/>
  <c r="Z34" i="1"/>
  <c r="Z686" i="1"/>
  <c r="X595" i="1"/>
  <c r="X25" i="1" s="1"/>
  <c r="X26" i="1"/>
  <c r="AK26" i="1"/>
  <c r="O373" i="1"/>
  <c r="L335" i="2" s="1"/>
  <c r="AE59" i="1"/>
  <c r="AG60" i="1"/>
  <c r="R22" i="2" s="1"/>
  <c r="P1092" i="1"/>
  <c r="M1054" i="2" s="1"/>
  <c r="AC1092" i="1"/>
  <c r="P1100" i="1"/>
  <c r="M1062" i="2" s="1"/>
  <c r="AC1100" i="1"/>
  <c r="AD1071" i="1"/>
  <c r="AC1070" i="1"/>
  <c r="AR1071" i="1"/>
  <c r="AS1071" i="1" s="1"/>
  <c r="V1033" i="2" s="1"/>
  <c r="P1078" i="1"/>
  <c r="M1040" i="2" s="1"/>
  <c r="AC1078" i="1"/>
  <c r="O1077" i="1"/>
  <c r="L1039" i="2" s="1"/>
  <c r="AR1059" i="1"/>
  <c r="AS1059" i="1" s="1"/>
  <c r="V1021" i="2" s="1"/>
  <c r="AD1059" i="1"/>
  <c r="Q1021" i="2" s="1"/>
  <c r="AM1069" i="1"/>
  <c r="T1031" i="2" s="1"/>
  <c r="AL1068" i="1"/>
  <c r="AJ1076" i="1"/>
  <c r="S1038" i="2" s="1"/>
  <c r="AB1027" i="1"/>
  <c r="N1025" i="1"/>
  <c r="P1025" i="1" s="1"/>
  <c r="M987" i="2" s="1"/>
  <c r="AL1018" i="1"/>
  <c r="AB1041" i="1"/>
  <c r="AQ1042" i="1"/>
  <c r="AF1031" i="1"/>
  <c r="AG1031" i="1" s="1"/>
  <c r="R993" i="2" s="1"/>
  <c r="AD1023" i="1"/>
  <c r="Q985" i="2" s="1"/>
  <c r="AC1022" i="1"/>
  <c r="AR1023" i="1"/>
  <c r="AC990" i="1"/>
  <c r="P990" i="1"/>
  <c r="M952" i="2" s="1"/>
  <c r="AL967" i="1"/>
  <c r="AM967" i="1" s="1"/>
  <c r="T929" i="2" s="1"/>
  <c r="AM968" i="1"/>
  <c r="T930" i="2" s="1"/>
  <c r="AC946" i="1"/>
  <c r="P946" i="1"/>
  <c r="M908" i="2" s="1"/>
  <c r="AQ983" i="1"/>
  <c r="AC992" i="1"/>
  <c r="P992" i="1"/>
  <c r="M954" i="2" s="1"/>
  <c r="AB938" i="1"/>
  <c r="AQ939" i="1"/>
  <c r="AR999" i="1"/>
  <c r="AC998" i="1"/>
  <c r="AR998" i="1" s="1"/>
  <c r="AF967" i="1"/>
  <c r="AG967" i="1" s="1"/>
  <c r="R929" i="2" s="1"/>
  <c r="AG968" i="1"/>
  <c r="R930" i="2" s="1"/>
  <c r="P953" i="1"/>
  <c r="M915" i="2" s="1"/>
  <c r="O952" i="1"/>
  <c r="L914" i="2" s="1"/>
  <c r="AC953" i="1"/>
  <c r="AG888" i="1"/>
  <c r="R850" i="2" s="1"/>
  <c r="AC861" i="1"/>
  <c r="P861" i="1"/>
  <c r="M823" i="2" s="1"/>
  <c r="AM902" i="1"/>
  <c r="T864" i="2" s="1"/>
  <c r="AL901" i="1"/>
  <c r="O943" i="1"/>
  <c r="L905" i="2" s="1"/>
  <c r="AC944" i="1"/>
  <c r="P944" i="1"/>
  <c r="M906" i="2" s="1"/>
  <c r="AD857" i="1"/>
  <c r="Q819" i="2" s="1"/>
  <c r="AR857" i="1"/>
  <c r="AS857" i="1" s="1"/>
  <c r="V819" i="2" s="1"/>
  <c r="P945" i="1"/>
  <c r="M907" i="2" s="1"/>
  <c r="AR881" i="1"/>
  <c r="AC880" i="1"/>
  <c r="AC895" i="1"/>
  <c r="P895" i="1"/>
  <c r="M857" i="2" s="1"/>
  <c r="O894" i="1"/>
  <c r="L856" i="2" s="1"/>
  <c r="P875" i="1"/>
  <c r="M837" i="2" s="1"/>
  <c r="AC875" i="1"/>
  <c r="N868" i="1"/>
  <c r="K830" i="2" s="1"/>
  <c r="AD886" i="1"/>
  <c r="Q848" i="2" s="1"/>
  <c r="AR886" i="1"/>
  <c r="AS886" i="1" s="1"/>
  <c r="V848" i="2" s="1"/>
  <c r="AC843" i="1"/>
  <c r="P843" i="1"/>
  <c r="M805" i="2" s="1"/>
  <c r="O889" i="1"/>
  <c r="L851" i="2" s="1"/>
  <c r="AQ823" i="1"/>
  <c r="AQ808" i="1"/>
  <c r="AB791" i="1"/>
  <c r="AQ792" i="1"/>
  <c r="AQ764" i="1"/>
  <c r="AQ763" i="1" s="1"/>
  <c r="AQ762" i="1" s="1"/>
  <c r="AB763" i="1"/>
  <c r="AB762" i="1" s="1"/>
  <c r="AB751" i="1"/>
  <c r="N750" i="1"/>
  <c r="AD730" i="1"/>
  <c r="Q692" i="2" s="1"/>
  <c r="AR730" i="1"/>
  <c r="AS730" i="1" s="1"/>
  <c r="V692" i="2" s="1"/>
  <c r="AQ740" i="1"/>
  <c r="AQ739" i="1" s="1"/>
  <c r="AB739" i="1"/>
  <c r="AD739" i="1" s="1"/>
  <c r="Q701" i="2" s="1"/>
  <c r="N709" i="1"/>
  <c r="AN756" i="1"/>
  <c r="AN34" i="1"/>
  <c r="AR735" i="1"/>
  <c r="AC711" i="1"/>
  <c r="P711" i="1"/>
  <c r="M673" i="2" s="1"/>
  <c r="O733" i="1"/>
  <c r="L695" i="2" s="1"/>
  <c r="AI758" i="1"/>
  <c r="AR652" i="1"/>
  <c r="AC651" i="1"/>
  <c r="AC624" i="1"/>
  <c r="P624" i="1"/>
  <c r="M586" i="2" s="1"/>
  <c r="AL661" i="1"/>
  <c r="AL29" i="1"/>
  <c r="P619" i="1"/>
  <c r="M581" i="2" s="1"/>
  <c r="O618" i="1"/>
  <c r="L580" i="2" s="1"/>
  <c r="AC619" i="1"/>
  <c r="O698" i="1"/>
  <c r="P699" i="1"/>
  <c r="M661" i="2" s="1"/>
  <c r="AJ664" i="1"/>
  <c r="S626" i="2" s="1"/>
  <c r="AI663" i="1"/>
  <c r="O643" i="1"/>
  <c r="AR601" i="1"/>
  <c r="AR556" i="1"/>
  <c r="AS556" i="1" s="1"/>
  <c r="V518" i="2" s="1"/>
  <c r="AD556" i="1"/>
  <c r="Q518" i="2" s="1"/>
  <c r="AC641" i="1"/>
  <c r="AR642" i="1"/>
  <c r="AE595" i="1"/>
  <c r="AE25" i="1" s="1"/>
  <c r="AE26" i="1"/>
  <c r="P574" i="1"/>
  <c r="M536" i="2" s="1"/>
  <c r="AC574" i="1"/>
  <c r="P558" i="1"/>
  <c r="M520" i="2" s="1"/>
  <c r="AC558" i="1"/>
  <c r="P542" i="1"/>
  <c r="M504" i="2" s="1"/>
  <c r="AC542" i="1"/>
  <c r="P526" i="1"/>
  <c r="M488" i="2" s="1"/>
  <c r="AC526" i="1"/>
  <c r="AD638" i="1"/>
  <c r="Q600" i="2" s="1"/>
  <c r="AR638" i="1"/>
  <c r="AS638" i="1" s="1"/>
  <c r="V600" i="2" s="1"/>
  <c r="P633" i="1"/>
  <c r="M595" i="2" s="1"/>
  <c r="AD586" i="1"/>
  <c r="Q548" i="2" s="1"/>
  <c r="AR586" i="1"/>
  <c r="AS586" i="1" s="1"/>
  <c r="V548" i="2" s="1"/>
  <c r="AR519" i="1"/>
  <c r="P500" i="1"/>
  <c r="M462" i="2" s="1"/>
  <c r="AC500" i="1"/>
  <c r="P502" i="1"/>
  <c r="M464" i="2" s="1"/>
  <c r="AC502" i="1"/>
  <c r="AC477" i="1"/>
  <c r="P477" i="1"/>
  <c r="M439" i="2" s="1"/>
  <c r="P488" i="1"/>
  <c r="M450" i="2" s="1"/>
  <c r="AC488" i="1"/>
  <c r="AC398" i="1"/>
  <c r="P398" i="1"/>
  <c r="M360" i="2" s="1"/>
  <c r="O397" i="1"/>
  <c r="L359" i="2" s="1"/>
  <c r="N374" i="1"/>
  <c r="AB375" i="1"/>
  <c r="P456" i="1"/>
  <c r="M418" i="2" s="1"/>
  <c r="AC456" i="1"/>
  <c r="P413" i="1"/>
  <c r="M375" i="2" s="1"/>
  <c r="AC413" i="1"/>
  <c r="P375" i="1"/>
  <c r="M337" i="2" s="1"/>
  <c r="P452" i="1"/>
  <c r="M414" i="2" s="1"/>
  <c r="O451" i="1"/>
  <c r="L413" i="2" s="1"/>
  <c r="AC452" i="1"/>
  <c r="AQ392" i="1"/>
  <c r="AQ391" i="1" s="1"/>
  <c r="AB391" i="1"/>
  <c r="AC459" i="1"/>
  <c r="P459" i="1"/>
  <c r="M421" i="2" s="1"/>
  <c r="AC425" i="1"/>
  <c r="AF367" i="1"/>
  <c r="AG368" i="1"/>
  <c r="R330" i="2" s="1"/>
  <c r="AL325" i="1"/>
  <c r="AM326" i="1"/>
  <c r="T288" i="2" s="1"/>
  <c r="AC269" i="1"/>
  <c r="O268" i="1"/>
  <c r="L230" i="2" s="1"/>
  <c r="P269" i="1"/>
  <c r="M231" i="2" s="1"/>
  <c r="AO367" i="1"/>
  <c r="AP368" i="1"/>
  <c r="U330" i="2" s="1"/>
  <c r="AG267" i="1"/>
  <c r="R229" i="2" s="1"/>
  <c r="AF266" i="1"/>
  <c r="O253" i="1"/>
  <c r="L215" i="2" s="1"/>
  <c r="P254" i="1"/>
  <c r="M216" i="2" s="1"/>
  <c r="AC254" i="1"/>
  <c r="P241" i="1"/>
  <c r="M203" i="2" s="1"/>
  <c r="AC241" i="1"/>
  <c r="P320" i="1"/>
  <c r="M282" i="2" s="1"/>
  <c r="AC320" i="1"/>
  <c r="P280" i="1"/>
  <c r="M242" i="2" s="1"/>
  <c r="O279" i="1"/>
  <c r="L241" i="2" s="1"/>
  <c r="AC280" i="1"/>
  <c r="AI270" i="1"/>
  <c r="AJ271" i="1"/>
  <c r="S233" i="2" s="1"/>
  <c r="AC251" i="1"/>
  <c r="P251" i="1"/>
  <c r="M213" i="2" s="1"/>
  <c r="O250" i="1"/>
  <c r="L212" i="2" s="1"/>
  <c r="AC147" i="1"/>
  <c r="P147" i="1"/>
  <c r="M109" i="2" s="1"/>
  <c r="O145" i="1"/>
  <c r="L107" i="2" s="1"/>
  <c r="R301" i="1"/>
  <c r="O301" i="1"/>
  <c r="L263" i="2" s="1"/>
  <c r="S301" i="1"/>
  <c r="N301" i="1"/>
  <c r="K263" i="2" s="1"/>
  <c r="AR347" i="1"/>
  <c r="AS347" i="1" s="1"/>
  <c r="V309" i="2" s="1"/>
  <c r="AD347" i="1"/>
  <c r="Q309" i="2" s="1"/>
  <c r="O175" i="1"/>
  <c r="L137" i="2" s="1"/>
  <c r="AC176" i="1"/>
  <c r="P176" i="1"/>
  <c r="M138" i="2" s="1"/>
  <c r="AC192" i="1"/>
  <c r="P192" i="1"/>
  <c r="M154" i="2" s="1"/>
  <c r="P235" i="1"/>
  <c r="M197" i="2" s="1"/>
  <c r="AC235" i="1"/>
  <c r="AR199" i="1"/>
  <c r="AS199" i="1" s="1"/>
  <c r="V161" i="2" s="1"/>
  <c r="AD199" i="1"/>
  <c r="Q161" i="2" s="1"/>
  <c r="AR256" i="1"/>
  <c r="AM173" i="1"/>
  <c r="T135" i="2" s="1"/>
  <c r="AB223" i="1"/>
  <c r="N222" i="1"/>
  <c r="P206" i="1"/>
  <c r="M168" i="2" s="1"/>
  <c r="AS232" i="1"/>
  <c r="V194" i="2" s="1"/>
  <c r="AD194" i="1"/>
  <c r="Q156" i="2" s="1"/>
  <c r="P172" i="1"/>
  <c r="M134" i="2" s="1"/>
  <c r="AC172" i="1"/>
  <c r="O170" i="1"/>
  <c r="L132" i="2" s="1"/>
  <c r="AO134" i="1"/>
  <c r="AP135" i="1"/>
  <c r="U97" i="2" s="1"/>
  <c r="P120" i="1"/>
  <c r="M82" i="2" s="1"/>
  <c r="AC120" i="1"/>
  <c r="AD100" i="1"/>
  <c r="Q62" i="2" s="1"/>
  <c r="AR100" i="1"/>
  <c r="AS100" i="1" s="1"/>
  <c r="V62" i="2" s="1"/>
  <c r="AD143" i="1"/>
  <c r="Q105" i="2" s="1"/>
  <c r="AR143" i="1"/>
  <c r="AS143" i="1" s="1"/>
  <c r="V105" i="2" s="1"/>
  <c r="AJ161" i="1"/>
  <c r="S123" i="2" s="1"/>
  <c r="AF82" i="1"/>
  <c r="AG83" i="1"/>
  <c r="R45" i="2" s="1"/>
  <c r="O138" i="1"/>
  <c r="L100" i="2" s="1"/>
  <c r="P139" i="1"/>
  <c r="M101" i="2" s="1"/>
  <c r="AO82" i="1"/>
  <c r="AP83" i="1"/>
  <c r="U45" i="2" s="1"/>
  <c r="V160" i="1"/>
  <c r="V19" i="1" s="1"/>
  <c r="AB136" i="1"/>
  <c r="AB135" i="1" s="1"/>
  <c r="AQ137" i="1"/>
  <c r="AQ136" i="1" s="1"/>
  <c r="AQ135" i="1" s="1"/>
  <c r="P153" i="1"/>
  <c r="M115" i="2" s="1"/>
  <c r="AC153" i="1"/>
  <c r="AQ132" i="1"/>
  <c r="AS132" i="1" s="1"/>
  <c r="V94" i="2" s="1"/>
  <c r="AD132" i="1"/>
  <c r="Q94" i="2" s="1"/>
  <c r="AP55" i="1"/>
  <c r="U17" i="2" s="1"/>
  <c r="AO54" i="1"/>
  <c r="AN108" i="1"/>
  <c r="AN18" i="1"/>
  <c r="X10" i="1"/>
  <c r="AK134" i="1"/>
  <c r="AK109" i="1" s="1"/>
  <c r="AD70" i="1"/>
  <c r="Q32" i="2" s="1"/>
  <c r="AD128" i="1"/>
  <c r="Q90" i="2" s="1"/>
  <c r="P1081" i="1"/>
  <c r="M1043" i="2" s="1"/>
  <c r="O1080" i="1"/>
  <c r="L1042" i="2" s="1"/>
  <c r="AC1081" i="1"/>
  <c r="AN1068" i="1"/>
  <c r="AP1069" i="1"/>
  <c r="U1031" i="2" s="1"/>
  <c r="AP1083" i="1"/>
  <c r="U1045" i="2" s="1"/>
  <c r="AN1082" i="1"/>
  <c r="AP1082" i="1" s="1"/>
  <c r="U1044" i="2" s="1"/>
  <c r="AQ1069" i="1"/>
  <c r="AB1068" i="1"/>
  <c r="O1029" i="1"/>
  <c r="L991" i="2" s="1"/>
  <c r="P1030" i="1"/>
  <c r="M992" i="2" s="1"/>
  <c r="AC1030" i="1"/>
  <c r="AD1036" i="1"/>
  <c r="Q998" i="2" s="1"/>
  <c r="AR1036" i="1"/>
  <c r="AS1036" i="1" s="1"/>
  <c r="V998" i="2" s="1"/>
  <c r="P1048" i="1"/>
  <c r="M1010" i="2" s="1"/>
  <c r="AC1048" i="1"/>
  <c r="AQ1028" i="1"/>
  <c r="O1003" i="1"/>
  <c r="L965" i="2" s="1"/>
  <c r="AC1004" i="1"/>
  <c r="P1004" i="1"/>
  <c r="M966" i="2" s="1"/>
  <c r="AG1009" i="1"/>
  <c r="R971" i="2" s="1"/>
  <c r="AB1020" i="1"/>
  <c r="AQ1021" i="1"/>
  <c r="N982" i="1"/>
  <c r="K944" i="2" s="1"/>
  <c r="AD993" i="1"/>
  <c r="Q955" i="2" s="1"/>
  <c r="AR993" i="1"/>
  <c r="AS993" i="1" s="1"/>
  <c r="V955" i="2" s="1"/>
  <c r="AR979" i="1"/>
  <c r="AC978" i="1"/>
  <c r="AD979" i="1"/>
  <c r="AM959" i="1"/>
  <c r="T921" i="2" s="1"/>
  <c r="AL958" i="1"/>
  <c r="AN957" i="1"/>
  <c r="AB961" i="1"/>
  <c r="N960" i="1"/>
  <c r="N952" i="1"/>
  <c r="K914" i="2" s="1"/>
  <c r="AB953" i="1"/>
  <c r="AC941" i="1"/>
  <c r="AR942" i="1"/>
  <c r="AC915" i="1"/>
  <c r="P915" i="1"/>
  <c r="M877" i="2" s="1"/>
  <c r="O914" i="1"/>
  <c r="L876" i="2" s="1"/>
  <c r="P879" i="1"/>
  <c r="M841" i="2" s="1"/>
  <c r="AC879" i="1"/>
  <c r="AQ924" i="1"/>
  <c r="AS924" i="1" s="1"/>
  <c r="V886" i="2" s="1"/>
  <c r="AD924" i="1"/>
  <c r="Q886" i="2" s="1"/>
  <c r="P941" i="1"/>
  <c r="M903" i="2" s="1"/>
  <c r="P899" i="1"/>
  <c r="M861" i="2" s="1"/>
  <c r="O898" i="1"/>
  <c r="AD860" i="1"/>
  <c r="Q822" i="2" s="1"/>
  <c r="AR860" i="1"/>
  <c r="AB944" i="1"/>
  <c r="N943" i="1"/>
  <c r="AJ852" i="1"/>
  <c r="S814" i="2" s="1"/>
  <c r="P877" i="1"/>
  <c r="M839" i="2" s="1"/>
  <c r="AC877" i="1"/>
  <c r="AD864" i="1"/>
  <c r="Q826" i="2" s="1"/>
  <c r="AR864" i="1"/>
  <c r="AC863" i="1"/>
  <c r="AQ869" i="1"/>
  <c r="P886" i="1"/>
  <c r="M848" i="2" s="1"/>
  <c r="AC890" i="1"/>
  <c r="AR891" i="1"/>
  <c r="P947" i="1"/>
  <c r="M909" i="2" s="1"/>
  <c r="AC947" i="1"/>
  <c r="AB865" i="1"/>
  <c r="AQ866" i="1"/>
  <c r="AQ865" i="1" s="1"/>
  <c r="AP888" i="1"/>
  <c r="U850" i="2" s="1"/>
  <c r="AO887" i="1"/>
  <c r="P810" i="1"/>
  <c r="M772" i="2" s="1"/>
  <c r="AC810" i="1"/>
  <c r="AD830" i="1"/>
  <c r="Q792" i="2" s="1"/>
  <c r="P793" i="1"/>
  <c r="M755" i="2" s="1"/>
  <c r="AC793" i="1"/>
  <c r="N776" i="1"/>
  <c r="P776" i="1" s="1"/>
  <c r="M738" i="2" s="1"/>
  <c r="AB777" i="1"/>
  <c r="AD777" i="1" s="1"/>
  <c r="Q739" i="2" s="1"/>
  <c r="P770" i="1"/>
  <c r="M732" i="2" s="1"/>
  <c r="O769" i="1"/>
  <c r="L731" i="2" s="1"/>
  <c r="AC770" i="1"/>
  <c r="N807" i="1"/>
  <c r="K769" i="2" s="1"/>
  <c r="O791" i="1"/>
  <c r="L753" i="2" s="1"/>
  <c r="AC761" i="1"/>
  <c r="P761" i="1"/>
  <c r="M723" i="2" s="1"/>
  <c r="O760" i="1"/>
  <c r="L722" i="2" s="1"/>
  <c r="AC772" i="1"/>
  <c r="P772" i="1"/>
  <c r="M734" i="2" s="1"/>
  <c r="P715" i="1"/>
  <c r="M677" i="2" s="1"/>
  <c r="AC715" i="1"/>
  <c r="AQ767" i="1"/>
  <c r="AQ766" i="1" s="1"/>
  <c r="AQ765" i="1" s="1"/>
  <c r="AB766" i="1"/>
  <c r="AB765" i="1" s="1"/>
  <c r="N725" i="1"/>
  <c r="K687" i="2" s="1"/>
  <c r="AB696" i="1"/>
  <c r="AQ697" i="1"/>
  <c r="AQ696" i="1" s="1"/>
  <c r="AQ695" i="1" s="1"/>
  <c r="AS677" i="1"/>
  <c r="V639" i="2" s="1"/>
  <c r="AR676" i="1"/>
  <c r="AS676" i="1" s="1"/>
  <c r="V638" i="2" s="1"/>
  <c r="AB665" i="1"/>
  <c r="AM649" i="1"/>
  <c r="T611" i="2" s="1"/>
  <c r="AL648" i="1"/>
  <c r="AF694" i="1"/>
  <c r="AG694" i="1" s="1"/>
  <c r="R656" i="2" s="1"/>
  <c r="AG695" i="1"/>
  <c r="R657" i="2" s="1"/>
  <c r="AG648" i="1"/>
  <c r="R610" i="2" s="1"/>
  <c r="AF27" i="1"/>
  <c r="AG27" i="1" s="1"/>
  <c r="AB601" i="1"/>
  <c r="N600" i="1"/>
  <c r="AC622" i="1"/>
  <c r="P622" i="1"/>
  <c r="M584" i="2" s="1"/>
  <c r="O621" i="1"/>
  <c r="L583" i="2" s="1"/>
  <c r="AR630" i="1"/>
  <c r="AS630" i="1" s="1"/>
  <c r="V592" i="2" s="1"/>
  <c r="AD630" i="1"/>
  <c r="Q592" i="2" s="1"/>
  <c r="AK662" i="1"/>
  <c r="AM662" i="1" s="1"/>
  <c r="T624" i="2" s="1"/>
  <c r="AM663" i="1"/>
  <c r="T625" i="2" s="1"/>
  <c r="AD629" i="1"/>
  <c r="Q591" i="2" s="1"/>
  <c r="AR629" i="1"/>
  <c r="AS629" i="1" s="1"/>
  <c r="V591" i="2" s="1"/>
  <c r="AR700" i="1"/>
  <c r="AC699" i="1"/>
  <c r="AB683" i="1"/>
  <c r="AQ684" i="1"/>
  <c r="AQ683" i="1" s="1"/>
  <c r="AC644" i="1"/>
  <c r="AR645" i="1"/>
  <c r="AB669" i="1"/>
  <c r="AQ670" i="1"/>
  <c r="AD670" i="1"/>
  <c r="Q632" i="2" s="1"/>
  <c r="AR572" i="1"/>
  <c r="AS572" i="1" s="1"/>
  <c r="V534" i="2" s="1"/>
  <c r="AD572" i="1"/>
  <c r="Q534" i="2" s="1"/>
  <c r="AG635" i="1"/>
  <c r="R597" i="2" s="1"/>
  <c r="AS631" i="1"/>
  <c r="V593" i="2" s="1"/>
  <c r="P566" i="1"/>
  <c r="M528" i="2" s="1"/>
  <c r="AC566" i="1"/>
  <c r="AJ620" i="1"/>
  <c r="S582" i="2" s="1"/>
  <c r="AI615" i="1"/>
  <c r="AJ615" i="1" s="1"/>
  <c r="S577" i="2" s="1"/>
  <c r="P601" i="1"/>
  <c r="M563" i="2" s="1"/>
  <c r="AD523" i="1"/>
  <c r="Q485" i="2" s="1"/>
  <c r="AR523" i="1"/>
  <c r="AS523" i="1" s="1"/>
  <c r="V485" i="2" s="1"/>
  <c r="AC469" i="1"/>
  <c r="P469" i="1"/>
  <c r="M431" i="2" s="1"/>
  <c r="AS576" i="1"/>
  <c r="V538" i="2" s="1"/>
  <c r="AD439" i="1"/>
  <c r="Q401" i="2" s="1"/>
  <c r="AR439" i="1"/>
  <c r="AS439" i="1" s="1"/>
  <c r="V401" i="2" s="1"/>
  <c r="P512" i="1"/>
  <c r="M474" i="2" s="1"/>
  <c r="AC512" i="1"/>
  <c r="AC461" i="1"/>
  <c r="P461" i="1"/>
  <c r="M423" i="2" s="1"/>
  <c r="AI434" i="1"/>
  <c r="AJ434" i="1" s="1"/>
  <c r="S396" i="2" s="1"/>
  <c r="AJ435" i="1"/>
  <c r="S397" i="2" s="1"/>
  <c r="AR386" i="1"/>
  <c r="AS386" i="1" s="1"/>
  <c r="V348" i="2" s="1"/>
  <c r="AD386" i="1"/>
  <c r="Q348" i="2" s="1"/>
  <c r="AO404" i="1"/>
  <c r="AP404" i="1" s="1"/>
  <c r="U366" i="2" s="1"/>
  <c r="AP405" i="1"/>
  <c r="U367" i="2" s="1"/>
  <c r="AR392" i="1"/>
  <c r="AD392" i="1"/>
  <c r="Q354" i="2" s="1"/>
  <c r="AC391" i="1"/>
  <c r="AM373" i="1"/>
  <c r="T335" i="2" s="1"/>
  <c r="AL372" i="1"/>
  <c r="AM372" i="1" s="1"/>
  <c r="T334" i="2" s="1"/>
  <c r="AD357" i="1"/>
  <c r="Q319" i="2" s="1"/>
  <c r="AR438" i="1"/>
  <c r="AF434" i="1"/>
  <c r="AG450" i="1"/>
  <c r="R412" i="2" s="1"/>
  <c r="AC423" i="1"/>
  <c r="AC421" i="1" s="1"/>
  <c r="P423" i="1"/>
  <c r="M385" i="2" s="1"/>
  <c r="O406" i="1"/>
  <c r="L368" i="2" s="1"/>
  <c r="AC407" i="1"/>
  <c r="P407" i="1"/>
  <c r="M369" i="2" s="1"/>
  <c r="AG419" i="1"/>
  <c r="R381" i="2" s="1"/>
  <c r="AG372" i="1"/>
  <c r="R334" i="2" s="1"/>
  <c r="AR339" i="1"/>
  <c r="AS339" i="1" s="1"/>
  <c r="V301" i="2" s="1"/>
  <c r="AD339" i="1"/>
  <c r="Q301" i="2" s="1"/>
  <c r="O410" i="1"/>
  <c r="L372" i="2" s="1"/>
  <c r="AC348" i="1"/>
  <c r="P348" i="1"/>
  <c r="M310" i="2" s="1"/>
  <c r="AR292" i="1"/>
  <c r="AD292" i="1"/>
  <c r="Q254" i="2" s="1"/>
  <c r="AI333" i="1"/>
  <c r="AL270" i="1"/>
  <c r="AM270" i="1" s="1"/>
  <c r="T232" i="2" s="1"/>
  <c r="AM266" i="1"/>
  <c r="T228" i="2" s="1"/>
  <c r="AQ328" i="1"/>
  <c r="AB280" i="1"/>
  <c r="N279" i="1"/>
  <c r="K241" i="2" s="1"/>
  <c r="AB251" i="1"/>
  <c r="N250" i="1"/>
  <c r="K212" i="2" s="1"/>
  <c r="E303" i="1"/>
  <c r="B302" i="1"/>
  <c r="AD259" i="1"/>
  <c r="Q221" i="2" s="1"/>
  <c r="AQ259" i="1"/>
  <c r="AS259" i="1" s="1"/>
  <c r="V221" i="2" s="1"/>
  <c r="AL183" i="1"/>
  <c r="AM183" i="1" s="1"/>
  <c r="T145" i="2" s="1"/>
  <c r="AM184" i="1"/>
  <c r="T146" i="2" s="1"/>
  <c r="P347" i="1"/>
  <c r="M309" i="2" s="1"/>
  <c r="AC189" i="1"/>
  <c r="P189" i="1"/>
  <c r="M151" i="2" s="1"/>
  <c r="AC234" i="1"/>
  <c r="P234" i="1"/>
  <c r="M196" i="2" s="1"/>
  <c r="AP161" i="1"/>
  <c r="U123" i="2" s="1"/>
  <c r="O222" i="1"/>
  <c r="L184" i="2" s="1"/>
  <c r="AC223" i="1"/>
  <c r="P223" i="1"/>
  <c r="M185" i="2" s="1"/>
  <c r="P158" i="1"/>
  <c r="M120" i="2" s="1"/>
  <c r="AC158" i="1"/>
  <c r="AC201" i="1"/>
  <c r="P201" i="1"/>
  <c r="M163" i="2" s="1"/>
  <c r="P193" i="1"/>
  <c r="M155" i="2" s="1"/>
  <c r="AC193" i="1"/>
  <c r="O76" i="1"/>
  <c r="L38" i="2" s="1"/>
  <c r="P77" i="1"/>
  <c r="M39" i="2" s="1"/>
  <c r="AR179" i="1"/>
  <c r="AD80" i="1"/>
  <c r="Q42" i="2" s="1"/>
  <c r="AR80" i="1"/>
  <c r="AS80" i="1" s="1"/>
  <c r="V42" i="2" s="1"/>
  <c r="AG124" i="1"/>
  <c r="R86" i="2" s="1"/>
  <c r="AF123" i="1"/>
  <c r="AF75" i="1"/>
  <c r="AG76" i="1"/>
  <c r="R38" i="2" s="1"/>
  <c r="AC56" i="1"/>
  <c r="AM83" i="1"/>
  <c r="T45" i="2" s="1"/>
  <c r="AL82" i="1"/>
  <c r="U109" i="1"/>
  <c r="N84" i="1"/>
  <c r="AF54" i="1"/>
  <c r="AG55" i="1"/>
  <c r="R17" i="2" s="1"/>
  <c r="AS128" i="1"/>
  <c r="V90" i="2" s="1"/>
  <c r="P93" i="1"/>
  <c r="M55" i="2" s="1"/>
  <c r="AD97" i="1"/>
  <c r="Q59" i="2" s="1"/>
  <c r="AQ97" i="1"/>
  <c r="AS97" i="1" s="1"/>
  <c r="V59" i="2" s="1"/>
  <c r="AB1099" i="1"/>
  <c r="P1099" i="1"/>
  <c r="M1061" i="2" s="1"/>
  <c r="O1084" i="1"/>
  <c r="L1046" i="2" s="1"/>
  <c r="P1085" i="1"/>
  <c r="M1047" i="2" s="1"/>
  <c r="AC1085" i="1"/>
  <c r="AJ1067" i="1"/>
  <c r="AI40" i="1"/>
  <c r="AD1086" i="1"/>
  <c r="Q1048" i="2" s="1"/>
  <c r="AR1086" i="1"/>
  <c r="AS1086" i="1" s="1"/>
  <c r="V1048" i="2" s="1"/>
  <c r="AF1051" i="1"/>
  <c r="AG1052" i="1"/>
  <c r="R1014" i="2" s="1"/>
  <c r="O1068" i="1"/>
  <c r="L1030" i="2" s="1"/>
  <c r="AR1035" i="1"/>
  <c r="AS1035" i="1" s="1"/>
  <c r="V997" i="2" s="1"/>
  <c r="AD1035" i="1"/>
  <c r="Q997" i="2" s="1"/>
  <c r="AB976" i="1"/>
  <c r="N975" i="1"/>
  <c r="P975" i="1" s="1"/>
  <c r="M937" i="2" s="1"/>
  <c r="N1014" i="1"/>
  <c r="AB1015" i="1"/>
  <c r="N998" i="1"/>
  <c r="AB999" i="1"/>
  <c r="AD999" i="1" s="1"/>
  <c r="AQ1008" i="1"/>
  <c r="AB1007" i="1"/>
  <c r="AH980" i="1"/>
  <c r="AJ980" i="1" s="1"/>
  <c r="S942" i="2" s="1"/>
  <c r="AJ981" i="1"/>
  <c r="S943" i="2" s="1"/>
  <c r="AR986" i="1"/>
  <c r="AS986" i="1" s="1"/>
  <c r="V948" i="2" s="1"/>
  <c r="AC950" i="1"/>
  <c r="P950" i="1"/>
  <c r="M912" i="2" s="1"/>
  <c r="AC974" i="1"/>
  <c r="AR974" i="1" s="1"/>
  <c r="AR975" i="1"/>
  <c r="P999" i="1"/>
  <c r="M961" i="2" s="1"/>
  <c r="AB1034" i="1"/>
  <c r="N1033" i="1"/>
  <c r="P949" i="1"/>
  <c r="M911" i="2" s="1"/>
  <c r="AC949" i="1"/>
  <c r="N933" i="1"/>
  <c r="AB934" i="1"/>
  <c r="AG940" i="1"/>
  <c r="R902" i="2" s="1"/>
  <c r="P909" i="1"/>
  <c r="M871" i="2" s="1"/>
  <c r="AC909" i="1"/>
  <c r="P908" i="1"/>
  <c r="M870" i="2" s="1"/>
  <c r="AC908" i="1"/>
  <c r="AQ920" i="1"/>
  <c r="AR928" i="1"/>
  <c r="AS928" i="1" s="1"/>
  <c r="V890" i="2" s="1"/>
  <c r="AD928" i="1"/>
  <c r="Q890" i="2" s="1"/>
  <c r="AC899" i="1"/>
  <c r="AD900" i="1"/>
  <c r="Q862" i="2" s="1"/>
  <c r="AR900" i="1"/>
  <c r="N890" i="1"/>
  <c r="AB891" i="1"/>
  <c r="AD891" i="1" s="1"/>
  <c r="Q853" i="2" s="1"/>
  <c r="AC859" i="1"/>
  <c r="P859" i="1"/>
  <c r="M821" i="2" s="1"/>
  <c r="P922" i="1"/>
  <c r="M884" i="2" s="1"/>
  <c r="AB899" i="1"/>
  <c r="AQ900" i="1"/>
  <c r="P873" i="1"/>
  <c r="M835" i="2" s="1"/>
  <c r="AC873" i="1"/>
  <c r="P863" i="1"/>
  <c r="M825" i="2" s="1"/>
  <c r="AQ912" i="1"/>
  <c r="AB911" i="1"/>
  <c r="AQ911" i="1" s="1"/>
  <c r="AC844" i="1"/>
  <c r="P844" i="1"/>
  <c r="M806" i="2" s="1"/>
  <c r="N853" i="1"/>
  <c r="AC842" i="1"/>
  <c r="P842" i="1"/>
  <c r="M804" i="2" s="1"/>
  <c r="O840" i="1"/>
  <c r="AC841" i="1"/>
  <c r="P841" i="1"/>
  <c r="M803" i="2" s="1"/>
  <c r="AQ774" i="1"/>
  <c r="AQ773" i="1" s="1"/>
  <c r="AB773" i="1"/>
  <c r="AD792" i="1"/>
  <c r="Q754" i="2" s="1"/>
  <c r="AB770" i="1"/>
  <c r="N769" i="1"/>
  <c r="AR786" i="1"/>
  <c r="AI789" i="1"/>
  <c r="AJ789" i="1" s="1"/>
  <c r="S751" i="2" s="1"/>
  <c r="AS740" i="1"/>
  <c r="V702" i="2" s="1"/>
  <c r="AR739" i="1"/>
  <c r="AS739" i="1" s="1"/>
  <c r="V701" i="2" s="1"/>
  <c r="W757" i="1"/>
  <c r="X756" i="1"/>
  <c r="X34" i="1"/>
  <c r="AP688" i="1"/>
  <c r="U650" i="2" s="1"/>
  <c r="AO687" i="1"/>
  <c r="AH661" i="1"/>
  <c r="AH29" i="1"/>
  <c r="P680" i="1"/>
  <c r="M642" i="2" s="1"/>
  <c r="O679" i="1"/>
  <c r="L641" i="2" s="1"/>
  <c r="AC680" i="1"/>
  <c r="AB647" i="1"/>
  <c r="N646" i="1"/>
  <c r="P647" i="1"/>
  <c r="M609" i="2" s="1"/>
  <c r="X661" i="1"/>
  <c r="X29" i="1"/>
  <c r="AF687" i="1"/>
  <c r="P631" i="1"/>
  <c r="M593" i="2" s="1"/>
  <c r="Y661" i="1"/>
  <c r="Y29" i="1"/>
  <c r="AG615" i="1"/>
  <c r="R577" i="2" s="1"/>
  <c r="P665" i="1"/>
  <c r="M627" i="2" s="1"/>
  <c r="AR589" i="1"/>
  <c r="AS589" i="1" s="1"/>
  <c r="V551" i="2" s="1"/>
  <c r="AD589" i="1"/>
  <c r="Q551" i="2" s="1"/>
  <c r="AC628" i="1"/>
  <c r="P628" i="1"/>
  <c r="M590" i="2" s="1"/>
  <c r="AR590" i="1"/>
  <c r="P560" i="1"/>
  <c r="M522" i="2" s="1"/>
  <c r="AC605" i="1"/>
  <c r="P605" i="1"/>
  <c r="M567" i="2" s="1"/>
  <c r="AC592" i="1"/>
  <c r="AR528" i="1"/>
  <c r="P532" i="1"/>
  <c r="M494" i="2" s="1"/>
  <c r="AC532" i="1"/>
  <c r="P494" i="1"/>
  <c r="M456" i="2" s="1"/>
  <c r="AC494" i="1"/>
  <c r="AD486" i="1"/>
  <c r="Q448" i="2" s="1"/>
  <c r="AR486" i="1"/>
  <c r="AS486" i="1" s="1"/>
  <c r="V448" i="2" s="1"/>
  <c r="AR513" i="1"/>
  <c r="P496" i="1"/>
  <c r="M458" i="2" s="1"/>
  <c r="AC496" i="1"/>
  <c r="P472" i="1"/>
  <c r="M434" i="2" s="1"/>
  <c r="AC472" i="1"/>
  <c r="AD527" i="1"/>
  <c r="Q489" i="2" s="1"/>
  <c r="AR527" i="1"/>
  <c r="AD497" i="1"/>
  <c r="Q459" i="2" s="1"/>
  <c r="AR497" i="1"/>
  <c r="AS497" i="1" s="1"/>
  <c r="V459" i="2" s="1"/>
  <c r="AD507" i="1"/>
  <c r="Q469" i="2" s="1"/>
  <c r="AR507" i="1"/>
  <c r="AS507" i="1" s="1"/>
  <c r="V469" i="2" s="1"/>
  <c r="AD576" i="1"/>
  <c r="Q538" i="2" s="1"/>
  <c r="AB411" i="1"/>
  <c r="N410" i="1"/>
  <c r="P411" i="1"/>
  <c r="M373" i="2" s="1"/>
  <c r="AR466" i="1"/>
  <c r="AS466" i="1" s="1"/>
  <c r="V428" i="2" s="1"/>
  <c r="AD466" i="1"/>
  <c r="Q428" i="2" s="1"/>
  <c r="AI424" i="1"/>
  <c r="AJ424" i="1" s="1"/>
  <c r="S386" i="2" s="1"/>
  <c r="AR449" i="1"/>
  <c r="AS449" i="1" s="1"/>
  <c r="V411" i="2" s="1"/>
  <c r="AD449" i="1"/>
  <c r="Q411" i="2" s="1"/>
  <c r="AC387" i="1"/>
  <c r="P387" i="1"/>
  <c r="M349" i="2" s="1"/>
  <c r="AB446" i="1"/>
  <c r="N445" i="1"/>
  <c r="AB407" i="1"/>
  <c r="N406" i="1"/>
  <c r="AO325" i="1"/>
  <c r="AP326" i="1"/>
  <c r="U288" i="2" s="1"/>
  <c r="P361" i="1"/>
  <c r="M323" i="2" s="1"/>
  <c r="O360" i="1"/>
  <c r="AC258" i="1"/>
  <c r="P258" i="1"/>
  <c r="M220" i="2" s="1"/>
  <c r="AC274" i="1"/>
  <c r="P274" i="1"/>
  <c r="M236" i="2" s="1"/>
  <c r="AO270" i="1"/>
  <c r="AC200" i="1"/>
  <c r="P200" i="1"/>
  <c r="M162" i="2" s="1"/>
  <c r="P239" i="1"/>
  <c r="M201" i="2" s="1"/>
  <c r="AC239" i="1"/>
  <c r="AJ281" i="1"/>
  <c r="S243" i="2" s="1"/>
  <c r="P231" i="1"/>
  <c r="M193" i="2" s="1"/>
  <c r="AC231" i="1"/>
  <c r="O228" i="1"/>
  <c r="L190" i="2" s="1"/>
  <c r="N185" i="1"/>
  <c r="K147" i="2" s="1"/>
  <c r="AB188" i="1"/>
  <c r="AG205" i="1"/>
  <c r="R167" i="2" s="1"/>
  <c r="AC133" i="1"/>
  <c r="P133" i="1"/>
  <c r="M95" i="2" s="1"/>
  <c r="AR63" i="1"/>
  <c r="AC62" i="1"/>
  <c r="AD63" i="1"/>
  <c r="Q25" i="2" s="1"/>
  <c r="AR136" i="1"/>
  <c r="AP67" i="1"/>
  <c r="U29" i="2" s="1"/>
  <c r="AO66" i="1"/>
  <c r="AP66" i="1" s="1"/>
  <c r="U28" i="2" s="1"/>
  <c r="AC116" i="1"/>
  <c r="P116" i="1"/>
  <c r="M78" i="2" s="1"/>
  <c r="P91" i="1"/>
  <c r="M53" i="2" s="1"/>
  <c r="AB91" i="1"/>
  <c r="AR178" i="1"/>
  <c r="AC177" i="1"/>
  <c r="AM54" i="1"/>
  <c r="AL11" i="1"/>
  <c r="AD148" i="1"/>
  <c r="Q110" i="2" s="1"/>
  <c r="AR148" i="1"/>
  <c r="AS148" i="1" s="1"/>
  <c r="V110" i="2" s="1"/>
  <c r="AD151" i="1"/>
  <c r="Q113" i="2" s="1"/>
  <c r="AR151" i="1"/>
  <c r="AS151" i="1" s="1"/>
  <c r="V113" i="2" s="1"/>
  <c r="AH10" i="1"/>
  <c r="P62" i="1"/>
  <c r="M24" i="2" s="1"/>
  <c r="T18" i="1"/>
  <c r="T108" i="1"/>
  <c r="V10" i="1"/>
  <c r="AD93" i="1"/>
  <c r="Q55" i="2" s="1"/>
  <c r="AR93" i="1"/>
  <c r="AS93" i="1" s="1"/>
  <c r="V55" i="2" s="1"/>
  <c r="P1075" i="1"/>
  <c r="M1037" i="2" s="1"/>
  <c r="AC1075" i="1"/>
  <c r="O1074" i="1"/>
  <c r="L1036" i="2" s="1"/>
  <c r="N1084" i="1"/>
  <c r="AB1085" i="1"/>
  <c r="O1089" i="1"/>
  <c r="L1051" i="2" s="1"/>
  <c r="P1090" i="1"/>
  <c r="M1052" i="2" s="1"/>
  <c r="AC1090" i="1"/>
  <c r="AR1094" i="1"/>
  <c r="AS1094" i="1" s="1"/>
  <c r="V1056" i="2" s="1"/>
  <c r="AD1094" i="1"/>
  <c r="Q1056" i="2" s="1"/>
  <c r="W1051" i="1"/>
  <c r="W1043" i="1" s="1"/>
  <c r="W39" i="1" s="1"/>
  <c r="AM1062" i="1"/>
  <c r="T1024" i="2" s="1"/>
  <c r="N1049" i="1"/>
  <c r="AB1050" i="1"/>
  <c r="AD1050" i="1" s="1"/>
  <c r="AQ1054" i="1"/>
  <c r="P1058" i="1"/>
  <c r="M1020" i="2" s="1"/>
  <c r="AC1058" i="1"/>
  <c r="AC1012" i="1"/>
  <c r="O1010" i="1"/>
  <c r="L972" i="2" s="1"/>
  <c r="P1012" i="1"/>
  <c r="M974" i="2" s="1"/>
  <c r="AD995" i="1"/>
  <c r="Q957" i="2" s="1"/>
  <c r="AR995" i="1"/>
  <c r="AS995" i="1" s="1"/>
  <c r="V957" i="2" s="1"/>
  <c r="N1003" i="1"/>
  <c r="K965" i="2" s="1"/>
  <c r="AB1004" i="1"/>
  <c r="AO980" i="1"/>
  <c r="AP980" i="1" s="1"/>
  <c r="U942" i="2" s="1"/>
  <c r="AP981" i="1"/>
  <c r="U943" i="2" s="1"/>
  <c r="AC1005" i="1"/>
  <c r="P1005" i="1"/>
  <c r="M967" i="2" s="1"/>
  <c r="P997" i="1"/>
  <c r="M959" i="2" s="1"/>
  <c r="P983" i="1"/>
  <c r="M945" i="2" s="1"/>
  <c r="O982" i="1"/>
  <c r="L944" i="2" s="1"/>
  <c r="AC983" i="1"/>
  <c r="AD936" i="1"/>
  <c r="Q898" i="2" s="1"/>
  <c r="AR936" i="1"/>
  <c r="AS936" i="1" s="1"/>
  <c r="V898" i="2" s="1"/>
  <c r="P985" i="1"/>
  <c r="M947" i="2" s="1"/>
  <c r="AC985" i="1"/>
  <c r="AR951" i="1"/>
  <c r="AH958" i="1"/>
  <c r="AC961" i="1"/>
  <c r="O960" i="1"/>
  <c r="L922" i="2" s="1"/>
  <c r="P961" i="1"/>
  <c r="M923" i="2" s="1"/>
  <c r="AH967" i="1"/>
  <c r="AC1034" i="1"/>
  <c r="P1034" i="1"/>
  <c r="M996" i="2" s="1"/>
  <c r="O1033" i="1"/>
  <c r="L995" i="2" s="1"/>
  <c r="P934" i="1"/>
  <c r="M896" i="2" s="1"/>
  <c r="O933" i="1"/>
  <c r="AC934" i="1"/>
  <c r="P907" i="1"/>
  <c r="M869" i="2" s="1"/>
  <c r="AC907" i="1"/>
  <c r="O853" i="1"/>
  <c r="L815" i="2" s="1"/>
  <c r="AR922" i="1"/>
  <c r="AB881" i="1"/>
  <c r="N880" i="1"/>
  <c r="AC883" i="1"/>
  <c r="AR829" i="1"/>
  <c r="AS829" i="1" s="1"/>
  <c r="V791" i="2" s="1"/>
  <c r="AD829" i="1"/>
  <c r="Q791" i="2" s="1"/>
  <c r="P891" i="1"/>
  <c r="M853" i="2" s="1"/>
  <c r="AG862" i="1"/>
  <c r="R824" i="2" s="1"/>
  <c r="AP893" i="1"/>
  <c r="U855" i="2" s="1"/>
  <c r="AR869" i="1"/>
  <c r="AD869" i="1"/>
  <c r="Q831" i="2" s="1"/>
  <c r="AC800" i="1"/>
  <c r="P800" i="1"/>
  <c r="M762" i="2" s="1"/>
  <c r="O763" i="1"/>
  <c r="L725" i="2" s="1"/>
  <c r="P764" i="1"/>
  <c r="M726" i="2" s="1"/>
  <c r="AC764" i="1"/>
  <c r="AP758" i="1"/>
  <c r="U720" i="2" s="1"/>
  <c r="P751" i="1"/>
  <c r="M713" i="2" s="1"/>
  <c r="AM758" i="1"/>
  <c r="T720" i="2" s="1"/>
  <c r="AM722" i="1"/>
  <c r="T684" i="2" s="1"/>
  <c r="AF758" i="1"/>
  <c r="P727" i="1"/>
  <c r="M689" i="2" s="1"/>
  <c r="O725" i="1"/>
  <c r="L687" i="2" s="1"/>
  <c r="AC727" i="1"/>
  <c r="P752" i="1"/>
  <c r="M714" i="2" s="1"/>
  <c r="O741" i="1"/>
  <c r="L703" i="2" s="1"/>
  <c r="AS726" i="1"/>
  <c r="V688" i="2" s="1"/>
  <c r="T756" i="1"/>
  <c r="T34" i="1"/>
  <c r="O709" i="1"/>
  <c r="L671" i="2" s="1"/>
  <c r="AI707" i="1"/>
  <c r="AJ707" i="1" s="1"/>
  <c r="S669" i="2" s="1"/>
  <c r="AG673" i="1"/>
  <c r="R635" i="2" s="1"/>
  <c r="AE672" i="1"/>
  <c r="AN662" i="1"/>
  <c r="P713" i="1"/>
  <c r="M675" i="2" s="1"/>
  <c r="AQ682" i="1"/>
  <c r="AQ681" i="1" s="1"/>
  <c r="AB681" i="1"/>
  <c r="O655" i="1"/>
  <c r="L617" i="2" s="1"/>
  <c r="AC656" i="1"/>
  <c r="P656" i="1"/>
  <c r="M618" i="2" s="1"/>
  <c r="AO649" i="1"/>
  <c r="AP650" i="1"/>
  <c r="U612" i="2" s="1"/>
  <c r="AP663" i="1"/>
  <c r="U625" i="2" s="1"/>
  <c r="AR632" i="1"/>
  <c r="AB611" i="1"/>
  <c r="N609" i="1"/>
  <c r="AR667" i="1"/>
  <c r="AD667" i="1"/>
  <c r="Q629" i="2" s="1"/>
  <c r="AC665" i="1"/>
  <c r="AQ693" i="1"/>
  <c r="AQ692" i="1" s="1"/>
  <c r="AQ691" i="1" s="1"/>
  <c r="AB692" i="1"/>
  <c r="AB691" i="1" s="1"/>
  <c r="P590" i="1"/>
  <c r="M552" i="2" s="1"/>
  <c r="AC612" i="1"/>
  <c r="P612" i="1"/>
  <c r="M574" i="2" s="1"/>
  <c r="O609" i="1"/>
  <c r="L571" i="2" s="1"/>
  <c r="AD602" i="1"/>
  <c r="Q564" i="2" s="1"/>
  <c r="AR602" i="1"/>
  <c r="AS602" i="1" s="1"/>
  <c r="V564" i="2" s="1"/>
  <c r="P611" i="1"/>
  <c r="M573" i="2" s="1"/>
  <c r="P518" i="1"/>
  <c r="M480" i="2" s="1"/>
  <c r="AC518" i="1"/>
  <c r="U595" i="1"/>
  <c r="U25" i="1" s="1"/>
  <c r="U26" i="1"/>
  <c r="P484" i="1"/>
  <c r="M446" i="2" s="1"/>
  <c r="AC484" i="1"/>
  <c r="P510" i="1"/>
  <c r="M472" i="2" s="1"/>
  <c r="AC510" i="1"/>
  <c r="AC491" i="1"/>
  <c r="P491" i="1"/>
  <c r="M453" i="2" s="1"/>
  <c r="AR470" i="1"/>
  <c r="AF607" i="1"/>
  <c r="AC473" i="1"/>
  <c r="P473" i="1"/>
  <c r="M435" i="2" s="1"/>
  <c r="AC432" i="1"/>
  <c r="P432" i="1"/>
  <c r="M394" i="2" s="1"/>
  <c r="AJ409" i="1"/>
  <c r="S371" i="2" s="1"/>
  <c r="AI408" i="1"/>
  <c r="AG444" i="1"/>
  <c r="R406" i="2" s="1"/>
  <c r="AE434" i="1"/>
  <c r="AE418" i="1" s="1"/>
  <c r="AE24" i="1" s="1"/>
  <c r="AL424" i="1"/>
  <c r="AM428" i="1"/>
  <c r="T390" i="2" s="1"/>
  <c r="P433" i="1"/>
  <c r="M395" i="2" s="1"/>
  <c r="AP419" i="1"/>
  <c r="U381" i="2" s="1"/>
  <c r="O444" i="1"/>
  <c r="AJ419" i="1"/>
  <c r="S381" i="2" s="1"/>
  <c r="AD362" i="1"/>
  <c r="Q324" i="2" s="1"/>
  <c r="AR362" i="1"/>
  <c r="AC361" i="1"/>
  <c r="P344" i="1"/>
  <c r="M306" i="2" s="1"/>
  <c r="AC344" i="1"/>
  <c r="AB269" i="1"/>
  <c r="N268" i="1"/>
  <c r="AC345" i="1"/>
  <c r="P345" i="1"/>
  <c r="M307" i="2" s="1"/>
  <c r="AQ356" i="1"/>
  <c r="AQ355" i="1" s="1"/>
  <c r="AB355" i="1"/>
  <c r="AQ300" i="1"/>
  <c r="E277" i="1"/>
  <c r="B276" i="1"/>
  <c r="P262" i="1"/>
  <c r="M224" i="2" s="1"/>
  <c r="AC262" i="1"/>
  <c r="AQ292" i="1"/>
  <c r="P331" i="1"/>
  <c r="M293" i="2" s="1"/>
  <c r="O330" i="1"/>
  <c r="O296" i="1"/>
  <c r="L258" i="2" s="1"/>
  <c r="P297" i="1"/>
  <c r="M259" i="2" s="1"/>
  <c r="AC297" i="1"/>
  <c r="AQ332" i="1"/>
  <c r="AQ331" i="1" s="1"/>
  <c r="AQ330" i="1" s="1"/>
  <c r="AB331" i="1"/>
  <c r="AB330" i="1" s="1"/>
  <c r="O180" i="1"/>
  <c r="P181" i="1"/>
  <c r="M143" i="2" s="1"/>
  <c r="P285" i="1"/>
  <c r="M247" i="2" s="1"/>
  <c r="AC285" i="1"/>
  <c r="AH265" i="1"/>
  <c r="AH20" i="1" s="1"/>
  <c r="AJ266" i="1"/>
  <c r="S228" i="2" s="1"/>
  <c r="AR220" i="1"/>
  <c r="AS220" i="1" s="1"/>
  <c r="V182" i="2" s="1"/>
  <c r="AD220" i="1"/>
  <c r="Q182" i="2" s="1"/>
  <c r="AC212" i="1"/>
  <c r="P212" i="1"/>
  <c r="M174" i="2" s="1"/>
  <c r="O210" i="1"/>
  <c r="AR187" i="1"/>
  <c r="AD187" i="1"/>
  <c r="Q149" i="2" s="1"/>
  <c r="AR216" i="1"/>
  <c r="AJ214" i="1"/>
  <c r="S176" i="2" s="1"/>
  <c r="AI183" i="1"/>
  <c r="AC188" i="1"/>
  <c r="P188" i="1"/>
  <c r="M150" i="2" s="1"/>
  <c r="O185" i="1"/>
  <c r="L147" i="2" s="1"/>
  <c r="P156" i="1"/>
  <c r="M118" i="2" s="1"/>
  <c r="O155" i="1"/>
  <c r="AA18" i="1"/>
  <c r="AA108" i="1"/>
  <c r="AC213" i="1"/>
  <c r="P213" i="1"/>
  <c r="M175" i="2" s="1"/>
  <c r="O163" i="1"/>
  <c r="L125" i="2" s="1"/>
  <c r="P164" i="1"/>
  <c r="M126" i="2" s="1"/>
  <c r="AC164" i="1"/>
  <c r="AH183" i="1"/>
  <c r="AH160" i="1" s="1"/>
  <c r="AM111" i="1"/>
  <c r="T73" i="2" s="1"/>
  <c r="AL110" i="1"/>
  <c r="AC135" i="1"/>
  <c r="P113" i="1"/>
  <c r="M75" i="2" s="1"/>
  <c r="O112" i="1"/>
  <c r="L74" i="2" s="1"/>
  <c r="AC113" i="1"/>
  <c r="AD137" i="1"/>
  <c r="Q99" i="2" s="1"/>
  <c r="AK160" i="1"/>
  <c r="AK19" i="1" s="1"/>
  <c r="P115" i="1"/>
  <c r="M77" i="2" s="1"/>
  <c r="AC115" i="1"/>
  <c r="AJ76" i="1"/>
  <c r="S38" i="2" s="1"/>
  <c r="AI75" i="1"/>
  <c r="N145" i="1"/>
  <c r="P132" i="1"/>
  <c r="M94" i="2" s="1"/>
  <c r="AS95" i="1"/>
  <c r="V57" i="2" s="1"/>
  <c r="AM124" i="1"/>
  <c r="T86" i="2" s="1"/>
  <c r="AL123" i="1"/>
  <c r="AM123" i="1" s="1"/>
  <c r="T85" i="2" s="1"/>
  <c r="AB99" i="1"/>
  <c r="P99" i="1"/>
  <c r="M61" i="2" s="1"/>
  <c r="AB68" i="1"/>
  <c r="AB67" i="1" s="1"/>
  <c r="AB66" i="1" s="1"/>
  <c r="W10" i="1"/>
  <c r="Y12" i="1"/>
  <c r="Y53" i="1"/>
  <c r="AD1091" i="1"/>
  <c r="Q1053" i="2" s="1"/>
  <c r="AR1091" i="1"/>
  <c r="AS1091" i="1" s="1"/>
  <c r="V1053" i="2" s="1"/>
  <c r="AO40" i="1"/>
  <c r="P1094" i="1"/>
  <c r="M1056" i="2" s="1"/>
  <c r="AR1056" i="1"/>
  <c r="AS1056" i="1" s="1"/>
  <c r="V1018" i="2" s="1"/>
  <c r="AD1056" i="1"/>
  <c r="Q1018" i="2" s="1"/>
  <c r="AC1061" i="1"/>
  <c r="P1061" i="1"/>
  <c r="M1023" i="2" s="1"/>
  <c r="O1060" i="1"/>
  <c r="AG1083" i="1"/>
  <c r="R1045" i="2" s="1"/>
  <c r="AF1082" i="1"/>
  <c r="AG1082" i="1" s="1"/>
  <c r="R1044" i="2" s="1"/>
  <c r="AB1047" i="1"/>
  <c r="N1046" i="1"/>
  <c r="K1008" i="2" s="1"/>
  <c r="AC1047" i="1"/>
  <c r="P1047" i="1"/>
  <c r="M1009" i="2" s="1"/>
  <c r="O1046" i="1"/>
  <c r="L1008" i="2" s="1"/>
  <c r="P1042" i="1"/>
  <c r="M1004" i="2" s="1"/>
  <c r="AC1042" i="1"/>
  <c r="O1041" i="1"/>
  <c r="L1003" i="2" s="1"/>
  <c r="AJ968" i="1"/>
  <c r="S930" i="2" s="1"/>
  <c r="AI967" i="1"/>
  <c r="P1015" i="1"/>
  <c r="M977" i="2" s="1"/>
  <c r="O1014" i="1"/>
  <c r="AC1015" i="1"/>
  <c r="AC1008" i="1"/>
  <c r="P1008" i="1"/>
  <c r="M970" i="2" s="1"/>
  <c r="O1007" i="1"/>
  <c r="L969" i="2" s="1"/>
  <c r="AP974" i="1"/>
  <c r="U936" i="2" s="1"/>
  <c r="P976" i="1"/>
  <c r="M938" i="2" s="1"/>
  <c r="AR988" i="1"/>
  <c r="AS988" i="1" s="1"/>
  <c r="V950" i="2" s="1"/>
  <c r="AD988" i="1"/>
  <c r="Q950" i="2" s="1"/>
  <c r="AJ977" i="1"/>
  <c r="S939" i="2" s="1"/>
  <c r="W37" i="1"/>
  <c r="AF958" i="1"/>
  <c r="AG959" i="1"/>
  <c r="R921" i="2" s="1"/>
  <c r="AC972" i="1"/>
  <c r="AR973" i="1"/>
  <c r="P931" i="1"/>
  <c r="M893" i="2" s="1"/>
  <c r="AC931" i="1"/>
  <c r="AB921" i="1"/>
  <c r="P921" i="1"/>
  <c r="M883" i="2" s="1"/>
  <c r="AD935" i="1"/>
  <c r="Q897" i="2" s="1"/>
  <c r="AR935" i="1"/>
  <c r="AS935" i="1" s="1"/>
  <c r="V897" i="2" s="1"/>
  <c r="P905" i="1"/>
  <c r="M867" i="2" s="1"/>
  <c r="AC905" i="1"/>
  <c r="AI892" i="1"/>
  <c r="AJ893" i="1"/>
  <c r="S855" i="2" s="1"/>
  <c r="O845" i="1"/>
  <c r="P846" i="1"/>
  <c r="M808" i="2" s="1"/>
  <c r="AC874" i="1"/>
  <c r="P874" i="1"/>
  <c r="M836" i="2" s="1"/>
  <c r="AC926" i="1"/>
  <c r="P926" i="1"/>
  <c r="M888" i="2" s="1"/>
  <c r="AB895" i="1"/>
  <c r="N894" i="1"/>
  <c r="P906" i="1"/>
  <c r="M868" i="2" s="1"/>
  <c r="AC906" i="1"/>
  <c r="AC837" i="1"/>
  <c r="P837" i="1"/>
  <c r="M799" i="2" s="1"/>
  <c r="P867" i="1"/>
  <c r="M829" i="2" s="1"/>
  <c r="AC867" i="1"/>
  <c r="AS854" i="1"/>
  <c r="V816" i="2" s="1"/>
  <c r="N821" i="1"/>
  <c r="K783" i="2" s="1"/>
  <c r="AQ841" i="1"/>
  <c r="AP892" i="1"/>
  <c r="U854" i="2" s="1"/>
  <c r="P839" i="1"/>
  <c r="M801" i="2" s="1"/>
  <c r="AC839" i="1"/>
  <c r="AD818" i="1"/>
  <c r="Q780" i="2" s="1"/>
  <c r="AR818" i="1"/>
  <c r="AS818" i="1" s="1"/>
  <c r="V780" i="2" s="1"/>
  <c r="AM845" i="1"/>
  <c r="T807" i="2" s="1"/>
  <c r="AC819" i="1"/>
  <c r="AC816" i="1" s="1"/>
  <c r="P819" i="1"/>
  <c r="M781" i="2" s="1"/>
  <c r="AF780" i="1"/>
  <c r="AG780" i="1" s="1"/>
  <c r="R742" i="2" s="1"/>
  <c r="P801" i="1"/>
  <c r="M763" i="2" s="1"/>
  <c r="AC801" i="1"/>
  <c r="AB786" i="1"/>
  <c r="N785" i="1"/>
  <c r="AR720" i="1"/>
  <c r="AD720" i="1"/>
  <c r="Q682" i="2" s="1"/>
  <c r="AC719" i="1"/>
  <c r="AD719" i="1" s="1"/>
  <c r="Q681" i="2" s="1"/>
  <c r="AR752" i="1"/>
  <c r="AQ761" i="1"/>
  <c r="AQ760" i="1" s="1"/>
  <c r="AQ759" i="1" s="1"/>
  <c r="AB760" i="1"/>
  <c r="AB759" i="1" s="1"/>
  <c r="AD743" i="1"/>
  <c r="Q705" i="2" s="1"/>
  <c r="AR743" i="1"/>
  <c r="AC742" i="1"/>
  <c r="AC776" i="1"/>
  <c r="AR777" i="1"/>
  <c r="AD740" i="1"/>
  <c r="Q702" i="2" s="1"/>
  <c r="AB735" i="1"/>
  <c r="N734" i="1"/>
  <c r="AB724" i="1"/>
  <c r="N723" i="1"/>
  <c r="K685" i="2" s="1"/>
  <c r="AB702" i="1"/>
  <c r="AB701" i="1" s="1"/>
  <c r="AQ703" i="1"/>
  <c r="AQ702" i="1" s="1"/>
  <c r="AQ701" i="1" s="1"/>
  <c r="AA685" i="1"/>
  <c r="AA31" i="1"/>
  <c r="P671" i="1"/>
  <c r="M633" i="2" s="1"/>
  <c r="AC671" i="1"/>
  <c r="O669" i="1"/>
  <c r="O664" i="1" s="1"/>
  <c r="L626" i="2" s="1"/>
  <c r="AO672" i="1"/>
  <c r="AP673" i="1"/>
  <c r="U635" i="2" s="1"/>
  <c r="AR710" i="1"/>
  <c r="V672" i="1"/>
  <c r="V662" i="1" s="1"/>
  <c r="AD690" i="1"/>
  <c r="Q652" i="2" s="1"/>
  <c r="AC689" i="1"/>
  <c r="AR690" i="1"/>
  <c r="AG708" i="1"/>
  <c r="R670" i="2" s="1"/>
  <c r="AF707" i="1"/>
  <c r="AG707" i="1" s="1"/>
  <c r="R669" i="2" s="1"/>
  <c r="AJ608" i="1"/>
  <c r="S570" i="2" s="1"/>
  <c r="P639" i="1"/>
  <c r="M601" i="2" s="1"/>
  <c r="AC639" i="1"/>
  <c r="AD675" i="1"/>
  <c r="Q637" i="2" s="1"/>
  <c r="AR675" i="1"/>
  <c r="AC674" i="1"/>
  <c r="AB645" i="1"/>
  <c r="AD645" i="1" s="1"/>
  <c r="Q607" i="2" s="1"/>
  <c r="N644" i="1"/>
  <c r="AD524" i="1"/>
  <c r="Q486" i="2" s="1"/>
  <c r="AR524" i="1"/>
  <c r="AS524" i="1" s="1"/>
  <c r="V486" i="2" s="1"/>
  <c r="P544" i="1"/>
  <c r="M506" i="2" s="1"/>
  <c r="AD606" i="1"/>
  <c r="Q568" i="2" s="1"/>
  <c r="AR606" i="1"/>
  <c r="AS606" i="1" s="1"/>
  <c r="V568" i="2" s="1"/>
  <c r="P602" i="1"/>
  <c r="M564" i="2" s="1"/>
  <c r="AR626" i="1"/>
  <c r="AS626" i="1" s="1"/>
  <c r="V588" i="2" s="1"/>
  <c r="AD626" i="1"/>
  <c r="Q588" i="2" s="1"/>
  <c r="P550" i="1"/>
  <c r="M512" i="2" s="1"/>
  <c r="AC550" i="1"/>
  <c r="P548" i="1"/>
  <c r="M510" i="2" s="1"/>
  <c r="AC548" i="1"/>
  <c r="P508" i="1"/>
  <c r="M470" i="2" s="1"/>
  <c r="AC508" i="1"/>
  <c r="AD480" i="1"/>
  <c r="Q442" i="2" s="1"/>
  <c r="AR480" i="1"/>
  <c r="AS480" i="1" s="1"/>
  <c r="V442" i="2" s="1"/>
  <c r="AR592" i="1"/>
  <c r="AS560" i="1"/>
  <c r="V522" i="2" s="1"/>
  <c r="AD520" i="1"/>
  <c r="Q482" i="2" s="1"/>
  <c r="AR520" i="1"/>
  <c r="AS520" i="1" s="1"/>
  <c r="V482" i="2" s="1"/>
  <c r="O369" i="1"/>
  <c r="L331" i="2" s="1"/>
  <c r="AC370" i="1"/>
  <c r="P370" i="1"/>
  <c r="M332" i="2" s="1"/>
  <c r="AC340" i="1"/>
  <c r="P340" i="1"/>
  <c r="M302" i="2" s="1"/>
  <c r="P447" i="1"/>
  <c r="M409" i="2" s="1"/>
  <c r="P430" i="1"/>
  <c r="M392" i="2" s="1"/>
  <c r="AC430" i="1"/>
  <c r="O429" i="1"/>
  <c r="L391" i="2" s="1"/>
  <c r="AD464" i="1"/>
  <c r="Q426" i="2" s="1"/>
  <c r="AR464" i="1"/>
  <c r="AS464" i="1" s="1"/>
  <c r="V426" i="2" s="1"/>
  <c r="P446" i="1"/>
  <c r="M408" i="2" s="1"/>
  <c r="AB402" i="1"/>
  <c r="AB401" i="1" s="1"/>
  <c r="AB400" i="1" s="1"/>
  <c r="AQ403" i="1"/>
  <c r="AC463" i="1"/>
  <c r="P463" i="1"/>
  <c r="M425" i="2" s="1"/>
  <c r="AG404" i="1"/>
  <c r="R366" i="2" s="1"/>
  <c r="AQ417" i="1"/>
  <c r="AQ416" i="1" s="1"/>
  <c r="AQ415" i="1" s="1"/>
  <c r="AB416" i="1"/>
  <c r="AB415" i="1" s="1"/>
  <c r="AC358" i="1"/>
  <c r="P358" i="1"/>
  <c r="M320" i="2" s="1"/>
  <c r="AL367" i="1"/>
  <c r="AM368" i="1"/>
  <c r="T330" i="2" s="1"/>
  <c r="AI372" i="1"/>
  <c r="O421" i="1"/>
  <c r="L383" i="2" s="1"/>
  <c r="N355" i="1"/>
  <c r="K317" i="2" s="1"/>
  <c r="E309" i="1"/>
  <c r="B308" i="1"/>
  <c r="P284" i="1"/>
  <c r="M246" i="2" s="1"/>
  <c r="AC284" i="1"/>
  <c r="AD346" i="1"/>
  <c r="Q308" i="2" s="1"/>
  <c r="AR244" i="1"/>
  <c r="AB297" i="1"/>
  <c r="N296" i="1"/>
  <c r="AR264" i="1"/>
  <c r="AS264" i="1" s="1"/>
  <c r="V226" i="2" s="1"/>
  <c r="AD264" i="1"/>
  <c r="Q226" i="2" s="1"/>
  <c r="E299" i="1"/>
  <c r="B299" i="1" s="1"/>
  <c r="B298" i="1"/>
  <c r="AC289" i="1"/>
  <c r="P289" i="1"/>
  <c r="M251" i="2" s="1"/>
  <c r="AF183" i="1"/>
  <c r="AG184" i="1"/>
  <c r="R146" i="2" s="1"/>
  <c r="AR238" i="1"/>
  <c r="AS238" i="1" s="1"/>
  <c r="V200" i="2" s="1"/>
  <c r="AD238" i="1"/>
  <c r="Q200" i="2" s="1"/>
  <c r="AR230" i="1"/>
  <c r="AD230" i="1"/>
  <c r="Q192" i="2" s="1"/>
  <c r="AE183" i="1"/>
  <c r="AE160" i="1" s="1"/>
  <c r="AE19" i="1" s="1"/>
  <c r="AD157" i="1"/>
  <c r="Q119" i="2" s="1"/>
  <c r="AR157" i="1"/>
  <c r="AC156" i="1"/>
  <c r="AB203" i="1"/>
  <c r="AD203" i="1" s="1"/>
  <c r="Q165" i="2" s="1"/>
  <c r="N202" i="1"/>
  <c r="P203" i="1"/>
  <c r="M165" i="2" s="1"/>
  <c r="AD198" i="1"/>
  <c r="Q160" i="2" s="1"/>
  <c r="P126" i="1"/>
  <c r="M88" i="2" s="1"/>
  <c r="O125" i="1"/>
  <c r="L87" i="2" s="1"/>
  <c r="AC126" i="1"/>
  <c r="AR181" i="1"/>
  <c r="AI110" i="1"/>
  <c r="AJ111" i="1"/>
  <c r="S73" i="2" s="1"/>
  <c r="AD152" i="1"/>
  <c r="Q114" i="2" s="1"/>
  <c r="AR152" i="1"/>
  <c r="AS152" i="1" s="1"/>
  <c r="V114" i="2" s="1"/>
  <c r="P106" i="1"/>
  <c r="M68" i="2" s="1"/>
  <c r="AR195" i="1"/>
  <c r="AS195" i="1" s="1"/>
  <c r="V157" i="2" s="1"/>
  <c r="AD195" i="1"/>
  <c r="Q157" i="2" s="1"/>
  <c r="AB178" i="1"/>
  <c r="N177" i="1"/>
  <c r="AD122" i="1"/>
  <c r="Q84" i="2" s="1"/>
  <c r="AR122" i="1"/>
  <c r="AS122" i="1" s="1"/>
  <c r="V84" i="2" s="1"/>
  <c r="AQ98" i="1"/>
  <c r="AR65" i="1"/>
  <c r="AC64" i="1"/>
  <c r="AD95" i="1"/>
  <c r="Q57" i="2" s="1"/>
  <c r="AQ68" i="1"/>
  <c r="AQ67" i="1" s="1"/>
  <c r="AQ66" i="1" s="1"/>
  <c r="AR56" i="1"/>
  <c r="AD90" i="1"/>
  <c r="Q52" i="2" s="1"/>
  <c r="U10" i="1"/>
  <c r="N1074" i="1"/>
  <c r="AB1075" i="1"/>
  <c r="N1095" i="1"/>
  <c r="K1057" i="2" s="1"/>
  <c r="AB1096" i="1"/>
  <c r="P1087" i="1"/>
  <c r="M1049" i="2" s="1"/>
  <c r="AC1087" i="1"/>
  <c r="N1089" i="1"/>
  <c r="K1051" i="2" s="1"/>
  <c r="AB1090" i="1"/>
  <c r="AP1052" i="1"/>
  <c r="U1014" i="2" s="1"/>
  <c r="AO1051" i="1"/>
  <c r="AE1044" i="1"/>
  <c r="AG1045" i="1"/>
  <c r="R1007" i="2" s="1"/>
  <c r="AR1021" i="1"/>
  <c r="AS1021" i="1" s="1"/>
  <c r="V983" i="2" s="1"/>
  <c r="AC1020" i="1"/>
  <c r="AD1021" i="1"/>
  <c r="Q983" i="2" s="1"/>
  <c r="AR997" i="1"/>
  <c r="AC1024" i="1"/>
  <c r="AR1024" i="1" s="1"/>
  <c r="AR1025" i="1"/>
  <c r="P965" i="1"/>
  <c r="M927" i="2" s="1"/>
  <c r="O964" i="1"/>
  <c r="P971" i="1"/>
  <c r="M933" i="2" s="1"/>
  <c r="AC971" i="1"/>
  <c r="AB1001" i="1"/>
  <c r="AQ1002" i="1"/>
  <c r="P948" i="1"/>
  <c r="M910" i="2" s="1"/>
  <c r="AC948" i="1"/>
  <c r="X37" i="1"/>
  <c r="AC970" i="1"/>
  <c r="O969" i="1"/>
  <c r="L931" i="2" s="1"/>
  <c r="P970" i="1"/>
  <c r="M932" i="2" s="1"/>
  <c r="AO967" i="1"/>
  <c r="AP967" i="1" s="1"/>
  <c r="U929" i="2" s="1"/>
  <c r="AP968" i="1"/>
  <c r="U930" i="2" s="1"/>
  <c r="AR965" i="1"/>
  <c r="AC964" i="1"/>
  <c r="AR964" i="1" s="1"/>
  <c r="P927" i="1"/>
  <c r="M889" i="2" s="1"/>
  <c r="AC927" i="1"/>
  <c r="AC925" i="1"/>
  <c r="P925" i="1"/>
  <c r="M887" i="2" s="1"/>
  <c r="N883" i="1"/>
  <c r="AB884" i="1"/>
  <c r="P827" i="1"/>
  <c r="M789" i="2" s="1"/>
  <c r="AC827" i="1"/>
  <c r="AQ970" i="1"/>
  <c r="AB969" i="1"/>
  <c r="O903" i="1"/>
  <c r="L865" i="2" s="1"/>
  <c r="AC904" i="1"/>
  <c r="P904" i="1"/>
  <c r="M866" i="2" s="1"/>
  <c r="AC878" i="1"/>
  <c r="P878" i="1"/>
  <c r="M840" i="2" s="1"/>
  <c r="AB904" i="1"/>
  <c r="N903" i="1"/>
  <c r="N840" i="1"/>
  <c r="K802" i="2" s="1"/>
  <c r="AD848" i="1"/>
  <c r="Q810" i="2" s="1"/>
  <c r="O807" i="1"/>
  <c r="AC808" i="1"/>
  <c r="P808" i="1"/>
  <c r="M770" i="2" s="1"/>
  <c r="O815" i="1"/>
  <c r="L777" i="2" s="1"/>
  <c r="AR802" i="1"/>
  <c r="AS802" i="1" s="1"/>
  <c r="V764" i="2" s="1"/>
  <c r="AD802" i="1"/>
  <c r="Q764" i="2" s="1"/>
  <c r="AI748" i="1"/>
  <c r="AJ749" i="1"/>
  <c r="S711" i="2" s="1"/>
  <c r="AL789" i="1"/>
  <c r="AM789" i="1" s="1"/>
  <c r="T751" i="2" s="1"/>
  <c r="P797" i="1"/>
  <c r="M759" i="2" s="1"/>
  <c r="AC797" i="1"/>
  <c r="AD803" i="1"/>
  <c r="Q765" i="2" s="1"/>
  <c r="AQ803" i="1"/>
  <c r="AS803" i="1" s="1"/>
  <c r="V765" i="2" s="1"/>
  <c r="AP733" i="1"/>
  <c r="U695" i="2" s="1"/>
  <c r="AO707" i="1"/>
  <c r="AP707" i="1" s="1"/>
  <c r="U669" i="2" s="1"/>
  <c r="O775" i="1"/>
  <c r="AR713" i="1"/>
  <c r="AS713" i="1" s="1"/>
  <c r="V675" i="2" s="1"/>
  <c r="AD713" i="1"/>
  <c r="Q675" i="2" s="1"/>
  <c r="N679" i="1"/>
  <c r="AB680" i="1"/>
  <c r="AB652" i="1"/>
  <c r="AD652" i="1" s="1"/>
  <c r="Q614" i="2" s="1"/>
  <c r="N651" i="1"/>
  <c r="K613" i="2" s="1"/>
  <c r="P652" i="1"/>
  <c r="M614" i="2" s="1"/>
  <c r="AM687" i="1"/>
  <c r="T649" i="2" s="1"/>
  <c r="P689" i="1"/>
  <c r="M651" i="2" s="1"/>
  <c r="O688" i="1"/>
  <c r="L650" i="2" s="1"/>
  <c r="AB656" i="1"/>
  <c r="N655" i="1"/>
  <c r="AD640" i="1"/>
  <c r="Q602" i="2" s="1"/>
  <c r="AR640" i="1"/>
  <c r="AS640" i="1" s="1"/>
  <c r="V602" i="2" s="1"/>
  <c r="AL694" i="1"/>
  <c r="AM694" i="1" s="1"/>
  <c r="T656" i="2" s="1"/>
  <c r="AM695" i="1"/>
  <c r="T657" i="2" s="1"/>
  <c r="P604" i="1"/>
  <c r="M566" i="2" s="1"/>
  <c r="AC604" i="1"/>
  <c r="N636" i="1"/>
  <c r="AB637" i="1"/>
  <c r="AQ622" i="1"/>
  <c r="AM599" i="1"/>
  <c r="T561" i="2" s="1"/>
  <c r="AL598" i="1"/>
  <c r="P674" i="1"/>
  <c r="M636" i="2" s="1"/>
  <c r="O673" i="1"/>
  <c r="L635" i="2" s="1"/>
  <c r="AJ654" i="1"/>
  <c r="S616" i="2" s="1"/>
  <c r="AI653" i="1"/>
  <c r="AD634" i="1"/>
  <c r="Q596" i="2" s="1"/>
  <c r="AQ634" i="1"/>
  <c r="AB633" i="1"/>
  <c r="P616" i="1"/>
  <c r="M578" i="2" s="1"/>
  <c r="P606" i="1"/>
  <c r="M568" i="2" s="1"/>
  <c r="AQ614" i="1"/>
  <c r="AB613" i="1"/>
  <c r="AD613" i="1" s="1"/>
  <c r="Q575" i="2" s="1"/>
  <c r="AD623" i="1"/>
  <c r="Q585" i="2" s="1"/>
  <c r="AR623" i="1"/>
  <c r="AS623" i="1" s="1"/>
  <c r="V585" i="2" s="1"/>
  <c r="P524" i="1"/>
  <c r="M486" i="2" s="1"/>
  <c r="AC489" i="1"/>
  <c r="P489" i="1"/>
  <c r="M451" i="2" s="1"/>
  <c r="AC457" i="1"/>
  <c r="P457" i="1"/>
  <c r="M419" i="2" s="1"/>
  <c r="AD560" i="1"/>
  <c r="Q522" i="2" s="1"/>
  <c r="AC455" i="1"/>
  <c r="P455" i="1"/>
  <c r="M417" i="2" s="1"/>
  <c r="P516" i="1"/>
  <c r="M478" i="2" s="1"/>
  <c r="AC516" i="1"/>
  <c r="P476" i="1"/>
  <c r="M438" i="2" s="1"/>
  <c r="AC476" i="1"/>
  <c r="AP401" i="1"/>
  <c r="U363" i="2" s="1"/>
  <c r="AO400" i="1"/>
  <c r="AB338" i="1"/>
  <c r="P338" i="1"/>
  <c r="M300" i="2" s="1"/>
  <c r="AC443" i="1"/>
  <c r="P443" i="1"/>
  <c r="M405" i="2" s="1"/>
  <c r="AB430" i="1"/>
  <c r="N429" i="1"/>
  <c r="P464" i="1"/>
  <c r="M426" i="2" s="1"/>
  <c r="AR446" i="1"/>
  <c r="AC416" i="1"/>
  <c r="AR417" i="1"/>
  <c r="AD417" i="1"/>
  <c r="Q379" i="2" s="1"/>
  <c r="P337" i="1"/>
  <c r="M299" i="2" s="1"/>
  <c r="AC337" i="1"/>
  <c r="P416" i="1"/>
  <c r="M378" i="2" s="1"/>
  <c r="AK333" i="1"/>
  <c r="AK324" i="1" s="1"/>
  <c r="AK21" i="1" s="1"/>
  <c r="AC245" i="1"/>
  <c r="P245" i="1"/>
  <c r="M207" i="2" s="1"/>
  <c r="AC290" i="1"/>
  <c r="P290" i="1"/>
  <c r="M252" i="2" s="1"/>
  <c r="AD332" i="1"/>
  <c r="Q294" i="2" s="1"/>
  <c r="AR332" i="1"/>
  <c r="AC331" i="1"/>
  <c r="AC293" i="1"/>
  <c r="P293" i="1"/>
  <c r="M255" i="2" s="1"/>
  <c r="AB273" i="1"/>
  <c r="AS346" i="1"/>
  <c r="V308" i="2" s="1"/>
  <c r="AD319" i="1"/>
  <c r="Q281" i="2" s="1"/>
  <c r="AR319" i="1"/>
  <c r="O327" i="1"/>
  <c r="L289" i="2" s="1"/>
  <c r="P328" i="1"/>
  <c r="M290" i="2" s="1"/>
  <c r="AC328" i="1"/>
  <c r="N294" i="1"/>
  <c r="S294" i="1"/>
  <c r="R294" i="1"/>
  <c r="O294" i="1"/>
  <c r="L256" i="2" s="1"/>
  <c r="P261" i="1"/>
  <c r="M223" i="2" s="1"/>
  <c r="AC261" i="1"/>
  <c r="AC196" i="1"/>
  <c r="P196" i="1"/>
  <c r="M158" i="2" s="1"/>
  <c r="P275" i="1"/>
  <c r="M237" i="2" s="1"/>
  <c r="AC275" i="1"/>
  <c r="AD154" i="1"/>
  <c r="Q116" i="2" s="1"/>
  <c r="AR154" i="1"/>
  <c r="AS154" i="1" s="1"/>
  <c r="V116" i="2" s="1"/>
  <c r="AR236" i="1"/>
  <c r="AS236" i="1" s="1"/>
  <c r="V198" i="2" s="1"/>
  <c r="AD236" i="1"/>
  <c r="Q198" i="2" s="1"/>
  <c r="P197" i="1"/>
  <c r="M159" i="2" s="1"/>
  <c r="AC197" i="1"/>
  <c r="Y108" i="1"/>
  <c r="Y18" i="1"/>
  <c r="AM135" i="1"/>
  <c r="T97" i="2" s="1"/>
  <c r="AL134" i="1"/>
  <c r="AM134" i="1" s="1"/>
  <c r="T96" i="2" s="1"/>
  <c r="P68" i="1"/>
  <c r="M30" i="2" s="1"/>
  <c r="O67" i="1"/>
  <c r="L29" i="2" s="1"/>
  <c r="AC129" i="1"/>
  <c r="P129" i="1"/>
  <c r="M91" i="2" s="1"/>
  <c r="N118" i="1"/>
  <c r="AB119" i="1"/>
  <c r="P119" i="1"/>
  <c r="M81" i="2" s="1"/>
  <c r="AP61" i="1"/>
  <c r="U23" i="2" s="1"/>
  <c r="V18" i="1"/>
  <c r="AS90" i="1"/>
  <c r="V52" i="2" s="1"/>
  <c r="AN14" i="1"/>
  <c r="AP14" i="1" s="1"/>
  <c r="AN73" i="1"/>
  <c r="AN13" i="1" s="1"/>
  <c r="Z10" i="1"/>
  <c r="P1096" i="1"/>
  <c r="M1058" i="2" s="1"/>
  <c r="O1095" i="1"/>
  <c r="AC1096" i="1"/>
  <c r="N1065" i="1"/>
  <c r="AB1066" i="1"/>
  <c r="AM1073" i="1"/>
  <c r="T1035" i="2" s="1"/>
  <c r="AL1072" i="1"/>
  <c r="AM1072" i="1" s="1"/>
  <c r="T1034" i="2" s="1"/>
  <c r="AB1057" i="1"/>
  <c r="P1057" i="1"/>
  <c r="M1019" i="2" s="1"/>
  <c r="AR1039" i="1"/>
  <c r="AS1039" i="1" s="1"/>
  <c r="V1001" i="2" s="1"/>
  <c r="AD1039" i="1"/>
  <c r="Q1001" i="2" s="1"/>
  <c r="AM1052" i="1"/>
  <c r="T1014" i="2" s="1"/>
  <c r="AL1051" i="1"/>
  <c r="N1053" i="1"/>
  <c r="AD1016" i="1"/>
  <c r="Q978" i="2" s="1"/>
  <c r="AR1016" i="1"/>
  <c r="AS1016" i="1" s="1"/>
  <c r="V978" i="2" s="1"/>
  <c r="O1019" i="1"/>
  <c r="L981" i="2" s="1"/>
  <c r="P1020" i="1"/>
  <c r="M982" i="2" s="1"/>
  <c r="N972" i="1"/>
  <c r="AB973" i="1"/>
  <c r="AC996" i="1"/>
  <c r="P996" i="1"/>
  <c r="M958" i="2" s="1"/>
  <c r="P1002" i="1"/>
  <c r="M964" i="2" s="1"/>
  <c r="O1001" i="1"/>
  <c r="L963" i="2" s="1"/>
  <c r="AC1002" i="1"/>
  <c r="O974" i="1"/>
  <c r="T956" i="1"/>
  <c r="T37" i="1"/>
  <c r="O937" i="1"/>
  <c r="P938" i="1"/>
  <c r="M900" i="2" s="1"/>
  <c r="AQ917" i="1"/>
  <c r="AS917" i="1" s="1"/>
  <c r="V879" i="2" s="1"/>
  <c r="AB916" i="1"/>
  <c r="AQ916" i="1" s="1"/>
  <c r="AS916" i="1" s="1"/>
  <c r="V878" i="2" s="1"/>
  <c r="AM981" i="1"/>
  <c r="T943" i="2" s="1"/>
  <c r="AL980" i="1"/>
  <c r="AM980" i="1" s="1"/>
  <c r="T942" i="2" s="1"/>
  <c r="AC929" i="1"/>
  <c r="P929" i="1"/>
  <c r="M891" i="2" s="1"/>
  <c r="AB915" i="1"/>
  <c r="N914" i="1"/>
  <c r="Y956" i="1"/>
  <c r="AC911" i="1"/>
  <c r="AR911" i="1" s="1"/>
  <c r="AD912" i="1"/>
  <c r="AR912" i="1"/>
  <c r="AS912" i="1" s="1"/>
  <c r="V874" i="2" s="1"/>
  <c r="AR882" i="1"/>
  <c r="N969" i="1"/>
  <c r="K931" i="2" s="1"/>
  <c r="AC876" i="1"/>
  <c r="P876" i="1"/>
  <c r="M838" i="2" s="1"/>
  <c r="AP901" i="1"/>
  <c r="U863" i="2" s="1"/>
  <c r="P833" i="1"/>
  <c r="M795" i="2" s="1"/>
  <c r="AC833" i="1"/>
  <c r="AR848" i="1"/>
  <c r="AS848" i="1" s="1"/>
  <c r="V810" i="2" s="1"/>
  <c r="AS849" i="1"/>
  <c r="V811" i="2" s="1"/>
  <c r="AC812" i="1"/>
  <c r="P812" i="1"/>
  <c r="M774" i="2" s="1"/>
  <c r="AB817" i="1"/>
  <c r="AD817" i="1" s="1"/>
  <c r="Q779" i="2" s="1"/>
  <c r="N816" i="1"/>
  <c r="AR817" i="1"/>
  <c r="P805" i="1"/>
  <c r="M767" i="2" s="1"/>
  <c r="AC805" i="1"/>
  <c r="AD828" i="1"/>
  <c r="Q790" i="2" s="1"/>
  <c r="AR828" i="1"/>
  <c r="AS828" i="1" s="1"/>
  <c r="V790" i="2" s="1"/>
  <c r="AD799" i="1"/>
  <c r="Q761" i="2" s="1"/>
  <c r="AQ799" i="1"/>
  <c r="AS799" i="1" s="1"/>
  <c r="V761" i="2" s="1"/>
  <c r="AC804" i="1"/>
  <c r="P804" i="1"/>
  <c r="M766" i="2" s="1"/>
  <c r="AC767" i="1"/>
  <c r="P767" i="1"/>
  <c r="M729" i="2" s="1"/>
  <c r="O766" i="1"/>
  <c r="L728" i="2" s="1"/>
  <c r="AF789" i="1"/>
  <c r="AP749" i="1"/>
  <c r="U711" i="2" s="1"/>
  <c r="AO748" i="1"/>
  <c r="AK757" i="1"/>
  <c r="AJ695" i="1"/>
  <c r="S657" i="2" s="1"/>
  <c r="AI694" i="1"/>
  <c r="AJ694" i="1" s="1"/>
  <c r="S656" i="2" s="1"/>
  <c r="AM747" i="1"/>
  <c r="T709" i="2" s="1"/>
  <c r="AL746" i="1"/>
  <c r="AF748" i="1"/>
  <c r="AG749" i="1"/>
  <c r="R711" i="2" s="1"/>
  <c r="AD712" i="1"/>
  <c r="Q674" i="2" s="1"/>
  <c r="AR712" i="1"/>
  <c r="AS712" i="1" s="1"/>
  <c r="V674" i="2" s="1"/>
  <c r="T661" i="1"/>
  <c r="T29" i="1"/>
  <c r="AJ687" i="1"/>
  <c r="S649" i="2" s="1"/>
  <c r="P696" i="1"/>
  <c r="M658" i="2" s="1"/>
  <c r="AQ617" i="1"/>
  <c r="AB616" i="1"/>
  <c r="P627" i="1"/>
  <c r="M589" i="2" s="1"/>
  <c r="AC627" i="1"/>
  <c r="P603" i="1"/>
  <c r="M565" i="2" s="1"/>
  <c r="AC603" i="1"/>
  <c r="P637" i="1"/>
  <c r="M599" i="2" s="1"/>
  <c r="O636" i="1"/>
  <c r="L598" i="2" s="1"/>
  <c r="AC637" i="1"/>
  <c r="N621" i="1"/>
  <c r="AP704" i="1"/>
  <c r="U666" i="2" s="1"/>
  <c r="AO694" i="1"/>
  <c r="AP694" i="1" s="1"/>
  <c r="U656" i="2" s="1"/>
  <c r="AB689" i="1"/>
  <c r="AB688" i="1" s="1"/>
  <c r="AB687" i="1" s="1"/>
  <c r="AQ690" i="1"/>
  <c r="AQ689" i="1" s="1"/>
  <c r="AQ688" i="1" s="1"/>
  <c r="AR693" i="1"/>
  <c r="AD693" i="1"/>
  <c r="Q655" i="2" s="1"/>
  <c r="AC692" i="1"/>
  <c r="N664" i="1"/>
  <c r="AB642" i="1"/>
  <c r="AD642" i="1" s="1"/>
  <c r="Q604" i="2" s="1"/>
  <c r="N641" i="1"/>
  <c r="AL607" i="1"/>
  <c r="AM607" i="1" s="1"/>
  <c r="T569" i="2" s="1"/>
  <c r="AR540" i="1"/>
  <c r="AS540" i="1" s="1"/>
  <c r="V502" i="2" s="1"/>
  <c r="AD540" i="1"/>
  <c r="Q502" i="2" s="1"/>
  <c r="P642" i="1"/>
  <c r="M604" i="2" s="1"/>
  <c r="AD611" i="1"/>
  <c r="Q573" i="2" s="1"/>
  <c r="AR611" i="1"/>
  <c r="AD568" i="1"/>
  <c r="Q530" i="2" s="1"/>
  <c r="AR568" i="1"/>
  <c r="AS568" i="1" s="1"/>
  <c r="V530" i="2" s="1"/>
  <c r="AD552" i="1"/>
  <c r="Q514" i="2" s="1"/>
  <c r="AR552" i="1"/>
  <c r="AS552" i="1" s="1"/>
  <c r="V514" i="2" s="1"/>
  <c r="AD536" i="1"/>
  <c r="Q498" i="2" s="1"/>
  <c r="AR536" i="1"/>
  <c r="AS536" i="1" s="1"/>
  <c r="V498" i="2" s="1"/>
  <c r="AO597" i="1"/>
  <c r="AP598" i="1"/>
  <c r="U560" i="2" s="1"/>
  <c r="P564" i="1"/>
  <c r="M526" i="2" s="1"/>
  <c r="AC564" i="1"/>
  <c r="AC485" i="1"/>
  <c r="P485" i="1"/>
  <c r="M447" i="2" s="1"/>
  <c r="AR422" i="1"/>
  <c r="AD422" i="1"/>
  <c r="Q384" i="2" s="1"/>
  <c r="AC437" i="1"/>
  <c r="P437" i="1"/>
  <c r="M399" i="2" s="1"/>
  <c r="O436" i="1"/>
  <c r="L398" i="2" s="1"/>
  <c r="AD460" i="1"/>
  <c r="Q422" i="2" s="1"/>
  <c r="AR460" i="1"/>
  <c r="AS460" i="1" s="1"/>
  <c r="V422" i="2" s="1"/>
  <c r="P440" i="1"/>
  <c r="M402" i="2" s="1"/>
  <c r="AC440" i="1"/>
  <c r="AC465" i="1"/>
  <c r="P465" i="1"/>
  <c r="M427" i="2" s="1"/>
  <c r="N436" i="1"/>
  <c r="AB336" i="1"/>
  <c r="N335" i="1"/>
  <c r="N349" i="1"/>
  <c r="K311" i="2" s="1"/>
  <c r="AR382" i="1"/>
  <c r="AS382" i="1" s="1"/>
  <c r="V344" i="2" s="1"/>
  <c r="AD382" i="1"/>
  <c r="Q344" i="2" s="1"/>
  <c r="AF408" i="1"/>
  <c r="AB320" i="1"/>
  <c r="AD283" i="1"/>
  <c r="Q245" i="2" s="1"/>
  <c r="AR283" i="1"/>
  <c r="AG281" i="1"/>
  <c r="R243" i="2" s="1"/>
  <c r="AF270" i="1"/>
  <c r="AG270" i="1" s="1"/>
  <c r="R232" i="2" s="1"/>
  <c r="AC273" i="1"/>
  <c r="P273" i="1"/>
  <c r="M235" i="2" s="1"/>
  <c r="AC260" i="1"/>
  <c r="P260" i="1"/>
  <c r="M222" i="2" s="1"/>
  <c r="O166" i="1"/>
  <c r="L128" i="2" s="1"/>
  <c r="P167" i="1"/>
  <c r="M129" i="2" s="1"/>
  <c r="AC167" i="1"/>
  <c r="AC307" i="1"/>
  <c r="P307" i="1"/>
  <c r="M269" i="2" s="1"/>
  <c r="N228" i="1"/>
  <c r="AC218" i="1"/>
  <c r="P218" i="1"/>
  <c r="M180" i="2" s="1"/>
  <c r="AB176" i="1"/>
  <c r="N175" i="1"/>
  <c r="K137" i="2" s="1"/>
  <c r="AR225" i="1"/>
  <c r="AS225" i="1" s="1"/>
  <c r="V187" i="2" s="1"/>
  <c r="AD225" i="1"/>
  <c r="Q187" i="2" s="1"/>
  <c r="AR211" i="1"/>
  <c r="AD211" i="1"/>
  <c r="Q173" i="2" s="1"/>
  <c r="AD204" i="1"/>
  <c r="Q166" i="2" s="1"/>
  <c r="AR204" i="1"/>
  <c r="AS204" i="1" s="1"/>
  <c r="V166" i="2" s="1"/>
  <c r="AJ173" i="1"/>
  <c r="S135" i="2" s="1"/>
  <c r="AS171" i="1"/>
  <c r="V133" i="2" s="1"/>
  <c r="AQ146" i="1"/>
  <c r="P94" i="1"/>
  <c r="M56" i="2" s="1"/>
  <c r="AC94" i="1"/>
  <c r="AR149" i="1"/>
  <c r="AS149" i="1" s="1"/>
  <c r="V111" i="2" s="1"/>
  <c r="AD149" i="1"/>
  <c r="Q111" i="2" s="1"/>
  <c r="O84" i="1"/>
  <c r="L46" i="2" s="1"/>
  <c r="AQ140" i="1"/>
  <c r="AB139" i="1"/>
  <c r="AB138" i="1" s="1"/>
  <c r="AQ58" i="1"/>
  <c r="AB57" i="1"/>
  <c r="AB56" i="1" s="1"/>
  <c r="AB55" i="1" s="1"/>
  <c r="AB54" i="1" s="1"/>
  <c r="AB11" i="1" s="1"/>
  <c r="O118" i="1"/>
  <c r="L80" i="2" s="1"/>
  <c r="AI59" i="1"/>
  <c r="AJ60" i="1"/>
  <c r="S22" i="2" s="1"/>
  <c r="T12" i="1"/>
  <c r="T53" i="1"/>
  <c r="N1080" i="1"/>
  <c r="AB1081" i="1"/>
  <c r="P1098" i="1"/>
  <c r="M1060" i="2" s="1"/>
  <c r="AC1098" i="1"/>
  <c r="N1077" i="1"/>
  <c r="AB1078" i="1"/>
  <c r="AJ1072" i="1"/>
  <c r="S1034" i="2" s="1"/>
  <c r="P1066" i="1"/>
  <c r="M1028" i="2" s="1"/>
  <c r="AC1066" i="1"/>
  <c r="O1065" i="1"/>
  <c r="L1027" i="2" s="1"/>
  <c r="AM1082" i="1"/>
  <c r="T1044" i="2" s="1"/>
  <c r="AC1055" i="1"/>
  <c r="O1053" i="1"/>
  <c r="L1015" i="2" s="1"/>
  <c r="P1055" i="1"/>
  <c r="M1017" i="2" s="1"/>
  <c r="AR1050" i="1"/>
  <c r="AC1049" i="1"/>
  <c r="AR1049" i="1" s="1"/>
  <c r="AI1043" i="1"/>
  <c r="AF1018" i="1"/>
  <c r="AG1019" i="1"/>
  <c r="R981" i="2" s="1"/>
  <c r="AJ1032" i="1"/>
  <c r="S994" i="2" s="1"/>
  <c r="AI1031" i="1"/>
  <c r="AD989" i="1"/>
  <c r="Q951" i="2" s="1"/>
  <c r="AR989" i="1"/>
  <c r="AS989" i="1" s="1"/>
  <c r="V951" i="2" s="1"/>
  <c r="O1024" i="1"/>
  <c r="AO1018" i="1"/>
  <c r="AP1019" i="1"/>
  <c r="U981" i="2" s="1"/>
  <c r="P991" i="1"/>
  <c r="M953" i="2" s="1"/>
  <c r="AC991" i="1"/>
  <c r="AF980" i="1"/>
  <c r="AG980" i="1" s="1"/>
  <c r="R942" i="2" s="1"/>
  <c r="AG981" i="1"/>
  <c r="R943" i="2" s="1"/>
  <c r="P993" i="1"/>
  <c r="M955" i="2" s="1"/>
  <c r="AD962" i="1"/>
  <c r="Q924" i="2" s="1"/>
  <c r="AR962" i="1"/>
  <c r="AS962" i="1" s="1"/>
  <c r="V924" i="2" s="1"/>
  <c r="AR984" i="1"/>
  <c r="AS984" i="1" s="1"/>
  <c r="V946" i="2" s="1"/>
  <c r="AD954" i="1"/>
  <c r="Q916" i="2" s="1"/>
  <c r="AR954" i="1"/>
  <c r="AS954" i="1" s="1"/>
  <c r="V916" i="2" s="1"/>
  <c r="AR939" i="1"/>
  <c r="AS939" i="1" s="1"/>
  <c r="V901" i="2" s="1"/>
  <c r="AC938" i="1"/>
  <c r="AD939" i="1"/>
  <c r="P987" i="1"/>
  <c r="M949" i="2" s="1"/>
  <c r="AC987" i="1"/>
  <c r="AO958" i="1"/>
  <c r="AP959" i="1"/>
  <c r="U921" i="2" s="1"/>
  <c r="P910" i="1"/>
  <c r="M872" i="2" s="1"/>
  <c r="AC910" i="1"/>
  <c r="AC871" i="1"/>
  <c r="P871" i="1"/>
  <c r="M833" i="2" s="1"/>
  <c r="AF901" i="1"/>
  <c r="AG901" i="1" s="1"/>
  <c r="R863" i="2" s="1"/>
  <c r="AD920" i="1"/>
  <c r="Q882" i="2" s="1"/>
  <c r="AR920" i="1"/>
  <c r="AS920" i="1" s="1"/>
  <c r="V882" i="2" s="1"/>
  <c r="AD945" i="1"/>
  <c r="Q907" i="2" s="1"/>
  <c r="AR945" i="1"/>
  <c r="AS945" i="1" s="1"/>
  <c r="V907" i="2" s="1"/>
  <c r="AD872" i="1"/>
  <c r="Q834" i="2" s="1"/>
  <c r="AR872" i="1"/>
  <c r="AS872" i="1" s="1"/>
  <c r="V834" i="2" s="1"/>
  <c r="AI901" i="1"/>
  <c r="AJ901" i="1" s="1"/>
  <c r="S863" i="2" s="1"/>
  <c r="AB863" i="1"/>
  <c r="AQ864" i="1"/>
  <c r="AQ863" i="1" s="1"/>
  <c r="AC866" i="1"/>
  <c r="O865" i="1"/>
  <c r="P866" i="1"/>
  <c r="M828" i="2" s="1"/>
  <c r="AR883" i="1"/>
  <c r="AC835" i="1"/>
  <c r="P835" i="1"/>
  <c r="M797" i="2" s="1"/>
  <c r="AC823" i="1"/>
  <c r="P823" i="1"/>
  <c r="M785" i="2" s="1"/>
  <c r="O821" i="1"/>
  <c r="L783" i="2" s="1"/>
  <c r="AE789" i="1"/>
  <c r="AE757" i="1" s="1"/>
  <c r="AC782" i="1"/>
  <c r="AD783" i="1"/>
  <c r="Q745" i="2" s="1"/>
  <c r="AR783" i="1"/>
  <c r="AP781" i="1"/>
  <c r="U743" i="2" s="1"/>
  <c r="AO780" i="1"/>
  <c r="AP780" i="1" s="1"/>
  <c r="U742" i="2" s="1"/>
  <c r="N790" i="1"/>
  <c r="K752" i="2" s="1"/>
  <c r="AB744" i="1"/>
  <c r="N742" i="1"/>
  <c r="AC788" i="1"/>
  <c r="AC785" i="1" s="1"/>
  <c r="P788" i="1"/>
  <c r="M750" i="2" s="1"/>
  <c r="AH757" i="1"/>
  <c r="Y34" i="1"/>
  <c r="AC736" i="1"/>
  <c r="P736" i="1"/>
  <c r="M698" i="2" s="1"/>
  <c r="AC753" i="1"/>
  <c r="P753" i="1"/>
  <c r="M715" i="2" s="1"/>
  <c r="AC738" i="1"/>
  <c r="P738" i="1"/>
  <c r="M700" i="2" s="1"/>
  <c r="AB731" i="1"/>
  <c r="AQ732" i="1"/>
  <c r="P737" i="1"/>
  <c r="M699" i="2" s="1"/>
  <c r="AC737" i="1"/>
  <c r="AF661" i="1"/>
  <c r="AF29" i="1"/>
  <c r="AC658" i="1"/>
  <c r="P658" i="1"/>
  <c r="M620" i="2" s="1"/>
  <c r="AR684" i="1"/>
  <c r="AD684" i="1"/>
  <c r="Q646" i="2" s="1"/>
  <c r="AC683" i="1"/>
  <c r="AD683" i="1" s="1"/>
  <c r="Q645" i="2" s="1"/>
  <c r="AP654" i="1"/>
  <c r="U616" i="2" s="1"/>
  <c r="AO653" i="1"/>
  <c r="AP653" i="1" s="1"/>
  <c r="U615" i="2" s="1"/>
  <c r="AK653" i="1"/>
  <c r="AM654" i="1"/>
  <c r="T616" i="2" s="1"/>
  <c r="Z661" i="1"/>
  <c r="Z29" i="1"/>
  <c r="N618" i="1"/>
  <c r="AB619" i="1"/>
  <c r="P692" i="1"/>
  <c r="M654" i="2" s="1"/>
  <c r="O691" i="1"/>
  <c r="AJ673" i="1"/>
  <c r="S635" i="2" s="1"/>
  <c r="O600" i="1"/>
  <c r="L562" i="2" s="1"/>
  <c r="AD617" i="1"/>
  <c r="Q579" i="2" s="1"/>
  <c r="AJ597" i="1"/>
  <c r="S559" i="2" s="1"/>
  <c r="P632" i="1"/>
  <c r="M594" i="2" s="1"/>
  <c r="AN595" i="1"/>
  <c r="AN25" i="1" s="1"/>
  <c r="AN26" i="1"/>
  <c r="P534" i="1"/>
  <c r="M496" i="2" s="1"/>
  <c r="AC534" i="1"/>
  <c r="AO607" i="1"/>
  <c r="AP607" i="1" s="1"/>
  <c r="U569" i="2" s="1"/>
  <c r="AP608" i="1"/>
  <c r="U570" i="2" s="1"/>
  <c r="AC481" i="1"/>
  <c r="P481" i="1"/>
  <c r="M443" i="2" s="1"/>
  <c r="P528" i="1"/>
  <c r="M490" i="2" s="1"/>
  <c r="AC471" i="1"/>
  <c r="P471" i="1"/>
  <c r="M433" i="2" s="1"/>
  <c r="AD504" i="1"/>
  <c r="Q466" i="2" s="1"/>
  <c r="AR504" i="1"/>
  <c r="AS504" i="1" s="1"/>
  <c r="V466" i="2" s="1"/>
  <c r="AC453" i="1"/>
  <c r="P453" i="1"/>
  <c r="M415" i="2" s="1"/>
  <c r="AD447" i="1"/>
  <c r="Q409" i="2" s="1"/>
  <c r="AR447" i="1"/>
  <c r="AS447" i="1" s="1"/>
  <c r="V409" i="2" s="1"/>
  <c r="AM334" i="1"/>
  <c r="T296" i="2" s="1"/>
  <c r="AL333" i="1"/>
  <c r="AC441" i="1"/>
  <c r="P441" i="1"/>
  <c r="M403" i="2" s="1"/>
  <c r="AD383" i="1"/>
  <c r="Q345" i="2" s="1"/>
  <c r="AR383" i="1"/>
  <c r="AS383" i="1" s="1"/>
  <c r="V345" i="2" s="1"/>
  <c r="AO434" i="1"/>
  <c r="AP435" i="1"/>
  <c r="U397" i="2" s="1"/>
  <c r="N451" i="1"/>
  <c r="AB452" i="1"/>
  <c r="AR390" i="1"/>
  <c r="AS390" i="1" s="1"/>
  <c r="V352" i="2" s="1"/>
  <c r="AD390" i="1"/>
  <c r="Q352" i="2" s="1"/>
  <c r="AQ422" i="1"/>
  <c r="AQ421" i="1" s="1"/>
  <c r="AQ420" i="1" s="1"/>
  <c r="AQ419" i="1" s="1"/>
  <c r="AB421" i="1"/>
  <c r="AB420" i="1" s="1"/>
  <c r="AB419" i="1" s="1"/>
  <c r="AR454" i="1"/>
  <c r="AS454" i="1" s="1"/>
  <c r="V416" i="2" s="1"/>
  <c r="AD454" i="1"/>
  <c r="Q416" i="2" s="1"/>
  <c r="AR426" i="1"/>
  <c r="AL408" i="1"/>
  <c r="P336" i="1"/>
  <c r="M298" i="2" s="1"/>
  <c r="AC336" i="1"/>
  <c r="O335" i="1"/>
  <c r="L297" i="2" s="1"/>
  <c r="O355" i="1"/>
  <c r="L317" i="2" s="1"/>
  <c r="AC356" i="1"/>
  <c r="P356" i="1"/>
  <c r="M318" i="2" s="1"/>
  <c r="AB254" i="1"/>
  <c r="N253" i="1"/>
  <c r="AC257" i="1"/>
  <c r="P257" i="1"/>
  <c r="M219" i="2" s="1"/>
  <c r="AO183" i="1"/>
  <c r="AP183" i="1" s="1"/>
  <c r="U145" i="2" s="1"/>
  <c r="AC217" i="1"/>
  <c r="P217" i="1"/>
  <c r="M179" i="2" s="1"/>
  <c r="P256" i="1"/>
  <c r="M218" i="2" s="1"/>
  <c r="AC202" i="1"/>
  <c r="AR203" i="1"/>
  <c r="AM174" i="1"/>
  <c r="T136" i="2" s="1"/>
  <c r="AD146" i="1"/>
  <c r="Q108" i="2" s="1"/>
  <c r="AR208" i="1"/>
  <c r="N163" i="1"/>
  <c r="AB164" i="1"/>
  <c r="AD232" i="1"/>
  <c r="Q194" i="2" s="1"/>
  <c r="N205" i="1"/>
  <c r="K167" i="2" s="1"/>
  <c r="AE134" i="1"/>
  <c r="AG138" i="1"/>
  <c r="R100" i="2" s="1"/>
  <c r="AC121" i="1"/>
  <c r="P121" i="1"/>
  <c r="M83" i="2" s="1"/>
  <c r="N125" i="1"/>
  <c r="AB126" i="1"/>
  <c r="P105" i="1"/>
  <c r="M67" i="2" s="1"/>
  <c r="AD78" i="1"/>
  <c r="Q40" i="2" s="1"/>
  <c r="AR78" i="1"/>
  <c r="AC77" i="1"/>
  <c r="AB181" i="1"/>
  <c r="AQ182" i="1"/>
  <c r="AQ181" i="1" s="1"/>
  <c r="AQ180" i="1" s="1"/>
  <c r="AD85" i="1"/>
  <c r="Q47" i="2" s="1"/>
  <c r="AR85" i="1"/>
  <c r="AB65" i="1"/>
  <c r="N64" i="1"/>
  <c r="N61" i="1" s="1"/>
  <c r="AR191" i="1"/>
  <c r="AS191" i="1" s="1"/>
  <c r="V153" i="2" s="1"/>
  <c r="AD191" i="1"/>
  <c r="Q153" i="2" s="1"/>
  <c r="AF161" i="1"/>
  <c r="AG162" i="1"/>
  <c r="R124" i="2" s="1"/>
  <c r="N135" i="1"/>
  <c r="K97" i="2" s="1"/>
  <c r="P136" i="1"/>
  <c r="M98" i="2" s="1"/>
  <c r="U160" i="1"/>
  <c r="U19" i="1" s="1"/>
  <c r="AD142" i="1"/>
  <c r="Q104" i="2" s="1"/>
  <c r="AR142" i="1"/>
  <c r="AN10" i="1"/>
  <c r="O56" i="1"/>
  <c r="L18" i="2" s="1"/>
  <c r="P57" i="1"/>
  <c r="M19" i="2" s="1"/>
  <c r="AL74" i="1"/>
  <c r="AM75" i="1"/>
  <c r="T37" i="2" s="1"/>
  <c r="AM60" i="1"/>
  <c r="T22" i="2" s="1"/>
  <c r="AL59" i="1"/>
  <c r="AD106" i="1"/>
  <c r="Q68" i="2" s="1"/>
  <c r="AK10" i="1"/>
  <c r="AF12" i="1"/>
  <c r="AC210" i="1" l="1"/>
  <c r="AB112" i="1"/>
  <c r="AB111" i="1" s="1"/>
  <c r="AS300" i="1"/>
  <c r="V262" i="2" s="1"/>
  <c r="V756" i="1"/>
  <c r="X19" i="1"/>
  <c r="X108" i="1"/>
  <c r="AD731" i="1"/>
  <c r="Q693" i="2" s="1"/>
  <c r="X956" i="1"/>
  <c r="AB436" i="1"/>
  <c r="AB435" i="1" s="1"/>
  <c r="AS527" i="1"/>
  <c r="V489" i="2" s="1"/>
  <c r="AS438" i="1"/>
  <c r="V400" i="2" s="1"/>
  <c r="U661" i="1"/>
  <c r="U28" i="1" s="1"/>
  <c r="V34" i="1"/>
  <c r="AD300" i="1"/>
  <c r="Q262" i="2" s="1"/>
  <c r="AD986" i="1"/>
  <c r="Q948" i="2" s="1"/>
  <c r="P215" i="1"/>
  <c r="M177" i="2" s="1"/>
  <c r="AD487" i="1"/>
  <c r="Q449" i="2" s="1"/>
  <c r="AD98" i="1"/>
  <c r="Q60" i="2" s="1"/>
  <c r="AC84" i="1"/>
  <c r="AI686" i="1"/>
  <c r="AS98" i="1"/>
  <c r="V60" i="2" s="1"/>
  <c r="AD752" i="1"/>
  <c r="Q714" i="2" s="1"/>
  <c r="AS470" i="1"/>
  <c r="V432" i="2" s="1"/>
  <c r="AS590" i="1"/>
  <c r="V552" i="2" s="1"/>
  <c r="O214" i="1"/>
  <c r="U956" i="1"/>
  <c r="AS89" i="1"/>
  <c r="V51" i="2" s="1"/>
  <c r="AO60" i="1"/>
  <c r="AO59" i="1" s="1"/>
  <c r="AS752" i="1"/>
  <c r="V714" i="2" s="1"/>
  <c r="AD470" i="1"/>
  <c r="Q432" i="2" s="1"/>
  <c r="V31" i="1"/>
  <c r="AD590" i="1"/>
  <c r="Q552" i="2" s="1"/>
  <c r="AB709" i="1"/>
  <c r="AB708" i="1" s="1"/>
  <c r="Z956" i="1"/>
  <c r="AH324" i="1"/>
  <c r="AH21" i="1" s="1"/>
  <c r="AA956" i="1"/>
  <c r="AA955" i="1" s="1"/>
  <c r="AQ621" i="1"/>
  <c r="AQ620" i="1" s="1"/>
  <c r="AB840" i="1"/>
  <c r="AS528" i="1"/>
  <c r="V490" i="2" s="1"/>
  <c r="AS179" i="1"/>
  <c r="V141" i="2" s="1"/>
  <c r="AD89" i="1"/>
  <c r="Q51" i="2" s="1"/>
  <c r="AD379" i="1"/>
  <c r="Q341" i="2" s="1"/>
  <c r="AB621" i="1"/>
  <c r="AB620" i="1" s="1"/>
  <c r="AQ840" i="1"/>
  <c r="AB919" i="1"/>
  <c r="AD528" i="1"/>
  <c r="Q490" i="2" s="1"/>
  <c r="AC139" i="1"/>
  <c r="AD179" i="1"/>
  <c r="Q141" i="2" s="1"/>
  <c r="AF418" i="1"/>
  <c r="AD438" i="1"/>
  <c r="Q400" i="2" s="1"/>
  <c r="AB807" i="1"/>
  <c r="AB790" i="1" s="1"/>
  <c r="AR249" i="1"/>
  <c r="AD249" i="1"/>
  <c r="Q211" i="2" s="1"/>
  <c r="AC248" i="1"/>
  <c r="AQ215" i="1"/>
  <c r="AQ214" i="1" s="1"/>
  <c r="AC709" i="1"/>
  <c r="AD248" i="1"/>
  <c r="Q210" i="2" s="1"/>
  <c r="AQ228" i="1"/>
  <c r="L210" i="2"/>
  <c r="P248" i="1"/>
  <c r="M210" i="2" s="1"/>
  <c r="AA37" i="1"/>
  <c r="AI607" i="1"/>
  <c r="AJ607" i="1" s="1"/>
  <c r="S569" i="2" s="1"/>
  <c r="AD503" i="1"/>
  <c r="Q465" i="2" s="1"/>
  <c r="AZ935" i="1"/>
  <c r="AC897" i="2" s="1"/>
  <c r="W897" i="2"/>
  <c r="AB821" i="1"/>
  <c r="AD1011" i="1"/>
  <c r="Q973" i="2" s="1"/>
  <c r="AQ1011" i="1"/>
  <c r="AS1011" i="1" s="1"/>
  <c r="V973" i="2" s="1"/>
  <c r="N214" i="1"/>
  <c r="K176" i="2" s="1"/>
  <c r="AS922" i="1"/>
  <c r="V884" i="2" s="1"/>
  <c r="AS951" i="1"/>
  <c r="V913" i="2" s="1"/>
  <c r="AS513" i="1"/>
  <c r="V475" i="2" s="1"/>
  <c r="AD882" i="1"/>
  <c r="Q844" i="2" s="1"/>
  <c r="AD922" i="1"/>
  <c r="Q884" i="2" s="1"/>
  <c r="AD951" i="1"/>
  <c r="Q913" i="2" s="1"/>
  <c r="AB228" i="1"/>
  <c r="AB215" i="1"/>
  <c r="AB214" i="1" s="1"/>
  <c r="AD513" i="1"/>
  <c r="Q475" i="2" s="1"/>
  <c r="AS353" i="1"/>
  <c r="V315" i="2" s="1"/>
  <c r="AS882" i="1"/>
  <c r="V844" i="2" s="1"/>
  <c r="AD631" i="1"/>
  <c r="Q593" i="2" s="1"/>
  <c r="AD105" i="1"/>
  <c r="Q67" i="2" s="1"/>
  <c r="O940" i="1"/>
  <c r="AD353" i="1"/>
  <c r="Q315" i="2" s="1"/>
  <c r="AS997" i="1"/>
  <c r="V959" i="2" s="1"/>
  <c r="AB868" i="1"/>
  <c r="AD256" i="1"/>
  <c r="Q218" i="2" s="1"/>
  <c r="AS519" i="1"/>
  <c r="V481" i="2" s="1"/>
  <c r="AB853" i="1"/>
  <c r="AB852" i="1" s="1"/>
  <c r="X31" i="1"/>
  <c r="AS771" i="1"/>
  <c r="V733" i="2" s="1"/>
  <c r="AR706" i="1"/>
  <c r="AR705" i="1" s="1"/>
  <c r="AR704" i="1" s="1"/>
  <c r="AC705" i="1"/>
  <c r="AZ454" i="1"/>
  <c r="AC416" i="2" s="1"/>
  <c r="W416" i="2"/>
  <c r="BA58" i="1"/>
  <c r="AD20" i="2" s="1"/>
  <c r="X20" i="2"/>
  <c r="AB145" i="1"/>
  <c r="AB144" i="1" s="1"/>
  <c r="AD997" i="1"/>
  <c r="Q959" i="2" s="1"/>
  <c r="W108" i="1"/>
  <c r="AD244" i="1"/>
  <c r="Q206" i="2" s="1"/>
  <c r="AF324" i="1"/>
  <c r="AC853" i="1"/>
  <c r="AD1097" i="1"/>
  <c r="Q1059" i="2" s="1"/>
  <c r="AS256" i="1"/>
  <c r="V218" i="2" s="1"/>
  <c r="AD519" i="1"/>
  <c r="Q481" i="2" s="1"/>
  <c r="AK956" i="1"/>
  <c r="AD771" i="1"/>
  <c r="Q733" i="2" s="1"/>
  <c r="AZ939" i="1"/>
  <c r="AC901" i="2" s="1"/>
  <c r="W901" i="2"/>
  <c r="Y756" i="1"/>
  <c r="AD984" i="1"/>
  <c r="Q946" i="2" s="1"/>
  <c r="N1000" i="1"/>
  <c r="K962" i="2" s="1"/>
  <c r="AS244" i="1"/>
  <c r="V206" i="2" s="1"/>
  <c r="AD710" i="1"/>
  <c r="Q672" i="2" s="1"/>
  <c r="AD216" i="1"/>
  <c r="Q178" i="2" s="1"/>
  <c r="AB84" i="1"/>
  <c r="AB83" i="1" s="1"/>
  <c r="AB82" i="1" s="1"/>
  <c r="AB81" i="1" s="1"/>
  <c r="AD391" i="1"/>
  <c r="Q353" i="2" s="1"/>
  <c r="AS860" i="1"/>
  <c r="V822" i="2" s="1"/>
  <c r="BA824" i="1"/>
  <c r="AD786" i="2" s="1"/>
  <c r="X786" i="2"/>
  <c r="BA885" i="1"/>
  <c r="AD847" i="2" s="1"/>
  <c r="X847" i="2"/>
  <c r="AD856" i="1"/>
  <c r="Q818" i="2" s="1"/>
  <c r="AR856" i="1"/>
  <c r="AS856" i="1" s="1"/>
  <c r="V818" i="2" s="1"/>
  <c r="W872" i="2"/>
  <c r="AZ910" i="1"/>
  <c r="AC872" i="2" s="1"/>
  <c r="BA917" i="1"/>
  <c r="AD879" i="2" s="1"/>
  <c r="X879" i="2"/>
  <c r="AZ552" i="1"/>
  <c r="AC514" i="2" s="1"/>
  <c r="W514" i="2"/>
  <c r="BA928" i="1"/>
  <c r="AD890" i="2" s="1"/>
  <c r="X890" i="2"/>
  <c r="AS517" i="1"/>
  <c r="V479" i="2" s="1"/>
  <c r="AQ718" i="1"/>
  <c r="AD718" i="1"/>
  <c r="Q680" i="2" s="1"/>
  <c r="AQ994" i="1"/>
  <c r="AS994" i="1" s="1"/>
  <c r="V956" i="2" s="1"/>
  <c r="AD994" i="1"/>
  <c r="Q956" i="2" s="1"/>
  <c r="AR141" i="1"/>
  <c r="AS141" i="1" s="1"/>
  <c r="V103" i="2" s="1"/>
  <c r="AD141" i="1"/>
  <c r="Q103" i="2" s="1"/>
  <c r="AR806" i="1"/>
  <c r="AS806" i="1" s="1"/>
  <c r="V768" i="2" s="1"/>
  <c r="AD806" i="1"/>
  <c r="Q768" i="2" s="1"/>
  <c r="AD517" i="1"/>
  <c r="Q479" i="2" s="1"/>
  <c r="BA1038" i="1"/>
  <c r="AD1000" i="2" s="1"/>
  <c r="X1000" i="2"/>
  <c r="AZ857" i="1"/>
  <c r="AC819" i="2" s="1"/>
  <c r="W819" i="2"/>
  <c r="AR240" i="1"/>
  <c r="AS240" i="1" s="1"/>
  <c r="V202" i="2" s="1"/>
  <c r="AD240" i="1"/>
  <c r="Q202" i="2" s="1"/>
  <c r="AZ486" i="1"/>
  <c r="AC448" i="2" s="1"/>
  <c r="W448" i="2"/>
  <c r="AR682" i="1"/>
  <c r="AR681" i="1" s="1"/>
  <c r="AS681" i="1" s="1"/>
  <c r="V643" i="2" s="1"/>
  <c r="AC681" i="1"/>
  <c r="AD681" i="1" s="1"/>
  <c r="Q643" i="2" s="1"/>
  <c r="V108" i="1"/>
  <c r="BA106" i="1"/>
  <c r="AD68" i="2" s="1"/>
  <c r="X68" i="2"/>
  <c r="AR659" i="1"/>
  <c r="AS659" i="1" s="1"/>
  <c r="V621" i="2" s="1"/>
  <c r="AD659" i="1"/>
  <c r="Q621" i="2" s="1"/>
  <c r="BA870" i="1"/>
  <c r="AD832" i="2" s="1"/>
  <c r="X832" i="2"/>
  <c r="AZ872" i="1"/>
  <c r="AC834" i="2" s="1"/>
  <c r="W834" i="2"/>
  <c r="AI596" i="1"/>
  <c r="AC734" i="1"/>
  <c r="AS911" i="1"/>
  <c r="V873" i="2" s="1"/>
  <c r="AD136" i="1"/>
  <c r="Q98" i="2" s="1"/>
  <c r="AG434" i="1"/>
  <c r="R396" i="2" s="1"/>
  <c r="W774" i="2"/>
  <c r="AZ812" i="1"/>
  <c r="AC774" i="2" s="1"/>
  <c r="AC919" i="1"/>
  <c r="X925" i="2"/>
  <c r="BA963" i="1"/>
  <c r="AD925" i="2" s="1"/>
  <c r="AD219" i="1"/>
  <c r="Q181" i="2" s="1"/>
  <c r="AR219" i="1"/>
  <c r="AS219" i="1" s="1"/>
  <c r="V181" i="2" s="1"/>
  <c r="AQ362" i="1"/>
  <c r="AQ361" i="1" s="1"/>
  <c r="AQ360" i="1" s="1"/>
  <c r="AB361" i="1"/>
  <c r="AB360" i="1" s="1"/>
  <c r="BA1037" i="1"/>
  <c r="AD999" i="2" s="1"/>
  <c r="X999" i="2"/>
  <c r="AZ1037" i="1"/>
  <c r="AC999" i="2" s="1"/>
  <c r="W999" i="2"/>
  <c r="BA732" i="1"/>
  <c r="AD694" i="2" s="1"/>
  <c r="X694" i="2"/>
  <c r="AZ783" i="1"/>
  <c r="AC745" i="2" s="1"/>
  <c r="W745" i="2"/>
  <c r="AZ963" i="1"/>
  <c r="AC925" i="2" s="1"/>
  <c r="W925" i="2"/>
  <c r="N360" i="1"/>
  <c r="K322" i="2" s="1"/>
  <c r="K323" i="2"/>
  <c r="AD998" i="1"/>
  <c r="Q960" i="2" s="1"/>
  <c r="Q961" i="2"/>
  <c r="AB294" i="1"/>
  <c r="AQ294" i="1" s="1"/>
  <c r="K256" i="2"/>
  <c r="P210" i="1"/>
  <c r="M172" i="2" s="1"/>
  <c r="L172" i="2"/>
  <c r="P880" i="1"/>
  <c r="M842" i="2" s="1"/>
  <c r="K842" i="2"/>
  <c r="O918" i="1"/>
  <c r="L880" i="2" s="1"/>
  <c r="L895" i="2"/>
  <c r="N405" i="1"/>
  <c r="K368" i="2"/>
  <c r="N974" i="1"/>
  <c r="K936" i="2" s="1"/>
  <c r="K937" i="2"/>
  <c r="AU301" i="1"/>
  <c r="P263" i="2"/>
  <c r="BA449" i="1"/>
  <c r="AD411" i="2" s="1"/>
  <c r="X411" i="2"/>
  <c r="AZ131" i="1"/>
  <c r="AC93" i="2" s="1"/>
  <c r="W93" i="2"/>
  <c r="AD475" i="1"/>
  <c r="Q437" i="2" s="1"/>
  <c r="AR475" i="1"/>
  <c r="AS475" i="1" s="1"/>
  <c r="V437" i="2" s="1"/>
  <c r="AQ158" i="1"/>
  <c r="AQ156" i="1" s="1"/>
  <c r="AQ155" i="1" s="1"/>
  <c r="AB156" i="1"/>
  <c r="AB155" i="1" s="1"/>
  <c r="BA195" i="1"/>
  <c r="AD157" i="2" s="1"/>
  <c r="X157" i="2"/>
  <c r="AQ168" i="1"/>
  <c r="AS168" i="1" s="1"/>
  <c r="V130" i="2" s="1"/>
  <c r="AD168" i="1"/>
  <c r="Q130" i="2" s="1"/>
  <c r="AZ98" i="1"/>
  <c r="AC60" i="2" s="1"/>
  <c r="W60" i="2"/>
  <c r="AZ390" i="1"/>
  <c r="AC352" i="2" s="1"/>
  <c r="W352" i="2"/>
  <c r="AC723" i="1"/>
  <c r="AR724" i="1"/>
  <c r="AR723" i="1" s="1"/>
  <c r="AZ504" i="1"/>
  <c r="AC466" i="2" s="1"/>
  <c r="W466" i="2"/>
  <c r="AD578" i="1"/>
  <c r="Q540" i="2" s="1"/>
  <c r="AR578" i="1"/>
  <c r="AS578" i="1" s="1"/>
  <c r="V540" i="2" s="1"/>
  <c r="P778" i="1"/>
  <c r="M740" i="2" s="1"/>
  <c r="L740" i="2"/>
  <c r="AZ115" i="1"/>
  <c r="AC77" i="2" s="1"/>
  <c r="W77" i="2"/>
  <c r="W483" i="2"/>
  <c r="AZ521" i="1"/>
  <c r="AC483" i="2" s="1"/>
  <c r="AZ94" i="1"/>
  <c r="AC56" i="2" s="1"/>
  <c r="W56" i="2"/>
  <c r="BA193" i="1"/>
  <c r="AD155" i="2" s="1"/>
  <c r="X155" i="2"/>
  <c r="BA588" i="1"/>
  <c r="AD550" i="2" s="1"/>
  <c r="X550" i="2"/>
  <c r="BA992" i="1"/>
  <c r="AD954" i="2" s="1"/>
  <c r="X954" i="2"/>
  <c r="BA1005" i="1"/>
  <c r="AD967" i="2" s="1"/>
  <c r="X967" i="2"/>
  <c r="AZ1050" i="1"/>
  <c r="AC1012" i="2" s="1"/>
  <c r="W1012" i="2"/>
  <c r="AZ1081" i="1"/>
  <c r="AC1043" i="2" s="1"/>
  <c r="W1043" i="2"/>
  <c r="AR88" i="1"/>
  <c r="AS88" i="1" s="1"/>
  <c r="V50" i="2" s="1"/>
  <c r="AD88" i="1"/>
  <c r="Q50" i="2" s="1"/>
  <c r="AZ458" i="1"/>
  <c r="AC420" i="2" s="1"/>
  <c r="W420" i="2"/>
  <c r="AZ306" i="1"/>
  <c r="AC268" i="2" s="1"/>
  <c r="W268" i="2"/>
  <c r="AZ79" i="1"/>
  <c r="AC41" i="2" s="1"/>
  <c r="W41" i="2"/>
  <c r="BA724" i="1"/>
  <c r="AD686" i="2" s="1"/>
  <c r="X686" i="2"/>
  <c r="BA580" i="1"/>
  <c r="AD542" i="2" s="1"/>
  <c r="X542" i="2"/>
  <c r="AZ614" i="1"/>
  <c r="AC576" i="2" s="1"/>
  <c r="W576" i="2"/>
  <c r="X928" i="2"/>
  <c r="BA966" i="1"/>
  <c r="AD928" i="2" s="1"/>
  <c r="BA764" i="1"/>
  <c r="AD726" i="2" s="1"/>
  <c r="X726" i="2"/>
  <c r="AZ971" i="1"/>
  <c r="AC933" i="2" s="1"/>
  <c r="W933" i="2"/>
  <c r="AZ986" i="1"/>
  <c r="AC948" i="2" s="1"/>
  <c r="W948" i="2"/>
  <c r="BA1047" i="1"/>
  <c r="AD1009" i="2" s="1"/>
  <c r="X1009" i="2"/>
  <c r="AQ396" i="1"/>
  <c r="AQ395" i="1" s="1"/>
  <c r="AQ394" i="1" s="1"/>
  <c r="AB395" i="1"/>
  <c r="AB394" i="1" s="1"/>
  <c r="BA377" i="1"/>
  <c r="AD339" i="2" s="1"/>
  <c r="X339" i="2"/>
  <c r="AZ475" i="1"/>
  <c r="AC437" i="2" s="1"/>
  <c r="W437" i="2"/>
  <c r="AD96" i="1"/>
  <c r="Q58" i="2" s="1"/>
  <c r="AR96" i="1"/>
  <c r="AS96" i="1" s="1"/>
  <c r="V58" i="2" s="1"/>
  <c r="E323" i="1"/>
  <c r="B323" i="1" s="1"/>
  <c r="B322" i="1"/>
  <c r="BA860" i="1"/>
  <c r="AD822" i="2" s="1"/>
  <c r="X822" i="2"/>
  <c r="AZ586" i="1"/>
  <c r="AC548" i="2" s="1"/>
  <c r="W548" i="2"/>
  <c r="AZ928" i="1"/>
  <c r="AC890" i="2" s="1"/>
  <c r="W890" i="2"/>
  <c r="BA1099" i="1"/>
  <c r="AD1061" i="2" s="1"/>
  <c r="X1061" i="2"/>
  <c r="AZ1071" i="1"/>
  <c r="AC1033" i="2" s="1"/>
  <c r="W1033" i="2"/>
  <c r="AZ381" i="1"/>
  <c r="AC343" i="2" s="1"/>
  <c r="W343" i="2"/>
  <c r="BA353" i="1"/>
  <c r="AD315" i="2" s="1"/>
  <c r="X315" i="2"/>
  <c r="BA796" i="1"/>
  <c r="AD758" i="2" s="1"/>
  <c r="X758" i="2"/>
  <c r="AZ1055" i="1"/>
  <c r="AC1017" i="2" s="1"/>
  <c r="W1017" i="2"/>
  <c r="AZ190" i="1"/>
  <c r="AC152" i="2" s="1"/>
  <c r="W152" i="2"/>
  <c r="X459" i="2"/>
  <c r="BA497" i="1"/>
  <c r="AD459" i="2" s="1"/>
  <c r="AZ497" i="1"/>
  <c r="AC459" i="2" s="1"/>
  <c r="W459" i="2"/>
  <c r="BA131" i="1"/>
  <c r="AD93" i="2" s="1"/>
  <c r="X93" i="2"/>
  <c r="BA359" i="1"/>
  <c r="AD321" i="2" s="1"/>
  <c r="X321" i="2"/>
  <c r="AB426" i="1"/>
  <c r="AQ427" i="1"/>
  <c r="AD427" i="1"/>
  <c r="Q389" i="2" s="1"/>
  <c r="AZ533" i="1"/>
  <c r="AC495" i="2" s="1"/>
  <c r="W495" i="2"/>
  <c r="AZ121" i="1"/>
  <c r="AC83" i="2" s="1"/>
  <c r="W83" i="2"/>
  <c r="BA129" i="1"/>
  <c r="AD91" i="2" s="1"/>
  <c r="X91" i="2"/>
  <c r="AZ176" i="1"/>
  <c r="AC138" i="2" s="1"/>
  <c r="W138" i="2"/>
  <c r="AZ307" i="1"/>
  <c r="AC269" i="2" s="1"/>
  <c r="W269" i="2"/>
  <c r="AZ320" i="1"/>
  <c r="AC282" i="2" s="1"/>
  <c r="W282" i="2"/>
  <c r="BA356" i="1"/>
  <c r="AD318" i="2" s="1"/>
  <c r="X318" i="2"/>
  <c r="BA102" i="1"/>
  <c r="AD64" i="2" s="1"/>
  <c r="X64" i="2"/>
  <c r="AZ341" i="1"/>
  <c r="AC303" i="2" s="1"/>
  <c r="W303" i="2"/>
  <c r="AZ90" i="1"/>
  <c r="AC52" i="2" s="1"/>
  <c r="W52" i="2"/>
  <c r="AB369" i="1"/>
  <c r="AB368" i="1" s="1"/>
  <c r="AB367" i="1" s="1"/>
  <c r="X817" i="2"/>
  <c r="BA855" i="1"/>
  <c r="AD817" i="2" s="1"/>
  <c r="AZ491" i="1"/>
  <c r="AC453" i="2" s="1"/>
  <c r="W453" i="2"/>
  <c r="AR509" i="1"/>
  <c r="AS509" i="1" s="1"/>
  <c r="V471" i="2" s="1"/>
  <c r="AD509" i="1"/>
  <c r="Q471" i="2" s="1"/>
  <c r="AD668" i="1"/>
  <c r="Q630" i="2" s="1"/>
  <c r="AR668" i="1"/>
  <c r="AS668" i="1" s="1"/>
  <c r="V630" i="2" s="1"/>
  <c r="AQ537" i="1"/>
  <c r="AS537" i="1" s="1"/>
  <c r="V499" i="2" s="1"/>
  <c r="AD537" i="1"/>
  <c r="Q499" i="2" s="1"/>
  <c r="W652" i="2"/>
  <c r="AZ690" i="1"/>
  <c r="AC652" i="2" s="1"/>
  <c r="BA936" i="1"/>
  <c r="AD898" i="2" s="1"/>
  <c r="X898" i="2"/>
  <c r="W798" i="2"/>
  <c r="AZ836" i="1"/>
  <c r="AC798" i="2" s="1"/>
  <c r="BA1023" i="1"/>
  <c r="AD985" i="2" s="1"/>
  <c r="X985" i="2"/>
  <c r="AZ126" i="1"/>
  <c r="AC88" i="2" s="1"/>
  <c r="W88" i="2"/>
  <c r="AZ65" i="1"/>
  <c r="AC27" i="2" s="1"/>
  <c r="W27" i="2"/>
  <c r="BA236" i="1"/>
  <c r="AD198" i="2" s="1"/>
  <c r="X198" i="2"/>
  <c r="BA273" i="1"/>
  <c r="AD235" i="2" s="1"/>
  <c r="X235" i="2"/>
  <c r="BA735" i="1"/>
  <c r="AD697" i="2" s="1"/>
  <c r="X697" i="2"/>
  <c r="AZ819" i="1"/>
  <c r="AC781" i="2" s="1"/>
  <c r="W781" i="2"/>
  <c r="BA866" i="1"/>
  <c r="AD828" i="2" s="1"/>
  <c r="X828" i="2"/>
  <c r="BA985" i="1"/>
  <c r="AD947" i="2" s="1"/>
  <c r="X947" i="2"/>
  <c r="AZ1092" i="1"/>
  <c r="AC1054" i="2" s="1"/>
  <c r="W1054" i="2"/>
  <c r="AZ1066" i="1"/>
  <c r="AC1028" i="2" s="1"/>
  <c r="W1028" i="2"/>
  <c r="AR246" i="1"/>
  <c r="AS246" i="1" s="1"/>
  <c r="V208" i="2" s="1"/>
  <c r="AD246" i="1"/>
  <c r="Q208" i="2" s="1"/>
  <c r="N55" i="1"/>
  <c r="K18" i="2"/>
  <c r="AR352" i="1"/>
  <c r="AD352" i="1"/>
  <c r="Q314" i="2" s="1"/>
  <c r="AC350" i="1"/>
  <c r="W438" i="2"/>
  <c r="AZ476" i="1"/>
  <c r="AC438" i="2" s="1"/>
  <c r="BA462" i="1"/>
  <c r="AD424" i="2" s="1"/>
  <c r="X424" i="2"/>
  <c r="AR341" i="1"/>
  <c r="AS341" i="1" s="1"/>
  <c r="V303" i="2" s="1"/>
  <c r="AD341" i="1"/>
  <c r="Q303" i="2" s="1"/>
  <c r="BA470" i="1"/>
  <c r="AD432" i="2" s="1"/>
  <c r="X432" i="2"/>
  <c r="BA114" i="1"/>
  <c r="AD76" i="2" s="1"/>
  <c r="X76" i="2"/>
  <c r="BA371" i="1"/>
  <c r="AD333" i="2" s="1"/>
  <c r="X333" i="2"/>
  <c r="AZ764" i="1"/>
  <c r="AC726" i="2" s="1"/>
  <c r="W726" i="2"/>
  <c r="AZ936" i="1"/>
  <c r="AC898" i="2" s="1"/>
  <c r="W898" i="2"/>
  <c r="AR923" i="1"/>
  <c r="AS923" i="1" s="1"/>
  <c r="V885" i="2" s="1"/>
  <c r="AD923" i="1"/>
  <c r="Q885" i="2" s="1"/>
  <c r="AQ870" i="1"/>
  <c r="AS870" i="1" s="1"/>
  <c r="V832" i="2" s="1"/>
  <c r="AD870" i="1"/>
  <c r="Q832" i="2" s="1"/>
  <c r="AZ223" i="1"/>
  <c r="AC185" i="2" s="1"/>
  <c r="W185" i="2"/>
  <c r="AZ237" i="1"/>
  <c r="AC199" i="2" s="1"/>
  <c r="W199" i="2"/>
  <c r="AZ290" i="1"/>
  <c r="AC252" i="2" s="1"/>
  <c r="W252" i="2"/>
  <c r="BA761" i="1"/>
  <c r="AD723" i="2" s="1"/>
  <c r="X723" i="2"/>
  <c r="AZ895" i="1"/>
  <c r="AC857" i="2" s="1"/>
  <c r="W857" i="2"/>
  <c r="AZ1002" i="1"/>
  <c r="AC964" i="2" s="1"/>
  <c r="W964" i="2"/>
  <c r="P1022" i="1"/>
  <c r="M984" i="2" s="1"/>
  <c r="BA1094" i="1"/>
  <c r="AD1056" i="2" s="1"/>
  <c r="X1056" i="2"/>
  <c r="AZ1100" i="1"/>
  <c r="AC1062" i="2" s="1"/>
  <c r="W1062" i="2"/>
  <c r="BA468" i="1"/>
  <c r="AD430" i="2" s="1"/>
  <c r="X430" i="2"/>
  <c r="BA101" i="1"/>
  <c r="AD63" i="2" s="1"/>
  <c r="X63" i="2"/>
  <c r="AD224" i="1"/>
  <c r="Q186" i="2" s="1"/>
  <c r="AR224" i="1"/>
  <c r="AS224" i="1" s="1"/>
  <c r="V186" i="2" s="1"/>
  <c r="W321" i="2"/>
  <c r="AZ359" i="1"/>
  <c r="AC321" i="2" s="1"/>
  <c r="X549" i="2"/>
  <c r="BA587" i="1"/>
  <c r="AD549" i="2" s="1"/>
  <c r="BA576" i="1"/>
  <c r="AD538" i="2" s="1"/>
  <c r="X538" i="2"/>
  <c r="AQ779" i="1"/>
  <c r="AQ778" i="1" s="1"/>
  <c r="AB778" i="1"/>
  <c r="BA794" i="1"/>
  <c r="AD756" i="2" s="1"/>
  <c r="X756" i="2"/>
  <c r="AZ1093" i="1"/>
  <c r="AC1055" i="2" s="1"/>
  <c r="W1055" i="2"/>
  <c r="BA95" i="1"/>
  <c r="AD57" i="2" s="1"/>
  <c r="X57" i="2"/>
  <c r="BA667" i="1"/>
  <c r="AD629" i="2" s="1"/>
  <c r="X629" i="2"/>
  <c r="BA878" i="1"/>
  <c r="AD840" i="2" s="1"/>
  <c r="X840" i="2"/>
  <c r="AZ925" i="1"/>
  <c r="AC887" i="2" s="1"/>
  <c r="W887" i="2"/>
  <c r="AZ921" i="1"/>
  <c r="AC883" i="2" s="1"/>
  <c r="W883" i="2"/>
  <c r="AZ1047" i="1"/>
  <c r="AC1009" i="2" s="1"/>
  <c r="W1009" i="2"/>
  <c r="BA86" i="1"/>
  <c r="AD48" i="2" s="1"/>
  <c r="X48" i="2"/>
  <c r="AZ342" i="1"/>
  <c r="AC304" i="2" s="1"/>
  <c r="W304" i="2"/>
  <c r="BA526" i="1"/>
  <c r="AD488" i="2" s="1"/>
  <c r="X488" i="2"/>
  <c r="AC773" i="1"/>
  <c r="AD773" i="1" s="1"/>
  <c r="Q735" i="2" s="1"/>
  <c r="AR774" i="1"/>
  <c r="AD774" i="1"/>
  <c r="Q736" i="2" s="1"/>
  <c r="AQ546" i="1"/>
  <c r="AS546" i="1" s="1"/>
  <c r="V508" i="2" s="1"/>
  <c r="AD546" i="1"/>
  <c r="Q508" i="2" s="1"/>
  <c r="AZ779" i="1"/>
  <c r="AC741" i="2" s="1"/>
  <c r="W741" i="2"/>
  <c r="BA584" i="1"/>
  <c r="AD546" i="2" s="1"/>
  <c r="X546" i="2"/>
  <c r="AR573" i="1"/>
  <c r="AS573" i="1" s="1"/>
  <c r="V535" i="2" s="1"/>
  <c r="AD573" i="1"/>
  <c r="Q535" i="2" s="1"/>
  <c r="W523" i="2"/>
  <c r="AZ561" i="1"/>
  <c r="AC523" i="2" s="1"/>
  <c r="BA921" i="1"/>
  <c r="AD883" i="2" s="1"/>
  <c r="X883" i="2"/>
  <c r="AZ153" i="1"/>
  <c r="AC115" i="2" s="1"/>
  <c r="W115" i="2"/>
  <c r="BA693" i="1"/>
  <c r="AD655" i="2" s="1"/>
  <c r="X655" i="2"/>
  <c r="AD911" i="1"/>
  <c r="Q873" i="2" s="1"/>
  <c r="Q874" i="2"/>
  <c r="P972" i="1"/>
  <c r="M934" i="2" s="1"/>
  <c r="K934" i="2"/>
  <c r="N162" i="1"/>
  <c r="K125" i="2"/>
  <c r="N815" i="1"/>
  <c r="K777" i="2" s="1"/>
  <c r="K778" i="2"/>
  <c r="P1095" i="1"/>
  <c r="M1057" i="2" s="1"/>
  <c r="L1057" i="2"/>
  <c r="N654" i="1"/>
  <c r="K617" i="2"/>
  <c r="N902" i="1"/>
  <c r="K864" i="2" s="1"/>
  <c r="K865" i="2"/>
  <c r="L926" i="2"/>
  <c r="AC185" i="1"/>
  <c r="P330" i="1"/>
  <c r="M292" i="2" s="1"/>
  <c r="L292" i="2"/>
  <c r="AD978" i="1"/>
  <c r="Q941" i="2"/>
  <c r="AL160" i="1"/>
  <c r="W119" i="2"/>
  <c r="AZ157" i="1"/>
  <c r="AC119" i="2" s="1"/>
  <c r="BA79" i="1"/>
  <c r="AD41" i="2" s="1"/>
  <c r="X41" i="2"/>
  <c r="AA595" i="1"/>
  <c r="AA25" i="1" s="1"/>
  <c r="AA26" i="1"/>
  <c r="AB896" i="1"/>
  <c r="AQ897" i="1"/>
  <c r="AQ896" i="1" s="1"/>
  <c r="AC778" i="1"/>
  <c r="AD779" i="1"/>
  <c r="Q741" i="2" s="1"/>
  <c r="AR779" i="1"/>
  <c r="P781" i="1"/>
  <c r="M743" i="2" s="1"/>
  <c r="L743" i="2"/>
  <c r="W587" i="2"/>
  <c r="AZ625" i="1"/>
  <c r="AC587" i="2" s="1"/>
  <c r="AQ847" i="1"/>
  <c r="AQ846" i="1" s="1"/>
  <c r="AB846" i="1"/>
  <c r="AZ189" i="1"/>
  <c r="AC151" i="2" s="1"/>
  <c r="W151" i="2"/>
  <c r="AZ243" i="1"/>
  <c r="AC205" i="2" s="1"/>
  <c r="W205" i="2"/>
  <c r="AZ358" i="1"/>
  <c r="AC320" i="2" s="1"/>
  <c r="W320" i="2"/>
  <c r="AZ440" i="1"/>
  <c r="AC402" i="2" s="1"/>
  <c r="W402" i="2"/>
  <c r="BA453" i="1"/>
  <c r="AD415" i="2" s="1"/>
  <c r="X415" i="2"/>
  <c r="BA581" i="1"/>
  <c r="AD543" i="2" s="1"/>
  <c r="X543" i="2"/>
  <c r="BA670" i="1"/>
  <c r="AD632" i="2" s="1"/>
  <c r="X632" i="2"/>
  <c r="AZ777" i="1"/>
  <c r="AC739" i="2" s="1"/>
  <c r="W739" i="2"/>
  <c r="BA873" i="1"/>
  <c r="AD835" i="2" s="1"/>
  <c r="X835" i="2"/>
  <c r="P896" i="1"/>
  <c r="M858" i="2" s="1"/>
  <c r="AD86" i="1"/>
  <c r="Q48" i="2" s="1"/>
  <c r="AR86" i="1"/>
  <c r="AS86" i="1" s="1"/>
  <c r="V48" i="2" s="1"/>
  <c r="AQ381" i="1"/>
  <c r="AS381" i="1" s="1"/>
  <c r="V343" i="2" s="1"/>
  <c r="AD381" i="1"/>
  <c r="Q343" i="2" s="1"/>
  <c r="W497" i="2"/>
  <c r="AZ535" i="1"/>
  <c r="AC497" i="2" s="1"/>
  <c r="AZ151" i="1"/>
  <c r="AC113" i="2" s="1"/>
  <c r="W113" i="2"/>
  <c r="BA504" i="1"/>
  <c r="AD466" i="2" s="1"/>
  <c r="X466" i="2"/>
  <c r="BA115" i="1"/>
  <c r="AD77" i="2" s="1"/>
  <c r="X77" i="2"/>
  <c r="AQ521" i="1"/>
  <c r="AS521" i="1" s="1"/>
  <c r="V483" i="2" s="1"/>
  <c r="AD521" i="1"/>
  <c r="Q483" i="2" s="1"/>
  <c r="AQ813" i="1"/>
  <c r="AS813" i="1" s="1"/>
  <c r="V775" i="2" s="1"/>
  <c r="AD813" i="1"/>
  <c r="Q775" i="2" s="1"/>
  <c r="AZ1064" i="1"/>
  <c r="AC1026" i="2" s="1"/>
  <c r="W1026" i="2"/>
  <c r="AZ172" i="1"/>
  <c r="AC134" i="2" s="1"/>
  <c r="W134" i="2"/>
  <c r="BA158" i="1"/>
  <c r="AD120" i="2" s="1"/>
  <c r="X120" i="2"/>
  <c r="AZ231" i="1"/>
  <c r="AC193" i="2" s="1"/>
  <c r="W193" i="2"/>
  <c r="BA283" i="1"/>
  <c r="AD245" i="2" s="1"/>
  <c r="X245" i="2"/>
  <c r="BA407" i="1"/>
  <c r="AD369" i="2" s="1"/>
  <c r="X369" i="2"/>
  <c r="BA456" i="1"/>
  <c r="AD418" i="2" s="1"/>
  <c r="X418" i="2"/>
  <c r="BA461" i="1"/>
  <c r="AD423" i="2" s="1"/>
  <c r="X423" i="2"/>
  <c r="BA477" i="1"/>
  <c r="AD439" i="2" s="1"/>
  <c r="X439" i="2"/>
  <c r="BA546" i="1"/>
  <c r="AD508" i="2" s="1"/>
  <c r="X508" i="2"/>
  <c r="BA524" i="1"/>
  <c r="AD486" i="2" s="1"/>
  <c r="X486" i="2"/>
  <c r="AZ588" i="1"/>
  <c r="AC550" i="2" s="1"/>
  <c r="W550" i="2"/>
  <c r="AZ637" i="1"/>
  <c r="AC599" i="2" s="1"/>
  <c r="W599" i="2"/>
  <c r="BA844" i="1"/>
  <c r="AD806" i="2" s="1"/>
  <c r="X806" i="2"/>
  <c r="BA869" i="1"/>
  <c r="AD831" i="2" s="1"/>
  <c r="X831" i="2"/>
  <c r="AZ907" i="1"/>
  <c r="AC869" i="2" s="1"/>
  <c r="W869" i="2"/>
  <c r="AR190" i="1"/>
  <c r="AS190" i="1" s="1"/>
  <c r="V152" i="2" s="1"/>
  <c r="AD190" i="1"/>
  <c r="Q152" i="2" s="1"/>
  <c r="X205" i="2"/>
  <c r="BA243" i="1"/>
  <c r="AD205" i="2" s="1"/>
  <c r="BA143" i="1"/>
  <c r="AD105" i="2" s="1"/>
  <c r="X105" i="2"/>
  <c r="BA376" i="1"/>
  <c r="AD338" i="2" s="1"/>
  <c r="X338" i="2"/>
  <c r="AQ979" i="1"/>
  <c r="AS979" i="1" s="1"/>
  <c r="V941" i="2" s="1"/>
  <c r="AB978" i="1"/>
  <c r="BA178" i="1"/>
  <c r="AD140" i="2" s="1"/>
  <c r="X140" i="2"/>
  <c r="BA753" i="1"/>
  <c r="AD715" i="2" s="1"/>
  <c r="X715" i="2"/>
  <c r="AZ751" i="1"/>
  <c r="AC713" i="2" s="1"/>
  <c r="W713" i="2"/>
  <c r="AZ944" i="1"/>
  <c r="AC906" i="2" s="1"/>
  <c r="W906" i="2"/>
  <c r="N1019" i="1"/>
  <c r="AZ976" i="1"/>
  <c r="AC938" i="2" s="1"/>
  <c r="W938" i="2"/>
  <c r="AZ216" i="1"/>
  <c r="AC178" i="2" s="1"/>
  <c r="W178" i="2"/>
  <c r="AR384" i="1"/>
  <c r="AS384" i="1" s="1"/>
  <c r="V346" i="2" s="1"/>
  <c r="AD384" i="1"/>
  <c r="Q346" i="2" s="1"/>
  <c r="N425" i="1"/>
  <c r="K387" i="2" s="1"/>
  <c r="K388" i="2"/>
  <c r="P426" i="1"/>
  <c r="M388" i="2" s="1"/>
  <c r="BA822" i="1"/>
  <c r="AD784" i="2" s="1"/>
  <c r="X784" i="2"/>
  <c r="AZ594" i="1"/>
  <c r="AC556" i="2" s="1"/>
  <c r="W556" i="2"/>
  <c r="BA383" i="1"/>
  <c r="AD345" i="2" s="1"/>
  <c r="X345" i="2"/>
  <c r="BA516" i="1"/>
  <c r="AD478" i="2" s="1"/>
  <c r="X478" i="2"/>
  <c r="BA481" i="1"/>
  <c r="AD443" i="2" s="1"/>
  <c r="X443" i="2"/>
  <c r="BA677" i="1"/>
  <c r="AD639" i="2" s="1"/>
  <c r="X639" i="2"/>
  <c r="AZ736" i="1"/>
  <c r="AC698" i="2" s="1"/>
  <c r="W698" i="2"/>
  <c r="BA875" i="1"/>
  <c r="AD837" i="2" s="1"/>
  <c r="X837" i="2"/>
  <c r="BA944" i="1"/>
  <c r="AD906" i="2" s="1"/>
  <c r="X906" i="2"/>
  <c r="BA999" i="1"/>
  <c r="AD961" i="2" s="1"/>
  <c r="X961" i="2"/>
  <c r="AZ167" i="1"/>
  <c r="AC129" i="2" s="1"/>
  <c r="W129" i="2"/>
  <c r="AD92" i="1"/>
  <c r="Q54" i="2" s="1"/>
  <c r="AZ462" i="1"/>
  <c r="AC424" i="2" s="1"/>
  <c r="W424" i="2"/>
  <c r="S286" i="1"/>
  <c r="R286" i="1"/>
  <c r="O286" i="1"/>
  <c r="N286" i="1"/>
  <c r="X31" i="2"/>
  <c r="BA69" i="1"/>
  <c r="AD31" i="2" s="1"/>
  <c r="W784" i="2"/>
  <c r="AZ822" i="1"/>
  <c r="AC784" i="2" s="1"/>
  <c r="AR561" i="1"/>
  <c r="AS561" i="1" s="1"/>
  <c r="V523" i="2" s="1"/>
  <c r="AD561" i="1"/>
  <c r="Q523" i="2" s="1"/>
  <c r="AZ1056" i="1"/>
  <c r="AC1018" i="2" s="1"/>
  <c r="W1018" i="2"/>
  <c r="BA489" i="1"/>
  <c r="AD451" i="2" s="1"/>
  <c r="X451" i="2"/>
  <c r="AZ427" i="1"/>
  <c r="AC389" i="2" s="1"/>
  <c r="W389" i="2"/>
  <c r="BA209" i="1"/>
  <c r="AD171" i="2" s="1"/>
  <c r="X171" i="2"/>
  <c r="W32" i="2"/>
  <c r="AZ70" i="1"/>
  <c r="AC32" i="2" s="1"/>
  <c r="AR855" i="1"/>
  <c r="AS855" i="1" s="1"/>
  <c r="V817" i="2" s="1"/>
  <c r="AD855" i="1"/>
  <c r="Q817" i="2" s="1"/>
  <c r="BA544" i="1"/>
  <c r="AD506" i="2" s="1"/>
  <c r="X506" i="2"/>
  <c r="AZ990" i="1"/>
  <c r="AC952" i="2" s="1"/>
  <c r="W952" i="2"/>
  <c r="BA105" i="1"/>
  <c r="AD67" i="2" s="1"/>
  <c r="X67" i="2"/>
  <c r="AZ178" i="1"/>
  <c r="AC140" i="2" s="1"/>
  <c r="W140" i="2"/>
  <c r="AZ441" i="1"/>
  <c r="AC403" i="2" s="1"/>
  <c r="W403" i="2"/>
  <c r="BA590" i="1"/>
  <c r="AD552" i="2" s="1"/>
  <c r="X552" i="2"/>
  <c r="AZ810" i="1"/>
  <c r="AC772" i="2" s="1"/>
  <c r="W772" i="2"/>
  <c r="AR243" i="1"/>
  <c r="AS243" i="1" s="1"/>
  <c r="V205" i="2" s="1"/>
  <c r="AD243" i="1"/>
  <c r="Q205" i="2" s="1"/>
  <c r="AD114" i="1"/>
  <c r="Q76" i="2" s="1"/>
  <c r="AQ114" i="1"/>
  <c r="BA247" i="1"/>
  <c r="AD209" i="2" s="1"/>
  <c r="X209" i="2"/>
  <c r="AZ442" i="1"/>
  <c r="AC404" i="2" s="1"/>
  <c r="W404" i="2"/>
  <c r="BA652" i="1"/>
  <c r="AD614" i="2" s="1"/>
  <c r="X614" i="2"/>
  <c r="BA545" i="1"/>
  <c r="AD507" i="2" s="1"/>
  <c r="X507" i="2"/>
  <c r="BA574" i="1"/>
  <c r="AD536" i="2" s="1"/>
  <c r="X536" i="2"/>
  <c r="BA1057" i="1"/>
  <c r="AD1019" i="2" s="1"/>
  <c r="X1019" i="2"/>
  <c r="BA837" i="1"/>
  <c r="AD799" i="2" s="1"/>
  <c r="X799" i="2"/>
  <c r="BA201" i="1"/>
  <c r="AD163" i="2" s="1"/>
  <c r="X163" i="2"/>
  <c r="BA240" i="1"/>
  <c r="AD202" i="2" s="1"/>
  <c r="X202" i="2"/>
  <c r="N400" i="1"/>
  <c r="K363" i="2"/>
  <c r="AZ494" i="1"/>
  <c r="AC456" i="2" s="1"/>
  <c r="W456" i="2"/>
  <c r="AZ652" i="1"/>
  <c r="AC614" i="2" s="1"/>
  <c r="W614" i="2"/>
  <c r="AZ224" i="1"/>
  <c r="AC186" i="2" s="1"/>
  <c r="W186" i="2"/>
  <c r="AR571" i="1"/>
  <c r="AS571" i="1" s="1"/>
  <c r="V533" i="2" s="1"/>
  <c r="AD571" i="1"/>
  <c r="Q533" i="2" s="1"/>
  <c r="AZ795" i="1"/>
  <c r="AC757" i="2" s="1"/>
  <c r="W757" i="2"/>
  <c r="AF597" i="1"/>
  <c r="AG597" i="1" s="1"/>
  <c r="R559" i="2" s="1"/>
  <c r="AG598" i="1"/>
  <c r="R560" i="2" s="1"/>
  <c r="W542" i="2"/>
  <c r="AZ580" i="1"/>
  <c r="AC542" i="2" s="1"/>
  <c r="AZ879" i="1"/>
  <c r="AC841" i="2" s="1"/>
  <c r="W841" i="2"/>
  <c r="AR1054" i="1"/>
  <c r="AS1054" i="1" s="1"/>
  <c r="V1016" i="2" s="1"/>
  <c r="AD1054" i="1"/>
  <c r="Q1016" i="2" s="1"/>
  <c r="AZ942" i="1"/>
  <c r="AC904" i="2" s="1"/>
  <c r="W904" i="2"/>
  <c r="AZ203" i="1"/>
  <c r="AC165" i="2" s="1"/>
  <c r="W165" i="2"/>
  <c r="BA218" i="1"/>
  <c r="AD180" i="2" s="1"/>
  <c r="X180" i="2"/>
  <c r="AZ328" i="1"/>
  <c r="AC290" i="2" s="1"/>
  <c r="W290" i="2"/>
  <c r="AZ336" i="1"/>
  <c r="AC298" i="2" s="1"/>
  <c r="W298" i="2"/>
  <c r="AZ472" i="1"/>
  <c r="AC434" i="2" s="1"/>
  <c r="W434" i="2"/>
  <c r="AZ623" i="1"/>
  <c r="AC585" i="2" s="1"/>
  <c r="W585" i="2"/>
  <c r="AZ797" i="1"/>
  <c r="AC759" i="2" s="1"/>
  <c r="W759" i="2"/>
  <c r="AZ867" i="1"/>
  <c r="AC829" i="2" s="1"/>
  <c r="W829" i="2"/>
  <c r="AQ853" i="1"/>
  <c r="AQ852" i="1" s="1"/>
  <c r="AZ927" i="1"/>
  <c r="AC889" i="2" s="1"/>
  <c r="W889" i="2"/>
  <c r="BA1008" i="1"/>
  <c r="AD970" i="2" s="1"/>
  <c r="X970" i="2"/>
  <c r="AZ1042" i="1"/>
  <c r="AC1004" i="2" s="1"/>
  <c r="W1004" i="2"/>
  <c r="BA1081" i="1"/>
  <c r="AD1043" i="2" s="1"/>
  <c r="X1043" i="2"/>
  <c r="N1062" i="1"/>
  <c r="K1024" i="2" s="1"/>
  <c r="K1027" i="2"/>
  <c r="L936" i="2"/>
  <c r="L986" i="2"/>
  <c r="N1079" i="1"/>
  <c r="K1041" i="2" s="1"/>
  <c r="K1042" i="2"/>
  <c r="N450" i="1"/>
  <c r="K412" i="2" s="1"/>
  <c r="K413" i="2"/>
  <c r="P865" i="1"/>
  <c r="M827" i="2" s="1"/>
  <c r="L827" i="2"/>
  <c r="N334" i="1"/>
  <c r="K297" i="2"/>
  <c r="N678" i="1"/>
  <c r="K641" i="2"/>
  <c r="K23" i="2"/>
  <c r="N444" i="1"/>
  <c r="K406" i="2" s="1"/>
  <c r="K407" i="2"/>
  <c r="P898" i="1"/>
  <c r="M860" i="2" s="1"/>
  <c r="L860" i="2"/>
  <c r="AT301" i="1"/>
  <c r="O263" i="2"/>
  <c r="L660" i="2"/>
  <c r="N749" i="1"/>
  <c r="K712" i="2"/>
  <c r="N1024" i="1"/>
  <c r="K986" i="2" s="1"/>
  <c r="K987" i="2"/>
  <c r="AR127" i="1"/>
  <c r="AS127" i="1" s="1"/>
  <c r="V89" i="2" s="1"/>
  <c r="AD127" i="1"/>
  <c r="Q89" i="2" s="1"/>
  <c r="AZ531" i="1"/>
  <c r="AC493" i="2" s="1"/>
  <c r="W493" i="2"/>
  <c r="W400" i="2"/>
  <c r="AZ438" i="1"/>
  <c r="AC400" i="2" s="1"/>
  <c r="BA92" i="1"/>
  <c r="AD54" i="2" s="1"/>
  <c r="X54" i="2"/>
  <c r="BA237" i="1"/>
  <c r="AD199" i="2" s="1"/>
  <c r="X199" i="2"/>
  <c r="AZ514" i="1"/>
  <c r="AC476" i="2" s="1"/>
  <c r="W476" i="2"/>
  <c r="AZ520" i="1"/>
  <c r="AC482" i="2" s="1"/>
  <c r="W482" i="2"/>
  <c r="AZ132" i="1"/>
  <c r="AC94" i="2" s="1"/>
  <c r="W94" i="2"/>
  <c r="BA610" i="1"/>
  <c r="AD572" i="2" s="1"/>
  <c r="X572" i="2"/>
  <c r="K808" i="2"/>
  <c r="N845" i="1"/>
  <c r="K807" i="2" s="1"/>
  <c r="AZ1038" i="1"/>
  <c r="AC1000" i="2" s="1"/>
  <c r="W1000" i="2"/>
  <c r="AZ114" i="1"/>
  <c r="AC76" i="2" s="1"/>
  <c r="W76" i="2"/>
  <c r="BA65" i="1"/>
  <c r="AD27" i="2" s="1"/>
  <c r="X27" i="2"/>
  <c r="BA823" i="1"/>
  <c r="AD785" i="2" s="1"/>
  <c r="X785" i="2"/>
  <c r="BA948" i="1"/>
  <c r="AD910" i="2" s="1"/>
  <c r="X910" i="2"/>
  <c r="AZ1048" i="1"/>
  <c r="AC1010" i="2" s="1"/>
  <c r="W1010" i="2"/>
  <c r="BA1090" i="1"/>
  <c r="AD1052" i="2" s="1"/>
  <c r="X1052" i="2"/>
  <c r="AZ1096" i="1"/>
  <c r="AC1058" i="2" s="1"/>
  <c r="W1058" i="2"/>
  <c r="AD396" i="1"/>
  <c r="Q358" i="2" s="1"/>
  <c r="AC395" i="1"/>
  <c r="AD395" i="1" s="1"/>
  <c r="Q357" i="2" s="1"/>
  <c r="AR396" i="1"/>
  <c r="AD72" i="1"/>
  <c r="Q34" i="2" s="1"/>
  <c r="AR72" i="1"/>
  <c r="AS72" i="1" s="1"/>
  <c r="V34" i="2" s="1"/>
  <c r="AZ528" i="1"/>
  <c r="AC490" i="2" s="1"/>
  <c r="W490" i="2"/>
  <c r="AR514" i="1"/>
  <c r="AS514" i="1" s="1"/>
  <c r="V476" i="2" s="1"/>
  <c r="AD514" i="1"/>
  <c r="Q476" i="2" s="1"/>
  <c r="AZ724" i="1"/>
  <c r="AC686" i="2" s="1"/>
  <c r="W686" i="2"/>
  <c r="AZ712" i="1"/>
  <c r="AC674" i="2" s="1"/>
  <c r="W674" i="2"/>
  <c r="AQ1023" i="1"/>
  <c r="AS1023" i="1" s="1"/>
  <c r="V985" i="2" s="1"/>
  <c r="AB1022" i="1"/>
  <c r="AQ1022" i="1" s="1"/>
  <c r="BA328" i="1"/>
  <c r="AD290" i="2" s="1"/>
  <c r="X290" i="2"/>
  <c r="BA1015" i="1"/>
  <c r="AD977" i="2" s="1"/>
  <c r="X977" i="2"/>
  <c r="BA1055" i="1"/>
  <c r="AD1017" i="2" s="1"/>
  <c r="X1017" i="2"/>
  <c r="AZ384" i="1"/>
  <c r="AC346" i="2" s="1"/>
  <c r="W346" i="2"/>
  <c r="AD483" i="1"/>
  <c r="Q445" i="2" s="1"/>
  <c r="AR483" i="1"/>
  <c r="AS483" i="1" s="1"/>
  <c r="V445" i="2" s="1"/>
  <c r="BA666" i="1"/>
  <c r="AD628" i="2" s="1"/>
  <c r="X628" i="2"/>
  <c r="AZ647" i="1"/>
  <c r="AC609" i="2" s="1"/>
  <c r="W609" i="2"/>
  <c r="AZ617" i="1"/>
  <c r="AC579" i="2" s="1"/>
  <c r="W579" i="2"/>
  <c r="N977" i="1"/>
  <c r="K939" i="2" s="1"/>
  <c r="K940" i="2"/>
  <c r="BA920" i="1"/>
  <c r="AD882" i="2" s="1"/>
  <c r="X882" i="2"/>
  <c r="BA200" i="1"/>
  <c r="AD162" i="2" s="1"/>
  <c r="X162" i="2"/>
  <c r="AZ283" i="1"/>
  <c r="AC245" i="2" s="1"/>
  <c r="W245" i="2"/>
  <c r="AZ392" i="1"/>
  <c r="AC354" i="2" s="1"/>
  <c r="W354" i="2"/>
  <c r="BA387" i="1"/>
  <c r="AD349" i="2" s="1"/>
  <c r="X349" i="2"/>
  <c r="AZ414" i="1"/>
  <c r="AC376" i="2" s="1"/>
  <c r="W376" i="2"/>
  <c r="AZ488" i="1"/>
  <c r="AC450" i="2" s="1"/>
  <c r="W450" i="2"/>
  <c r="BA564" i="1"/>
  <c r="AD526" i="2" s="1"/>
  <c r="X526" i="2"/>
  <c r="BA639" i="1"/>
  <c r="AD601" i="2" s="1"/>
  <c r="X601" i="2"/>
  <c r="BA1061" i="1"/>
  <c r="AD1023" i="2" s="1"/>
  <c r="X1023" i="2"/>
  <c r="BA471" i="1"/>
  <c r="AD433" i="2" s="1"/>
  <c r="X433" i="2"/>
  <c r="BA480" i="1"/>
  <c r="AD442" i="2" s="1"/>
  <c r="X442" i="2"/>
  <c r="BA93" i="1"/>
  <c r="AD55" i="2" s="1"/>
  <c r="X55" i="2"/>
  <c r="AR242" i="1"/>
  <c r="AS242" i="1" s="1"/>
  <c r="V204" i="2" s="1"/>
  <c r="AD242" i="1"/>
  <c r="Q204" i="2" s="1"/>
  <c r="BA629" i="1"/>
  <c r="AD591" i="2" s="1"/>
  <c r="X591" i="2"/>
  <c r="AZ860" i="1"/>
  <c r="AC822" i="2" s="1"/>
  <c r="W822" i="2"/>
  <c r="BA577" i="1"/>
  <c r="AD539" i="2" s="1"/>
  <c r="X539" i="2"/>
  <c r="AR562" i="1"/>
  <c r="AS562" i="1" s="1"/>
  <c r="V524" i="2" s="1"/>
  <c r="AD562" i="1"/>
  <c r="Q524" i="2" s="1"/>
  <c r="AD625" i="1"/>
  <c r="Q587" i="2" s="1"/>
  <c r="AR625" i="1"/>
  <c r="AS625" i="1" s="1"/>
  <c r="V587" i="2" s="1"/>
  <c r="BA879" i="1"/>
  <c r="AD841" i="2" s="1"/>
  <c r="X841" i="2"/>
  <c r="AR1093" i="1"/>
  <c r="AS1093" i="1" s="1"/>
  <c r="V1055" i="2" s="1"/>
  <c r="AD1093" i="1"/>
  <c r="Q1055" i="2" s="1"/>
  <c r="AZ113" i="1"/>
  <c r="AC75" i="2" s="1"/>
  <c r="W75" i="2"/>
  <c r="AZ233" i="1"/>
  <c r="AC195" i="2" s="1"/>
  <c r="W195" i="2"/>
  <c r="BA1092" i="1"/>
  <c r="AD1054" i="2" s="1"/>
  <c r="X1054" i="2"/>
  <c r="B287" i="1"/>
  <c r="E288" i="1"/>
  <c r="B288" i="1" s="1"/>
  <c r="AD103" i="1"/>
  <c r="Q65" i="2" s="1"/>
  <c r="AR103" i="1"/>
  <c r="AS103" i="1" s="1"/>
  <c r="V65" i="2" s="1"/>
  <c r="AR535" i="1"/>
  <c r="AS535" i="1" s="1"/>
  <c r="V497" i="2" s="1"/>
  <c r="AD535" i="1"/>
  <c r="Q497" i="2" s="1"/>
  <c r="BA774" i="1"/>
  <c r="AD736" i="2" s="1"/>
  <c r="X736" i="2"/>
  <c r="AZ668" i="1"/>
  <c r="AC630" i="2" s="1"/>
  <c r="W630" i="2"/>
  <c r="AZ226" i="1"/>
  <c r="AC188" i="2" s="1"/>
  <c r="W188" i="2"/>
  <c r="AQ329" i="1"/>
  <c r="AS329" i="1" s="1"/>
  <c r="V291" i="2" s="1"/>
  <c r="AD329" i="1"/>
  <c r="Q291" i="2" s="1"/>
  <c r="BA551" i="1"/>
  <c r="AD513" i="2" s="1"/>
  <c r="X513" i="2"/>
  <c r="AZ710" i="1"/>
  <c r="AC672" i="2" s="1"/>
  <c r="W672" i="2"/>
  <c r="AZ882" i="1"/>
  <c r="AC844" i="2" s="1"/>
  <c r="W844" i="2"/>
  <c r="AZ197" i="1"/>
  <c r="AC159" i="2" s="1"/>
  <c r="W159" i="2"/>
  <c r="BA192" i="1"/>
  <c r="AD154" i="2" s="1"/>
  <c r="X154" i="2"/>
  <c r="AZ280" i="1"/>
  <c r="AC242" i="2" s="1"/>
  <c r="W242" i="2"/>
  <c r="BA290" i="1"/>
  <c r="AD252" i="2" s="1"/>
  <c r="X252" i="2"/>
  <c r="AZ628" i="1"/>
  <c r="AC590" i="2" s="1"/>
  <c r="W590" i="2"/>
  <c r="AZ703" i="1"/>
  <c r="AC665" i="2" s="1"/>
  <c r="W665" i="2"/>
  <c r="BA895" i="1"/>
  <c r="AD857" i="2" s="1"/>
  <c r="X857" i="2"/>
  <c r="AZ930" i="1"/>
  <c r="AC892" i="2" s="1"/>
  <c r="W892" i="2"/>
  <c r="BA1012" i="1"/>
  <c r="AD974" i="2" s="1"/>
  <c r="X974" i="2"/>
  <c r="BA1100" i="1"/>
  <c r="AD1062" i="2" s="1"/>
  <c r="X1062" i="2"/>
  <c r="BA167" i="1"/>
  <c r="AD129" i="2" s="1"/>
  <c r="X129" i="2"/>
  <c r="AZ343" i="1"/>
  <c r="AC305" i="2" s="1"/>
  <c r="W305" i="2"/>
  <c r="BA142" i="1"/>
  <c r="AD104" i="2" s="1"/>
  <c r="X104" i="2"/>
  <c r="X410" i="2"/>
  <c r="BA448" i="1"/>
  <c r="AD410" i="2" s="1"/>
  <c r="BA146" i="1"/>
  <c r="AD108" i="2" s="1"/>
  <c r="X108" i="2"/>
  <c r="AZ186" i="1"/>
  <c r="AC148" i="2" s="1"/>
  <c r="W148" i="2"/>
  <c r="AQ1013" i="1"/>
  <c r="AB1010" i="1"/>
  <c r="AQ1010" i="1" s="1"/>
  <c r="AD932" i="1"/>
  <c r="Q894" i="2" s="1"/>
  <c r="AR932" i="1"/>
  <c r="AS932" i="1" s="1"/>
  <c r="V894" i="2" s="1"/>
  <c r="BA235" i="1"/>
  <c r="AD197" i="2" s="1"/>
  <c r="X197" i="2"/>
  <c r="BA256" i="1"/>
  <c r="AD218" i="2" s="1"/>
  <c r="X218" i="2"/>
  <c r="BA469" i="1"/>
  <c r="AD431" i="2" s="1"/>
  <c r="X431" i="2"/>
  <c r="AZ656" i="1"/>
  <c r="AC618" i="2" s="1"/>
  <c r="W618" i="2"/>
  <c r="AZ667" i="1"/>
  <c r="AC629" i="2" s="1"/>
  <c r="W629" i="2"/>
  <c r="BA738" i="1"/>
  <c r="AD700" i="2" s="1"/>
  <c r="X700" i="2"/>
  <c r="AZ792" i="1"/>
  <c r="AC754" i="2" s="1"/>
  <c r="W754" i="2"/>
  <c r="BA929" i="1"/>
  <c r="AD891" i="2" s="1"/>
  <c r="X891" i="2"/>
  <c r="BA949" i="1"/>
  <c r="AD911" i="2" s="1"/>
  <c r="X911" i="2"/>
  <c r="AZ991" i="1"/>
  <c r="AC953" i="2" s="1"/>
  <c r="W953" i="2"/>
  <c r="BA1058" i="1"/>
  <c r="AD1020" i="2" s="1"/>
  <c r="X1020" i="2"/>
  <c r="BA1087" i="1"/>
  <c r="AD1049" i="2" s="1"/>
  <c r="X1049" i="2"/>
  <c r="AZ993" i="1"/>
  <c r="AC955" i="2" s="1"/>
  <c r="W955" i="2"/>
  <c r="AR388" i="1"/>
  <c r="AS388" i="1" s="1"/>
  <c r="V350" i="2" s="1"/>
  <c r="AD388" i="1"/>
  <c r="Q350" i="2" s="1"/>
  <c r="AD209" i="1"/>
  <c r="Q171" i="2" s="1"/>
  <c r="AR209" i="1"/>
  <c r="AS209" i="1" s="1"/>
  <c r="V171" i="2" s="1"/>
  <c r="BA622" i="1"/>
  <c r="AD584" i="2" s="1"/>
  <c r="X584" i="2"/>
  <c r="BA1093" i="1"/>
  <c r="AD1055" i="2" s="1"/>
  <c r="X1055" i="2"/>
  <c r="AZ137" i="1"/>
  <c r="AC99" i="2" s="1"/>
  <c r="W99" i="2"/>
  <c r="AZ693" i="1"/>
  <c r="AC655" i="2" s="1"/>
  <c r="W655" i="2"/>
  <c r="BA792" i="1"/>
  <c r="AD754" i="2" s="1"/>
  <c r="X754" i="2"/>
  <c r="BA808" i="1"/>
  <c r="AD770" i="2" s="1"/>
  <c r="X770" i="2"/>
  <c r="AZ906" i="1"/>
  <c r="AC868" i="2" s="1"/>
  <c r="W868" i="2"/>
  <c r="AZ881" i="1"/>
  <c r="AC843" i="2" s="1"/>
  <c r="W843" i="2"/>
  <c r="BA970" i="1"/>
  <c r="AD932" i="2" s="1"/>
  <c r="X932" i="2"/>
  <c r="BA1078" i="1"/>
  <c r="AD1040" i="2" s="1"/>
  <c r="X1040" i="2"/>
  <c r="BA354" i="1"/>
  <c r="AD316" i="2" s="1"/>
  <c r="X316" i="2"/>
  <c r="BA80" i="1"/>
  <c r="AD42" i="2" s="1"/>
  <c r="X42" i="2"/>
  <c r="X346" i="2"/>
  <c r="BA384" i="1"/>
  <c r="AD346" i="2" s="1"/>
  <c r="BA743" i="1"/>
  <c r="AD705" i="2" s="1"/>
  <c r="X705" i="2"/>
  <c r="BA141" i="1"/>
  <c r="AD103" i="2" s="1"/>
  <c r="X103" i="2"/>
  <c r="AR577" i="1"/>
  <c r="AS577" i="1" s="1"/>
  <c r="V539" i="2" s="1"/>
  <c r="AD577" i="1"/>
  <c r="Q539" i="2" s="1"/>
  <c r="X637" i="2"/>
  <c r="BA675" i="1"/>
  <c r="AD637" i="2" s="1"/>
  <c r="AD1013" i="1"/>
  <c r="Q975" i="2" s="1"/>
  <c r="AR1013" i="1"/>
  <c r="W1059" i="2"/>
  <c r="AZ1097" i="1"/>
  <c r="AC1059" i="2" s="1"/>
  <c r="BA137" i="1"/>
  <c r="AD99" i="2" s="1"/>
  <c r="X99" i="2"/>
  <c r="BA122" i="1"/>
  <c r="AD84" i="2" s="1"/>
  <c r="X84" i="2"/>
  <c r="N124" i="1"/>
  <c r="K87" i="2"/>
  <c r="N620" i="1"/>
  <c r="K582" i="2" s="1"/>
  <c r="K583" i="2"/>
  <c r="AD1049" i="1"/>
  <c r="Q1011" i="2" s="1"/>
  <c r="Q1012" i="2"/>
  <c r="P180" i="1"/>
  <c r="M142" i="2" s="1"/>
  <c r="L142" i="2"/>
  <c r="P691" i="1"/>
  <c r="M653" i="2" s="1"/>
  <c r="L653" i="2"/>
  <c r="P937" i="1"/>
  <c r="M899" i="2" s="1"/>
  <c r="L899" i="2"/>
  <c r="N295" i="1"/>
  <c r="K257" i="2" s="1"/>
  <c r="K258" i="2"/>
  <c r="L807" i="2"/>
  <c r="P1060" i="1"/>
  <c r="M1022" i="2" s="1"/>
  <c r="L1022" i="2"/>
  <c r="N267" i="1"/>
  <c r="K230" i="2"/>
  <c r="P1049" i="1"/>
  <c r="M1011" i="2" s="1"/>
  <c r="K1011" i="2"/>
  <c r="P646" i="1"/>
  <c r="M608" i="2" s="1"/>
  <c r="K608" i="2"/>
  <c r="N768" i="1"/>
  <c r="K731" i="2"/>
  <c r="N918" i="1"/>
  <c r="K880" i="2" s="1"/>
  <c r="K895" i="2"/>
  <c r="AJ40" i="1"/>
  <c r="S1029" i="2"/>
  <c r="P214" i="1"/>
  <c r="M176" i="2" s="1"/>
  <c r="L176" i="2"/>
  <c r="P868" i="1"/>
  <c r="M830" i="2" s="1"/>
  <c r="AZ86" i="1"/>
  <c r="AC48" i="2" s="1"/>
  <c r="W48" i="2"/>
  <c r="BA342" i="1"/>
  <c r="AD304" i="2" s="1"/>
  <c r="X304" i="2"/>
  <c r="BA412" i="1"/>
  <c r="AD374" i="2" s="1"/>
  <c r="X374" i="2"/>
  <c r="BA119" i="1"/>
  <c r="AD81" i="2" s="1"/>
  <c r="X81" i="2"/>
  <c r="AZ629" i="1"/>
  <c r="AC591" i="2" s="1"/>
  <c r="W591" i="2"/>
  <c r="AQ208" i="1"/>
  <c r="AQ206" i="1" s="1"/>
  <c r="AB206" i="1"/>
  <c r="AZ230" i="1"/>
  <c r="AC192" i="2" s="1"/>
  <c r="W192" i="2"/>
  <c r="BA212" i="1"/>
  <c r="AD174" i="2" s="1"/>
  <c r="X174" i="2"/>
  <c r="AZ257" i="1"/>
  <c r="AC219" i="2" s="1"/>
  <c r="W219" i="2"/>
  <c r="BA382" i="1"/>
  <c r="AD344" i="2" s="1"/>
  <c r="X344" i="2"/>
  <c r="BA606" i="1"/>
  <c r="AD568" i="2" s="1"/>
  <c r="X568" i="2"/>
  <c r="BA627" i="1"/>
  <c r="AD589" i="2" s="1"/>
  <c r="X589" i="2"/>
  <c r="AZ658" i="1"/>
  <c r="AC620" i="2" s="1"/>
  <c r="W620" i="2"/>
  <c r="AZ738" i="1"/>
  <c r="AC700" i="2" s="1"/>
  <c r="W700" i="2"/>
  <c r="BA886" i="1"/>
  <c r="AD848" i="2" s="1"/>
  <c r="X848" i="2"/>
  <c r="AZ970" i="1"/>
  <c r="AC932" i="2" s="1"/>
  <c r="W932" i="2"/>
  <c r="AZ365" i="1"/>
  <c r="AC327" i="2" s="1"/>
  <c r="W327" i="2"/>
  <c r="AZ96" i="1"/>
  <c r="AC58" i="2" s="1"/>
  <c r="W58" i="2"/>
  <c r="BA566" i="1"/>
  <c r="AD528" i="2" s="1"/>
  <c r="X528" i="2"/>
  <c r="AC20" i="2"/>
  <c r="X619" i="2"/>
  <c r="BA657" i="1"/>
  <c r="AD619" i="2" s="1"/>
  <c r="AQ705" i="1"/>
  <c r="BA861" i="1"/>
  <c r="AD823" i="2" s="1"/>
  <c r="X823" i="2"/>
  <c r="AZ193" i="1"/>
  <c r="AC155" i="2" s="1"/>
  <c r="W155" i="2"/>
  <c r="BA188" i="1"/>
  <c r="AD150" i="2" s="1"/>
  <c r="X150" i="2"/>
  <c r="BA285" i="1"/>
  <c r="AD247" i="2" s="1"/>
  <c r="X247" i="2"/>
  <c r="AZ356" i="1"/>
  <c r="AC318" i="2" s="1"/>
  <c r="W318" i="2"/>
  <c r="AZ423" i="1"/>
  <c r="AC385" i="2" s="1"/>
  <c r="W385" i="2"/>
  <c r="AZ432" i="1"/>
  <c r="AC394" i="2" s="1"/>
  <c r="W394" i="2"/>
  <c r="BA502" i="1"/>
  <c r="AD464" i="2" s="1"/>
  <c r="X464" i="2"/>
  <c r="BA540" i="1"/>
  <c r="AD502" i="2" s="1"/>
  <c r="X502" i="2"/>
  <c r="AZ606" i="1"/>
  <c r="AC568" i="2" s="1"/>
  <c r="W568" i="2"/>
  <c r="AZ581" i="1"/>
  <c r="AC543" i="2" s="1"/>
  <c r="W543" i="2"/>
  <c r="BA631" i="1"/>
  <c r="AD593" i="2" s="1"/>
  <c r="X593" i="2"/>
  <c r="AZ677" i="1"/>
  <c r="AC639" i="2" s="1"/>
  <c r="W639" i="2"/>
  <c r="BA833" i="1"/>
  <c r="AD795" i="2" s="1"/>
  <c r="X795" i="2"/>
  <c r="AZ873" i="1"/>
  <c r="AC835" i="2" s="1"/>
  <c r="W835" i="2"/>
  <c r="BA953" i="1"/>
  <c r="AD915" i="2" s="1"/>
  <c r="X915" i="2"/>
  <c r="W109" i="2"/>
  <c r="AZ147" i="1"/>
  <c r="AC109" i="2" s="1"/>
  <c r="W401" i="2"/>
  <c r="AZ439" i="1"/>
  <c r="AC401" i="2" s="1"/>
  <c r="AZ168" i="1"/>
  <c r="AC130" i="2" s="1"/>
  <c r="W130" i="2"/>
  <c r="BA263" i="1"/>
  <c r="AD225" i="2" s="1"/>
  <c r="X225" i="2"/>
  <c r="AJ55" i="1"/>
  <c r="S17" i="2" s="1"/>
  <c r="AI54" i="1"/>
  <c r="AZ897" i="1"/>
  <c r="AC859" i="2" s="1"/>
  <c r="W859" i="2"/>
  <c r="AZ951" i="1"/>
  <c r="AC913" i="2" s="1"/>
  <c r="W913" i="2"/>
  <c r="AZ120" i="1"/>
  <c r="AC82" i="2" s="1"/>
  <c r="W82" i="2"/>
  <c r="AZ127" i="1"/>
  <c r="AC89" i="2" s="1"/>
  <c r="W89" i="2"/>
  <c r="BA645" i="1"/>
  <c r="AD607" i="2" s="1"/>
  <c r="X607" i="2"/>
  <c r="AZ715" i="1"/>
  <c r="AC677" i="2" s="1"/>
  <c r="W677" i="2"/>
  <c r="BA801" i="1"/>
  <c r="AD763" i="2" s="1"/>
  <c r="X763" i="2"/>
  <c r="BA947" i="1"/>
  <c r="AD909" i="2" s="1"/>
  <c r="X909" i="2"/>
  <c r="BA877" i="1"/>
  <c r="AD839" i="2" s="1"/>
  <c r="X839" i="2"/>
  <c r="AZ989" i="1"/>
  <c r="AC951" i="2" s="1"/>
  <c r="W951" i="2"/>
  <c r="L326" i="2"/>
  <c r="O363" i="1"/>
  <c r="BA90" i="1"/>
  <c r="AD52" i="2" s="1"/>
  <c r="X52" i="2"/>
  <c r="BA787" i="1"/>
  <c r="AD749" i="2" s="1"/>
  <c r="X749" i="2"/>
  <c r="P978" i="1"/>
  <c r="M940" i="2" s="1"/>
  <c r="L940" i="2"/>
  <c r="O977" i="1"/>
  <c r="AZ1013" i="1"/>
  <c r="AC975" i="2" s="1"/>
  <c r="W975" i="2"/>
  <c r="BA465" i="1"/>
  <c r="AD427" i="2" s="1"/>
  <c r="X427" i="2"/>
  <c r="AZ388" i="1"/>
  <c r="AC350" i="2" s="1"/>
  <c r="W350" i="2"/>
  <c r="BA508" i="1"/>
  <c r="AD470" i="2" s="1"/>
  <c r="X470" i="2"/>
  <c r="N687" i="1"/>
  <c r="K649" i="2" s="1"/>
  <c r="K650" i="2"/>
  <c r="AZ671" i="1"/>
  <c r="AC633" i="2" s="1"/>
  <c r="W633" i="2"/>
  <c r="AZ839" i="1"/>
  <c r="AC801" i="2" s="1"/>
  <c r="W801" i="2"/>
  <c r="AZ877" i="1"/>
  <c r="AC839" i="2" s="1"/>
  <c r="W839" i="2"/>
  <c r="BA930" i="1"/>
  <c r="AD892" i="2" s="1"/>
  <c r="X892" i="2"/>
  <c r="BA220" i="1"/>
  <c r="AD182" i="2" s="1"/>
  <c r="X182" i="2"/>
  <c r="BA476" i="1"/>
  <c r="AD438" i="2" s="1"/>
  <c r="X438" i="2"/>
  <c r="BA293" i="1"/>
  <c r="AD255" i="2" s="1"/>
  <c r="X255" i="2"/>
  <c r="AD498" i="1"/>
  <c r="Q460" i="2" s="1"/>
  <c r="AR498" i="1"/>
  <c r="AS498" i="1" s="1"/>
  <c r="V460" i="2" s="1"/>
  <c r="AD554" i="1"/>
  <c r="Q516" i="2" s="1"/>
  <c r="AR554" i="1"/>
  <c r="AS554" i="1" s="1"/>
  <c r="V516" i="2" s="1"/>
  <c r="L664" i="2"/>
  <c r="O701" i="1"/>
  <c r="AQ433" i="1"/>
  <c r="AS433" i="1" s="1"/>
  <c r="V395" i="2" s="1"/>
  <c r="AD433" i="1"/>
  <c r="Q395" i="2" s="1"/>
  <c r="BA430" i="1"/>
  <c r="AD392" i="2" s="1"/>
  <c r="X392" i="2"/>
  <c r="AZ510" i="1"/>
  <c r="AC472" i="2" s="1"/>
  <c r="W472" i="2"/>
  <c r="BA839" i="1"/>
  <c r="AD801" i="2" s="1"/>
  <c r="X801" i="2"/>
  <c r="N165" i="1"/>
  <c r="K127" i="2" s="1"/>
  <c r="K128" i="2"/>
  <c r="AZ735" i="1"/>
  <c r="AC697" i="2" s="1"/>
  <c r="W697" i="2"/>
  <c r="W507" i="2"/>
  <c r="AZ545" i="1"/>
  <c r="AC507" i="2" s="1"/>
  <c r="AR798" i="1"/>
  <c r="AS798" i="1" s="1"/>
  <c r="V760" i="2" s="1"/>
  <c r="AD798" i="1"/>
  <c r="Q760" i="2" s="1"/>
  <c r="AD71" i="1"/>
  <c r="Q33" i="2" s="1"/>
  <c r="AR71" i="1"/>
  <c r="AS71" i="1" s="1"/>
  <c r="V33" i="2" s="1"/>
  <c r="BA492" i="1"/>
  <c r="AD454" i="2" s="1"/>
  <c r="X454" i="2"/>
  <c r="BA601" i="1"/>
  <c r="AD563" i="2" s="1"/>
  <c r="X563" i="2"/>
  <c r="BA127" i="1"/>
  <c r="AD89" i="2" s="1"/>
  <c r="X89" i="2"/>
  <c r="AZ260" i="1"/>
  <c r="AC222" i="2" s="1"/>
  <c r="W222" i="2"/>
  <c r="AZ433" i="1"/>
  <c r="AC395" i="2" s="1"/>
  <c r="W395" i="2"/>
  <c r="AZ370" i="1"/>
  <c r="AC332" i="2" s="1"/>
  <c r="W332" i="2"/>
  <c r="BA612" i="1"/>
  <c r="AD574" i="2" s="1"/>
  <c r="X574" i="2"/>
  <c r="AR343" i="1"/>
  <c r="AS343" i="1" s="1"/>
  <c r="V305" i="2" s="1"/>
  <c r="AD343" i="1"/>
  <c r="Q305" i="2" s="1"/>
  <c r="AR342" i="1"/>
  <c r="AS342" i="1" s="1"/>
  <c r="V304" i="2" s="1"/>
  <c r="AD342" i="1"/>
  <c r="Q304" i="2" s="1"/>
  <c r="AZ89" i="1"/>
  <c r="AC51" i="2" s="1"/>
  <c r="W51" i="2"/>
  <c r="AZ526" i="1"/>
  <c r="AC488" i="2" s="1"/>
  <c r="W488" i="2"/>
  <c r="BA714" i="1"/>
  <c r="AD676" i="2" s="1"/>
  <c r="X676" i="2"/>
  <c r="BA795" i="1"/>
  <c r="AD757" i="2" s="1"/>
  <c r="X757" i="2"/>
  <c r="AD544" i="1"/>
  <c r="Q506" i="2" s="1"/>
  <c r="AR544" i="1"/>
  <c r="AS544" i="1" s="1"/>
  <c r="V506" i="2" s="1"/>
  <c r="AR563" i="1"/>
  <c r="AS563" i="1" s="1"/>
  <c r="V525" i="2" s="1"/>
  <c r="AD563" i="1"/>
  <c r="Q525" i="2" s="1"/>
  <c r="BA871" i="1"/>
  <c r="AD833" i="2" s="1"/>
  <c r="X833" i="2"/>
  <c r="X988" i="2"/>
  <c r="BA1026" i="1"/>
  <c r="AD988" i="2" s="1"/>
  <c r="AD140" i="1"/>
  <c r="Q102" i="2" s="1"/>
  <c r="AZ116" i="1"/>
  <c r="AC78" i="2" s="1"/>
  <c r="W78" i="2"/>
  <c r="AZ275" i="1"/>
  <c r="AC237" i="2" s="1"/>
  <c r="W237" i="2"/>
  <c r="BA348" i="1"/>
  <c r="AD310" i="2" s="1"/>
  <c r="X310" i="2"/>
  <c r="AZ387" i="1"/>
  <c r="AC349" i="2" s="1"/>
  <c r="W349" i="2"/>
  <c r="BA473" i="1"/>
  <c r="AD435" i="2" s="1"/>
  <c r="X435" i="2"/>
  <c r="AZ612" i="1"/>
  <c r="AC574" i="2" s="1"/>
  <c r="W574" i="2"/>
  <c r="BA680" i="1"/>
  <c r="AD642" i="2" s="1"/>
  <c r="X642" i="2"/>
  <c r="BA284" i="1"/>
  <c r="AD246" i="2" s="1"/>
  <c r="X246" i="2"/>
  <c r="AD378" i="1"/>
  <c r="Q340" i="2" s="1"/>
  <c r="AR378" i="1"/>
  <c r="AS378" i="1" s="1"/>
  <c r="V340" i="2" s="1"/>
  <c r="W540" i="2"/>
  <c r="AZ578" i="1"/>
  <c r="AC540" i="2" s="1"/>
  <c r="L658" i="2"/>
  <c r="O695" i="1"/>
  <c r="AZ256" i="1"/>
  <c r="AC218" i="2" s="1"/>
  <c r="W218" i="2"/>
  <c r="BA257" i="1"/>
  <c r="AD219" i="2" s="1"/>
  <c r="X219" i="2"/>
  <c r="BA548" i="1"/>
  <c r="AD510" i="2" s="1"/>
  <c r="X510" i="2"/>
  <c r="BA585" i="1"/>
  <c r="AD547" i="2" s="1"/>
  <c r="X547" i="2"/>
  <c r="BA729" i="1"/>
  <c r="AD691" i="2" s="1"/>
  <c r="X691" i="2"/>
  <c r="AZ926" i="1"/>
  <c r="AC888" i="2" s="1"/>
  <c r="W888" i="2"/>
  <c r="AZ891" i="1"/>
  <c r="AC853" i="2" s="1"/>
  <c r="W853" i="2"/>
  <c r="BA973" i="1"/>
  <c r="AD935" i="2" s="1"/>
  <c r="X935" i="2"/>
  <c r="BA1030" i="1"/>
  <c r="AD992" i="2" s="1"/>
  <c r="X992" i="2"/>
  <c r="BA1075" i="1"/>
  <c r="AD1037" i="2" s="1"/>
  <c r="X1037" i="2"/>
  <c r="Y685" i="1"/>
  <c r="Y30" i="1" s="1"/>
  <c r="Y31" i="1"/>
  <c r="AD938" i="1"/>
  <c r="Q901" i="2"/>
  <c r="N227" i="1"/>
  <c r="K189" i="2" s="1"/>
  <c r="K190" i="2"/>
  <c r="N663" i="1"/>
  <c r="K626" i="2"/>
  <c r="N741" i="1"/>
  <c r="K703" i="2" s="1"/>
  <c r="K704" i="2"/>
  <c r="AG789" i="1"/>
  <c r="R751" i="2" s="1"/>
  <c r="N913" i="1"/>
  <c r="K875" i="2" s="1"/>
  <c r="K876" i="2"/>
  <c r="N635" i="1"/>
  <c r="K597" i="2" s="1"/>
  <c r="K598" i="2"/>
  <c r="P816" i="1"/>
  <c r="M778" i="2" s="1"/>
  <c r="P64" i="1"/>
  <c r="M26" i="2" s="1"/>
  <c r="K26" i="2"/>
  <c r="N1076" i="1"/>
  <c r="K1038" i="2" s="1"/>
  <c r="K1039" i="2"/>
  <c r="N435" i="1"/>
  <c r="K397" i="2" s="1"/>
  <c r="K398" i="2"/>
  <c r="AQ687" i="1"/>
  <c r="N1052" i="1"/>
  <c r="K1015" i="2"/>
  <c r="N117" i="1"/>
  <c r="K80" i="2"/>
  <c r="N428" i="1"/>
  <c r="K391" i="2"/>
  <c r="AG183" i="1"/>
  <c r="R145" i="2" s="1"/>
  <c r="P669" i="1"/>
  <c r="M631" i="2" s="1"/>
  <c r="L631" i="2"/>
  <c r="N893" i="1"/>
  <c r="K856" i="2"/>
  <c r="P1014" i="1"/>
  <c r="M976" i="2" s="1"/>
  <c r="L976" i="2"/>
  <c r="P360" i="1"/>
  <c r="M322" i="2" s="1"/>
  <c r="L322" i="2"/>
  <c r="N409" i="1"/>
  <c r="K372" i="2"/>
  <c r="P840" i="1"/>
  <c r="M802" i="2" s="1"/>
  <c r="L802" i="2"/>
  <c r="P998" i="1"/>
  <c r="M960" i="2" s="1"/>
  <c r="K960" i="2"/>
  <c r="N959" i="1"/>
  <c r="K922" i="2"/>
  <c r="N373" i="1"/>
  <c r="K336" i="2"/>
  <c r="AB982" i="1"/>
  <c r="AR431" i="1"/>
  <c r="AS431" i="1" s="1"/>
  <c r="V393" i="2" s="1"/>
  <c r="AD431" i="1"/>
  <c r="Q393" i="2" s="1"/>
  <c r="BA72" i="1"/>
  <c r="AD34" i="2" s="1"/>
  <c r="X34" i="2"/>
  <c r="BA483" i="1"/>
  <c r="AD445" i="2" s="1"/>
  <c r="X445" i="2"/>
  <c r="AZ571" i="1"/>
  <c r="AC533" i="2" s="1"/>
  <c r="W533" i="2"/>
  <c r="BA563" i="1"/>
  <c r="AD525" i="2" s="1"/>
  <c r="X525" i="2"/>
  <c r="AZ1086" i="1"/>
  <c r="AC1048" i="2" s="1"/>
  <c r="W1048" i="2"/>
  <c r="L1025" i="2"/>
  <c r="P1063" i="1"/>
  <c r="M1025" i="2" s="1"/>
  <c r="BA805" i="1"/>
  <c r="AD767" i="2" s="1"/>
  <c r="X767" i="2"/>
  <c r="AZ999" i="1"/>
  <c r="AC961" i="2" s="1"/>
  <c r="W961" i="2"/>
  <c r="BA1085" i="1"/>
  <c r="AD1047" i="2" s="1"/>
  <c r="X1047" i="2"/>
  <c r="BA1098" i="1"/>
  <c r="AD1060" i="2" s="1"/>
  <c r="X1060" i="2"/>
  <c r="W319" i="2"/>
  <c r="AZ357" i="1"/>
  <c r="AC319" i="2" s="1"/>
  <c r="L357" i="2"/>
  <c r="P395" i="1"/>
  <c r="M357" i="2" s="1"/>
  <c r="X319" i="2"/>
  <c r="BA357" i="1"/>
  <c r="AD319" i="2" s="1"/>
  <c r="W489" i="2"/>
  <c r="AZ527" i="1"/>
  <c r="AC489" i="2" s="1"/>
  <c r="L24" i="2"/>
  <c r="O61" i="1"/>
  <c r="L23" i="2" s="1"/>
  <c r="AR263" i="1"/>
  <c r="AS263" i="1" s="1"/>
  <c r="V225" i="2" s="1"/>
  <c r="AD263" i="1"/>
  <c r="Q225" i="2" s="1"/>
  <c r="AR582" i="1"/>
  <c r="AS582" i="1" s="1"/>
  <c r="V544" i="2" s="1"/>
  <c r="AD582" i="1"/>
  <c r="Q544" i="2" s="1"/>
  <c r="K661" i="2"/>
  <c r="N698" i="1"/>
  <c r="K660" i="2" s="1"/>
  <c r="AZ297" i="1"/>
  <c r="AC259" i="2" s="1"/>
  <c r="W259" i="2"/>
  <c r="AZ1008" i="1"/>
  <c r="AC970" i="2" s="1"/>
  <c r="W970" i="2"/>
  <c r="AZ997" i="1"/>
  <c r="AC959" i="2" s="1"/>
  <c r="W959" i="2"/>
  <c r="AZ1090" i="1"/>
  <c r="AC1052" i="2" s="1"/>
  <c r="W1052" i="2"/>
  <c r="BA88" i="1"/>
  <c r="AD50" i="2" s="1"/>
  <c r="X50" i="2"/>
  <c r="AZ236" i="1"/>
  <c r="AC198" i="2" s="1"/>
  <c r="W198" i="2"/>
  <c r="AZ412" i="1"/>
  <c r="AC374" i="2" s="1"/>
  <c r="W374" i="2"/>
  <c r="X294" i="2"/>
  <c r="BA332" i="1"/>
  <c r="AD294" i="2" s="1"/>
  <c r="AR729" i="1"/>
  <c r="AS729" i="1" s="1"/>
  <c r="V691" i="2" s="1"/>
  <c r="AD729" i="1"/>
  <c r="Q691" i="2" s="1"/>
  <c r="AZ506" i="1"/>
  <c r="AC468" i="2" s="1"/>
  <c r="W468" i="2"/>
  <c r="AZ786" i="1"/>
  <c r="AC748" i="2" s="1"/>
  <c r="W748" i="2"/>
  <c r="AZ522" i="1"/>
  <c r="AC484" i="2" s="1"/>
  <c r="W484" i="2"/>
  <c r="AD522" i="1"/>
  <c r="Q484" i="2" s="1"/>
  <c r="AR522" i="1"/>
  <c r="AS522" i="1" s="1"/>
  <c r="V484" i="2" s="1"/>
  <c r="BA829" i="1"/>
  <c r="AD791" i="2" s="1"/>
  <c r="X791" i="2"/>
  <c r="N964" i="1"/>
  <c r="K926" i="2" s="1"/>
  <c r="K927" i="2"/>
  <c r="BA217" i="1"/>
  <c r="AD179" i="2" s="1"/>
  <c r="X179" i="2"/>
  <c r="AZ229" i="1"/>
  <c r="AC191" i="2" s="1"/>
  <c r="W191" i="2"/>
  <c r="BA459" i="1"/>
  <c r="AD421" i="2" s="1"/>
  <c r="X421" i="2"/>
  <c r="AZ456" i="1"/>
  <c r="AC418" i="2" s="1"/>
  <c r="W418" i="2"/>
  <c r="AZ464" i="1"/>
  <c r="AC426" i="2" s="1"/>
  <c r="W426" i="2"/>
  <c r="AZ508" i="1"/>
  <c r="AC470" i="2" s="1"/>
  <c r="W470" i="2"/>
  <c r="BA589" i="1"/>
  <c r="AD551" i="2" s="1"/>
  <c r="X551" i="2"/>
  <c r="AZ601" i="1"/>
  <c r="AC563" i="2" s="1"/>
  <c r="W563" i="2"/>
  <c r="BA147" i="1"/>
  <c r="AD109" i="2" s="1"/>
  <c r="X109" i="2"/>
  <c r="BA439" i="1"/>
  <c r="AD401" i="2" s="1"/>
  <c r="X401" i="2"/>
  <c r="AR365" i="1"/>
  <c r="AD365" i="1"/>
  <c r="Q327" i="2" s="1"/>
  <c r="AC364" i="1"/>
  <c r="W432" i="2"/>
  <c r="AZ470" i="1"/>
  <c r="AC432" i="2" s="1"/>
  <c r="AR255" i="1"/>
  <c r="AS255" i="1" s="1"/>
  <c r="V217" i="2" s="1"/>
  <c r="AD255" i="1"/>
  <c r="Q217" i="2" s="1"/>
  <c r="AC896" i="1"/>
  <c r="AR897" i="1"/>
  <c r="AD897" i="1"/>
  <c r="Q859" i="2" s="1"/>
  <c r="AZ493" i="1"/>
  <c r="AC455" i="2" s="1"/>
  <c r="W455" i="2"/>
  <c r="AZ587" i="1"/>
  <c r="AC549" i="2" s="1"/>
  <c r="W549" i="2"/>
  <c r="BA786" i="1"/>
  <c r="AD748" i="2" s="1"/>
  <c r="X748" i="2"/>
  <c r="AQ814" i="1"/>
  <c r="AS814" i="1" s="1"/>
  <c r="V776" i="2" s="1"/>
  <c r="AD814" i="1"/>
  <c r="Q776" i="2" s="1"/>
  <c r="BA197" i="1"/>
  <c r="AD159" i="2" s="1"/>
  <c r="X159" i="2"/>
  <c r="AZ217" i="1"/>
  <c r="AC179" i="2" s="1"/>
  <c r="W179" i="2"/>
  <c r="N325" i="1"/>
  <c r="K287" i="2" s="1"/>
  <c r="K292" i="2"/>
  <c r="BA307" i="1"/>
  <c r="AD269" i="2" s="1"/>
  <c r="X269" i="2"/>
  <c r="AZ247" i="1"/>
  <c r="AC209" i="2" s="1"/>
  <c r="W209" i="2"/>
  <c r="AZ589" i="1"/>
  <c r="AC551" i="2" s="1"/>
  <c r="W551" i="2"/>
  <c r="AZ1087" i="1"/>
  <c r="AC1049" i="2" s="1"/>
  <c r="W1049" i="2"/>
  <c r="X187" i="2"/>
  <c r="BA225" i="1"/>
  <c r="AD187" i="2" s="1"/>
  <c r="AQ63" i="1"/>
  <c r="AQ62" i="1" s="1"/>
  <c r="AB62" i="1"/>
  <c r="AD371" i="1"/>
  <c r="Q333" i="2" s="1"/>
  <c r="AR371" i="1"/>
  <c r="AS371" i="1" s="1"/>
  <c r="V333" i="2" s="1"/>
  <c r="AR666" i="1"/>
  <c r="AS666" i="1" s="1"/>
  <c r="V628" i="2" s="1"/>
  <c r="AD666" i="1"/>
  <c r="Q628" i="2" s="1"/>
  <c r="AZ563" i="1"/>
  <c r="AC525" i="2" s="1"/>
  <c r="W525" i="2"/>
  <c r="BA716" i="1"/>
  <c r="AD678" i="2" s="1"/>
  <c r="X678" i="2"/>
  <c r="BA751" i="1"/>
  <c r="AD713" i="2" s="1"/>
  <c r="X713" i="2"/>
  <c r="AZ834" i="1"/>
  <c r="AC796" i="2" s="1"/>
  <c r="W796" i="2"/>
  <c r="AZ922" i="1"/>
  <c r="AC884" i="2" s="1"/>
  <c r="W884" i="2"/>
  <c r="BA213" i="1"/>
  <c r="AD175" i="2" s="1"/>
  <c r="X175" i="2"/>
  <c r="AZ640" i="1"/>
  <c r="AC602" i="2" s="1"/>
  <c r="W602" i="2"/>
  <c r="AZ713" i="1"/>
  <c r="AC675" i="2" s="1"/>
  <c r="W675" i="2"/>
  <c r="BA736" i="1"/>
  <c r="AD698" i="2" s="1"/>
  <c r="X698" i="2"/>
  <c r="BA770" i="1"/>
  <c r="AD732" i="2" s="1"/>
  <c r="X732" i="2"/>
  <c r="AZ875" i="1"/>
  <c r="AC837" i="2" s="1"/>
  <c r="W837" i="2"/>
  <c r="AZ1034" i="1"/>
  <c r="AC996" i="2" s="1"/>
  <c r="W996" i="2"/>
  <c r="BA1011" i="1"/>
  <c r="AD973" i="2" s="1"/>
  <c r="X973" i="2"/>
  <c r="AZ996" i="1"/>
  <c r="AC958" i="2" s="1"/>
  <c r="W958" i="2"/>
  <c r="BA199" i="1"/>
  <c r="AD161" i="2" s="1"/>
  <c r="X161" i="2"/>
  <c r="AQ167" i="1"/>
  <c r="AQ166" i="1" s="1"/>
  <c r="AQ165" i="1" s="1"/>
  <c r="AB166" i="1"/>
  <c r="AB165" i="1" s="1"/>
  <c r="BA388" i="1"/>
  <c r="AD350" i="2" s="1"/>
  <c r="X350" i="2"/>
  <c r="AZ225" i="1"/>
  <c r="AC187" i="2" s="1"/>
  <c r="W187" i="2"/>
  <c r="X148" i="2"/>
  <c r="BA186" i="1"/>
  <c r="AD148" i="2" s="1"/>
  <c r="N67" i="1"/>
  <c r="K30" i="2"/>
  <c r="AR247" i="1"/>
  <c r="AS247" i="1" s="1"/>
  <c r="V209" i="2" s="1"/>
  <c r="AD247" i="1"/>
  <c r="Q209" i="2" s="1"/>
  <c r="AD787" i="1"/>
  <c r="Q749" i="2" s="1"/>
  <c r="AR787" i="1"/>
  <c r="AS787" i="1" s="1"/>
  <c r="V749" i="2" s="1"/>
  <c r="AD716" i="1"/>
  <c r="Q678" i="2" s="1"/>
  <c r="AR716" i="1"/>
  <c r="AS716" i="1" s="1"/>
  <c r="V678" i="2" s="1"/>
  <c r="BA1056" i="1"/>
  <c r="AD1018" i="2" s="1"/>
  <c r="X1018" i="2"/>
  <c r="AQ832" i="1"/>
  <c r="AS832" i="1" s="1"/>
  <c r="V794" i="2" s="1"/>
  <c r="AD832" i="1"/>
  <c r="Q794" i="2" s="1"/>
  <c r="AZ213" i="1"/>
  <c r="AC175" i="2" s="1"/>
  <c r="W175" i="2"/>
  <c r="BA275" i="1"/>
  <c r="AD237" i="2" s="1"/>
  <c r="X237" i="2"/>
  <c r="BA498" i="1"/>
  <c r="AD460" i="2" s="1"/>
  <c r="X460" i="2"/>
  <c r="BA711" i="1"/>
  <c r="AD673" i="2" s="1"/>
  <c r="X673" i="2"/>
  <c r="AZ804" i="1"/>
  <c r="AC766" i="2" s="1"/>
  <c r="W766" i="2"/>
  <c r="AZ866" i="1"/>
  <c r="AC828" i="2" s="1"/>
  <c r="W828" i="2"/>
  <c r="BA927" i="1"/>
  <c r="AD889" i="2" s="1"/>
  <c r="X889" i="2"/>
  <c r="AZ987" i="1"/>
  <c r="AC949" i="2" s="1"/>
  <c r="W949" i="2"/>
  <c r="AZ1011" i="1"/>
  <c r="AC973" i="2" s="1"/>
  <c r="W973" i="2"/>
  <c r="AZ1057" i="1"/>
  <c r="AC1019" i="2" s="1"/>
  <c r="W1019" i="2"/>
  <c r="BA1042" i="1"/>
  <c r="AD1004" i="2" s="1"/>
  <c r="X1004" i="2"/>
  <c r="AZ199" i="1"/>
  <c r="AC161" i="2" s="1"/>
  <c r="W161" i="2"/>
  <c r="AZ501" i="1"/>
  <c r="AC463" i="2" s="1"/>
  <c r="W463" i="2"/>
  <c r="P364" i="1"/>
  <c r="M326" i="2" s="1"/>
  <c r="K326" i="2"/>
  <c r="N363" i="1"/>
  <c r="K325" i="2" s="1"/>
  <c r="W31" i="2"/>
  <c r="AZ69" i="1"/>
  <c r="AC31" i="2" s="1"/>
  <c r="AZ140" i="1"/>
  <c r="AC102" i="2" s="1"/>
  <c r="W102" i="2"/>
  <c r="AZ931" i="1"/>
  <c r="AC893" i="2" s="1"/>
  <c r="W893" i="2"/>
  <c r="BA804" i="1"/>
  <c r="AD766" i="2" s="1"/>
  <c r="X766" i="2"/>
  <c r="BA926" i="1"/>
  <c r="AD888" i="2" s="1"/>
  <c r="X888" i="2"/>
  <c r="BA891" i="1"/>
  <c r="AD853" i="2" s="1"/>
  <c r="X853" i="2"/>
  <c r="AZ1098" i="1"/>
  <c r="AC1060" i="2" s="1"/>
  <c r="W1060" i="2"/>
  <c r="AZ468" i="1"/>
  <c r="AC430" i="2" s="1"/>
  <c r="W430" i="2"/>
  <c r="AD412" i="1"/>
  <c r="Q374" i="2" s="1"/>
  <c r="AR412" i="1"/>
  <c r="AS412" i="1" s="1"/>
  <c r="V374" i="2" s="1"/>
  <c r="BA179" i="1"/>
  <c r="AD141" i="2" s="1"/>
  <c r="X141" i="2"/>
  <c r="BA339" i="1"/>
  <c r="AD301" i="2" s="1"/>
  <c r="X301" i="2"/>
  <c r="AH685" i="1"/>
  <c r="AH30" i="1" s="1"/>
  <c r="AH31" i="1"/>
  <c r="AQ442" i="1"/>
  <c r="AD442" i="1"/>
  <c r="Q404" i="2" s="1"/>
  <c r="L364" i="2"/>
  <c r="O401" i="1"/>
  <c r="W676" i="2"/>
  <c r="AZ714" i="1"/>
  <c r="AC676" i="2" s="1"/>
  <c r="X262" i="2"/>
  <c r="BA300" i="1"/>
  <c r="AD262" i="2" s="1"/>
  <c r="BA988" i="1"/>
  <c r="AD950" i="2" s="1"/>
  <c r="X950" i="2"/>
  <c r="BA89" i="1"/>
  <c r="AD51" i="2" s="1"/>
  <c r="X51" i="2"/>
  <c r="BA164" i="1"/>
  <c r="AD126" i="2" s="1"/>
  <c r="X126" i="2"/>
  <c r="AZ727" i="1"/>
  <c r="AC689" i="2" s="1"/>
  <c r="W689" i="2"/>
  <c r="AA756" i="1"/>
  <c r="AA34" i="1"/>
  <c r="N252" i="1"/>
  <c r="K214" i="2" s="1"/>
  <c r="K215" i="2"/>
  <c r="P641" i="1"/>
  <c r="M603" i="2" s="1"/>
  <c r="K603" i="2"/>
  <c r="L737" i="2"/>
  <c r="N862" i="1"/>
  <c r="K824" i="2" s="1"/>
  <c r="K845" i="2"/>
  <c r="N733" i="1"/>
  <c r="K695" i="2" s="1"/>
  <c r="K696" i="2"/>
  <c r="N784" i="1"/>
  <c r="K747" i="2"/>
  <c r="P155" i="1"/>
  <c r="M117" i="2" s="1"/>
  <c r="L117" i="2"/>
  <c r="P445" i="1"/>
  <c r="M407" i="2" s="1"/>
  <c r="N1083" i="1"/>
  <c r="K1045" i="2" s="1"/>
  <c r="K1046" i="2"/>
  <c r="N889" i="1"/>
  <c r="K852" i="2"/>
  <c r="AC228" i="1"/>
  <c r="AD228" i="1" s="1"/>
  <c r="Q190" i="2" s="1"/>
  <c r="AL265" i="1"/>
  <c r="L902" i="2"/>
  <c r="N708" i="1"/>
  <c r="K670" i="2" s="1"/>
  <c r="K671" i="2"/>
  <c r="BA140" i="1"/>
  <c r="AD102" i="2" s="1"/>
  <c r="X102" i="2"/>
  <c r="X112" i="2"/>
  <c r="BA150" i="1"/>
  <c r="AD112" i="2" s="1"/>
  <c r="X553" i="2"/>
  <c r="BA591" i="1"/>
  <c r="AD553" i="2" s="1"/>
  <c r="AR1064" i="1"/>
  <c r="AC1063" i="1"/>
  <c r="AR1063" i="1" s="1"/>
  <c r="AD1064" i="1"/>
  <c r="AZ234" i="1"/>
  <c r="AC196" i="2" s="1"/>
  <c r="W196" i="2"/>
  <c r="BA238" i="1"/>
  <c r="AD200" i="2" s="1"/>
  <c r="X200" i="2"/>
  <c r="BA251" i="1"/>
  <c r="AD213" i="2" s="1"/>
  <c r="X213" i="2"/>
  <c r="BA403" i="1"/>
  <c r="AD365" i="2" s="1"/>
  <c r="X365" i="2"/>
  <c r="AZ479" i="1"/>
  <c r="AC441" i="2" s="1"/>
  <c r="W441" i="2"/>
  <c r="AZ605" i="1"/>
  <c r="AC567" i="2" s="1"/>
  <c r="W567" i="2"/>
  <c r="BA642" i="1"/>
  <c r="AD604" i="2" s="1"/>
  <c r="X604" i="2"/>
  <c r="AZ585" i="1"/>
  <c r="AC547" i="2" s="1"/>
  <c r="W547" i="2"/>
  <c r="AQ727" i="1"/>
  <c r="AQ725" i="1" s="1"/>
  <c r="AB725" i="1"/>
  <c r="BA767" i="1"/>
  <c r="AD729" i="2" s="1"/>
  <c r="X729" i="2"/>
  <c r="BA843" i="1"/>
  <c r="AD805" i="2" s="1"/>
  <c r="X805" i="2"/>
  <c r="AZ874" i="1"/>
  <c r="AC836" i="2" s="1"/>
  <c r="W836" i="2"/>
  <c r="AZ869" i="1"/>
  <c r="AC831" i="2" s="1"/>
  <c r="W831" i="2"/>
  <c r="W411" i="2"/>
  <c r="AZ449" i="1"/>
  <c r="AC411" i="2" s="1"/>
  <c r="AD207" i="1"/>
  <c r="Q169" i="2" s="1"/>
  <c r="AR207" i="1"/>
  <c r="AS207" i="1" s="1"/>
  <c r="V169" i="2" s="1"/>
  <c r="AC206" i="1"/>
  <c r="BA475" i="1"/>
  <c r="AD437" i="2" s="1"/>
  <c r="X437" i="2"/>
  <c r="AZ582" i="1"/>
  <c r="AC544" i="2" s="1"/>
  <c r="W544" i="2"/>
  <c r="AZ469" i="1"/>
  <c r="AC431" i="2" s="1"/>
  <c r="W431" i="2"/>
  <c r="BA554" i="1"/>
  <c r="AD516" i="2" s="1"/>
  <c r="X516" i="2"/>
  <c r="AD351" i="1"/>
  <c r="Q313" i="2" s="1"/>
  <c r="AB350" i="1"/>
  <c r="AB349" i="1" s="1"/>
  <c r="AQ351" i="1"/>
  <c r="X787" i="2"/>
  <c r="BA825" i="1"/>
  <c r="AD787" i="2" s="1"/>
  <c r="AZ95" i="1"/>
  <c r="AC57" i="2" s="1"/>
  <c r="W57" i="2"/>
  <c r="AQ172" i="1"/>
  <c r="AQ170" i="1" s="1"/>
  <c r="AQ169" i="1" s="1"/>
  <c r="AB170" i="1"/>
  <c r="AB169" i="1" s="1"/>
  <c r="BA261" i="1"/>
  <c r="AD223" i="2" s="1"/>
  <c r="X223" i="2"/>
  <c r="AZ403" i="1"/>
  <c r="AC365" i="2" s="1"/>
  <c r="W365" i="2"/>
  <c r="AZ351" i="1"/>
  <c r="AC313" i="2" s="1"/>
  <c r="W313" i="2"/>
  <c r="AZ516" i="1"/>
  <c r="AC478" i="2" s="1"/>
  <c r="W478" i="2"/>
  <c r="AZ477" i="1"/>
  <c r="AC439" i="2" s="1"/>
  <c r="W439" i="2"/>
  <c r="BA556" i="1"/>
  <c r="AD518" i="2" s="1"/>
  <c r="X518" i="2"/>
  <c r="BA528" i="1"/>
  <c r="AD490" i="2" s="1"/>
  <c r="X490" i="2"/>
  <c r="AZ627" i="1"/>
  <c r="AC589" i="2" s="1"/>
  <c r="W589" i="2"/>
  <c r="AZ670" i="1"/>
  <c r="AC632" i="2" s="1"/>
  <c r="W632" i="2"/>
  <c r="BA841" i="1"/>
  <c r="AD803" i="2" s="1"/>
  <c r="X803" i="2"/>
  <c r="AZ859" i="1"/>
  <c r="AC821" i="2" s="1"/>
  <c r="W821" i="2"/>
  <c r="AZ905" i="1"/>
  <c r="AC867" i="2" s="1"/>
  <c r="W867" i="2"/>
  <c r="BA216" i="1"/>
  <c r="AD178" i="2" s="1"/>
  <c r="X178" i="2"/>
  <c r="AZ142" i="1"/>
  <c r="AC104" i="2" s="1"/>
  <c r="W104" i="2"/>
  <c r="W25" i="2"/>
  <c r="AZ63" i="1"/>
  <c r="AC25" i="2" s="1"/>
  <c r="W985" i="2"/>
  <c r="AZ1023" i="1"/>
  <c r="AC985" i="2" s="1"/>
  <c r="AZ934" i="1"/>
  <c r="AC896" i="2" s="1"/>
  <c r="W896" i="2"/>
  <c r="BA120" i="1"/>
  <c r="AD82" i="2" s="1"/>
  <c r="X82" i="2"/>
  <c r="BA172" i="1"/>
  <c r="AD134" i="2" s="1"/>
  <c r="X134" i="2"/>
  <c r="AZ639" i="1"/>
  <c r="AC601" i="2" s="1"/>
  <c r="W601" i="2"/>
  <c r="BA727" i="1"/>
  <c r="AD689" i="2" s="1"/>
  <c r="X689" i="2"/>
  <c r="BA867" i="1"/>
  <c r="AD829" i="2" s="1"/>
  <c r="X829" i="2"/>
  <c r="AZ909" i="1"/>
  <c r="AC871" i="2" s="1"/>
  <c r="W871" i="2"/>
  <c r="AZ985" i="1"/>
  <c r="AC947" i="2" s="1"/>
  <c r="W947" i="2"/>
  <c r="AZ1058" i="1"/>
  <c r="AC1020" i="2" s="1"/>
  <c r="W1020" i="2"/>
  <c r="BA246" i="1"/>
  <c r="AD208" i="2" s="1"/>
  <c r="X208" i="2"/>
  <c r="BA343" i="1"/>
  <c r="AD305" i="2" s="1"/>
  <c r="X305" i="2"/>
  <c r="AZ554" i="1"/>
  <c r="AC516" i="2" s="1"/>
  <c r="W516" i="2"/>
  <c r="AZ855" i="1"/>
  <c r="AC817" i="2" s="1"/>
  <c r="W817" i="2"/>
  <c r="AD714" i="1"/>
  <c r="Q676" i="2" s="1"/>
  <c r="AR714" i="1"/>
  <c r="AS714" i="1" s="1"/>
  <c r="V676" i="2" s="1"/>
  <c r="AR580" i="1"/>
  <c r="AS580" i="1" s="1"/>
  <c r="V542" i="2" s="1"/>
  <c r="AD580" i="1"/>
  <c r="Q542" i="2" s="1"/>
  <c r="BA550" i="1"/>
  <c r="AD512" i="2" s="1"/>
  <c r="X512" i="2"/>
  <c r="AZ954" i="1"/>
  <c r="AC916" i="2" s="1"/>
  <c r="W916" i="2"/>
  <c r="AZ1099" i="1"/>
  <c r="AC1061" i="2" s="1"/>
  <c r="W1061" i="2"/>
  <c r="BA392" i="1"/>
  <c r="AD354" i="2" s="1"/>
  <c r="X354" i="2"/>
  <c r="N419" i="1"/>
  <c r="K381" i="2" s="1"/>
  <c r="K382" i="2"/>
  <c r="AZ471" i="1"/>
  <c r="AC433" i="2" s="1"/>
  <c r="W433" i="2"/>
  <c r="BA530" i="1"/>
  <c r="AD492" i="2" s="1"/>
  <c r="X492" i="2"/>
  <c r="BA602" i="1"/>
  <c r="AD564" i="2" s="1"/>
  <c r="X564" i="2"/>
  <c r="AZ700" i="1"/>
  <c r="AC662" i="2" s="1"/>
  <c r="W662" i="2"/>
  <c r="BA881" i="1"/>
  <c r="AD843" i="2" s="1"/>
  <c r="X843" i="2"/>
  <c r="BA864" i="1"/>
  <c r="AD826" i="2" s="1"/>
  <c r="X826" i="2"/>
  <c r="BA1034" i="1"/>
  <c r="AD996" i="2" s="1"/>
  <c r="X996" i="2"/>
  <c r="AZ988" i="1"/>
  <c r="AC950" i="2" s="1"/>
  <c r="W950" i="2"/>
  <c r="AZ568" i="1"/>
  <c r="AC530" i="2" s="1"/>
  <c r="W530" i="2"/>
  <c r="AC702" i="1"/>
  <c r="AR703" i="1"/>
  <c r="AR702" i="1" s="1"/>
  <c r="AZ584" i="1"/>
  <c r="AC546" i="2" s="1"/>
  <c r="W546" i="2"/>
  <c r="BA626" i="1"/>
  <c r="AD588" i="2" s="1"/>
  <c r="X588" i="2"/>
  <c r="AZ463" i="1"/>
  <c r="AC425" i="2" s="1"/>
  <c r="W425" i="2"/>
  <c r="AZ496" i="1"/>
  <c r="AC458" i="2" s="1"/>
  <c r="W458" i="2"/>
  <c r="BA532" i="1"/>
  <c r="AD494" i="2" s="1"/>
  <c r="X494" i="2"/>
  <c r="AZ102" i="1"/>
  <c r="AC64" i="2" s="1"/>
  <c r="W64" i="2"/>
  <c r="X393" i="2"/>
  <c r="BA431" i="1"/>
  <c r="AD393" i="2" s="1"/>
  <c r="AQ79" i="1"/>
  <c r="AB77" i="1"/>
  <c r="AB76" i="1" s="1"/>
  <c r="AB75" i="1" s="1"/>
  <c r="AB74" i="1" s="1"/>
  <c r="AB14" i="1" s="1"/>
  <c r="AD79" i="1"/>
  <c r="Q41" i="2" s="1"/>
  <c r="X300" i="2"/>
  <c r="BA338" i="1"/>
  <c r="AD300" i="2" s="1"/>
  <c r="BA569" i="1"/>
  <c r="AD531" i="2" s="1"/>
  <c r="X531" i="2"/>
  <c r="BA586" i="1"/>
  <c r="AD548" i="2" s="1"/>
  <c r="X548" i="2"/>
  <c r="W467" i="2"/>
  <c r="AZ505" i="1"/>
  <c r="AC467" i="2" s="1"/>
  <c r="AQ838" i="1"/>
  <c r="AS838" i="1" s="1"/>
  <c r="V800" i="2" s="1"/>
  <c r="AD838" i="1"/>
  <c r="Q800" i="2" s="1"/>
  <c r="AQ942" i="1"/>
  <c r="AS942" i="1" s="1"/>
  <c r="V904" i="2" s="1"/>
  <c r="AB941" i="1"/>
  <c r="AQ941" i="1" s="1"/>
  <c r="AZ93" i="1"/>
  <c r="AC55" i="2" s="1"/>
  <c r="W55" i="2"/>
  <c r="AZ258" i="1"/>
  <c r="AC220" i="2" s="1"/>
  <c r="W220" i="2"/>
  <c r="BA452" i="1"/>
  <c r="AD414" i="2" s="1"/>
  <c r="X414" i="2"/>
  <c r="BA447" i="1"/>
  <c r="AD409" i="2" s="1"/>
  <c r="X409" i="2"/>
  <c r="AZ808" i="1"/>
  <c r="AC770" i="2" s="1"/>
  <c r="W770" i="2"/>
  <c r="AD131" i="1"/>
  <c r="Q93" i="2" s="1"/>
  <c r="AQ131" i="1"/>
  <c r="AS131" i="1" s="1"/>
  <c r="V93" i="2" s="1"/>
  <c r="AB364" i="1"/>
  <c r="AB363" i="1" s="1"/>
  <c r="AQ365" i="1"/>
  <c r="AQ364" i="1" s="1"/>
  <c r="AQ363" i="1" s="1"/>
  <c r="AD462" i="1"/>
  <c r="Q424" i="2" s="1"/>
  <c r="AR462" i="1"/>
  <c r="AS462" i="1" s="1"/>
  <c r="V424" i="2" s="1"/>
  <c r="AZ383" i="1"/>
  <c r="AC345" i="2" s="1"/>
  <c r="W345" i="2"/>
  <c r="AZ546" i="1"/>
  <c r="AC508" i="2" s="1"/>
  <c r="W508" i="2"/>
  <c r="AQ505" i="1"/>
  <c r="AS505" i="1" s="1"/>
  <c r="V467" i="2" s="1"/>
  <c r="AD505" i="1"/>
  <c r="Q467" i="2" s="1"/>
  <c r="BA505" i="1"/>
  <c r="AD467" i="2" s="1"/>
  <c r="X467" i="2"/>
  <c r="AZ573" i="1"/>
  <c r="AC535" i="2" s="1"/>
  <c r="W535" i="2"/>
  <c r="AQ492" i="1"/>
  <c r="AS492" i="1" s="1"/>
  <c r="V454" i="2" s="1"/>
  <c r="AD492" i="1"/>
  <c r="Q454" i="2" s="1"/>
  <c r="X600" i="2"/>
  <c r="BA638" i="1"/>
  <c r="AD600" i="2" s="1"/>
  <c r="AD858" i="1"/>
  <c r="Q820" i="2" s="1"/>
  <c r="AR858" i="1"/>
  <c r="AS858" i="1" s="1"/>
  <c r="V820" i="2" s="1"/>
  <c r="AQ745" i="1"/>
  <c r="AS745" i="1" s="1"/>
  <c r="V707" i="2" s="1"/>
  <c r="AD745" i="1"/>
  <c r="Q707" i="2" s="1"/>
  <c r="BA91" i="1"/>
  <c r="AD53" i="2" s="1"/>
  <c r="X53" i="2"/>
  <c r="AZ407" i="1"/>
  <c r="AC369" i="2" s="1"/>
  <c r="W369" i="2"/>
  <c r="BA381" i="1"/>
  <c r="AD343" i="2" s="1"/>
  <c r="X343" i="2"/>
  <c r="AZ502" i="1"/>
  <c r="AC464" i="2" s="1"/>
  <c r="W464" i="2"/>
  <c r="BA623" i="1"/>
  <c r="AD585" i="2" s="1"/>
  <c r="X585" i="2"/>
  <c r="BA560" i="1"/>
  <c r="AD522" i="2" s="1"/>
  <c r="X522" i="2"/>
  <c r="AD501" i="1"/>
  <c r="Q463" i="2" s="1"/>
  <c r="AR501" i="1"/>
  <c r="AS501" i="1" s="1"/>
  <c r="V463" i="2" s="1"/>
  <c r="BA531" i="1"/>
  <c r="AD493" i="2" s="1"/>
  <c r="X493" i="2"/>
  <c r="BA157" i="1"/>
  <c r="AD119" i="2" s="1"/>
  <c r="X119" i="2"/>
  <c r="W691" i="2"/>
  <c r="AZ729" i="1"/>
  <c r="AC691" i="2" s="1"/>
  <c r="AC696" i="1"/>
  <c r="AC695" i="1" s="1"/>
  <c r="AR697" i="1"/>
  <c r="AD697" i="1"/>
  <c r="Q659" i="2" s="1"/>
  <c r="BA1086" i="1"/>
  <c r="AD1048" i="2" s="1"/>
  <c r="X1048" i="2"/>
  <c r="BA196" i="1"/>
  <c r="AD158" i="2" s="1"/>
  <c r="X158" i="2"/>
  <c r="BA274" i="1"/>
  <c r="AD236" i="2" s="1"/>
  <c r="X236" i="2"/>
  <c r="BA224" i="1"/>
  <c r="AD186" i="2" s="1"/>
  <c r="X186" i="2"/>
  <c r="AZ346" i="1"/>
  <c r="AC308" i="2" s="1"/>
  <c r="W308" i="2"/>
  <c r="AZ375" i="1"/>
  <c r="AC337" i="2" s="1"/>
  <c r="W337" i="2"/>
  <c r="BA514" i="1"/>
  <c r="AD476" i="2" s="1"/>
  <c r="X476" i="2"/>
  <c r="BA656" i="1"/>
  <c r="AD618" i="2" s="1"/>
  <c r="X618" i="2"/>
  <c r="AZ823" i="1"/>
  <c r="AC785" i="2" s="1"/>
  <c r="W785" i="2"/>
  <c r="BA874" i="1"/>
  <c r="AD836" i="2" s="1"/>
  <c r="X836" i="2"/>
  <c r="BA945" i="1"/>
  <c r="AD907" i="2" s="1"/>
  <c r="X907" i="2"/>
  <c r="AZ949" i="1"/>
  <c r="AC911" i="2" s="1"/>
  <c r="W911" i="2"/>
  <c r="U660" i="1"/>
  <c r="K580" i="2"/>
  <c r="AT294" i="1"/>
  <c r="O256" i="2"/>
  <c r="P807" i="1"/>
  <c r="M769" i="2" s="1"/>
  <c r="L769" i="2"/>
  <c r="N1073" i="1"/>
  <c r="K1035" i="2" s="1"/>
  <c r="K1036" i="2"/>
  <c r="P202" i="1"/>
  <c r="M164" i="2" s="1"/>
  <c r="K164" i="2"/>
  <c r="N643" i="1"/>
  <c r="K605" i="2" s="1"/>
  <c r="K606" i="2"/>
  <c r="L406" i="2"/>
  <c r="N1032" i="1"/>
  <c r="K995" i="2"/>
  <c r="N599" i="1"/>
  <c r="K562" i="2"/>
  <c r="N775" i="1"/>
  <c r="K737" i="2" s="1"/>
  <c r="K738" i="2"/>
  <c r="N940" i="1"/>
  <c r="K902" i="2" s="1"/>
  <c r="K905" i="2"/>
  <c r="AD941" i="1"/>
  <c r="Q903" i="2" s="1"/>
  <c r="Q904" i="2"/>
  <c r="N221" i="1"/>
  <c r="K183" i="2" s="1"/>
  <c r="K184" i="2"/>
  <c r="L605" i="2"/>
  <c r="AD1070" i="1"/>
  <c r="Q1033" i="2"/>
  <c r="AR468" i="1"/>
  <c r="AS468" i="1" s="1"/>
  <c r="V430" i="2" s="1"/>
  <c r="AD468" i="1"/>
  <c r="Q430" i="2" s="1"/>
  <c r="BA306" i="1"/>
  <c r="AD268" i="2" s="1"/>
  <c r="X268" i="2"/>
  <c r="BA259" i="1"/>
  <c r="AD221" i="2" s="1"/>
  <c r="X221" i="2"/>
  <c r="AZ339" i="1"/>
  <c r="AC301" i="2" s="1"/>
  <c r="W301" i="2"/>
  <c r="BA582" i="1"/>
  <c r="AD544" i="2" s="1"/>
  <c r="X544" i="2"/>
  <c r="AZ774" i="1"/>
  <c r="AC736" i="2" s="1"/>
  <c r="W736" i="2"/>
  <c r="BA771" i="1"/>
  <c r="AD733" i="2" s="1"/>
  <c r="X733" i="2"/>
  <c r="AZ487" i="1"/>
  <c r="AC449" i="2" s="1"/>
  <c r="W449" i="2"/>
  <c r="BA849" i="1"/>
  <c r="AD811" i="2" s="1"/>
  <c r="X811" i="2"/>
  <c r="AZ858" i="1"/>
  <c r="AC820" i="2" s="1"/>
  <c r="W820" i="2"/>
  <c r="BA954" i="1"/>
  <c r="AD916" i="2" s="1"/>
  <c r="X916" i="2"/>
  <c r="BA835" i="1"/>
  <c r="AD797" i="2" s="1"/>
  <c r="X797" i="2"/>
  <c r="BA950" i="1"/>
  <c r="AD912" i="2" s="1"/>
  <c r="X912" i="2"/>
  <c r="AZ1030" i="1"/>
  <c r="AC992" i="2" s="1"/>
  <c r="W992" i="2"/>
  <c r="BA1096" i="1"/>
  <c r="AD1058" i="2" s="1"/>
  <c r="X1058" i="2"/>
  <c r="BA168" i="1"/>
  <c r="AD130" i="2" s="1"/>
  <c r="X130" i="2"/>
  <c r="BA897" i="1"/>
  <c r="AD859" i="2" s="1"/>
  <c r="X859" i="2"/>
  <c r="AZ771" i="1"/>
  <c r="AC733" i="2" s="1"/>
  <c r="W733" i="2"/>
  <c r="AQ594" i="1"/>
  <c r="AD594" i="1"/>
  <c r="Q556" i="2" s="1"/>
  <c r="AB593" i="1"/>
  <c r="BA520" i="1"/>
  <c r="AD482" i="2" s="1"/>
  <c r="X482" i="2"/>
  <c r="AZ591" i="1"/>
  <c r="AC553" i="2" s="1"/>
  <c r="W553" i="2"/>
  <c r="AB699" i="1"/>
  <c r="AB698" i="1" s="1"/>
  <c r="AQ700" i="1"/>
  <c r="AQ699" i="1" s="1"/>
  <c r="AQ698" i="1" s="1"/>
  <c r="N1068" i="1"/>
  <c r="K1030" i="2" s="1"/>
  <c r="K1031" i="2"/>
  <c r="BA1002" i="1"/>
  <c r="AD964" i="2" s="1"/>
  <c r="X964" i="2"/>
  <c r="BA1027" i="1"/>
  <c r="AD989" i="2" s="1"/>
  <c r="X989" i="2"/>
  <c r="AZ1085" i="1"/>
  <c r="AC1047" i="2" s="1"/>
  <c r="W1047" i="2"/>
  <c r="AR306" i="1"/>
  <c r="AS306" i="1" s="1"/>
  <c r="V268" i="2" s="1"/>
  <c r="AD306" i="1"/>
  <c r="Q268" i="2" s="1"/>
  <c r="AD69" i="1"/>
  <c r="Q31" i="2" s="1"/>
  <c r="AR69" i="1"/>
  <c r="AC68" i="1"/>
  <c r="AC67" i="1" s="1"/>
  <c r="BA242" i="1"/>
  <c r="AD204" i="2" s="1"/>
  <c r="X204" i="2"/>
  <c r="BA857" i="1"/>
  <c r="AD819" i="2" s="1"/>
  <c r="X819" i="2"/>
  <c r="AD836" i="1"/>
  <c r="Q798" i="2" s="1"/>
  <c r="AR836" i="1"/>
  <c r="AS836" i="1" s="1"/>
  <c r="V798" i="2" s="1"/>
  <c r="AZ1012" i="1"/>
  <c r="AC974" i="2" s="1"/>
  <c r="W974" i="2"/>
  <c r="AB850" i="1"/>
  <c r="AD850" i="1" s="1"/>
  <c r="Q812" i="2" s="1"/>
  <c r="AQ851" i="1"/>
  <c r="AD851" i="1"/>
  <c r="Q813" i="2" s="1"/>
  <c r="AD966" i="1"/>
  <c r="AQ966" i="1"/>
  <c r="AS966" i="1" s="1"/>
  <c r="V928" i="2" s="1"/>
  <c r="AB965" i="1"/>
  <c r="BA297" i="1"/>
  <c r="AD259" i="2" s="1"/>
  <c r="X259" i="2"/>
  <c r="BA269" i="1"/>
  <c r="AD231" i="2" s="1"/>
  <c r="X231" i="2"/>
  <c r="BA432" i="1"/>
  <c r="AD394" i="2" s="1"/>
  <c r="X394" i="2"/>
  <c r="BA491" i="1"/>
  <c r="AD453" i="2" s="1"/>
  <c r="X453" i="2"/>
  <c r="BA455" i="1"/>
  <c r="AD417" i="2" s="1"/>
  <c r="X417" i="2"/>
  <c r="AZ512" i="1"/>
  <c r="AC474" i="2" s="1"/>
  <c r="W474" i="2"/>
  <c r="AZ631" i="1"/>
  <c r="AC593" i="2" s="1"/>
  <c r="W593" i="2"/>
  <c r="AZ788" i="1"/>
  <c r="AC750" i="2" s="1"/>
  <c r="W750" i="2"/>
  <c r="AZ1027" i="1"/>
  <c r="AC989" i="2" s="1"/>
  <c r="W989" i="2"/>
  <c r="AR448" i="1"/>
  <c r="AS448" i="1" s="1"/>
  <c r="V410" i="2" s="1"/>
  <c r="AD448" i="1"/>
  <c r="Q410" i="2" s="1"/>
  <c r="AD377" i="1"/>
  <c r="Q339" i="2" s="1"/>
  <c r="AQ377" i="1"/>
  <c r="AS377" i="1" s="1"/>
  <c r="V339" i="2" s="1"/>
  <c r="BA63" i="1"/>
  <c r="X25" i="2"/>
  <c r="BA320" i="1"/>
  <c r="AD282" i="2" s="1"/>
  <c r="X282" i="2"/>
  <c r="AQ506" i="1"/>
  <c r="AS506" i="1" s="1"/>
  <c r="V468" i="2" s="1"/>
  <c r="AD506" i="1"/>
  <c r="Q468" i="2" s="1"/>
  <c r="BA668" i="1"/>
  <c r="AD630" i="2" s="1"/>
  <c r="X630" i="2"/>
  <c r="BA568" i="1"/>
  <c r="AD530" i="2" s="1"/>
  <c r="X530" i="2"/>
  <c r="X793" i="2"/>
  <c r="BA831" i="1"/>
  <c r="AD793" i="2" s="1"/>
  <c r="BA922" i="1"/>
  <c r="AD884" i="2" s="1"/>
  <c r="X884" i="2"/>
  <c r="AZ285" i="1"/>
  <c r="AC247" i="2" s="1"/>
  <c r="W247" i="2"/>
  <c r="BA280" i="1"/>
  <c r="AD242" i="2" s="1"/>
  <c r="X242" i="2"/>
  <c r="AZ293" i="1"/>
  <c r="AC255" i="2" s="1"/>
  <c r="W255" i="2"/>
  <c r="AZ801" i="1"/>
  <c r="AC763" i="2" s="1"/>
  <c r="W763" i="2"/>
  <c r="AZ246" i="1"/>
  <c r="AC208" i="2" s="1"/>
  <c r="W208" i="2"/>
  <c r="AZ352" i="1"/>
  <c r="AC314" i="2" s="1"/>
  <c r="W314" i="2"/>
  <c r="BA427" i="1"/>
  <c r="AD389" i="2" s="1"/>
  <c r="X389" i="2"/>
  <c r="AZ787" i="1"/>
  <c r="AC749" i="2" s="1"/>
  <c r="W749" i="2"/>
  <c r="L387" i="2"/>
  <c r="AZ579" i="1"/>
  <c r="AC541" i="2" s="1"/>
  <c r="W541" i="2"/>
  <c r="BA828" i="1"/>
  <c r="AD790" i="2" s="1"/>
  <c r="X790" i="2"/>
  <c r="BA487" i="1"/>
  <c r="AD449" i="2" s="1"/>
  <c r="X449" i="2"/>
  <c r="BA986" i="1"/>
  <c r="AD948" i="2" s="1"/>
  <c r="X948" i="2"/>
  <c r="BA942" i="1"/>
  <c r="AD904" i="2" s="1"/>
  <c r="X904" i="2"/>
  <c r="AS1097" i="1"/>
  <c r="V1059" i="2" s="1"/>
  <c r="BA260" i="1"/>
  <c r="AD222" i="2" s="1"/>
  <c r="X222" i="2"/>
  <c r="AZ753" i="1"/>
  <c r="AC715" i="2" s="1"/>
  <c r="W715" i="2"/>
  <c r="BA703" i="1"/>
  <c r="AD665" i="2" s="1"/>
  <c r="X665" i="2"/>
  <c r="BA793" i="1"/>
  <c r="AD755" i="2" s="1"/>
  <c r="X755" i="2"/>
  <c r="AZ915" i="1"/>
  <c r="AC877" i="2" s="1"/>
  <c r="W877" i="2"/>
  <c r="AZ961" i="1"/>
  <c r="AC923" i="2" s="1"/>
  <c r="W923" i="2"/>
  <c r="BA501" i="1"/>
  <c r="AD463" i="2" s="1"/>
  <c r="X463" i="2"/>
  <c r="AZ480" i="1"/>
  <c r="AC442" i="2" s="1"/>
  <c r="W442" i="2"/>
  <c r="BA341" i="1"/>
  <c r="AD303" i="2" s="1"/>
  <c r="X303" i="2"/>
  <c r="AR795" i="1"/>
  <c r="AS795" i="1" s="1"/>
  <c r="V757" i="2" s="1"/>
  <c r="AD795" i="1"/>
  <c r="Q757" i="2" s="1"/>
  <c r="AZ544" i="1"/>
  <c r="AC506" i="2" s="1"/>
  <c r="W506" i="2"/>
  <c r="L613" i="2"/>
  <c r="O650" i="1"/>
  <c r="AR822" i="1"/>
  <c r="AS822" i="1" s="1"/>
  <c r="V784" i="2" s="1"/>
  <c r="AD822" i="1"/>
  <c r="Q784" i="2" s="1"/>
  <c r="AD569" i="1"/>
  <c r="Q531" i="2" s="1"/>
  <c r="AR569" i="1"/>
  <c r="AS569" i="1" s="1"/>
  <c r="V531" i="2" s="1"/>
  <c r="AZ828" i="1"/>
  <c r="AC790" i="2" s="1"/>
  <c r="W790" i="2"/>
  <c r="BA289" i="1"/>
  <c r="AD251" i="2" s="1"/>
  <c r="X251" i="2"/>
  <c r="BA578" i="1"/>
  <c r="AD540" i="2" s="1"/>
  <c r="X540" i="2"/>
  <c r="AZ680" i="1"/>
  <c r="AC642" i="2" s="1"/>
  <c r="W642" i="2"/>
  <c r="P773" i="1"/>
  <c r="M735" i="2" s="1"/>
  <c r="BA819" i="1"/>
  <c r="AD781" i="2" s="1"/>
  <c r="X781" i="2"/>
  <c r="BA906" i="1"/>
  <c r="AD868" i="2" s="1"/>
  <c r="X868" i="2"/>
  <c r="AZ929" i="1"/>
  <c r="AC891" i="2" s="1"/>
  <c r="W891" i="2"/>
  <c r="BA939" i="1"/>
  <c r="AD901" i="2" s="1"/>
  <c r="X901" i="2"/>
  <c r="BA993" i="1"/>
  <c r="AD955" i="2" s="1"/>
  <c r="X955" i="2"/>
  <c r="BA1066" i="1"/>
  <c r="AD1028" i="2" s="1"/>
  <c r="X1028" i="2"/>
  <c r="AZ1094" i="1"/>
  <c r="AC1056" i="2" s="1"/>
  <c r="W1056" i="2"/>
  <c r="AR354" i="1"/>
  <c r="AS354" i="1" s="1"/>
  <c r="V316" i="2" s="1"/>
  <c r="AD354" i="1"/>
  <c r="Q316" i="2" s="1"/>
  <c r="AZ80" i="1"/>
  <c r="AC42" i="2" s="1"/>
  <c r="W42" i="2"/>
  <c r="BA579" i="1"/>
  <c r="AD541" i="2" s="1"/>
  <c r="X541" i="2"/>
  <c r="AZ378" i="1"/>
  <c r="AC340" i="2" s="1"/>
  <c r="W340" i="2"/>
  <c r="N762" i="1"/>
  <c r="K724" i="2" s="1"/>
  <c r="K725" i="2"/>
  <c r="BA1054" i="1"/>
  <c r="AD1016" i="2" s="1"/>
  <c r="X1016" i="2"/>
  <c r="AQ1064" i="1"/>
  <c r="AB1063" i="1"/>
  <c r="AQ1063" i="1" s="1"/>
  <c r="K657" i="2"/>
  <c r="BA797" i="1"/>
  <c r="AD759" i="2" s="1"/>
  <c r="X759" i="2"/>
  <c r="AZ876" i="1"/>
  <c r="AC838" i="2" s="1"/>
  <c r="W838" i="2"/>
  <c r="AZ992" i="1"/>
  <c r="AC954" i="2" s="1"/>
  <c r="W954" i="2"/>
  <c r="AZ994" i="1"/>
  <c r="AC956" i="2" s="1"/>
  <c r="W956" i="2"/>
  <c r="AZ207" i="1"/>
  <c r="AC169" i="2" s="1"/>
  <c r="W169" i="2"/>
  <c r="BA527" i="1"/>
  <c r="AD489" i="2" s="1"/>
  <c r="X489" i="2"/>
  <c r="AD102" i="1"/>
  <c r="Q64" i="2" s="1"/>
  <c r="AR102" i="1"/>
  <c r="AS102" i="1" s="1"/>
  <c r="V64" i="2" s="1"/>
  <c r="AD359" i="1"/>
  <c r="Q321" i="2" s="1"/>
  <c r="AR359" i="1"/>
  <c r="AS359" i="1" s="1"/>
  <c r="V321" i="2" s="1"/>
  <c r="AZ292" i="1"/>
  <c r="AC254" i="2" s="1"/>
  <c r="W254" i="2"/>
  <c r="AR237" i="1"/>
  <c r="AS237" i="1" s="1"/>
  <c r="V199" i="2" s="1"/>
  <c r="AD237" i="1"/>
  <c r="Q199" i="2" s="1"/>
  <c r="BA519" i="1"/>
  <c r="AD481" i="2" s="1"/>
  <c r="X481" i="2"/>
  <c r="AZ743" i="1"/>
  <c r="AC705" i="2" s="1"/>
  <c r="W705" i="2"/>
  <c r="AR403" i="1"/>
  <c r="AR402" i="1" s="1"/>
  <c r="AR401" i="1" s="1"/>
  <c r="AC402" i="1"/>
  <c r="AC401" i="1" s="1"/>
  <c r="AD401" i="1" s="1"/>
  <c r="Q363" i="2" s="1"/>
  <c r="AD587" i="1"/>
  <c r="Q549" i="2" s="1"/>
  <c r="AR587" i="1"/>
  <c r="AS587" i="1" s="1"/>
  <c r="V549" i="2" s="1"/>
  <c r="AZ798" i="1"/>
  <c r="AC760" i="2" s="1"/>
  <c r="W760" i="2"/>
  <c r="BA113" i="1"/>
  <c r="AD75" i="2" s="1"/>
  <c r="X75" i="2"/>
  <c r="AZ201" i="1"/>
  <c r="AC163" i="2" s="1"/>
  <c r="W163" i="2"/>
  <c r="AU294" i="1"/>
  <c r="P256" i="2"/>
  <c r="P177" i="1"/>
  <c r="M139" i="2" s="1"/>
  <c r="K139" i="2"/>
  <c r="N144" i="1"/>
  <c r="K106" i="2" s="1"/>
  <c r="K107" i="2"/>
  <c r="N608" i="1"/>
  <c r="K570" i="2" s="1"/>
  <c r="K571" i="2"/>
  <c r="AO757" i="1"/>
  <c r="AP757" i="1" s="1"/>
  <c r="U719" i="2" s="1"/>
  <c r="AM11" i="1"/>
  <c r="T16" i="2"/>
  <c r="N852" i="1"/>
  <c r="K814" i="2" s="1"/>
  <c r="K815" i="2"/>
  <c r="N1009" i="1"/>
  <c r="K971" i="2" s="1"/>
  <c r="K976" i="2"/>
  <c r="N83" i="1"/>
  <c r="K46" i="2"/>
  <c r="AQ868" i="1"/>
  <c r="BA207" i="1"/>
  <c r="AD169" i="2" s="1"/>
  <c r="X169" i="2"/>
  <c r="AQ581" i="1"/>
  <c r="AS581" i="1" s="1"/>
  <c r="V543" i="2" s="1"/>
  <c r="AD581" i="1"/>
  <c r="Q543" i="2" s="1"/>
  <c r="AZ666" i="1"/>
  <c r="AC628" i="2" s="1"/>
  <c r="W628" i="2"/>
  <c r="BA442" i="1"/>
  <c r="AD404" i="2" s="1"/>
  <c r="X404" i="2"/>
  <c r="W515" i="2"/>
  <c r="AZ553" i="1"/>
  <c r="AC515" i="2" s="1"/>
  <c r="X556" i="2"/>
  <c r="BA594" i="1"/>
  <c r="AD556" i="2" s="1"/>
  <c r="AZ574" i="1"/>
  <c r="AC536" i="2" s="1"/>
  <c r="W536" i="2"/>
  <c r="AZ238" i="1"/>
  <c r="AC200" i="2" s="1"/>
  <c r="W200" i="2"/>
  <c r="AZ218" i="1"/>
  <c r="AC180" i="2" s="1"/>
  <c r="W180" i="2"/>
  <c r="BA347" i="1"/>
  <c r="AD309" i="2" s="1"/>
  <c r="X309" i="2"/>
  <c r="BA389" i="1"/>
  <c r="AD351" i="2" s="1"/>
  <c r="X351" i="2"/>
  <c r="BA630" i="1"/>
  <c r="AD592" i="2" s="1"/>
  <c r="X592" i="2"/>
  <c r="BA619" i="1"/>
  <c r="AD581" i="2" s="1"/>
  <c r="X581" i="2"/>
  <c r="BA737" i="1"/>
  <c r="AD699" i="2" s="1"/>
  <c r="X699" i="2"/>
  <c r="AZ945" i="1"/>
  <c r="AC907" i="2" s="1"/>
  <c r="W907" i="2"/>
  <c r="AR531" i="1"/>
  <c r="AS531" i="1" s="1"/>
  <c r="V493" i="2" s="1"/>
  <c r="AD531" i="1"/>
  <c r="Q493" i="2" s="1"/>
  <c r="W445" i="2"/>
  <c r="AZ483" i="1"/>
  <c r="AC445" i="2" s="1"/>
  <c r="AZ119" i="1"/>
  <c r="AC81" i="2" s="1"/>
  <c r="W81" i="2"/>
  <c r="X566" i="2"/>
  <c r="BA604" i="1"/>
  <c r="AD566" i="2" s="1"/>
  <c r="N592" i="1"/>
  <c r="K555" i="2"/>
  <c r="P593" i="1"/>
  <c r="M555" i="2" s="1"/>
  <c r="W826" i="2"/>
  <c r="AZ864" i="1"/>
  <c r="AC826" i="2" s="1"/>
  <c r="BA834" i="1"/>
  <c r="AD796" i="2" s="1"/>
  <c r="X796" i="2"/>
  <c r="AS105" i="1"/>
  <c r="V67" i="2" s="1"/>
  <c r="BA203" i="1"/>
  <c r="AD165" i="2" s="1"/>
  <c r="X165" i="2"/>
  <c r="AZ239" i="1"/>
  <c r="AC201" i="2" s="1"/>
  <c r="W201" i="2"/>
  <c r="AZ273" i="1"/>
  <c r="AC235" i="2" s="1"/>
  <c r="W235" i="2"/>
  <c r="BA358" i="1"/>
  <c r="AD320" i="2" s="1"/>
  <c r="X320" i="2"/>
  <c r="AZ443" i="1"/>
  <c r="AC405" i="2" s="1"/>
  <c r="W405" i="2"/>
  <c r="BA414" i="1"/>
  <c r="AD376" i="2" s="1"/>
  <c r="X376" i="2"/>
  <c r="BA485" i="1"/>
  <c r="AD447" i="2" s="1"/>
  <c r="X447" i="2"/>
  <c r="BA605" i="1"/>
  <c r="AD567" i="2" s="1"/>
  <c r="X567" i="2"/>
  <c r="BA572" i="1"/>
  <c r="AD534" i="2" s="1"/>
  <c r="X534" i="2"/>
  <c r="AZ619" i="1"/>
  <c r="AC581" i="2" s="1"/>
  <c r="W581" i="2"/>
  <c r="BA658" i="1"/>
  <c r="AD620" i="2" s="1"/>
  <c r="X620" i="2"/>
  <c r="BA842" i="1"/>
  <c r="AD804" i="2" s="1"/>
  <c r="X804" i="2"/>
  <c r="BA876" i="1"/>
  <c r="AD838" i="2" s="1"/>
  <c r="X838" i="2"/>
  <c r="AZ886" i="1"/>
  <c r="AC848" i="2" s="1"/>
  <c r="W848" i="2"/>
  <c r="AZ908" i="1"/>
  <c r="AC870" i="2" s="1"/>
  <c r="W870" i="2"/>
  <c r="N394" i="1"/>
  <c r="K356" i="2" s="1"/>
  <c r="K357" i="2"/>
  <c r="AD458" i="1"/>
  <c r="Q420" i="2" s="1"/>
  <c r="AR458" i="1"/>
  <c r="AS458" i="1" s="1"/>
  <c r="V420" i="2" s="1"/>
  <c r="N368" i="1"/>
  <c r="K331" i="2"/>
  <c r="AZ195" i="1"/>
  <c r="AC157" i="2" s="1"/>
  <c r="W157" i="2"/>
  <c r="O321" i="1"/>
  <c r="R321" i="1"/>
  <c r="N321" i="1"/>
  <c r="S321" i="1"/>
  <c r="X545" i="2"/>
  <c r="BA583" i="1"/>
  <c r="AD545" i="2" s="1"/>
  <c r="AZ562" i="1"/>
  <c r="AC524" i="2" s="1"/>
  <c r="W524" i="2"/>
  <c r="BA710" i="1"/>
  <c r="AD672" i="2" s="1"/>
  <c r="X672" i="2"/>
  <c r="BA542" i="1"/>
  <c r="AD504" i="2" s="1"/>
  <c r="X504" i="2"/>
  <c r="AZ550" i="1"/>
  <c r="AC512" i="2" s="1"/>
  <c r="W512" i="2"/>
  <c r="BA239" i="1"/>
  <c r="AD201" i="2" s="1"/>
  <c r="X201" i="2"/>
  <c r="BA777" i="1"/>
  <c r="AD739" i="2" s="1"/>
  <c r="X739" i="2"/>
  <c r="BA904" i="1"/>
  <c r="AD866" i="2" s="1"/>
  <c r="X866" i="2"/>
  <c r="BA859" i="1"/>
  <c r="AD821" i="2" s="1"/>
  <c r="X821" i="2"/>
  <c r="BA908" i="1"/>
  <c r="AD870" i="2" s="1"/>
  <c r="X870" i="2"/>
  <c r="BA971" i="1"/>
  <c r="AD933" i="2" s="1"/>
  <c r="X933" i="2"/>
  <c r="BA1004" i="1"/>
  <c r="AD966" i="2" s="1"/>
  <c r="X966" i="2"/>
  <c r="BA190" i="1"/>
  <c r="AD152" i="2" s="1"/>
  <c r="X152" i="2"/>
  <c r="AR186" i="1"/>
  <c r="AS186" i="1" s="1"/>
  <c r="V148" i="2" s="1"/>
  <c r="AD186" i="1"/>
  <c r="Q148" i="2" s="1"/>
  <c r="AZ498" i="1"/>
  <c r="AC460" i="2" s="1"/>
  <c r="W460" i="2"/>
  <c r="AR647" i="1"/>
  <c r="AR646" i="1" s="1"/>
  <c r="AC646" i="1"/>
  <c r="AC643" i="1" s="1"/>
  <c r="AR226" i="1"/>
  <c r="AS226" i="1" s="1"/>
  <c r="V188" i="2" s="1"/>
  <c r="AD226" i="1"/>
  <c r="Q188" i="2" s="1"/>
  <c r="BA990" i="1"/>
  <c r="AD952" i="2" s="1"/>
  <c r="X952" i="2"/>
  <c r="BA433" i="1"/>
  <c r="AD395" i="2" s="1"/>
  <c r="X395" i="2"/>
  <c r="BA440" i="1"/>
  <c r="AD402" i="2" s="1"/>
  <c r="X402" i="2"/>
  <c r="BA467" i="1"/>
  <c r="AD429" i="2" s="1"/>
  <c r="X429" i="2"/>
  <c r="BA628" i="1"/>
  <c r="AD590" i="2" s="1"/>
  <c r="X590" i="2"/>
  <c r="BA715" i="1"/>
  <c r="AD677" i="2" s="1"/>
  <c r="X677" i="2"/>
  <c r="BA700" i="1"/>
  <c r="AD662" i="2" s="1"/>
  <c r="X662" i="2"/>
  <c r="AZ904" i="1"/>
  <c r="AC866" i="2" s="1"/>
  <c r="W866" i="2"/>
  <c r="BA987" i="1"/>
  <c r="AD949" i="2" s="1"/>
  <c r="X949" i="2"/>
  <c r="AZ1004" i="1"/>
  <c r="AC966" i="2" s="1"/>
  <c r="W966" i="2"/>
  <c r="AZ448" i="1"/>
  <c r="AC410" i="2" s="1"/>
  <c r="W410" i="2"/>
  <c r="AZ377" i="1"/>
  <c r="AC339" i="2" s="1"/>
  <c r="W339" i="2"/>
  <c r="AZ255" i="1"/>
  <c r="AC217" i="2" s="1"/>
  <c r="W217" i="2"/>
  <c r="AQ369" i="1"/>
  <c r="AQ368" i="1" s="1"/>
  <c r="AQ367" i="1" s="1"/>
  <c r="AR551" i="1"/>
  <c r="AS551" i="1" s="1"/>
  <c r="V513" i="2" s="1"/>
  <c r="AD551" i="1"/>
  <c r="Q513" i="2" s="1"/>
  <c r="BA245" i="1"/>
  <c r="AD207" i="2" s="1"/>
  <c r="X207" i="2"/>
  <c r="BA346" i="1"/>
  <c r="AD308" i="2" s="1"/>
  <c r="X308" i="2"/>
  <c r="AZ465" i="1"/>
  <c r="AC427" i="2" s="1"/>
  <c r="W427" i="2"/>
  <c r="BA457" i="1"/>
  <c r="AD419" i="2" s="1"/>
  <c r="X419" i="2"/>
  <c r="AZ484" i="1"/>
  <c r="AC446" i="2" s="1"/>
  <c r="W446" i="2"/>
  <c r="AZ220" i="1"/>
  <c r="AC182" i="2" s="1"/>
  <c r="W182" i="2"/>
  <c r="BA365" i="1"/>
  <c r="AD327" i="2" s="1"/>
  <c r="X327" i="2"/>
  <c r="BA292" i="1"/>
  <c r="AD254" i="2" s="1"/>
  <c r="X254" i="2"/>
  <c r="BA931" i="1"/>
  <c r="AD893" i="2" s="1"/>
  <c r="X893" i="2"/>
  <c r="AZ583" i="1"/>
  <c r="AC545" i="2" s="1"/>
  <c r="W545" i="2"/>
  <c r="X674" i="2"/>
  <c r="BA712" i="1"/>
  <c r="AD674" i="2" s="1"/>
  <c r="N75" i="1"/>
  <c r="K38" i="2"/>
  <c r="AC846" i="1"/>
  <c r="AR847" i="1"/>
  <c r="AD847" i="1"/>
  <c r="Q809" i="2" s="1"/>
  <c r="BA70" i="1"/>
  <c r="AD32" i="2" s="1"/>
  <c r="X32" i="2"/>
  <c r="AZ133" i="1"/>
  <c r="AC95" i="2" s="1"/>
  <c r="W95" i="2"/>
  <c r="BA337" i="1"/>
  <c r="AD299" i="2" s="1"/>
  <c r="X299" i="2"/>
  <c r="AZ413" i="1"/>
  <c r="AC375" i="2" s="1"/>
  <c r="W375" i="2"/>
  <c r="AZ947" i="1"/>
  <c r="AC909" i="2" s="1"/>
  <c r="W909" i="2"/>
  <c r="BA340" i="1"/>
  <c r="AD302" i="2" s="1"/>
  <c r="X302" i="2"/>
  <c r="BA571" i="1"/>
  <c r="AD533" i="2" s="1"/>
  <c r="X533" i="2"/>
  <c r="AQ545" i="1"/>
  <c r="AS545" i="1" s="1"/>
  <c r="V507" i="2" s="1"/>
  <c r="AD545" i="1"/>
  <c r="Q507" i="2" s="1"/>
  <c r="AZ675" i="1"/>
  <c r="AC637" i="2" s="1"/>
  <c r="W637" i="2"/>
  <c r="BA798" i="1"/>
  <c r="AD760" i="2" s="1"/>
  <c r="X760" i="2"/>
  <c r="AZ697" i="1"/>
  <c r="AC659" i="2" s="1"/>
  <c r="W659" i="2"/>
  <c r="AZ932" i="1"/>
  <c r="AC894" i="2" s="1"/>
  <c r="W894" i="2"/>
  <c r="AZ129" i="1"/>
  <c r="AC91" i="2" s="1"/>
  <c r="W91" i="2"/>
  <c r="AZ164" i="1"/>
  <c r="AC126" i="2" s="1"/>
  <c r="W126" i="2"/>
  <c r="BA231" i="1"/>
  <c r="AD193" i="2" s="1"/>
  <c r="X193" i="2"/>
  <c r="AZ274" i="1"/>
  <c r="AC236" i="2" s="1"/>
  <c r="W236" i="2"/>
  <c r="BA262" i="1"/>
  <c r="AD224" i="2" s="1"/>
  <c r="X224" i="2"/>
  <c r="BA446" i="1"/>
  <c r="AD408" i="2" s="1"/>
  <c r="X408" i="2"/>
  <c r="BA437" i="1"/>
  <c r="AD399" i="2" s="1"/>
  <c r="X399" i="2"/>
  <c r="BA496" i="1"/>
  <c r="AD458" i="2" s="1"/>
  <c r="X458" i="2"/>
  <c r="AZ630" i="1"/>
  <c r="AC592" i="2" s="1"/>
  <c r="W592" i="2"/>
  <c r="BA713" i="1"/>
  <c r="AD675" i="2" s="1"/>
  <c r="X675" i="2"/>
  <c r="AZ833" i="1"/>
  <c r="AC795" i="2" s="1"/>
  <c r="W795" i="2"/>
  <c r="AZ431" i="1"/>
  <c r="AC393" i="2" s="1"/>
  <c r="W393" i="2"/>
  <c r="AZ340" i="1"/>
  <c r="AC302" i="2" s="1"/>
  <c r="W302" i="2"/>
  <c r="BA98" i="1"/>
  <c r="AD60" i="2" s="1"/>
  <c r="X60" i="2"/>
  <c r="BA132" i="1"/>
  <c r="AD94" i="2" s="1"/>
  <c r="X94" i="2"/>
  <c r="X780" i="2"/>
  <c r="BA818" i="1"/>
  <c r="AD780" i="2" s="1"/>
  <c r="AQ212" i="1"/>
  <c r="AQ210" i="1" s="1"/>
  <c r="AB210" i="1"/>
  <c r="AD210" i="1" s="1"/>
  <c r="Q172" i="2" s="1"/>
  <c r="AZ261" i="1"/>
  <c r="AC223" i="2" s="1"/>
  <c r="W223" i="2"/>
  <c r="AZ348" i="1"/>
  <c r="AC310" i="2" s="1"/>
  <c r="W310" i="2"/>
  <c r="BA423" i="1"/>
  <c r="AD385" i="2" s="1"/>
  <c r="X385" i="2"/>
  <c r="AZ500" i="1"/>
  <c r="AC462" i="2" s="1"/>
  <c r="W462" i="2"/>
  <c r="BA562" i="1"/>
  <c r="AD524" i="2" s="1"/>
  <c r="X524" i="2"/>
  <c r="AQ588" i="1"/>
  <c r="AS588" i="1" s="1"/>
  <c r="V550" i="2" s="1"/>
  <c r="AD588" i="1"/>
  <c r="Q550" i="2" s="1"/>
  <c r="AZ835" i="1"/>
  <c r="AC797" i="2" s="1"/>
  <c r="W797" i="2"/>
  <c r="AZ878" i="1"/>
  <c r="AC840" i="2" s="1"/>
  <c r="W840" i="2"/>
  <c r="BA961" i="1"/>
  <c r="AD923" i="2" s="1"/>
  <c r="X923" i="2"/>
  <c r="BA1048" i="1"/>
  <c r="AD1010" i="2" s="1"/>
  <c r="X1010" i="2"/>
  <c r="P918" i="1"/>
  <c r="M880" i="2" s="1"/>
  <c r="AC784" i="1"/>
  <c r="AC184" i="1"/>
  <c r="AD853" i="1"/>
  <c r="Q815" i="2" s="1"/>
  <c r="AC852" i="1"/>
  <c r="AD852" i="1" s="1"/>
  <c r="Q814" i="2" s="1"/>
  <c r="AH19" i="1"/>
  <c r="AH108" i="1"/>
  <c r="AC420" i="1"/>
  <c r="AD421" i="1"/>
  <c r="Q383" i="2" s="1"/>
  <c r="AP60" i="1"/>
  <c r="U22" i="2" s="1"/>
  <c r="AB15" i="1"/>
  <c r="AB73" i="1"/>
  <c r="AB13" i="1" s="1"/>
  <c r="AI109" i="1"/>
  <c r="AJ110" i="1"/>
  <c r="S72" i="2" s="1"/>
  <c r="AQ402" i="1"/>
  <c r="AS675" i="1"/>
  <c r="V637" i="2" s="1"/>
  <c r="AR674" i="1"/>
  <c r="AR867" i="1"/>
  <c r="AS867" i="1" s="1"/>
  <c r="V829" i="2" s="1"/>
  <c r="AD867" i="1"/>
  <c r="Q829" i="2" s="1"/>
  <c r="AS667" i="1"/>
  <c r="V629" i="2" s="1"/>
  <c r="T755" i="1"/>
  <c r="T33" i="1"/>
  <c r="P883" i="1"/>
  <c r="M845" i="2" s="1"/>
  <c r="P1089" i="1"/>
  <c r="M1051" i="2" s="1"/>
  <c r="O1088" i="1"/>
  <c r="L1050" i="2" s="1"/>
  <c r="AQ188" i="1"/>
  <c r="AQ185" i="1" s="1"/>
  <c r="AB185" i="1"/>
  <c r="AG54" i="1"/>
  <c r="AF11" i="1"/>
  <c r="AS292" i="1"/>
  <c r="V254" i="2" s="1"/>
  <c r="AQ669" i="1"/>
  <c r="AQ664" i="1" s="1"/>
  <c r="AQ663" i="1" s="1"/>
  <c r="AS670" i="1"/>
  <c r="V632" i="2" s="1"/>
  <c r="AL53" i="1"/>
  <c r="AL12" i="1"/>
  <c r="AM12" i="1" s="1"/>
  <c r="AM59" i="1"/>
  <c r="T21" i="2" s="1"/>
  <c r="AB180" i="1"/>
  <c r="AD180" i="1" s="1"/>
  <c r="Q142" i="2" s="1"/>
  <c r="AD181" i="1"/>
  <c r="Q143" i="2" s="1"/>
  <c r="AD121" i="1"/>
  <c r="Q83" i="2" s="1"/>
  <c r="AR121" i="1"/>
  <c r="AS121" i="1" s="1"/>
  <c r="V83" i="2" s="1"/>
  <c r="AD217" i="1"/>
  <c r="Q179" i="2" s="1"/>
  <c r="AR217" i="1"/>
  <c r="AS217" i="1" s="1"/>
  <c r="V179" i="2" s="1"/>
  <c r="P355" i="1"/>
  <c r="M317" i="2" s="1"/>
  <c r="O349" i="1"/>
  <c r="AJ596" i="1"/>
  <c r="S558" i="2" s="1"/>
  <c r="AI26" i="1"/>
  <c r="AJ26" i="1" s="1"/>
  <c r="AR658" i="1"/>
  <c r="AS658" i="1" s="1"/>
  <c r="V620" i="2" s="1"/>
  <c r="AD658" i="1"/>
  <c r="Q620" i="2" s="1"/>
  <c r="AQ731" i="1"/>
  <c r="AS731" i="1" s="1"/>
  <c r="V693" i="2" s="1"/>
  <c r="AS732" i="1"/>
  <c r="V694" i="2" s="1"/>
  <c r="AR753" i="1"/>
  <c r="AS753" i="1" s="1"/>
  <c r="V715" i="2" s="1"/>
  <c r="AD753" i="1"/>
  <c r="Q715" i="2" s="1"/>
  <c r="AC750" i="1"/>
  <c r="AE756" i="1"/>
  <c r="AE34" i="1"/>
  <c r="AD871" i="1"/>
  <c r="Q833" i="2" s="1"/>
  <c r="AR871" i="1"/>
  <c r="AS871" i="1" s="1"/>
  <c r="V833" i="2" s="1"/>
  <c r="AC937" i="1"/>
  <c r="AR937" i="1" s="1"/>
  <c r="AR938" i="1"/>
  <c r="AC1065" i="1"/>
  <c r="AD1066" i="1"/>
  <c r="AR1066" i="1"/>
  <c r="P118" i="1"/>
  <c r="M80" i="2" s="1"/>
  <c r="O117" i="1"/>
  <c r="AD94" i="1"/>
  <c r="Q56" i="2" s="1"/>
  <c r="AR94" i="1"/>
  <c r="AS94" i="1" s="1"/>
  <c r="V56" i="2" s="1"/>
  <c r="AC166" i="1"/>
  <c r="AD167" i="1"/>
  <c r="Q129" i="2" s="1"/>
  <c r="AR167" i="1"/>
  <c r="AD440" i="1"/>
  <c r="Q402" i="2" s="1"/>
  <c r="AR440" i="1"/>
  <c r="AS440" i="1" s="1"/>
  <c r="V402" i="2" s="1"/>
  <c r="T660" i="1"/>
  <c r="T28" i="1"/>
  <c r="AF747" i="1"/>
  <c r="AG748" i="1"/>
  <c r="R710" i="2" s="1"/>
  <c r="AK756" i="1"/>
  <c r="AK34" i="1"/>
  <c r="AR767" i="1"/>
  <c r="AD767" i="1"/>
  <c r="Q729" i="2" s="1"/>
  <c r="AC766" i="1"/>
  <c r="N968" i="1"/>
  <c r="AQ915" i="1"/>
  <c r="AB914" i="1"/>
  <c r="O1000" i="1"/>
  <c r="P1001" i="1"/>
  <c r="M963" i="2" s="1"/>
  <c r="P1019" i="1"/>
  <c r="M981" i="2" s="1"/>
  <c r="AD196" i="1"/>
  <c r="Q158" i="2" s="1"/>
  <c r="AR196" i="1"/>
  <c r="AS196" i="1" s="1"/>
  <c r="V158" i="2" s="1"/>
  <c r="AC444" i="1"/>
  <c r="AO399" i="1"/>
  <c r="AP400" i="1"/>
  <c r="U362" i="2" s="1"/>
  <c r="AB636" i="1"/>
  <c r="AQ637" i="1"/>
  <c r="AQ636" i="1" s="1"/>
  <c r="N650" i="1"/>
  <c r="K612" i="2" s="1"/>
  <c r="P651" i="1"/>
  <c r="M613" i="2" s="1"/>
  <c r="AD808" i="1"/>
  <c r="Q770" i="2" s="1"/>
  <c r="AR808" i="1"/>
  <c r="AC807" i="1"/>
  <c r="AD807" i="1" s="1"/>
  <c r="Q769" i="2" s="1"/>
  <c r="AR878" i="1"/>
  <c r="AS878" i="1" s="1"/>
  <c r="V840" i="2" s="1"/>
  <c r="AD878" i="1"/>
  <c r="Q840" i="2" s="1"/>
  <c r="AB883" i="1"/>
  <c r="AD883" i="1" s="1"/>
  <c r="Q845" i="2" s="1"/>
  <c r="AQ884" i="1"/>
  <c r="AD884" i="1"/>
  <c r="Q846" i="2" s="1"/>
  <c r="AR948" i="1"/>
  <c r="AS948" i="1" s="1"/>
  <c r="V910" i="2" s="1"/>
  <c r="AD948" i="1"/>
  <c r="Q910" i="2" s="1"/>
  <c r="AE1043" i="1"/>
  <c r="AG1044" i="1"/>
  <c r="R1006" i="2" s="1"/>
  <c r="X17" i="1"/>
  <c r="X107" i="1"/>
  <c r="AB296" i="1"/>
  <c r="AB295" i="1" s="1"/>
  <c r="AQ297" i="1"/>
  <c r="AQ296" i="1" s="1"/>
  <c r="AQ295" i="1" s="1"/>
  <c r="AM367" i="1"/>
  <c r="T329" i="2" s="1"/>
  <c r="AL366" i="1"/>
  <c r="AR463" i="1"/>
  <c r="AS463" i="1" s="1"/>
  <c r="V425" i="2" s="1"/>
  <c r="AD463" i="1"/>
  <c r="Q425" i="2" s="1"/>
  <c r="AD430" i="1"/>
  <c r="Q392" i="2" s="1"/>
  <c r="AR430" i="1"/>
  <c r="AC429" i="1"/>
  <c r="P369" i="1"/>
  <c r="M331" i="2" s="1"/>
  <c r="O368" i="1"/>
  <c r="L330" i="2" s="1"/>
  <c r="AD508" i="1"/>
  <c r="Q470" i="2" s="1"/>
  <c r="AR508" i="1"/>
  <c r="AS508" i="1" s="1"/>
  <c r="V470" i="2" s="1"/>
  <c r="AC673" i="1"/>
  <c r="AD674" i="1"/>
  <c r="Q636" i="2" s="1"/>
  <c r="V661" i="1"/>
  <c r="V29" i="1"/>
  <c r="AB734" i="1"/>
  <c r="AB733" i="1" s="1"/>
  <c r="AQ735" i="1"/>
  <c r="AQ734" i="1" s="1"/>
  <c r="AQ733" i="1" s="1"/>
  <c r="AQ786" i="1"/>
  <c r="AQ785" i="1" s="1"/>
  <c r="AQ784" i="1" s="1"/>
  <c r="AQ780" i="1" s="1"/>
  <c r="AB785" i="1"/>
  <c r="AB784" i="1" s="1"/>
  <c r="AB780" i="1" s="1"/>
  <c r="AQ895" i="1"/>
  <c r="AQ894" i="1" s="1"/>
  <c r="AQ893" i="1" s="1"/>
  <c r="AB894" i="1"/>
  <c r="AD931" i="1"/>
  <c r="Q893" i="2" s="1"/>
  <c r="AR931" i="1"/>
  <c r="AS931" i="1" s="1"/>
  <c r="V893" i="2" s="1"/>
  <c r="W956" i="1"/>
  <c r="AR1008" i="1"/>
  <c r="AS1008" i="1" s="1"/>
  <c r="V970" i="2" s="1"/>
  <c r="AD1008" i="1"/>
  <c r="AC1007" i="1"/>
  <c r="O1040" i="1"/>
  <c r="P1041" i="1"/>
  <c r="M1003" i="2" s="1"/>
  <c r="AR115" i="1"/>
  <c r="AS115" i="1" s="1"/>
  <c r="V77" i="2" s="1"/>
  <c r="AD115" i="1"/>
  <c r="Q77" i="2" s="1"/>
  <c r="AD135" i="1"/>
  <c r="Q97" i="2" s="1"/>
  <c r="AR213" i="1"/>
  <c r="AS213" i="1" s="1"/>
  <c r="V175" i="2" s="1"/>
  <c r="AD213" i="1"/>
  <c r="Q175" i="2" s="1"/>
  <c r="AJ183" i="1"/>
  <c r="S145" i="2" s="1"/>
  <c r="P296" i="1"/>
  <c r="M258" i="2" s="1"/>
  <c r="O295" i="1"/>
  <c r="AD344" i="1"/>
  <c r="Q306" i="2" s="1"/>
  <c r="AR344" i="1"/>
  <c r="AS344" i="1" s="1"/>
  <c r="V306" i="2" s="1"/>
  <c r="AI418" i="1"/>
  <c r="AG607" i="1"/>
  <c r="R569" i="2" s="1"/>
  <c r="AF596" i="1"/>
  <c r="AD484" i="1"/>
  <c r="Q446" i="2" s="1"/>
  <c r="AR484" i="1"/>
  <c r="AS484" i="1" s="1"/>
  <c r="V446" i="2" s="1"/>
  <c r="AQ1050" i="1"/>
  <c r="AB1049" i="1"/>
  <c r="AQ1049" i="1" s="1"/>
  <c r="AS1049" i="1" s="1"/>
  <c r="V1011" i="2" s="1"/>
  <c r="AQ91" i="1"/>
  <c r="AD91" i="1"/>
  <c r="Q53" i="2" s="1"/>
  <c r="AS137" i="1"/>
  <c r="V99" i="2" s="1"/>
  <c r="AR239" i="1"/>
  <c r="AS239" i="1" s="1"/>
  <c r="V201" i="2" s="1"/>
  <c r="AD239" i="1"/>
  <c r="Q201" i="2" s="1"/>
  <c r="AR496" i="1"/>
  <c r="AS496" i="1" s="1"/>
  <c r="V458" i="2" s="1"/>
  <c r="AD496" i="1"/>
  <c r="Q458" i="2" s="1"/>
  <c r="AD532" i="1"/>
  <c r="Q494" i="2" s="1"/>
  <c r="AR532" i="1"/>
  <c r="AS532" i="1" s="1"/>
  <c r="V494" i="2" s="1"/>
  <c r="AR605" i="1"/>
  <c r="AS605" i="1" s="1"/>
  <c r="V567" i="2" s="1"/>
  <c r="AD605" i="1"/>
  <c r="Q567" i="2" s="1"/>
  <c r="AR680" i="1"/>
  <c r="AC679" i="1"/>
  <c r="AD680" i="1"/>
  <c r="Q642" i="2" s="1"/>
  <c r="X755" i="1"/>
  <c r="X33" i="1"/>
  <c r="AD841" i="1"/>
  <c r="Q803" i="2" s="1"/>
  <c r="AC840" i="1"/>
  <c r="AD840" i="1" s="1"/>
  <c r="Q802" i="2" s="1"/>
  <c r="AR841" i="1"/>
  <c r="AB933" i="1"/>
  <c r="AQ933" i="1" s="1"/>
  <c r="AQ934" i="1"/>
  <c r="AQ1007" i="1"/>
  <c r="AB1006" i="1"/>
  <c r="AQ1006" i="1" s="1"/>
  <c r="AQ976" i="1"/>
  <c r="AS976" i="1" s="1"/>
  <c r="V938" i="2" s="1"/>
  <c r="AB975" i="1"/>
  <c r="AD976" i="1"/>
  <c r="Q938" i="2" s="1"/>
  <c r="AD57" i="1"/>
  <c r="Q19" i="2" s="1"/>
  <c r="O221" i="1"/>
  <c r="P222" i="1"/>
  <c r="M184" i="2" s="1"/>
  <c r="AC769" i="1"/>
  <c r="AR770" i="1"/>
  <c r="AD770" i="1"/>
  <c r="Q732" i="2" s="1"/>
  <c r="AD810" i="1"/>
  <c r="Q772" i="2" s="1"/>
  <c r="AR810" i="1"/>
  <c r="AS810" i="1" s="1"/>
  <c r="V772" i="2" s="1"/>
  <c r="AR890" i="1"/>
  <c r="P914" i="1"/>
  <c r="M876" i="2" s="1"/>
  <c r="O913" i="1"/>
  <c r="AQ1020" i="1"/>
  <c r="AB1019" i="1"/>
  <c r="P1080" i="1"/>
  <c r="M1042" i="2" s="1"/>
  <c r="O1079" i="1"/>
  <c r="AD172" i="1"/>
  <c r="Q134" i="2" s="1"/>
  <c r="AR172" i="1"/>
  <c r="AC170" i="1"/>
  <c r="AB301" i="1"/>
  <c r="AR320" i="1"/>
  <c r="AD320" i="1"/>
  <c r="Q282" i="2" s="1"/>
  <c r="AF265" i="1"/>
  <c r="AG266" i="1"/>
  <c r="R228" i="2" s="1"/>
  <c r="AO366" i="1"/>
  <c r="AP367" i="1"/>
  <c r="U329" i="2" s="1"/>
  <c r="AC400" i="1"/>
  <c r="P618" i="1"/>
  <c r="M580" i="2" s="1"/>
  <c r="AD735" i="1"/>
  <c r="Q697" i="2" s="1"/>
  <c r="AF887" i="1"/>
  <c r="AM1068" i="1"/>
  <c r="T1030" i="2" s="1"/>
  <c r="AL1067" i="1"/>
  <c r="AC1069" i="1"/>
  <c r="AR1070" i="1"/>
  <c r="AS1070" i="1" s="1"/>
  <c r="V1032" i="2" s="1"/>
  <c r="Z685" i="1"/>
  <c r="Z30" i="1" s="1"/>
  <c r="Z31" i="1"/>
  <c r="W30" i="1"/>
  <c r="W660" i="1"/>
  <c r="Z17" i="1"/>
  <c r="Z107" i="1"/>
  <c r="P673" i="1"/>
  <c r="M635" i="2" s="1"/>
  <c r="AQ1096" i="1"/>
  <c r="AB1095" i="1"/>
  <c r="AQ1095" i="1" s="1"/>
  <c r="AJ892" i="1"/>
  <c r="S854" i="2" s="1"/>
  <c r="AI887" i="1"/>
  <c r="AQ407" i="1"/>
  <c r="AQ406" i="1" s="1"/>
  <c r="AQ405" i="1" s="1"/>
  <c r="AQ404" i="1" s="1"/>
  <c r="AB406" i="1"/>
  <c r="AB405" i="1" s="1"/>
  <c r="AB404" i="1" s="1"/>
  <c r="AQ770" i="1"/>
  <c r="AQ769" i="1" s="1"/>
  <c r="AQ768" i="1" s="1"/>
  <c r="AB769" i="1"/>
  <c r="AB768" i="1" s="1"/>
  <c r="AQ1099" i="1"/>
  <c r="AS1099" i="1" s="1"/>
  <c r="V1061" i="2" s="1"/>
  <c r="AD1099" i="1"/>
  <c r="Q1061" i="2" s="1"/>
  <c r="AB250" i="1"/>
  <c r="AQ251" i="1"/>
  <c r="AQ250" i="1" s="1"/>
  <c r="AQ227" i="1" s="1"/>
  <c r="AC698" i="1"/>
  <c r="P769" i="1"/>
  <c r="M731" i="2" s="1"/>
  <c r="O768" i="1"/>
  <c r="AR877" i="1"/>
  <c r="AS877" i="1" s="1"/>
  <c r="V839" i="2" s="1"/>
  <c r="AD877" i="1"/>
  <c r="Q839" i="2" s="1"/>
  <c r="AF1067" i="1"/>
  <c r="AR153" i="1"/>
  <c r="AS153" i="1" s="1"/>
  <c r="V115" i="2" s="1"/>
  <c r="AD153" i="1"/>
  <c r="Q115" i="2" s="1"/>
  <c r="P138" i="1"/>
  <c r="M100" i="2" s="1"/>
  <c r="AM160" i="1"/>
  <c r="T122" i="2" s="1"/>
  <c r="AL19" i="1"/>
  <c r="AM19" i="1" s="1"/>
  <c r="AR251" i="1"/>
  <c r="AC250" i="1"/>
  <c r="AD251" i="1"/>
  <c r="Q213" i="2" s="1"/>
  <c r="AD452" i="1"/>
  <c r="Q414" i="2" s="1"/>
  <c r="AR452" i="1"/>
  <c r="AC451" i="1"/>
  <c r="AR477" i="1"/>
  <c r="AS477" i="1" s="1"/>
  <c r="V439" i="2" s="1"/>
  <c r="AD477" i="1"/>
  <c r="Q439" i="2" s="1"/>
  <c r="AR542" i="1"/>
  <c r="AS542" i="1" s="1"/>
  <c r="V504" i="2" s="1"/>
  <c r="AD542" i="1"/>
  <c r="Q504" i="2" s="1"/>
  <c r="AR895" i="1"/>
  <c r="AD895" i="1"/>
  <c r="Q857" i="2" s="1"/>
  <c r="AC894" i="1"/>
  <c r="AF53" i="1"/>
  <c r="AR77" i="1"/>
  <c r="AS78" i="1"/>
  <c r="V40" i="2" s="1"/>
  <c r="AE109" i="1"/>
  <c r="AG134" i="1"/>
  <c r="R96" i="2" s="1"/>
  <c r="AC335" i="1"/>
  <c r="AR336" i="1"/>
  <c r="AD336" i="1"/>
  <c r="Q298" i="2" s="1"/>
  <c r="AR425" i="1"/>
  <c r="AQ452" i="1"/>
  <c r="AB451" i="1"/>
  <c r="AB450" i="1" s="1"/>
  <c r="AM333" i="1"/>
  <c r="T295" i="2" s="1"/>
  <c r="AD534" i="1"/>
  <c r="Q496" i="2" s="1"/>
  <c r="AR534" i="1"/>
  <c r="AS534" i="1" s="1"/>
  <c r="V496" i="2" s="1"/>
  <c r="Z28" i="1"/>
  <c r="AD736" i="1"/>
  <c r="Q698" i="2" s="1"/>
  <c r="AR736" i="1"/>
  <c r="AS736" i="1" s="1"/>
  <c r="V698" i="2" s="1"/>
  <c r="AR866" i="1"/>
  <c r="AD866" i="1"/>
  <c r="Q828" i="2" s="1"/>
  <c r="AC865" i="1"/>
  <c r="AD865" i="1" s="1"/>
  <c r="Q827" i="2" s="1"/>
  <c r="T10" i="1"/>
  <c r="AQ57" i="1"/>
  <c r="AS58" i="1"/>
  <c r="V20" i="2" s="1"/>
  <c r="P166" i="1"/>
  <c r="M128" i="2" s="1"/>
  <c r="O165" i="1"/>
  <c r="AS283" i="1"/>
  <c r="V245" i="2" s="1"/>
  <c r="AF399" i="1"/>
  <c r="AG408" i="1"/>
  <c r="R370" i="2" s="1"/>
  <c r="AB335" i="1"/>
  <c r="AB334" i="1" s="1"/>
  <c r="AQ336" i="1"/>
  <c r="AS422" i="1"/>
  <c r="V384" i="2" s="1"/>
  <c r="AC691" i="1"/>
  <c r="AD691" i="1" s="1"/>
  <c r="Q653" i="2" s="1"/>
  <c r="AD692" i="1"/>
  <c r="Q654" i="2" s="1"/>
  <c r="AR637" i="1"/>
  <c r="AD637" i="1"/>
  <c r="Q599" i="2" s="1"/>
  <c r="AC636" i="1"/>
  <c r="AR804" i="1"/>
  <c r="AS804" i="1" s="1"/>
  <c r="V766" i="2" s="1"/>
  <c r="AD804" i="1"/>
  <c r="Q766" i="2" s="1"/>
  <c r="AR833" i="1"/>
  <c r="AS833" i="1" s="1"/>
  <c r="V795" i="2" s="1"/>
  <c r="AD833" i="1"/>
  <c r="Q795" i="2" s="1"/>
  <c r="AD929" i="1"/>
  <c r="Q891" i="2" s="1"/>
  <c r="AR929" i="1"/>
  <c r="AS929" i="1" s="1"/>
  <c r="V891" i="2" s="1"/>
  <c r="T955" i="1"/>
  <c r="T36" i="1"/>
  <c r="AC327" i="1"/>
  <c r="AD328" i="1"/>
  <c r="Q290" i="2" s="1"/>
  <c r="AR328" i="1"/>
  <c r="AQ273" i="1"/>
  <c r="AR290" i="1"/>
  <c r="AS290" i="1" s="1"/>
  <c r="V252" i="2" s="1"/>
  <c r="AD290" i="1"/>
  <c r="Q252" i="2" s="1"/>
  <c r="AD476" i="1"/>
  <c r="Q438" i="2" s="1"/>
  <c r="AR476" i="1"/>
  <c r="AS476" i="1" s="1"/>
  <c r="V438" i="2" s="1"/>
  <c r="AR457" i="1"/>
  <c r="AS457" i="1" s="1"/>
  <c r="V419" i="2" s="1"/>
  <c r="AD457" i="1"/>
  <c r="Q419" i="2" s="1"/>
  <c r="AD604" i="1"/>
  <c r="Q566" i="2" s="1"/>
  <c r="AR604" i="1"/>
  <c r="AS604" i="1" s="1"/>
  <c r="V566" i="2" s="1"/>
  <c r="AQ656" i="1"/>
  <c r="AQ655" i="1" s="1"/>
  <c r="AQ654" i="1" s="1"/>
  <c r="AQ653" i="1" s="1"/>
  <c r="AB655" i="1"/>
  <c r="AB654" i="1" s="1"/>
  <c r="AB653" i="1" s="1"/>
  <c r="AQ680" i="1"/>
  <c r="AQ679" i="1" s="1"/>
  <c r="AQ678" i="1" s="1"/>
  <c r="AQ672" i="1" s="1"/>
  <c r="AB679" i="1"/>
  <c r="AB678" i="1" s="1"/>
  <c r="AB672" i="1" s="1"/>
  <c r="AI747" i="1"/>
  <c r="AJ748" i="1"/>
  <c r="S710" i="2" s="1"/>
  <c r="AR904" i="1"/>
  <c r="AD904" i="1"/>
  <c r="Q866" i="2" s="1"/>
  <c r="AC903" i="1"/>
  <c r="AB177" i="1"/>
  <c r="AD177" i="1" s="1"/>
  <c r="Q139" i="2" s="1"/>
  <c r="AQ178" i="1"/>
  <c r="AQ177" i="1" s="1"/>
  <c r="AR180" i="1"/>
  <c r="AS180" i="1" s="1"/>
  <c r="V142" i="2" s="1"/>
  <c r="AS181" i="1"/>
  <c r="V143" i="2" s="1"/>
  <c r="AB202" i="1"/>
  <c r="AD202" i="1" s="1"/>
  <c r="Q164" i="2" s="1"/>
  <c r="AQ203" i="1"/>
  <c r="AQ202" i="1" s="1"/>
  <c r="AS230" i="1"/>
  <c r="V192" i="2" s="1"/>
  <c r="AD289" i="1"/>
  <c r="Q251" i="2" s="1"/>
  <c r="AR289" i="1"/>
  <c r="AS289" i="1" s="1"/>
  <c r="V251" i="2" s="1"/>
  <c r="R308" i="1"/>
  <c r="S308" i="1"/>
  <c r="O308" i="1"/>
  <c r="L270" i="2" s="1"/>
  <c r="N308" i="1"/>
  <c r="AD548" i="1"/>
  <c r="Q510" i="2" s="1"/>
  <c r="AR548" i="1"/>
  <c r="AS548" i="1" s="1"/>
  <c r="V510" i="2" s="1"/>
  <c r="AD709" i="1"/>
  <c r="Q671" i="2" s="1"/>
  <c r="AC708" i="1"/>
  <c r="AA30" i="1"/>
  <c r="AA660" i="1"/>
  <c r="AR776" i="1"/>
  <c r="AR926" i="1"/>
  <c r="AS926" i="1" s="1"/>
  <c r="V888" i="2" s="1"/>
  <c r="AD926" i="1"/>
  <c r="Q888" i="2" s="1"/>
  <c r="AR905" i="1"/>
  <c r="AS905" i="1" s="1"/>
  <c r="V867" i="2" s="1"/>
  <c r="AD905" i="1"/>
  <c r="Q867" i="2" s="1"/>
  <c r="AD67" i="1"/>
  <c r="Q29" i="2" s="1"/>
  <c r="AC66" i="1"/>
  <c r="AD66" i="1" s="1"/>
  <c r="Q28" i="2" s="1"/>
  <c r="AC215" i="1"/>
  <c r="AD212" i="1"/>
  <c r="Q174" i="2" s="1"/>
  <c r="AR212" i="1"/>
  <c r="E278" i="1"/>
  <c r="B277" i="1"/>
  <c r="AD361" i="1"/>
  <c r="Q323" i="2" s="1"/>
  <c r="AC360" i="1"/>
  <c r="AD360" i="1" s="1"/>
  <c r="Q322" i="2" s="1"/>
  <c r="AJ408" i="1"/>
  <c r="S370" i="2" s="1"/>
  <c r="AI399" i="1"/>
  <c r="AP649" i="1"/>
  <c r="U611" i="2" s="1"/>
  <c r="AO648" i="1"/>
  <c r="AE662" i="1"/>
  <c r="AG672" i="1"/>
  <c r="R634" i="2" s="1"/>
  <c r="P725" i="1"/>
  <c r="M687" i="2" s="1"/>
  <c r="O722" i="1"/>
  <c r="L684" i="2" s="1"/>
  <c r="AC868" i="1"/>
  <c r="AD868" i="1" s="1"/>
  <c r="Q830" i="2" s="1"/>
  <c r="AD907" i="1"/>
  <c r="Q869" i="2" s="1"/>
  <c r="AR907" i="1"/>
  <c r="AS907" i="1" s="1"/>
  <c r="V869" i="2" s="1"/>
  <c r="AR1005" i="1"/>
  <c r="AS1005" i="1" s="1"/>
  <c r="V967" i="2" s="1"/>
  <c r="AD1005" i="1"/>
  <c r="Q967" i="2" s="1"/>
  <c r="P1010" i="1"/>
  <c r="M972" i="2" s="1"/>
  <c r="O1009" i="1"/>
  <c r="AQ1085" i="1"/>
  <c r="AB1084" i="1"/>
  <c r="N184" i="1"/>
  <c r="O663" i="1"/>
  <c r="L625" i="2" s="1"/>
  <c r="P664" i="1"/>
  <c r="M626" i="2" s="1"/>
  <c r="AQ891" i="1"/>
  <c r="AQ890" i="1" s="1"/>
  <c r="AQ889" i="1" s="1"/>
  <c r="AQ888" i="1" s="1"/>
  <c r="AB890" i="1"/>
  <c r="AB889" i="1" s="1"/>
  <c r="AB888" i="1" s="1"/>
  <c r="AD949" i="1"/>
  <c r="Q911" i="2" s="1"/>
  <c r="AR949" i="1"/>
  <c r="AS949" i="1" s="1"/>
  <c r="V911" i="2" s="1"/>
  <c r="AQ999" i="1"/>
  <c r="AS999" i="1" s="1"/>
  <c r="V961" i="2" s="1"/>
  <c r="AB998" i="1"/>
  <c r="AQ998" i="1" s="1"/>
  <c r="AS998" i="1" s="1"/>
  <c r="V960" i="2" s="1"/>
  <c r="AR201" i="1"/>
  <c r="AS201" i="1" s="1"/>
  <c r="V163" i="2" s="1"/>
  <c r="AD201" i="1"/>
  <c r="Q163" i="2" s="1"/>
  <c r="AO160" i="1"/>
  <c r="AJ333" i="1"/>
  <c r="S295" i="2" s="1"/>
  <c r="AI324" i="1"/>
  <c r="AD566" i="1"/>
  <c r="Q528" i="2" s="1"/>
  <c r="AR566" i="1"/>
  <c r="AS566" i="1" s="1"/>
  <c r="V528" i="2" s="1"/>
  <c r="AR699" i="1"/>
  <c r="AL27" i="1"/>
  <c r="AD772" i="1"/>
  <c r="Q734" i="2" s="1"/>
  <c r="AR772" i="1"/>
  <c r="AS772" i="1" s="1"/>
  <c r="V734" i="2" s="1"/>
  <c r="AP887" i="1"/>
  <c r="U849" i="2" s="1"/>
  <c r="AO35" i="1"/>
  <c r="AP35" i="1" s="1"/>
  <c r="AC889" i="1"/>
  <c r="AC914" i="1"/>
  <c r="AR915" i="1"/>
  <c r="AD915" i="1"/>
  <c r="Q877" i="2" s="1"/>
  <c r="AC977" i="1"/>
  <c r="AR977" i="1" s="1"/>
  <c r="AR978" i="1"/>
  <c r="AR1030" i="1"/>
  <c r="AS1030" i="1" s="1"/>
  <c r="V992" i="2" s="1"/>
  <c r="AD1030" i="1"/>
  <c r="AC1029" i="1"/>
  <c r="AD120" i="1"/>
  <c r="Q82" i="2" s="1"/>
  <c r="AR120" i="1"/>
  <c r="AC118" i="1"/>
  <c r="AD192" i="1"/>
  <c r="Q154" i="2" s="1"/>
  <c r="AR192" i="1"/>
  <c r="AS192" i="1" s="1"/>
  <c r="V154" i="2" s="1"/>
  <c r="AC301" i="1"/>
  <c r="P301" i="1"/>
  <c r="M263" i="2" s="1"/>
  <c r="AD241" i="1"/>
  <c r="Q203" i="2" s="1"/>
  <c r="AR241" i="1"/>
  <c r="AS241" i="1" s="1"/>
  <c r="V203" i="2" s="1"/>
  <c r="P268" i="1"/>
  <c r="M230" i="2" s="1"/>
  <c r="O267" i="1"/>
  <c r="L229" i="2" s="1"/>
  <c r="O450" i="1"/>
  <c r="P451" i="1"/>
  <c r="M413" i="2" s="1"/>
  <c r="AD502" i="1"/>
  <c r="Q464" i="2" s="1"/>
  <c r="AR502" i="1"/>
  <c r="AS502" i="1" s="1"/>
  <c r="V464" i="2" s="1"/>
  <c r="P644" i="1"/>
  <c r="M606" i="2" s="1"/>
  <c r="AR944" i="1"/>
  <c r="AD944" i="1"/>
  <c r="Q906" i="2" s="1"/>
  <c r="AC943" i="1"/>
  <c r="AR943" i="1" s="1"/>
  <c r="AR953" i="1"/>
  <c r="AC952" i="1"/>
  <c r="AR952" i="1" s="1"/>
  <c r="AD953" i="1"/>
  <c r="AR1100" i="1"/>
  <c r="AS1100" i="1" s="1"/>
  <c r="V1062" i="2" s="1"/>
  <c r="AD1100" i="1"/>
  <c r="Q1062" i="2" s="1"/>
  <c r="P373" i="1"/>
  <c r="M335" i="2" s="1"/>
  <c r="Z755" i="1"/>
  <c r="Z33" i="1"/>
  <c r="AQ375" i="1"/>
  <c r="AD375" i="1"/>
  <c r="Q337" i="2" s="1"/>
  <c r="AB374" i="1"/>
  <c r="AB373" i="1" s="1"/>
  <c r="AB372" i="1" s="1"/>
  <c r="AB366" i="1" s="1"/>
  <c r="AB22" i="1" s="1"/>
  <c r="AR641" i="1"/>
  <c r="AR651" i="1"/>
  <c r="AD734" i="1"/>
  <c r="Q696" i="2" s="1"/>
  <c r="AC733" i="1"/>
  <c r="AD733" i="1" s="1"/>
  <c r="Q695" i="2" s="1"/>
  <c r="AD843" i="1"/>
  <c r="Q805" i="2" s="1"/>
  <c r="AR843" i="1"/>
  <c r="AS843" i="1" s="1"/>
  <c r="V805" i="2" s="1"/>
  <c r="AR946" i="1"/>
  <c r="AS946" i="1" s="1"/>
  <c r="V908" i="2" s="1"/>
  <c r="AD946" i="1"/>
  <c r="Q908" i="2" s="1"/>
  <c r="AE12" i="1"/>
  <c r="AG12" i="1" s="1"/>
  <c r="AE53" i="1"/>
  <c r="AG59" i="1"/>
  <c r="R21" i="2" s="1"/>
  <c r="AQ65" i="1"/>
  <c r="AQ64" i="1" s="1"/>
  <c r="AQ61" i="1" s="1"/>
  <c r="AQ60" i="1" s="1"/>
  <c r="AQ59" i="1" s="1"/>
  <c r="AB64" i="1"/>
  <c r="AB61" i="1" s="1"/>
  <c r="AB60" i="1" s="1"/>
  <c r="AB59" i="1" s="1"/>
  <c r="AR202" i="1"/>
  <c r="AR257" i="1"/>
  <c r="AS257" i="1" s="1"/>
  <c r="V219" i="2" s="1"/>
  <c r="AD257" i="1"/>
  <c r="Q219" i="2" s="1"/>
  <c r="P600" i="1"/>
  <c r="M562" i="2" s="1"/>
  <c r="O599" i="1"/>
  <c r="L561" i="2" s="1"/>
  <c r="AF28" i="1"/>
  <c r="AD823" i="1"/>
  <c r="Q785" i="2" s="1"/>
  <c r="AR823" i="1"/>
  <c r="AC821" i="1"/>
  <c r="AR919" i="1"/>
  <c r="AD991" i="1"/>
  <c r="Q953" i="2" s="1"/>
  <c r="AR991" i="1"/>
  <c r="AS991" i="1" s="1"/>
  <c r="V953" i="2" s="1"/>
  <c r="AJ1031" i="1"/>
  <c r="S993" i="2" s="1"/>
  <c r="AI1017" i="1"/>
  <c r="AQ1078" i="1"/>
  <c r="AB1077" i="1"/>
  <c r="AQ145" i="1"/>
  <c r="AQ144" i="1" s="1"/>
  <c r="AS146" i="1"/>
  <c r="V108" i="2" s="1"/>
  <c r="AS211" i="1"/>
  <c r="V173" i="2" s="1"/>
  <c r="N434" i="1"/>
  <c r="P636" i="1"/>
  <c r="M598" i="2" s="1"/>
  <c r="O635" i="1"/>
  <c r="AQ616" i="1"/>
  <c r="AS617" i="1"/>
  <c r="V579" i="2" s="1"/>
  <c r="AO747" i="1"/>
  <c r="AP748" i="1"/>
  <c r="U710" i="2" s="1"/>
  <c r="AC815" i="1"/>
  <c r="AR996" i="1"/>
  <c r="AS996" i="1" s="1"/>
  <c r="V958" i="2" s="1"/>
  <c r="AD996" i="1"/>
  <c r="Q958" i="2" s="1"/>
  <c r="AQ119" i="1"/>
  <c r="AD119" i="1"/>
  <c r="Q81" i="2" s="1"/>
  <c r="AB118" i="1"/>
  <c r="AB117" i="1" s="1"/>
  <c r="AB110" i="1" s="1"/>
  <c r="AD275" i="1"/>
  <c r="Q237" i="2" s="1"/>
  <c r="AR275" i="1"/>
  <c r="AS275" i="1" s="1"/>
  <c r="V237" i="2" s="1"/>
  <c r="AD261" i="1"/>
  <c r="Q223" i="2" s="1"/>
  <c r="AR261" i="1"/>
  <c r="AS261" i="1" s="1"/>
  <c r="V223" i="2" s="1"/>
  <c r="AB429" i="1"/>
  <c r="AB428" i="1" s="1"/>
  <c r="AQ430" i="1"/>
  <c r="O687" i="1"/>
  <c r="L649" i="2" s="1"/>
  <c r="P688" i="1"/>
  <c r="M650" i="2" s="1"/>
  <c r="O902" i="1"/>
  <c r="L864" i="2" s="1"/>
  <c r="P903" i="1"/>
  <c r="M865" i="2" s="1"/>
  <c r="AD925" i="1"/>
  <c r="Q887" i="2" s="1"/>
  <c r="AR925" i="1"/>
  <c r="AS925" i="1" s="1"/>
  <c r="V887" i="2" s="1"/>
  <c r="O968" i="1"/>
  <c r="L930" i="2" s="1"/>
  <c r="P969" i="1"/>
  <c r="M931" i="2" s="1"/>
  <c r="AQ1001" i="1"/>
  <c r="AP1051" i="1"/>
  <c r="U1013" i="2" s="1"/>
  <c r="AO1043" i="1"/>
  <c r="AQ1075" i="1"/>
  <c r="AB1074" i="1"/>
  <c r="AR55" i="1"/>
  <c r="AD65" i="1"/>
  <c r="Q27" i="2" s="1"/>
  <c r="AS182" i="1"/>
  <c r="V144" i="2" s="1"/>
  <c r="AD156" i="1"/>
  <c r="Q118" i="2" s="1"/>
  <c r="AC155" i="1"/>
  <c r="AD155" i="1" s="1"/>
  <c r="Q117" i="2" s="1"/>
  <c r="E310" i="1"/>
  <c r="B309" i="1"/>
  <c r="AR358" i="1"/>
  <c r="AS358" i="1" s="1"/>
  <c r="V320" i="2" s="1"/>
  <c r="AD358" i="1"/>
  <c r="Q320" i="2" s="1"/>
  <c r="AC775" i="1"/>
  <c r="AR972" i="1"/>
  <c r="P1046" i="1"/>
  <c r="M1008" i="2" s="1"/>
  <c r="O1045" i="1"/>
  <c r="L1007" i="2" s="1"/>
  <c r="AD68" i="1"/>
  <c r="Q30" i="2" s="1"/>
  <c r="AB291" i="1"/>
  <c r="AS362" i="1"/>
  <c r="V324" i="2" s="1"/>
  <c r="AR361" i="1"/>
  <c r="AR612" i="1"/>
  <c r="AS612" i="1" s="1"/>
  <c r="V574" i="2" s="1"/>
  <c r="AD612" i="1"/>
  <c r="Q574" i="2" s="1"/>
  <c r="AC763" i="1"/>
  <c r="AD764" i="1"/>
  <c r="Q726" i="2" s="1"/>
  <c r="AR764" i="1"/>
  <c r="AR1012" i="1"/>
  <c r="AS1012" i="1" s="1"/>
  <c r="V974" i="2" s="1"/>
  <c r="AD1012" i="1"/>
  <c r="AC1010" i="1"/>
  <c r="AR116" i="1"/>
  <c r="AS116" i="1" s="1"/>
  <c r="V78" i="2" s="1"/>
  <c r="AD116" i="1"/>
  <c r="Q78" i="2" s="1"/>
  <c r="AC61" i="1"/>
  <c r="AD62" i="1"/>
  <c r="Q24" i="2" s="1"/>
  <c r="O227" i="1"/>
  <c r="P228" i="1"/>
  <c r="M190" i="2" s="1"/>
  <c r="AD200" i="1"/>
  <c r="Q162" i="2" s="1"/>
  <c r="AR200" i="1"/>
  <c r="AS200" i="1" s="1"/>
  <c r="V162" i="2" s="1"/>
  <c r="AR258" i="1"/>
  <c r="AS258" i="1" s="1"/>
  <c r="V220" i="2" s="1"/>
  <c r="AD258" i="1"/>
  <c r="Q220" i="2" s="1"/>
  <c r="AB445" i="1"/>
  <c r="AB444" i="1" s="1"/>
  <c r="AQ446" i="1"/>
  <c r="AQ445" i="1" s="1"/>
  <c r="AQ444" i="1" s="1"/>
  <c r="X660" i="1"/>
  <c r="X28" i="1"/>
  <c r="AR842" i="1"/>
  <c r="AS842" i="1" s="1"/>
  <c r="V804" i="2" s="1"/>
  <c r="AD842" i="1"/>
  <c r="Q804" i="2" s="1"/>
  <c r="AR873" i="1"/>
  <c r="AS873" i="1" s="1"/>
  <c r="V835" i="2" s="1"/>
  <c r="AD873" i="1"/>
  <c r="Q835" i="2" s="1"/>
  <c r="AR908" i="1"/>
  <c r="AS908" i="1" s="1"/>
  <c r="V870" i="2" s="1"/>
  <c r="AD908" i="1"/>
  <c r="Q870" i="2" s="1"/>
  <c r="AR950" i="1"/>
  <c r="AS950" i="1" s="1"/>
  <c r="V912" i="2" s="1"/>
  <c r="AD950" i="1"/>
  <c r="Q912" i="2" s="1"/>
  <c r="P1068" i="1"/>
  <c r="M1030" i="2" s="1"/>
  <c r="U18" i="1"/>
  <c r="U108" i="1"/>
  <c r="P61" i="1"/>
  <c r="M23" i="2" s="1"/>
  <c r="AQ280" i="1"/>
  <c r="AQ279" i="1" s="1"/>
  <c r="AB279" i="1"/>
  <c r="AD348" i="1"/>
  <c r="Q310" i="2" s="1"/>
  <c r="AR348" i="1"/>
  <c r="AS348" i="1" s="1"/>
  <c r="V310" i="2" s="1"/>
  <c r="AG418" i="1"/>
  <c r="R380" i="2" s="1"/>
  <c r="AF24" i="1"/>
  <c r="AG24" i="1" s="1"/>
  <c r="AS392" i="1"/>
  <c r="V354" i="2" s="1"/>
  <c r="AR391" i="1"/>
  <c r="AS391" i="1" s="1"/>
  <c r="V353" i="2" s="1"/>
  <c r="AR461" i="1"/>
  <c r="AS461" i="1" s="1"/>
  <c r="V423" i="2" s="1"/>
  <c r="AD461" i="1"/>
  <c r="Q423" i="2" s="1"/>
  <c r="AR644" i="1"/>
  <c r="AR622" i="1"/>
  <c r="AS622" i="1" s="1"/>
  <c r="V584" i="2" s="1"/>
  <c r="AC621" i="1"/>
  <c r="AD622" i="1"/>
  <c r="Q584" i="2" s="1"/>
  <c r="AB695" i="1"/>
  <c r="AD696" i="1"/>
  <c r="Q658" i="2" s="1"/>
  <c r="P760" i="1"/>
  <c r="M722" i="2" s="1"/>
  <c r="O759" i="1"/>
  <c r="L721" i="2" s="1"/>
  <c r="AB776" i="1"/>
  <c r="AB775" i="1" s="1"/>
  <c r="AQ777" i="1"/>
  <c r="AQ776" i="1" s="1"/>
  <c r="AQ775" i="1" s="1"/>
  <c r="AR1004" i="1"/>
  <c r="AD1004" i="1"/>
  <c r="Q966" i="2" s="1"/>
  <c r="AC1003" i="1"/>
  <c r="AR1003" i="1" s="1"/>
  <c r="AN107" i="1"/>
  <c r="AN16" i="1" s="1"/>
  <c r="AN17" i="1"/>
  <c r="AG82" i="1"/>
  <c r="R44" i="2" s="1"/>
  <c r="AF81" i="1"/>
  <c r="AI265" i="1"/>
  <c r="AJ270" i="1"/>
  <c r="S232" i="2" s="1"/>
  <c r="AC268" i="1"/>
  <c r="AD269" i="1"/>
  <c r="Q231" i="2" s="1"/>
  <c r="AR269" i="1"/>
  <c r="AD459" i="1"/>
  <c r="Q421" i="2" s="1"/>
  <c r="AR459" i="1"/>
  <c r="AS459" i="1" s="1"/>
  <c r="V421" i="2" s="1"/>
  <c r="P397" i="1"/>
  <c r="M359" i="2" s="1"/>
  <c r="O394" i="1"/>
  <c r="AR558" i="1"/>
  <c r="AS558" i="1" s="1"/>
  <c r="V520" i="2" s="1"/>
  <c r="AD558" i="1"/>
  <c r="Q520" i="2" s="1"/>
  <c r="AJ663" i="1"/>
  <c r="S625" i="2" s="1"/>
  <c r="AI662" i="1"/>
  <c r="AJ758" i="1"/>
  <c r="S720" i="2" s="1"/>
  <c r="AI757" i="1"/>
  <c r="AB750" i="1"/>
  <c r="AQ751" i="1"/>
  <c r="AS751" i="1" s="1"/>
  <c r="V713" i="2" s="1"/>
  <c r="AD751" i="1"/>
  <c r="Q713" i="2" s="1"/>
  <c r="AR880" i="1"/>
  <c r="P943" i="1"/>
  <c r="M905" i="2" s="1"/>
  <c r="P952" i="1"/>
  <c r="M914" i="2" s="1"/>
  <c r="AQ938" i="1"/>
  <c r="AB937" i="1"/>
  <c r="AQ937" i="1" s="1"/>
  <c r="AQ1041" i="1"/>
  <c r="AB1040" i="1"/>
  <c r="AQ1040" i="1" s="1"/>
  <c r="P374" i="1"/>
  <c r="M336" i="2" s="1"/>
  <c r="Z955" i="1"/>
  <c r="Z36" i="1"/>
  <c r="U756" i="1"/>
  <c r="U34" i="1"/>
  <c r="P750" i="1"/>
  <c r="M712" i="2" s="1"/>
  <c r="V955" i="1"/>
  <c r="V36" i="1"/>
  <c r="AQ744" i="1"/>
  <c r="AD744" i="1"/>
  <c r="Q706" i="2" s="1"/>
  <c r="AB742" i="1"/>
  <c r="AB741" i="1" s="1"/>
  <c r="AD910" i="1"/>
  <c r="Q872" i="2" s="1"/>
  <c r="AR910" i="1"/>
  <c r="AS910" i="1" s="1"/>
  <c r="V872" i="2" s="1"/>
  <c r="AR218" i="1"/>
  <c r="AS218" i="1" s="1"/>
  <c r="V180" i="2" s="1"/>
  <c r="AD218" i="1"/>
  <c r="Q180" i="2" s="1"/>
  <c r="AQ1057" i="1"/>
  <c r="AS1057" i="1" s="1"/>
  <c r="V1019" i="2" s="1"/>
  <c r="AD1057" i="1"/>
  <c r="Q1019" i="2" s="1"/>
  <c r="AS710" i="1"/>
  <c r="V672" i="2" s="1"/>
  <c r="AD801" i="1"/>
  <c r="Q763" i="2" s="1"/>
  <c r="AR801" i="1"/>
  <c r="AS801" i="1" s="1"/>
  <c r="V763" i="2" s="1"/>
  <c r="AL109" i="1"/>
  <c r="AM110" i="1"/>
  <c r="T72" i="2" s="1"/>
  <c r="AN661" i="1"/>
  <c r="AN29" i="1"/>
  <c r="AL14" i="1"/>
  <c r="AM14" i="1" s="1"/>
  <c r="AM74" i="1"/>
  <c r="T36" i="2" s="1"/>
  <c r="AS85" i="1"/>
  <c r="V47" i="2" s="1"/>
  <c r="AD471" i="1"/>
  <c r="Q433" i="2" s="1"/>
  <c r="AR471" i="1"/>
  <c r="AS471" i="1" s="1"/>
  <c r="V433" i="2" s="1"/>
  <c r="AS703" i="1"/>
  <c r="V665" i="2" s="1"/>
  <c r="AD738" i="1"/>
  <c r="Q700" i="2" s="1"/>
  <c r="AR738" i="1"/>
  <c r="AS738" i="1" s="1"/>
  <c r="V700" i="2" s="1"/>
  <c r="Y755" i="1"/>
  <c r="Y33" i="1"/>
  <c r="AP958" i="1"/>
  <c r="U920" i="2" s="1"/>
  <c r="AO957" i="1"/>
  <c r="P1053" i="1"/>
  <c r="M1015" i="2" s="1"/>
  <c r="O1052" i="1"/>
  <c r="L1014" i="2" s="1"/>
  <c r="AQ139" i="1"/>
  <c r="AQ138" i="1" s="1"/>
  <c r="AS140" i="1"/>
  <c r="V102" i="2" s="1"/>
  <c r="AR260" i="1"/>
  <c r="AS260" i="1" s="1"/>
  <c r="V222" i="2" s="1"/>
  <c r="AD260" i="1"/>
  <c r="Q222" i="2" s="1"/>
  <c r="P436" i="1"/>
  <c r="M398" i="2" s="1"/>
  <c r="O435" i="1"/>
  <c r="L397" i="2" s="1"/>
  <c r="AS693" i="1"/>
  <c r="V655" i="2" s="1"/>
  <c r="AR692" i="1"/>
  <c r="AM746" i="1"/>
  <c r="T708" i="2" s="1"/>
  <c r="AL32" i="1"/>
  <c r="AM32" i="1" s="1"/>
  <c r="AQ973" i="1"/>
  <c r="AS973" i="1" s="1"/>
  <c r="V935" i="2" s="1"/>
  <c r="AB972" i="1"/>
  <c r="AQ972" i="1" s="1"/>
  <c r="AM1051" i="1"/>
  <c r="T1013" i="2" s="1"/>
  <c r="AL1043" i="1"/>
  <c r="AQ1066" i="1"/>
  <c r="AB1065" i="1"/>
  <c r="Y17" i="1"/>
  <c r="Y107" i="1"/>
  <c r="Y16" i="1" s="1"/>
  <c r="P327" i="1"/>
  <c r="M289" i="2" s="1"/>
  <c r="O326" i="1"/>
  <c r="L288" i="2" s="1"/>
  <c r="AR245" i="1"/>
  <c r="AS245" i="1" s="1"/>
  <c r="V207" i="2" s="1"/>
  <c r="AD245" i="1"/>
  <c r="Q207" i="2" s="1"/>
  <c r="AS417" i="1"/>
  <c r="V379" i="2" s="1"/>
  <c r="AR416" i="1"/>
  <c r="AR516" i="1"/>
  <c r="AS516" i="1" s="1"/>
  <c r="V478" i="2" s="1"/>
  <c r="AD516" i="1"/>
  <c r="Q478" i="2" s="1"/>
  <c r="AR489" i="1"/>
  <c r="AS489" i="1" s="1"/>
  <c r="V451" i="2" s="1"/>
  <c r="AD489" i="1"/>
  <c r="Q451" i="2" s="1"/>
  <c r="AB632" i="1"/>
  <c r="AD632" i="1" s="1"/>
  <c r="Q594" i="2" s="1"/>
  <c r="AD633" i="1"/>
  <c r="Q595" i="2" s="1"/>
  <c r="AM598" i="1"/>
  <c r="T560" i="2" s="1"/>
  <c r="AL597" i="1"/>
  <c r="AQ969" i="1"/>
  <c r="AD927" i="1"/>
  <c r="Q889" i="2" s="1"/>
  <c r="AR927" i="1"/>
  <c r="AS927" i="1" s="1"/>
  <c r="V889" i="2" s="1"/>
  <c r="AC969" i="1"/>
  <c r="AR970" i="1"/>
  <c r="AS970" i="1" s="1"/>
  <c r="V932" i="2" s="1"/>
  <c r="AD970" i="1"/>
  <c r="AR971" i="1"/>
  <c r="AS971" i="1" s="1"/>
  <c r="V933" i="2" s="1"/>
  <c r="AD971" i="1"/>
  <c r="Q933" i="2" s="1"/>
  <c r="AR64" i="1"/>
  <c r="AD126" i="1"/>
  <c r="Q88" i="2" s="1"/>
  <c r="AR126" i="1"/>
  <c r="AC125" i="1"/>
  <c r="AS157" i="1"/>
  <c r="V119" i="2" s="1"/>
  <c r="AR284" i="1"/>
  <c r="AS284" i="1" s="1"/>
  <c r="V246" i="2" s="1"/>
  <c r="AD284" i="1"/>
  <c r="Q246" i="2" s="1"/>
  <c r="AD550" i="1"/>
  <c r="Q512" i="2" s="1"/>
  <c r="AR550" i="1"/>
  <c r="AS550" i="1" s="1"/>
  <c r="V512" i="2" s="1"/>
  <c r="AD837" i="1"/>
  <c r="Q799" i="2" s="1"/>
  <c r="AR837" i="1"/>
  <c r="AS837" i="1" s="1"/>
  <c r="V799" i="2" s="1"/>
  <c r="AR874" i="1"/>
  <c r="AS874" i="1" s="1"/>
  <c r="V836" i="2" s="1"/>
  <c r="AD874" i="1"/>
  <c r="Q836" i="2" s="1"/>
  <c r="AD973" i="1"/>
  <c r="Q935" i="2" s="1"/>
  <c r="AJ967" i="1"/>
  <c r="S929" i="2" s="1"/>
  <c r="AI957" i="1"/>
  <c r="AD113" i="1"/>
  <c r="Q75" i="2" s="1"/>
  <c r="AR113" i="1"/>
  <c r="AC112" i="1"/>
  <c r="AR164" i="1"/>
  <c r="AC163" i="1"/>
  <c r="AD164" i="1"/>
  <c r="Q126" i="2" s="1"/>
  <c r="AS216" i="1"/>
  <c r="V178" i="2" s="1"/>
  <c r="AQ291" i="1"/>
  <c r="AD518" i="1"/>
  <c r="Q480" i="2" s="1"/>
  <c r="AR518" i="1"/>
  <c r="AS518" i="1" s="1"/>
  <c r="V480" i="2" s="1"/>
  <c r="AR656" i="1"/>
  <c r="AC655" i="1"/>
  <c r="AD656" i="1"/>
  <c r="Q618" i="2" s="1"/>
  <c r="AG758" i="1"/>
  <c r="R720" i="2" s="1"/>
  <c r="AF757" i="1"/>
  <c r="AS869" i="1"/>
  <c r="V831" i="2" s="1"/>
  <c r="AQ881" i="1"/>
  <c r="AQ880" i="1" s="1"/>
  <c r="AB880" i="1"/>
  <c r="AD880" i="1" s="1"/>
  <c r="Q842" i="2" s="1"/>
  <c r="AD934" i="1"/>
  <c r="AR934" i="1"/>
  <c r="AC933" i="1"/>
  <c r="AR933" i="1" s="1"/>
  <c r="O959" i="1"/>
  <c r="L921" i="2" s="1"/>
  <c r="P960" i="1"/>
  <c r="M922" i="2" s="1"/>
  <c r="AD1058" i="1"/>
  <c r="Q1020" i="2" s="1"/>
  <c r="AR1058" i="1"/>
  <c r="AS1058" i="1" s="1"/>
  <c r="V1020" i="2" s="1"/>
  <c r="P1074" i="1"/>
  <c r="M1036" i="2" s="1"/>
  <c r="O1073" i="1"/>
  <c r="L1035" i="2" s="1"/>
  <c r="T17" i="1"/>
  <c r="T107" i="1"/>
  <c r="T16" i="1" s="1"/>
  <c r="AS63" i="1"/>
  <c r="V25" i="2" s="1"/>
  <c r="AR62" i="1"/>
  <c r="AR231" i="1"/>
  <c r="AS231" i="1" s="1"/>
  <c r="V193" i="2" s="1"/>
  <c r="AD231" i="1"/>
  <c r="Q193" i="2" s="1"/>
  <c r="N291" i="1"/>
  <c r="AH660" i="1"/>
  <c r="AH28" i="1"/>
  <c r="AS900" i="1"/>
  <c r="V862" i="2" s="1"/>
  <c r="AC1084" i="1"/>
  <c r="AD1085" i="1"/>
  <c r="Q1047" i="2" s="1"/>
  <c r="AR1085" i="1"/>
  <c r="AM82" i="1"/>
  <c r="T44" i="2" s="1"/>
  <c r="AL81" i="1"/>
  <c r="AR158" i="1"/>
  <c r="AS158" i="1" s="1"/>
  <c r="V120" i="2" s="1"/>
  <c r="AD158" i="1"/>
  <c r="Q120" i="2" s="1"/>
  <c r="AB325" i="1"/>
  <c r="O409" i="1"/>
  <c r="L371" i="2" s="1"/>
  <c r="P410" i="1"/>
  <c r="M372" i="2" s="1"/>
  <c r="AR512" i="1"/>
  <c r="AS512" i="1" s="1"/>
  <c r="V474" i="2" s="1"/>
  <c r="AD512" i="1"/>
  <c r="Q474" i="2" s="1"/>
  <c r="AR469" i="1"/>
  <c r="AS469" i="1" s="1"/>
  <c r="V431" i="2" s="1"/>
  <c r="AD469" i="1"/>
  <c r="Q431" i="2" s="1"/>
  <c r="AB664" i="1"/>
  <c r="AB663" i="1" s="1"/>
  <c r="AQ961" i="1"/>
  <c r="AB960" i="1"/>
  <c r="P1003" i="1"/>
  <c r="M965" i="2" s="1"/>
  <c r="P1029" i="1"/>
  <c r="M991" i="2" s="1"/>
  <c r="O1028" i="1"/>
  <c r="AP54" i="1"/>
  <c r="AO11" i="1"/>
  <c r="AI160" i="1"/>
  <c r="AR176" i="1"/>
  <c r="AC175" i="1"/>
  <c r="AD176" i="1"/>
  <c r="Q138" i="2" s="1"/>
  <c r="P145" i="1"/>
  <c r="M107" i="2" s="1"/>
  <c r="O144" i="1"/>
  <c r="AR280" i="1"/>
  <c r="AD280" i="1"/>
  <c r="Q242" i="2" s="1"/>
  <c r="AC279" i="1"/>
  <c r="AR254" i="1"/>
  <c r="AD254" i="1"/>
  <c r="Q216" i="2" s="1"/>
  <c r="AC253" i="1"/>
  <c r="AD500" i="1"/>
  <c r="Q462" i="2" s="1"/>
  <c r="AR500" i="1"/>
  <c r="AS500" i="1" s="1"/>
  <c r="V462" i="2" s="1"/>
  <c r="AL28" i="1"/>
  <c r="P734" i="1"/>
  <c r="M696" i="2" s="1"/>
  <c r="AN755" i="1"/>
  <c r="AN33" i="1"/>
  <c r="AB820" i="1"/>
  <c r="AD881" i="1"/>
  <c r="Q843" i="2" s="1"/>
  <c r="AM901" i="1"/>
  <c r="T863" i="2" s="1"/>
  <c r="AL887" i="1"/>
  <c r="AL1017" i="1"/>
  <c r="AM1018" i="1"/>
  <c r="T980" i="2" s="1"/>
  <c r="P1077" i="1"/>
  <c r="M1039" i="2" s="1"/>
  <c r="O1076" i="1"/>
  <c r="AR1092" i="1"/>
  <c r="AS1092" i="1" s="1"/>
  <c r="V1054" i="2" s="1"/>
  <c r="AD1092" i="1"/>
  <c r="Q1054" i="2" s="1"/>
  <c r="P749" i="1"/>
  <c r="M711" i="2" s="1"/>
  <c r="O748" i="1"/>
  <c r="L710" i="2" s="1"/>
  <c r="AS142" i="1"/>
  <c r="V104" i="2" s="1"/>
  <c r="AR139" i="1"/>
  <c r="S276" i="1"/>
  <c r="R276" i="1"/>
  <c r="O276" i="1"/>
  <c r="L238" i="2" s="1"/>
  <c r="N276" i="1"/>
  <c r="K238" i="2" s="1"/>
  <c r="P609" i="1"/>
  <c r="M571" i="2" s="1"/>
  <c r="O608" i="1"/>
  <c r="L570" i="2" s="1"/>
  <c r="O862" i="1"/>
  <c r="N134" i="1"/>
  <c r="P135" i="1"/>
  <c r="M97" i="2" s="1"/>
  <c r="AQ126" i="1"/>
  <c r="AQ125" i="1" s="1"/>
  <c r="AQ124" i="1" s="1"/>
  <c r="AQ123" i="1" s="1"/>
  <c r="AB125" i="1"/>
  <c r="AB124" i="1" s="1"/>
  <c r="AB123" i="1" s="1"/>
  <c r="AQ164" i="1"/>
  <c r="AQ163" i="1" s="1"/>
  <c r="AQ162" i="1" s="1"/>
  <c r="AB163" i="1"/>
  <c r="AB162" i="1" s="1"/>
  <c r="AB161" i="1" s="1"/>
  <c r="AB253" i="1"/>
  <c r="AB252" i="1" s="1"/>
  <c r="AQ254" i="1"/>
  <c r="AQ253" i="1" s="1"/>
  <c r="AQ252" i="1" s="1"/>
  <c r="AP434" i="1"/>
  <c r="U396" i="2" s="1"/>
  <c r="AO418" i="1"/>
  <c r="AR683" i="1"/>
  <c r="AS683" i="1" s="1"/>
  <c r="V645" i="2" s="1"/>
  <c r="AS684" i="1"/>
  <c r="V646" i="2" s="1"/>
  <c r="AR701" i="1"/>
  <c r="AS701" i="1" s="1"/>
  <c r="V663" i="2" s="1"/>
  <c r="AS702" i="1"/>
  <c r="V664" i="2" s="1"/>
  <c r="AH756" i="1"/>
  <c r="AH34" i="1"/>
  <c r="AS783" i="1"/>
  <c r="V745" i="2" s="1"/>
  <c r="AR782" i="1"/>
  <c r="AR835" i="1"/>
  <c r="AS835" i="1" s="1"/>
  <c r="V797" i="2" s="1"/>
  <c r="AD835" i="1"/>
  <c r="Q797" i="2" s="1"/>
  <c r="AD987" i="1"/>
  <c r="Q949" i="2" s="1"/>
  <c r="AR987" i="1"/>
  <c r="AS987" i="1" s="1"/>
  <c r="V949" i="2" s="1"/>
  <c r="AR1055" i="1"/>
  <c r="AD1055" i="1"/>
  <c r="Q1017" i="2" s="1"/>
  <c r="AC1053" i="1"/>
  <c r="AR1098" i="1"/>
  <c r="AS1098" i="1" s="1"/>
  <c r="V1060" i="2" s="1"/>
  <c r="AD1098" i="1"/>
  <c r="Q1060" i="2" s="1"/>
  <c r="P84" i="1"/>
  <c r="M46" i="2" s="1"/>
  <c r="O83" i="1"/>
  <c r="L45" i="2" s="1"/>
  <c r="AQ320" i="1"/>
  <c r="AR465" i="1"/>
  <c r="AS465" i="1" s="1"/>
  <c r="V427" i="2" s="1"/>
  <c r="AD465" i="1"/>
  <c r="Q427" i="2" s="1"/>
  <c r="AR485" i="1"/>
  <c r="AS485" i="1" s="1"/>
  <c r="V447" i="2" s="1"/>
  <c r="AD485" i="1"/>
  <c r="Q447" i="2" s="1"/>
  <c r="AD603" i="1"/>
  <c r="Q565" i="2" s="1"/>
  <c r="AR603" i="1"/>
  <c r="AS603" i="1" s="1"/>
  <c r="V565" i="2" s="1"/>
  <c r="AJ686" i="1"/>
  <c r="S648" i="2" s="1"/>
  <c r="AI31" i="1"/>
  <c r="AJ31" i="1" s="1"/>
  <c r="AB816" i="1"/>
  <c r="AB815" i="1" s="1"/>
  <c r="AQ817" i="1"/>
  <c r="AQ816" i="1" s="1"/>
  <c r="AQ815" i="1" s="1"/>
  <c r="AR197" i="1"/>
  <c r="AS197" i="1" s="1"/>
  <c r="V159" i="2" s="1"/>
  <c r="AD197" i="1"/>
  <c r="Q159" i="2" s="1"/>
  <c r="AS319" i="1"/>
  <c r="V281" i="2" s="1"/>
  <c r="AD293" i="1"/>
  <c r="Q255" i="2" s="1"/>
  <c r="AR293" i="1"/>
  <c r="AS293" i="1" s="1"/>
  <c r="V255" i="2" s="1"/>
  <c r="AC415" i="1"/>
  <c r="AD415" i="1" s="1"/>
  <c r="Q377" i="2" s="1"/>
  <c r="AD416" i="1"/>
  <c r="Q378" i="2" s="1"/>
  <c r="AR443" i="1"/>
  <c r="AS443" i="1" s="1"/>
  <c r="V405" i="2" s="1"/>
  <c r="AD443" i="1"/>
  <c r="Q405" i="2" s="1"/>
  <c r="AQ633" i="1"/>
  <c r="AS634" i="1"/>
  <c r="V596" i="2" s="1"/>
  <c r="AC1019" i="1"/>
  <c r="AR1020" i="1"/>
  <c r="AD1020" i="1"/>
  <c r="Q982" i="2" s="1"/>
  <c r="AQ1090" i="1"/>
  <c r="AB1089" i="1"/>
  <c r="W107" i="1"/>
  <c r="W17" i="1"/>
  <c r="P125" i="1"/>
  <c r="M87" i="2" s="1"/>
  <c r="O124" i="1"/>
  <c r="L86" i="2" s="1"/>
  <c r="O420" i="1"/>
  <c r="L382" i="2" s="1"/>
  <c r="P421" i="1"/>
  <c r="M383" i="2" s="1"/>
  <c r="AR340" i="1"/>
  <c r="AS340" i="1" s="1"/>
  <c r="V302" i="2" s="1"/>
  <c r="AD340" i="1"/>
  <c r="Q302" i="2" s="1"/>
  <c r="AS690" i="1"/>
  <c r="V652" i="2" s="1"/>
  <c r="AR689" i="1"/>
  <c r="AP672" i="1"/>
  <c r="U634" i="2" s="1"/>
  <c r="AO662" i="1"/>
  <c r="N722" i="1"/>
  <c r="K684" i="2" s="1"/>
  <c r="P723" i="1"/>
  <c r="M685" i="2" s="1"/>
  <c r="AC741" i="1"/>
  <c r="AR819" i="1"/>
  <c r="AS819" i="1" s="1"/>
  <c r="V781" i="2" s="1"/>
  <c r="AD819" i="1"/>
  <c r="Q781" i="2" s="1"/>
  <c r="AR906" i="1"/>
  <c r="AS906" i="1" s="1"/>
  <c r="V868" i="2" s="1"/>
  <c r="AD906" i="1"/>
  <c r="Q868" i="2" s="1"/>
  <c r="AC1046" i="1"/>
  <c r="AC1045" i="1" s="1"/>
  <c r="AR1047" i="1"/>
  <c r="AD1047" i="1"/>
  <c r="Q1009" i="2" s="1"/>
  <c r="AD1061" i="1"/>
  <c r="AC1060" i="1"/>
  <c r="AR1060" i="1" s="1"/>
  <c r="AS1060" i="1" s="1"/>
  <c r="V1022" i="2" s="1"/>
  <c r="AR1061" i="1"/>
  <c r="AS1061" i="1" s="1"/>
  <c r="V1023" i="2" s="1"/>
  <c r="Y10" i="1"/>
  <c r="P112" i="1"/>
  <c r="M74" i="2" s="1"/>
  <c r="O111" i="1"/>
  <c r="L73" i="2" s="1"/>
  <c r="P185" i="1"/>
  <c r="M147" i="2" s="1"/>
  <c r="O184" i="1"/>
  <c r="L146" i="2" s="1"/>
  <c r="AR345" i="1"/>
  <c r="AS345" i="1" s="1"/>
  <c r="V307" i="2" s="1"/>
  <c r="AD345" i="1"/>
  <c r="Q307" i="2" s="1"/>
  <c r="AR400" i="1"/>
  <c r="AR432" i="1"/>
  <c r="AS432" i="1" s="1"/>
  <c r="V394" i="2" s="1"/>
  <c r="AD432" i="1"/>
  <c r="Q394" i="2" s="1"/>
  <c r="AR491" i="1"/>
  <c r="AS491" i="1" s="1"/>
  <c r="V453" i="2" s="1"/>
  <c r="AD491" i="1"/>
  <c r="Q453" i="2" s="1"/>
  <c r="AQ611" i="1"/>
  <c r="AQ609" i="1" s="1"/>
  <c r="AB609" i="1"/>
  <c r="AB608" i="1" s="1"/>
  <c r="P655" i="1"/>
  <c r="M617" i="2" s="1"/>
  <c r="O654" i="1"/>
  <c r="L616" i="2" s="1"/>
  <c r="P709" i="1"/>
  <c r="M671" i="2" s="1"/>
  <c r="O708" i="1"/>
  <c r="L670" i="2" s="1"/>
  <c r="P742" i="1"/>
  <c r="M704" i="2" s="1"/>
  <c r="P763" i="1"/>
  <c r="M725" i="2" s="1"/>
  <c r="O762" i="1"/>
  <c r="P933" i="1"/>
  <c r="M895" i="2" s="1"/>
  <c r="AC960" i="1"/>
  <c r="AR961" i="1"/>
  <c r="AD961" i="1"/>
  <c r="Q923" i="2" s="1"/>
  <c r="AD983" i="1"/>
  <c r="Q945" i="2" s="1"/>
  <c r="AR983" i="1"/>
  <c r="AS983" i="1" s="1"/>
  <c r="V945" i="2" s="1"/>
  <c r="AC982" i="1"/>
  <c r="AQ1004" i="1"/>
  <c r="AB1003" i="1"/>
  <c r="AQ1003" i="1" s="1"/>
  <c r="AD1075" i="1"/>
  <c r="Q1037" i="2" s="1"/>
  <c r="AR1075" i="1"/>
  <c r="AC1074" i="1"/>
  <c r="AP270" i="1"/>
  <c r="U232" i="2" s="1"/>
  <c r="AO265" i="1"/>
  <c r="AR387" i="1"/>
  <c r="AS387" i="1" s="1"/>
  <c r="V349" i="2" s="1"/>
  <c r="AD387" i="1"/>
  <c r="Q349" i="2" s="1"/>
  <c r="AD628" i="1"/>
  <c r="Q590" i="2" s="1"/>
  <c r="AR628" i="1"/>
  <c r="AS628" i="1" s="1"/>
  <c r="V590" i="2" s="1"/>
  <c r="AP687" i="1"/>
  <c r="U649" i="2" s="1"/>
  <c r="AO686" i="1"/>
  <c r="AR909" i="1"/>
  <c r="AS909" i="1" s="1"/>
  <c r="V871" i="2" s="1"/>
  <c r="AD909" i="1"/>
  <c r="Q871" i="2" s="1"/>
  <c r="AB1033" i="1"/>
  <c r="AQ1034" i="1"/>
  <c r="AQ1015" i="1"/>
  <c r="AB1014" i="1"/>
  <c r="AG75" i="1"/>
  <c r="R37" i="2" s="1"/>
  <c r="AF74" i="1"/>
  <c r="P76" i="1"/>
  <c r="M38" i="2" s="1"/>
  <c r="O75" i="1"/>
  <c r="L37" i="2" s="1"/>
  <c r="AR234" i="1"/>
  <c r="AS234" i="1" s="1"/>
  <c r="V196" i="2" s="1"/>
  <c r="AD234" i="1"/>
  <c r="Q196" i="2" s="1"/>
  <c r="N302" i="1"/>
  <c r="R302" i="1"/>
  <c r="S302" i="1"/>
  <c r="O302" i="1"/>
  <c r="AB600" i="1"/>
  <c r="AB599" i="1" s="1"/>
  <c r="AB598" i="1" s="1"/>
  <c r="AB597" i="1" s="1"/>
  <c r="AQ601" i="1"/>
  <c r="AQ600" i="1" s="1"/>
  <c r="AQ599" i="1" s="1"/>
  <c r="AQ598" i="1" s="1"/>
  <c r="AQ597" i="1" s="1"/>
  <c r="AR761" i="1"/>
  <c r="AD761" i="1"/>
  <c r="Q723" i="2" s="1"/>
  <c r="AC760" i="1"/>
  <c r="AC791" i="1"/>
  <c r="AD793" i="1"/>
  <c r="Q755" i="2" s="1"/>
  <c r="AR793" i="1"/>
  <c r="AQ944" i="1"/>
  <c r="AB943" i="1"/>
  <c r="AR941" i="1"/>
  <c r="AS941" i="1" s="1"/>
  <c r="V903" i="2" s="1"/>
  <c r="AK18" i="1"/>
  <c r="AK108" i="1"/>
  <c r="AP134" i="1"/>
  <c r="U96" i="2" s="1"/>
  <c r="AO109" i="1"/>
  <c r="O205" i="1"/>
  <c r="O174" i="1"/>
  <c r="L136" i="2" s="1"/>
  <c r="P175" i="1"/>
  <c r="M137" i="2" s="1"/>
  <c r="P279" i="1"/>
  <c r="M241" i="2" s="1"/>
  <c r="AM325" i="1"/>
  <c r="T287" i="2" s="1"/>
  <c r="AL324" i="1"/>
  <c r="AD413" i="1"/>
  <c r="Q375" i="2" s="1"/>
  <c r="AR413" i="1"/>
  <c r="AC410" i="1"/>
  <c r="AR398" i="1"/>
  <c r="AD398" i="1"/>
  <c r="Q360" i="2" s="1"/>
  <c r="AC397" i="1"/>
  <c r="AD616" i="1"/>
  <c r="Q578" i="2" s="1"/>
  <c r="AR574" i="1"/>
  <c r="AS574" i="1" s="1"/>
  <c r="V536" i="2" s="1"/>
  <c r="AD574" i="1"/>
  <c r="Q536" i="2" s="1"/>
  <c r="AR875" i="1"/>
  <c r="AS875" i="1" s="1"/>
  <c r="V837" i="2" s="1"/>
  <c r="AD875" i="1"/>
  <c r="Q837" i="2" s="1"/>
  <c r="AR992" i="1"/>
  <c r="AS992" i="1" s="1"/>
  <c r="V954" i="2" s="1"/>
  <c r="AD992" i="1"/>
  <c r="Q954" i="2" s="1"/>
  <c r="AD990" i="1"/>
  <c r="Q952" i="2" s="1"/>
  <c r="AR990" i="1"/>
  <c r="AS990" i="1" s="1"/>
  <c r="V952" i="2" s="1"/>
  <c r="AD1078" i="1"/>
  <c r="AC1077" i="1"/>
  <c r="AR1078" i="1"/>
  <c r="P784" i="1"/>
  <c r="M746" i="2" s="1"/>
  <c r="O780" i="1"/>
  <c r="AC374" i="1"/>
  <c r="U955" i="1"/>
  <c r="U36" i="1"/>
  <c r="AD77" i="1"/>
  <c r="Q39" i="2" s="1"/>
  <c r="AC76" i="1"/>
  <c r="AO596" i="1"/>
  <c r="AP597" i="1"/>
  <c r="U559" i="2" s="1"/>
  <c r="AQ613" i="1"/>
  <c r="AS613" i="1" s="1"/>
  <c r="V575" i="2" s="1"/>
  <c r="AS614" i="1"/>
  <c r="V576" i="2" s="1"/>
  <c r="AB651" i="1"/>
  <c r="AB650" i="1" s="1"/>
  <c r="AB649" i="1" s="1"/>
  <c r="AQ652" i="1"/>
  <c r="AQ651" i="1" s="1"/>
  <c r="AQ650" i="1" s="1"/>
  <c r="AQ649" i="1" s="1"/>
  <c r="AQ758" i="1"/>
  <c r="AD1042" i="1"/>
  <c r="AR1042" i="1"/>
  <c r="AS1042" i="1" s="1"/>
  <c r="V1004" i="2" s="1"/>
  <c r="AC1041" i="1"/>
  <c r="AD985" i="1"/>
  <c r="Q947" i="2" s="1"/>
  <c r="AR985" i="1"/>
  <c r="AS985" i="1" s="1"/>
  <c r="V947" i="2" s="1"/>
  <c r="W756" i="1"/>
  <c r="W34" i="1"/>
  <c r="AD859" i="1"/>
  <c r="Q821" i="2" s="1"/>
  <c r="AR859" i="1"/>
  <c r="AC138" i="1"/>
  <c r="AD138" i="1" s="1"/>
  <c r="Q100" i="2" s="1"/>
  <c r="AD139" i="1"/>
  <c r="Q101" i="2" s="1"/>
  <c r="O55" i="1"/>
  <c r="L17" i="2" s="1"/>
  <c r="P56" i="1"/>
  <c r="M18" i="2" s="1"/>
  <c r="AD84" i="1"/>
  <c r="Q46" i="2" s="1"/>
  <c r="AC83" i="1"/>
  <c r="AM653" i="1"/>
  <c r="T615" i="2" s="1"/>
  <c r="AK648" i="1"/>
  <c r="AM648" i="1" s="1"/>
  <c r="T610" i="2" s="1"/>
  <c r="AR737" i="1"/>
  <c r="AS737" i="1" s="1"/>
  <c r="V699" i="2" s="1"/>
  <c r="AD737" i="1"/>
  <c r="Q699" i="2" s="1"/>
  <c r="V755" i="1"/>
  <c r="V33" i="1"/>
  <c r="AO1017" i="1"/>
  <c r="AP1018" i="1"/>
  <c r="U980" i="2" s="1"/>
  <c r="AF1017" i="1"/>
  <c r="AG1018" i="1"/>
  <c r="R980" i="2" s="1"/>
  <c r="N174" i="1"/>
  <c r="AC436" i="1"/>
  <c r="AD437" i="1"/>
  <c r="Q399" i="2" s="1"/>
  <c r="AR437" i="1"/>
  <c r="AD564" i="1"/>
  <c r="Q526" i="2" s="1"/>
  <c r="AR564" i="1"/>
  <c r="AS564" i="1" s="1"/>
  <c r="V526" i="2" s="1"/>
  <c r="P766" i="1"/>
  <c r="M728" i="2" s="1"/>
  <c r="O765" i="1"/>
  <c r="Y955" i="1"/>
  <c r="Y36" i="1"/>
  <c r="AC1095" i="1"/>
  <c r="AR1095" i="1" s="1"/>
  <c r="AD1096" i="1"/>
  <c r="AR1096" i="1"/>
  <c r="AR129" i="1"/>
  <c r="AS129" i="1" s="1"/>
  <c r="V91" i="2" s="1"/>
  <c r="AD129" i="1"/>
  <c r="Q91" i="2" s="1"/>
  <c r="AC294" i="1"/>
  <c r="AC291" i="1" s="1"/>
  <c r="P294" i="1"/>
  <c r="M256" i="2" s="1"/>
  <c r="O291" i="1"/>
  <c r="L253" i="2" s="1"/>
  <c r="AD331" i="1"/>
  <c r="Q293" i="2" s="1"/>
  <c r="AC330" i="1"/>
  <c r="AD330" i="1" s="1"/>
  <c r="Q292" i="2" s="1"/>
  <c r="AL686" i="1"/>
  <c r="AR797" i="1"/>
  <c r="AS797" i="1" s="1"/>
  <c r="V759" i="2" s="1"/>
  <c r="AD797" i="1"/>
  <c r="Q759" i="2" s="1"/>
  <c r="P815" i="1"/>
  <c r="M777" i="2" s="1"/>
  <c r="AQ904" i="1"/>
  <c r="AB903" i="1"/>
  <c r="AD827" i="1"/>
  <c r="Q789" i="2" s="1"/>
  <c r="AR827" i="1"/>
  <c r="AS827" i="1" s="1"/>
  <c r="V789" i="2" s="1"/>
  <c r="N1088" i="1"/>
  <c r="AJ372" i="1"/>
  <c r="S334" i="2" s="1"/>
  <c r="AI366" i="1"/>
  <c r="AR639" i="1"/>
  <c r="AS639" i="1" s="1"/>
  <c r="V601" i="2" s="1"/>
  <c r="AD639" i="1"/>
  <c r="Q601" i="2" s="1"/>
  <c r="AD689" i="1"/>
  <c r="Q651" i="2" s="1"/>
  <c r="AC688" i="1"/>
  <c r="AD724" i="1"/>
  <c r="Q686" i="2" s="1"/>
  <c r="AB723" i="1"/>
  <c r="AQ724" i="1"/>
  <c r="AS743" i="1"/>
  <c r="V705" i="2" s="1"/>
  <c r="AR742" i="1"/>
  <c r="AR719" i="1"/>
  <c r="AS719" i="1" s="1"/>
  <c r="V681" i="2" s="1"/>
  <c r="AS720" i="1"/>
  <c r="V682" i="2" s="1"/>
  <c r="N820" i="1"/>
  <c r="AG958" i="1"/>
  <c r="R920" i="2" s="1"/>
  <c r="AF957" i="1"/>
  <c r="P1007" i="1"/>
  <c r="M969" i="2" s="1"/>
  <c r="O1006" i="1"/>
  <c r="N1045" i="1"/>
  <c r="AD99" i="1"/>
  <c r="Q61" i="2" s="1"/>
  <c r="AQ99" i="1"/>
  <c r="AS99" i="1" s="1"/>
  <c r="V61" i="2" s="1"/>
  <c r="AI74" i="1"/>
  <c r="AJ75" i="1"/>
  <c r="S37" i="2" s="1"/>
  <c r="O162" i="1"/>
  <c r="L124" i="2" s="1"/>
  <c r="P163" i="1"/>
  <c r="M125" i="2" s="1"/>
  <c r="AR297" i="1"/>
  <c r="AC296" i="1"/>
  <c r="AD297" i="1"/>
  <c r="Q259" i="2" s="1"/>
  <c r="AD510" i="1"/>
  <c r="Q472" i="2" s="1"/>
  <c r="AR510" i="1"/>
  <c r="AS510" i="1" s="1"/>
  <c r="V472" i="2" s="1"/>
  <c r="P741" i="1"/>
  <c r="M703" i="2" s="1"/>
  <c r="AL757" i="1"/>
  <c r="AH957" i="1"/>
  <c r="AJ958" i="1"/>
  <c r="S920" i="2" s="1"/>
  <c r="O981" i="1"/>
  <c r="L943" i="2" s="1"/>
  <c r="P982" i="1"/>
  <c r="M944" i="2" s="1"/>
  <c r="AS178" i="1"/>
  <c r="V140" i="2" s="1"/>
  <c r="AR177" i="1"/>
  <c r="AS177" i="1" s="1"/>
  <c r="V139" i="2" s="1"/>
  <c r="AD133" i="1"/>
  <c r="Q95" i="2" s="1"/>
  <c r="AR133" i="1"/>
  <c r="AS133" i="1" s="1"/>
  <c r="V95" i="2" s="1"/>
  <c r="AQ411" i="1"/>
  <c r="AB410" i="1"/>
  <c r="AB409" i="1" s="1"/>
  <c r="AB408" i="1" s="1"/>
  <c r="AD411" i="1"/>
  <c r="Q373" i="2" s="1"/>
  <c r="AD472" i="1"/>
  <c r="Q434" i="2" s="1"/>
  <c r="AR472" i="1"/>
  <c r="AS472" i="1" s="1"/>
  <c r="V434" i="2" s="1"/>
  <c r="AD494" i="1"/>
  <c r="Q456" i="2" s="1"/>
  <c r="AR494" i="1"/>
  <c r="AS494" i="1" s="1"/>
  <c r="V456" i="2" s="1"/>
  <c r="Y660" i="1"/>
  <c r="Y28" i="1"/>
  <c r="AS786" i="1"/>
  <c r="V748" i="2" s="1"/>
  <c r="AR844" i="1"/>
  <c r="AS844" i="1" s="1"/>
  <c r="V806" i="2" s="1"/>
  <c r="AD844" i="1"/>
  <c r="Q806" i="2" s="1"/>
  <c r="AB898" i="1"/>
  <c r="AQ898" i="1" s="1"/>
  <c r="AQ899" i="1"/>
  <c r="AR899" i="1"/>
  <c r="AC898" i="1"/>
  <c r="AD899" i="1"/>
  <c r="Q861" i="2" s="1"/>
  <c r="AG1051" i="1"/>
  <c r="R1013" i="2" s="1"/>
  <c r="AF1043" i="1"/>
  <c r="P1084" i="1"/>
  <c r="M1046" i="2" s="1"/>
  <c r="O1083" i="1"/>
  <c r="L1045" i="2" s="1"/>
  <c r="AG123" i="1"/>
  <c r="R85" i="2" s="1"/>
  <c r="AF109" i="1"/>
  <c r="B303" i="1"/>
  <c r="E304" i="1"/>
  <c r="AM265" i="1"/>
  <c r="T227" i="2" s="1"/>
  <c r="AL20" i="1"/>
  <c r="AM20" i="1" s="1"/>
  <c r="AC406" i="1"/>
  <c r="AD407" i="1"/>
  <c r="Q369" i="2" s="1"/>
  <c r="AR407" i="1"/>
  <c r="AK661" i="1"/>
  <c r="AM661" i="1" s="1"/>
  <c r="T623" i="2" s="1"/>
  <c r="AK29" i="1"/>
  <c r="AM29" i="1" s="1"/>
  <c r="O790" i="1"/>
  <c r="L752" i="2" s="1"/>
  <c r="P791" i="1"/>
  <c r="M753" i="2" s="1"/>
  <c r="AD947" i="1"/>
  <c r="Q909" i="2" s="1"/>
  <c r="AR947" i="1"/>
  <c r="AS947" i="1" s="1"/>
  <c r="V909" i="2" s="1"/>
  <c r="AD863" i="1"/>
  <c r="Q825" i="2" s="1"/>
  <c r="AR879" i="1"/>
  <c r="AS879" i="1" s="1"/>
  <c r="V841" i="2" s="1"/>
  <c r="AD879" i="1"/>
  <c r="Q841" i="2" s="1"/>
  <c r="AB952" i="1"/>
  <c r="AQ952" i="1" s="1"/>
  <c r="AQ953" i="1"/>
  <c r="AN37" i="1"/>
  <c r="N981" i="1"/>
  <c r="AD1048" i="1"/>
  <c r="Q1010" i="2" s="1"/>
  <c r="AR1048" i="1"/>
  <c r="AS1048" i="1" s="1"/>
  <c r="V1010" i="2" s="1"/>
  <c r="AN1067" i="1"/>
  <c r="AN956" i="1" s="1"/>
  <c r="AP1068" i="1"/>
  <c r="U1030" i="2" s="1"/>
  <c r="AD147" i="1"/>
  <c r="Q109" i="2" s="1"/>
  <c r="AC145" i="1"/>
  <c r="AR147" i="1"/>
  <c r="O252" i="1"/>
  <c r="P253" i="1"/>
  <c r="M215" i="2" s="1"/>
  <c r="AD488" i="1"/>
  <c r="Q450" i="2" s="1"/>
  <c r="AR488" i="1"/>
  <c r="AS488" i="1" s="1"/>
  <c r="V450" i="2" s="1"/>
  <c r="AC600" i="1"/>
  <c r="AD624" i="1"/>
  <c r="Q586" i="2" s="1"/>
  <c r="AR624" i="1"/>
  <c r="AS624" i="1" s="1"/>
  <c r="V586" i="2" s="1"/>
  <c r="AQ791" i="1"/>
  <c r="AS792" i="1"/>
  <c r="V754" i="2" s="1"/>
  <c r="P889" i="1"/>
  <c r="M851" i="2" s="1"/>
  <c r="O888" i="1"/>
  <c r="L850" i="2" s="1"/>
  <c r="AQ1027" i="1"/>
  <c r="AS1027" i="1" s="1"/>
  <c r="V989" i="2" s="1"/>
  <c r="AB1025" i="1"/>
  <c r="AD1027" i="1"/>
  <c r="AA10" i="1"/>
  <c r="P785" i="1"/>
  <c r="M747" i="2" s="1"/>
  <c r="AC609" i="1"/>
  <c r="O334" i="1"/>
  <c r="L296" i="2" s="1"/>
  <c r="P335" i="1"/>
  <c r="M297" i="2" s="1"/>
  <c r="AD441" i="1"/>
  <c r="Q403" i="2" s="1"/>
  <c r="AR441" i="1"/>
  <c r="AS441" i="1" s="1"/>
  <c r="V403" i="2" s="1"/>
  <c r="P821" i="1"/>
  <c r="M783" i="2" s="1"/>
  <c r="O820" i="1"/>
  <c r="AS1050" i="1"/>
  <c r="V1012" i="2" s="1"/>
  <c r="AR839" i="1"/>
  <c r="AS839" i="1" s="1"/>
  <c r="V801" i="2" s="1"/>
  <c r="AD839" i="1"/>
  <c r="Q801" i="2" s="1"/>
  <c r="AR1015" i="1"/>
  <c r="AD1015" i="1"/>
  <c r="AC1014" i="1"/>
  <c r="AR1014" i="1" s="1"/>
  <c r="AA107" i="1"/>
  <c r="AA16" i="1" s="1"/>
  <c r="AA17" i="1"/>
  <c r="AR727" i="1"/>
  <c r="AD727" i="1"/>
  <c r="Q689" i="2" s="1"/>
  <c r="AC725" i="1"/>
  <c r="AC1033" i="1"/>
  <c r="AR1034" i="1"/>
  <c r="AS1034" i="1" s="1"/>
  <c r="V996" i="2" s="1"/>
  <c r="AD1034" i="1"/>
  <c r="AF686" i="1"/>
  <c r="AG687" i="1"/>
  <c r="R649" i="2" s="1"/>
  <c r="P679" i="1"/>
  <c r="M641" i="2" s="1"/>
  <c r="O678" i="1"/>
  <c r="AQ919" i="1"/>
  <c r="AR423" i="1"/>
  <c r="AS423" i="1" s="1"/>
  <c r="V385" i="2" s="1"/>
  <c r="AD423" i="1"/>
  <c r="Q385" i="2" s="1"/>
  <c r="P621" i="1"/>
  <c r="M583" i="2" s="1"/>
  <c r="O620" i="1"/>
  <c r="AF160" i="1"/>
  <c r="AG161" i="1"/>
  <c r="R123" i="2" s="1"/>
  <c r="AD356" i="1"/>
  <c r="Q318" i="2" s="1"/>
  <c r="AR356" i="1"/>
  <c r="AC355" i="1"/>
  <c r="AM408" i="1"/>
  <c r="T370" i="2" s="1"/>
  <c r="AL399" i="1"/>
  <c r="AR453" i="1"/>
  <c r="AS453" i="1" s="1"/>
  <c r="V415" i="2" s="1"/>
  <c r="AD453" i="1"/>
  <c r="Q415" i="2" s="1"/>
  <c r="AR481" i="1"/>
  <c r="AS481" i="1" s="1"/>
  <c r="V443" i="2" s="1"/>
  <c r="AD481" i="1"/>
  <c r="Q443" i="2" s="1"/>
  <c r="AB618" i="1"/>
  <c r="AB615" i="1" s="1"/>
  <c r="AQ619" i="1"/>
  <c r="AQ618" i="1" s="1"/>
  <c r="AD788" i="1"/>
  <c r="Q750" i="2" s="1"/>
  <c r="AR788" i="1"/>
  <c r="AS788" i="1" s="1"/>
  <c r="V750" i="2" s="1"/>
  <c r="AD782" i="1"/>
  <c r="Q744" i="2" s="1"/>
  <c r="AC781" i="1"/>
  <c r="AJ1043" i="1"/>
  <c r="AI39" i="1"/>
  <c r="P1065" i="1"/>
  <c r="M1027" i="2" s="1"/>
  <c r="O1062" i="1"/>
  <c r="AQ1081" i="1"/>
  <c r="AB1080" i="1"/>
  <c r="AJ59" i="1"/>
  <c r="S21" i="2" s="1"/>
  <c r="AI53" i="1"/>
  <c r="AI12" i="1"/>
  <c r="AJ12" i="1" s="1"/>
  <c r="AB175" i="1"/>
  <c r="AQ176" i="1"/>
  <c r="AQ175" i="1" s="1"/>
  <c r="AQ174" i="1" s="1"/>
  <c r="AQ173" i="1" s="1"/>
  <c r="AD307" i="1"/>
  <c r="Q269" i="2" s="1"/>
  <c r="AR307" i="1"/>
  <c r="AS307" i="1" s="1"/>
  <c r="V269" i="2" s="1"/>
  <c r="AD273" i="1"/>
  <c r="Q235" i="2" s="1"/>
  <c r="AR273" i="1"/>
  <c r="AQ642" i="1"/>
  <c r="AQ641" i="1" s="1"/>
  <c r="AB641" i="1"/>
  <c r="AD641" i="1" s="1"/>
  <c r="Q603" i="2" s="1"/>
  <c r="AR627" i="1"/>
  <c r="AS627" i="1" s="1"/>
  <c r="V589" i="2" s="1"/>
  <c r="AD627" i="1"/>
  <c r="Q589" i="2" s="1"/>
  <c r="AD805" i="1"/>
  <c r="Q767" i="2" s="1"/>
  <c r="AR805" i="1"/>
  <c r="AS805" i="1" s="1"/>
  <c r="V767" i="2" s="1"/>
  <c r="AR812" i="1"/>
  <c r="AS812" i="1" s="1"/>
  <c r="V774" i="2" s="1"/>
  <c r="AD812" i="1"/>
  <c r="Q774" i="2" s="1"/>
  <c r="AD876" i="1"/>
  <c r="Q838" i="2" s="1"/>
  <c r="AR876" i="1"/>
  <c r="AS876" i="1" s="1"/>
  <c r="V838" i="2" s="1"/>
  <c r="AR1002" i="1"/>
  <c r="AS1002" i="1" s="1"/>
  <c r="V964" i="2" s="1"/>
  <c r="AD1002" i="1"/>
  <c r="AC1001" i="1"/>
  <c r="V17" i="1"/>
  <c r="V107" i="1"/>
  <c r="O66" i="1"/>
  <c r="L28" i="2" s="1"/>
  <c r="P67" i="1"/>
  <c r="M29" i="2" s="1"/>
  <c r="AS332" i="1"/>
  <c r="V294" i="2" s="1"/>
  <c r="AR331" i="1"/>
  <c r="AR337" i="1"/>
  <c r="AS337" i="1" s="1"/>
  <c r="V299" i="2" s="1"/>
  <c r="AD337" i="1"/>
  <c r="Q299" i="2" s="1"/>
  <c r="AD446" i="1"/>
  <c r="Q408" i="2" s="1"/>
  <c r="AQ338" i="1"/>
  <c r="AS338" i="1" s="1"/>
  <c r="V300" i="2" s="1"/>
  <c r="AD338" i="1"/>
  <c r="Q300" i="2" s="1"/>
  <c r="AD455" i="1"/>
  <c r="Q417" i="2" s="1"/>
  <c r="AR455" i="1"/>
  <c r="AS455" i="1" s="1"/>
  <c r="V417" i="2" s="1"/>
  <c r="AJ653" i="1"/>
  <c r="S615" i="2" s="1"/>
  <c r="AI648" i="1"/>
  <c r="AI595" i="1" s="1"/>
  <c r="X955" i="1"/>
  <c r="X36" i="1"/>
  <c r="AR1087" i="1"/>
  <c r="AS1087" i="1" s="1"/>
  <c r="V1049" i="2" s="1"/>
  <c r="AD1087" i="1"/>
  <c r="Q1049" i="2" s="1"/>
  <c r="P429" i="1"/>
  <c r="M391" i="2" s="1"/>
  <c r="O428" i="1"/>
  <c r="L390" i="2" s="1"/>
  <c r="AD370" i="1"/>
  <c r="Q332" i="2" s="1"/>
  <c r="AC369" i="1"/>
  <c r="AR370" i="1"/>
  <c r="AQ645" i="1"/>
  <c r="AQ644" i="1" s="1"/>
  <c r="AB644" i="1"/>
  <c r="AD671" i="1"/>
  <c r="Q633" i="2" s="1"/>
  <c r="AR671" i="1"/>
  <c r="AC669" i="1"/>
  <c r="AD669" i="1" s="1"/>
  <c r="Q631" i="2" s="1"/>
  <c r="AQ921" i="1"/>
  <c r="AS921" i="1" s="1"/>
  <c r="V883" i="2" s="1"/>
  <c r="AD921" i="1"/>
  <c r="AQ1047" i="1"/>
  <c r="AQ1046" i="1" s="1"/>
  <c r="AB1046" i="1"/>
  <c r="AD188" i="1"/>
  <c r="Q150" i="2" s="1"/>
  <c r="AR188" i="1"/>
  <c r="AS187" i="1"/>
  <c r="V149" i="2" s="1"/>
  <c r="AD285" i="1"/>
  <c r="Q247" i="2" s="1"/>
  <c r="AR285" i="1"/>
  <c r="AS285" i="1" s="1"/>
  <c r="V247" i="2" s="1"/>
  <c r="AR262" i="1"/>
  <c r="AS262" i="1" s="1"/>
  <c r="V224" i="2" s="1"/>
  <c r="AD262" i="1"/>
  <c r="Q224" i="2" s="1"/>
  <c r="AG324" i="1"/>
  <c r="R286" i="2" s="1"/>
  <c r="AF21" i="1"/>
  <c r="AG21" i="1" s="1"/>
  <c r="AQ269" i="1"/>
  <c r="AQ268" i="1" s="1"/>
  <c r="AQ267" i="1" s="1"/>
  <c r="AQ266" i="1" s="1"/>
  <c r="AB268" i="1"/>
  <c r="AB267" i="1" s="1"/>
  <c r="AB266" i="1" s="1"/>
  <c r="AM424" i="1"/>
  <c r="T386" i="2" s="1"/>
  <c r="AL418" i="1"/>
  <c r="AR473" i="1"/>
  <c r="AS473" i="1" s="1"/>
  <c r="V435" i="2" s="1"/>
  <c r="AD473" i="1"/>
  <c r="Q435" i="2" s="1"/>
  <c r="AD665" i="1"/>
  <c r="Q627" i="2" s="1"/>
  <c r="AR800" i="1"/>
  <c r="AS800" i="1" s="1"/>
  <c r="V762" i="2" s="1"/>
  <c r="AD800" i="1"/>
  <c r="Q762" i="2" s="1"/>
  <c r="O852" i="1"/>
  <c r="P853" i="1"/>
  <c r="M815" i="2" s="1"/>
  <c r="O1032" i="1"/>
  <c r="L994" i="2" s="1"/>
  <c r="P1033" i="1"/>
  <c r="M995" i="2" s="1"/>
  <c r="AB1053" i="1"/>
  <c r="AC1089" i="1"/>
  <c r="AD1090" i="1"/>
  <c r="AR1090" i="1"/>
  <c r="AD178" i="1"/>
  <c r="Q140" i="2" s="1"/>
  <c r="AS136" i="1"/>
  <c r="V98" i="2" s="1"/>
  <c r="AR135" i="1"/>
  <c r="AB227" i="1"/>
  <c r="AD274" i="1"/>
  <c r="Q236" i="2" s="1"/>
  <c r="AR274" i="1"/>
  <c r="AS274" i="1" s="1"/>
  <c r="V236" i="2" s="1"/>
  <c r="AO324" i="1"/>
  <c r="AP325" i="1"/>
  <c r="U287" i="2" s="1"/>
  <c r="AQ647" i="1"/>
  <c r="AB646" i="1"/>
  <c r="AD647" i="1"/>
  <c r="Q609" i="2" s="1"/>
  <c r="AD786" i="1"/>
  <c r="Q748" i="2" s="1"/>
  <c r="AC55" i="1"/>
  <c r="AD56" i="1"/>
  <c r="Q18" i="2" s="1"/>
  <c r="AR193" i="1"/>
  <c r="AS193" i="1" s="1"/>
  <c r="V155" i="2" s="1"/>
  <c r="AD193" i="1"/>
  <c r="Q155" i="2" s="1"/>
  <c r="AR223" i="1"/>
  <c r="AC222" i="1"/>
  <c r="AD223" i="1"/>
  <c r="Q185" i="2" s="1"/>
  <c r="AR189" i="1"/>
  <c r="AS189" i="1" s="1"/>
  <c r="V151" i="2" s="1"/>
  <c r="AD189" i="1"/>
  <c r="Q151" i="2" s="1"/>
  <c r="O405" i="1"/>
  <c r="L367" i="2" s="1"/>
  <c r="P406" i="1"/>
  <c r="M368" i="2" s="1"/>
  <c r="AR715" i="1"/>
  <c r="AS715" i="1" s="1"/>
  <c r="V677" i="2" s="1"/>
  <c r="AD715" i="1"/>
  <c r="Q677" i="2" s="1"/>
  <c r="AS864" i="1"/>
  <c r="V826" i="2" s="1"/>
  <c r="AR863" i="1"/>
  <c r="AL957" i="1"/>
  <c r="AM958" i="1"/>
  <c r="T920" i="2" s="1"/>
  <c r="AQ1068" i="1"/>
  <c r="AD1081" i="1"/>
  <c r="AC1080" i="1"/>
  <c r="AR1081" i="1"/>
  <c r="AP82" i="1"/>
  <c r="U44" i="2" s="1"/>
  <c r="AO81" i="1"/>
  <c r="P170" i="1"/>
  <c r="M132" i="2" s="1"/>
  <c r="O169" i="1"/>
  <c r="AB222" i="1"/>
  <c r="AB221" i="1" s="1"/>
  <c r="AQ223" i="1"/>
  <c r="AQ222" i="1" s="1"/>
  <c r="AQ221" i="1" s="1"/>
  <c r="AR235" i="1"/>
  <c r="AS235" i="1" s="1"/>
  <c r="V197" i="2" s="1"/>
  <c r="AD235" i="1"/>
  <c r="Q197" i="2" s="1"/>
  <c r="P250" i="1"/>
  <c r="M212" i="2" s="1"/>
  <c r="AF366" i="1"/>
  <c r="AG367" i="1"/>
  <c r="R329" i="2" s="1"/>
  <c r="AD402" i="1"/>
  <c r="Q364" i="2" s="1"/>
  <c r="AD456" i="1"/>
  <c r="Q418" i="2" s="1"/>
  <c r="AR456" i="1"/>
  <c r="AS456" i="1" s="1"/>
  <c r="V418" i="2" s="1"/>
  <c r="AR526" i="1"/>
  <c r="AS526" i="1" s="1"/>
  <c r="V488" i="2" s="1"/>
  <c r="AD526" i="1"/>
  <c r="Q488" i="2" s="1"/>
  <c r="AD601" i="1"/>
  <c r="Q563" i="2" s="1"/>
  <c r="AD619" i="1"/>
  <c r="Q581" i="2" s="1"/>
  <c r="AC618" i="1"/>
  <c r="AR619" i="1"/>
  <c r="AC650" i="1"/>
  <c r="AD711" i="1"/>
  <c r="Q673" i="2" s="1"/>
  <c r="AR711" i="1"/>
  <c r="AS711" i="1" s="1"/>
  <c r="V673" i="2" s="1"/>
  <c r="P890" i="1"/>
  <c r="M852" i="2" s="1"/>
  <c r="P894" i="1"/>
  <c r="M856" i="2" s="1"/>
  <c r="O893" i="1"/>
  <c r="L855" i="2" s="1"/>
  <c r="AD861" i="1"/>
  <c r="Q823" i="2" s="1"/>
  <c r="AR861" i="1"/>
  <c r="AS861" i="1" s="1"/>
  <c r="V823" i="2" s="1"/>
  <c r="AQ982" i="1"/>
  <c r="AR1022" i="1"/>
  <c r="AS1022" i="1" s="1"/>
  <c r="V984" i="2" s="1"/>
  <c r="AD1022" i="1"/>
  <c r="Q984" i="2" s="1"/>
  <c r="AK955" i="1"/>
  <c r="AK36" i="1"/>
  <c r="AR445" i="1" l="1"/>
  <c r="AD646" i="1"/>
  <c r="Q608" i="2" s="1"/>
  <c r="AB399" i="1"/>
  <c r="AB23" i="1" s="1"/>
  <c r="P733" i="1"/>
  <c r="M695" i="2" s="1"/>
  <c r="AC940" i="1"/>
  <c r="AR940" i="1" s="1"/>
  <c r="AR84" i="1"/>
  <c r="AQ429" i="1"/>
  <c r="AQ428" i="1" s="1"/>
  <c r="AO34" i="1"/>
  <c r="AP34" i="1" s="1"/>
  <c r="AA36" i="1"/>
  <c r="P425" i="1"/>
  <c r="M387" i="2" s="1"/>
  <c r="AS706" i="1"/>
  <c r="V668" i="2" s="1"/>
  <c r="AQ161" i="1"/>
  <c r="P444" i="1"/>
  <c r="M406" i="2" s="1"/>
  <c r="AQ134" i="1"/>
  <c r="AS777" i="1"/>
  <c r="V739" i="2" s="1"/>
  <c r="AS700" i="1"/>
  <c r="V662" i="2" s="1"/>
  <c r="AB981" i="1"/>
  <c r="AS403" i="1"/>
  <c r="V365" i="2" s="1"/>
  <c r="AQ205" i="1"/>
  <c r="AS208" i="1"/>
  <c r="V170" i="2" s="1"/>
  <c r="N1072" i="1"/>
  <c r="K1034" i="2" s="1"/>
  <c r="AS682" i="1"/>
  <c r="V644" i="2" s="1"/>
  <c r="AS249" i="1"/>
  <c r="V211" i="2" s="1"/>
  <c r="AR248" i="1"/>
  <c r="AS248" i="1" s="1"/>
  <c r="V210" i="2" s="1"/>
  <c r="AS817" i="1"/>
  <c r="V779" i="2" s="1"/>
  <c r="AB134" i="1"/>
  <c r="AB918" i="1"/>
  <c r="AQ918" i="1" s="1"/>
  <c r="AQ648" i="1"/>
  <c r="AQ27" i="1" s="1"/>
  <c r="AB174" i="1"/>
  <c r="AB173" i="1" s="1"/>
  <c r="AS1096" i="1"/>
  <c r="V1058" i="2" s="1"/>
  <c r="AB648" i="1"/>
  <c r="AB27" i="1" s="1"/>
  <c r="AS65" i="1"/>
  <c r="V27" i="2" s="1"/>
  <c r="AS735" i="1"/>
  <c r="V697" i="2" s="1"/>
  <c r="AD699" i="1"/>
  <c r="Q661" i="2" s="1"/>
  <c r="AQ327" i="1"/>
  <c r="AQ326" i="1" s="1"/>
  <c r="AQ325" i="1" s="1"/>
  <c r="AS1081" i="1"/>
  <c r="V1043" i="2" s="1"/>
  <c r="AR816" i="1"/>
  <c r="AQ1053" i="1"/>
  <c r="AS1095" i="1"/>
  <c r="V1057" i="2" s="1"/>
  <c r="AS933" i="1"/>
  <c r="V895" i="2" s="1"/>
  <c r="AR665" i="1"/>
  <c r="N694" i="1"/>
  <c r="K656" i="2" s="1"/>
  <c r="N615" i="1"/>
  <c r="AD742" i="1"/>
  <c r="Q704" i="2" s="1"/>
  <c r="AS934" i="1"/>
  <c r="V896" i="2" s="1"/>
  <c r="AR206" i="1"/>
  <c r="AB893" i="1"/>
  <c r="AD896" i="1"/>
  <c r="Q858" i="2" s="1"/>
  <c r="P974" i="1"/>
  <c r="M936" i="2" s="1"/>
  <c r="AC704" i="1"/>
  <c r="AD704" i="1" s="1"/>
  <c r="Q666" i="2" s="1"/>
  <c r="AD705" i="1"/>
  <c r="Q667" i="2" s="1"/>
  <c r="N901" i="1"/>
  <c r="AS64" i="1"/>
  <c r="V26" i="2" s="1"/>
  <c r="AS915" i="1"/>
  <c r="V877" i="2" s="1"/>
  <c r="AS212" i="1"/>
  <c r="V174" i="2" s="1"/>
  <c r="AD778" i="1"/>
  <c r="Q740" i="2" s="1"/>
  <c r="AD741" i="1"/>
  <c r="Q703" i="2" s="1"/>
  <c r="AR215" i="1"/>
  <c r="AB968" i="1"/>
  <c r="AA52" i="1"/>
  <c r="AS1015" i="1"/>
  <c r="V977" i="2" s="1"/>
  <c r="N707" i="1"/>
  <c r="N686" i="1" s="1"/>
  <c r="AQ709" i="1"/>
  <c r="AQ708" i="1" s="1"/>
  <c r="AS718" i="1"/>
  <c r="V680" i="2" s="1"/>
  <c r="AR210" i="1"/>
  <c r="AS210" i="1" s="1"/>
  <c r="V172" i="2" s="1"/>
  <c r="AD890" i="1"/>
  <c r="Q852" i="2" s="1"/>
  <c r="AB333" i="1"/>
  <c r="AB324" i="1" s="1"/>
  <c r="AB21" i="1" s="1"/>
  <c r="P698" i="1"/>
  <c r="M660" i="2" s="1"/>
  <c r="AS1064" i="1"/>
  <c r="V1026" i="2" s="1"/>
  <c r="P775" i="1"/>
  <c r="M737" i="2" s="1"/>
  <c r="AD919" i="1"/>
  <c r="Q883" i="2"/>
  <c r="AJ39" i="1"/>
  <c r="S1005" i="2"/>
  <c r="P678" i="1"/>
  <c r="M640" i="2" s="1"/>
  <c r="L640" i="2"/>
  <c r="AD1077" i="1"/>
  <c r="Q1040" i="2"/>
  <c r="P762" i="1"/>
  <c r="M724" i="2" s="1"/>
  <c r="L724" i="2"/>
  <c r="N1044" i="1"/>
  <c r="K1007" i="2"/>
  <c r="K253" i="2"/>
  <c r="AD969" i="1"/>
  <c r="Q931" i="2" s="1"/>
  <c r="Q932" i="2"/>
  <c r="P1009" i="1"/>
  <c r="M971" i="2" s="1"/>
  <c r="L971" i="2"/>
  <c r="P1006" i="1"/>
  <c r="M968" i="2" s="1"/>
  <c r="L968" i="2"/>
  <c r="AU276" i="1"/>
  <c r="P238" i="2"/>
  <c r="P1076" i="1"/>
  <c r="M1038" i="2" s="1"/>
  <c r="L1038" i="2"/>
  <c r="AS1085" i="1"/>
  <c r="V1047" i="2" s="1"/>
  <c r="AS880" i="1"/>
  <c r="V842" i="2" s="1"/>
  <c r="AS202" i="1"/>
  <c r="V164" i="2" s="1"/>
  <c r="AD952" i="1"/>
  <c r="Q914" i="2" s="1"/>
  <c r="Q915" i="2"/>
  <c r="AT308" i="1"/>
  <c r="O270" i="2"/>
  <c r="AO756" i="1"/>
  <c r="AD965" i="1"/>
  <c r="Q928" i="2"/>
  <c r="AR696" i="1"/>
  <c r="AS697" i="1"/>
  <c r="V659" i="2" s="1"/>
  <c r="P940" i="1"/>
  <c r="M902" i="2" s="1"/>
  <c r="AA755" i="1"/>
  <c r="AA33" i="1"/>
  <c r="AQ436" i="1"/>
  <c r="AQ435" i="1" s="1"/>
  <c r="AS442" i="1"/>
  <c r="V404" i="2" s="1"/>
  <c r="AD937" i="1"/>
  <c r="Q899" i="2" s="1"/>
  <c r="Q900" i="2"/>
  <c r="P977" i="1"/>
  <c r="M939" i="2" s="1"/>
  <c r="L939" i="2"/>
  <c r="L325" i="2"/>
  <c r="P363" i="1"/>
  <c r="M325" i="2" s="1"/>
  <c r="N287" i="1"/>
  <c r="O287" i="1"/>
  <c r="S287" i="1"/>
  <c r="R287" i="1"/>
  <c r="AR395" i="1"/>
  <c r="AS395" i="1" s="1"/>
  <c r="V357" i="2" s="1"/>
  <c r="AS396" i="1"/>
  <c r="V358" i="2" s="1"/>
  <c r="N333" i="1"/>
  <c r="K296" i="2"/>
  <c r="P1024" i="1"/>
  <c r="M986" i="2" s="1"/>
  <c r="K981" i="2"/>
  <c r="N1018" i="1"/>
  <c r="BA301" i="1"/>
  <c r="AD263" i="2" s="1"/>
  <c r="X263" i="2"/>
  <c r="AD1025" i="1"/>
  <c r="Q989" i="2"/>
  <c r="P205" i="1"/>
  <c r="M167" i="2" s="1"/>
  <c r="L167" i="2"/>
  <c r="AU302" i="1"/>
  <c r="P264" i="2"/>
  <c r="AS1020" i="1"/>
  <c r="V982" i="2" s="1"/>
  <c r="AD1080" i="1"/>
  <c r="Q1043" i="2"/>
  <c r="AD1089" i="1"/>
  <c r="Q1052" i="2"/>
  <c r="AS188" i="1"/>
  <c r="V150" i="2" s="1"/>
  <c r="AD1033" i="1"/>
  <c r="Q996" i="2"/>
  <c r="L742" i="2"/>
  <c r="AT302" i="1"/>
  <c r="O264" i="2"/>
  <c r="K96" i="2"/>
  <c r="AD279" i="1"/>
  <c r="Q241" i="2" s="1"/>
  <c r="AD775" i="1"/>
  <c r="Q737" i="2" s="1"/>
  <c r="P635" i="1"/>
  <c r="M597" i="2" s="1"/>
  <c r="L597" i="2"/>
  <c r="AS203" i="1"/>
  <c r="V165" i="2" s="1"/>
  <c r="AD250" i="1"/>
  <c r="Q212" i="2" s="1"/>
  <c r="P1079" i="1"/>
  <c r="M1041" i="2" s="1"/>
  <c r="L1041" i="2"/>
  <c r="AQ593" i="1"/>
  <c r="AS594" i="1"/>
  <c r="V556" i="2" s="1"/>
  <c r="P643" i="1"/>
  <c r="M605" i="2" s="1"/>
  <c r="AD364" i="1"/>
  <c r="Q326" i="2" s="1"/>
  <c r="AC363" i="1"/>
  <c r="AD363" i="1" s="1"/>
  <c r="Q325" i="2" s="1"/>
  <c r="N958" i="1"/>
  <c r="K920" i="2" s="1"/>
  <c r="K921" i="2"/>
  <c r="N408" i="1"/>
  <c r="K370" i="2" s="1"/>
  <c r="K371" i="2"/>
  <c r="N1051" i="1"/>
  <c r="K1013" i="2" s="1"/>
  <c r="K1014" i="2"/>
  <c r="AS705" i="1"/>
  <c r="V667" i="2" s="1"/>
  <c r="AQ704" i="1"/>
  <c r="AB205" i="1"/>
  <c r="P845" i="1"/>
  <c r="M807" i="2" s="1"/>
  <c r="AB977" i="1"/>
  <c r="AQ977" i="1" s="1"/>
  <c r="AQ978" i="1"/>
  <c r="AS978" i="1" s="1"/>
  <c r="V940" i="2" s="1"/>
  <c r="N161" i="1"/>
  <c r="K123" i="2" s="1"/>
  <c r="K124" i="2"/>
  <c r="AT276" i="1"/>
  <c r="O238" i="2"/>
  <c r="AB302" i="1"/>
  <c r="AQ302" i="1" s="1"/>
  <c r="K264" i="2"/>
  <c r="K863" i="2"/>
  <c r="P862" i="1"/>
  <c r="M824" i="2" s="1"/>
  <c r="L824" i="2"/>
  <c r="AB662" i="1"/>
  <c r="AD776" i="1"/>
  <c r="Q738" i="2" s="1"/>
  <c r="AD1029" i="1"/>
  <c r="Q992" i="2"/>
  <c r="AD1065" i="1"/>
  <c r="Q1028" i="2"/>
  <c r="AG11" i="1"/>
  <c r="R16" i="2"/>
  <c r="AQ850" i="1"/>
  <c r="AS850" i="1" s="1"/>
  <c r="V812" i="2" s="1"/>
  <c r="AS851" i="1"/>
  <c r="V813" i="2" s="1"/>
  <c r="AZ294" i="1"/>
  <c r="AC256" i="2" s="1"/>
  <c r="W256" i="2"/>
  <c r="AD1063" i="1"/>
  <c r="Q1025" i="2" s="1"/>
  <c r="Q1026" i="2"/>
  <c r="L663" i="2"/>
  <c r="P701" i="1"/>
  <c r="M663" i="2" s="1"/>
  <c r="N748" i="1"/>
  <c r="P748" i="1" s="1"/>
  <c r="M710" i="2" s="1"/>
  <c r="K711" i="2"/>
  <c r="AB286" i="1"/>
  <c r="K248" i="2"/>
  <c r="AD977" i="1"/>
  <c r="Q939" i="2" s="1"/>
  <c r="Q940" i="2"/>
  <c r="AD350" i="1"/>
  <c r="Q312" i="2" s="1"/>
  <c r="O299" i="1"/>
  <c r="L261" i="2" s="1"/>
  <c r="L264" i="2"/>
  <c r="AB109" i="1"/>
  <c r="AS1090" i="1"/>
  <c r="V1052" i="2" s="1"/>
  <c r="AD1001" i="1"/>
  <c r="Q963" i="2" s="1"/>
  <c r="Q964" i="2"/>
  <c r="AC664" i="1"/>
  <c r="AB643" i="1"/>
  <c r="AD643" i="1" s="1"/>
  <c r="Q605" i="2" s="1"/>
  <c r="P1062" i="1"/>
  <c r="M1024" i="2" s="1"/>
  <c r="L1024" i="2"/>
  <c r="AD1014" i="1"/>
  <c r="Q976" i="2" s="1"/>
  <c r="Q977" i="2"/>
  <c r="P252" i="1"/>
  <c r="M214" i="2" s="1"/>
  <c r="L214" i="2"/>
  <c r="N980" i="1"/>
  <c r="K943" i="2"/>
  <c r="AC862" i="1"/>
  <c r="N1082" i="1"/>
  <c r="K1044" i="2" s="1"/>
  <c r="K1050" i="2"/>
  <c r="P765" i="1"/>
  <c r="M727" i="2" s="1"/>
  <c r="L727" i="2"/>
  <c r="P169" i="1"/>
  <c r="M131" i="2" s="1"/>
  <c r="L131" i="2"/>
  <c r="P820" i="1"/>
  <c r="M782" i="2" s="1"/>
  <c r="L782" i="2"/>
  <c r="N173" i="1"/>
  <c r="K136" i="2"/>
  <c r="AS1075" i="1"/>
  <c r="V1037" i="2" s="1"/>
  <c r="P394" i="1"/>
  <c r="M356" i="2" s="1"/>
  <c r="L356" i="2"/>
  <c r="AD1010" i="1"/>
  <c r="Q972" i="2" s="1"/>
  <c r="Q974" i="2"/>
  <c r="K396" i="2"/>
  <c r="P450" i="1"/>
  <c r="M412" i="2" s="1"/>
  <c r="L412" i="2"/>
  <c r="P165" i="1"/>
  <c r="M127" i="2" s="1"/>
  <c r="L127" i="2"/>
  <c r="AQ451" i="1"/>
  <c r="AQ450" i="1" s="1"/>
  <c r="P768" i="1"/>
  <c r="M730" i="2" s="1"/>
  <c r="L730" i="2"/>
  <c r="AB758" i="1"/>
  <c r="P295" i="1"/>
  <c r="M257" i="2" s="1"/>
  <c r="L257" i="2"/>
  <c r="P1000" i="1"/>
  <c r="M962" i="2" s="1"/>
  <c r="L962" i="2"/>
  <c r="P349" i="1"/>
  <c r="M311" i="2" s="1"/>
  <c r="L311" i="2"/>
  <c r="AS847" i="1"/>
  <c r="V809" i="2" s="1"/>
  <c r="AR846" i="1"/>
  <c r="N367" i="1"/>
  <c r="K329" i="2" s="1"/>
  <c r="K330" i="2"/>
  <c r="N598" i="1"/>
  <c r="K561" i="2"/>
  <c r="AD206" i="1"/>
  <c r="Q168" i="2" s="1"/>
  <c r="AC205" i="1"/>
  <c r="AS1063" i="1"/>
  <c r="V1025" i="2" s="1"/>
  <c r="AQ821" i="1"/>
  <c r="AQ820" i="1" s="1"/>
  <c r="N66" i="1"/>
  <c r="K29" i="2"/>
  <c r="AS897" i="1"/>
  <c r="V859" i="2" s="1"/>
  <c r="AR896" i="1"/>
  <c r="AS896" i="1" s="1"/>
  <c r="V858" i="2" s="1"/>
  <c r="AR364" i="1"/>
  <c r="AS365" i="1"/>
  <c r="V327" i="2" s="1"/>
  <c r="K362" i="2"/>
  <c r="L248" i="2"/>
  <c r="P286" i="1"/>
  <c r="M248" i="2" s="1"/>
  <c r="AC286" i="1"/>
  <c r="N653" i="1"/>
  <c r="K615" i="2" s="1"/>
  <c r="K616" i="2"/>
  <c r="O322" i="1"/>
  <c r="R322" i="1"/>
  <c r="N322" i="1"/>
  <c r="S322" i="1"/>
  <c r="N789" i="1"/>
  <c r="K782" i="2"/>
  <c r="AD1041" i="1"/>
  <c r="Q1004" i="2"/>
  <c r="P144" i="1"/>
  <c r="M106" i="2" s="1"/>
  <c r="L106" i="2"/>
  <c r="AP11" i="1"/>
  <c r="U16" i="2"/>
  <c r="N183" i="1"/>
  <c r="K145" i="2" s="1"/>
  <c r="K146" i="2"/>
  <c r="P1040" i="1"/>
  <c r="M1002" i="2" s="1"/>
  <c r="L1002" i="2"/>
  <c r="AC845" i="1"/>
  <c r="AD846" i="1"/>
  <c r="Q808" i="2" s="1"/>
  <c r="AU321" i="1"/>
  <c r="P283" i="2"/>
  <c r="L612" i="2"/>
  <c r="O649" i="1"/>
  <c r="L611" i="2" s="1"/>
  <c r="N888" i="1"/>
  <c r="K850" i="2" s="1"/>
  <c r="K851" i="2"/>
  <c r="N780" i="1"/>
  <c r="K742" i="2" s="1"/>
  <c r="K746" i="2"/>
  <c r="K625" i="2"/>
  <c r="AT286" i="1"/>
  <c r="O248" i="2"/>
  <c r="AS779" i="1"/>
  <c r="V741" i="2" s="1"/>
  <c r="AR778" i="1"/>
  <c r="AS778" i="1" s="1"/>
  <c r="V740" i="2" s="1"/>
  <c r="AS352" i="1"/>
  <c r="V314" i="2" s="1"/>
  <c r="AR350" i="1"/>
  <c r="O323" i="1"/>
  <c r="N323" i="1"/>
  <c r="S323" i="1"/>
  <c r="R323" i="1"/>
  <c r="N404" i="1"/>
  <c r="K366" i="2" s="1"/>
  <c r="K367" i="2"/>
  <c r="P1028" i="1"/>
  <c r="M990" i="2" s="1"/>
  <c r="L990" i="2"/>
  <c r="P227" i="1"/>
  <c r="M189" i="2" s="1"/>
  <c r="L189" i="2"/>
  <c r="AS977" i="1"/>
  <c r="V939" i="2" s="1"/>
  <c r="AB308" i="1"/>
  <c r="AQ308" i="1" s="1"/>
  <c r="K270" i="2"/>
  <c r="P913" i="1"/>
  <c r="M875" i="2" s="1"/>
  <c r="L875" i="2"/>
  <c r="AB321" i="1"/>
  <c r="K283" i="2"/>
  <c r="K554" i="2"/>
  <c r="P592" i="1"/>
  <c r="M554" i="2" s="1"/>
  <c r="AR68" i="1"/>
  <c r="AS69" i="1"/>
  <c r="V31" i="2" s="1"/>
  <c r="N1031" i="1"/>
  <c r="K993" i="2" s="1"/>
  <c r="K994" i="2"/>
  <c r="L363" i="2"/>
  <c r="P401" i="1"/>
  <c r="M363" i="2" s="1"/>
  <c r="O400" i="1"/>
  <c r="N424" i="1"/>
  <c r="K386" i="2" s="1"/>
  <c r="K390" i="2"/>
  <c r="N266" i="1"/>
  <c r="K228" i="2" s="1"/>
  <c r="K229" i="2"/>
  <c r="AU286" i="1"/>
  <c r="P248" i="2"/>
  <c r="AQ426" i="1"/>
  <c r="AS427" i="1"/>
  <c r="V389" i="2" s="1"/>
  <c r="AD933" i="1"/>
  <c r="Q895" i="2" s="1"/>
  <c r="Q896" i="2"/>
  <c r="Z660" i="1"/>
  <c r="P221" i="1"/>
  <c r="M183" i="2" s="1"/>
  <c r="L183" i="2"/>
  <c r="AD1007" i="1"/>
  <c r="Q970" i="2"/>
  <c r="N967" i="1"/>
  <c r="K929" i="2" s="1"/>
  <c r="K930" i="2"/>
  <c r="N74" i="1"/>
  <c r="K37" i="2"/>
  <c r="AT321" i="1"/>
  <c r="O283" i="2"/>
  <c r="N82" i="1"/>
  <c r="K45" i="2"/>
  <c r="BA294" i="1"/>
  <c r="AD256" i="2" s="1"/>
  <c r="X256" i="2"/>
  <c r="AQ965" i="1"/>
  <c r="AS965" i="1" s="1"/>
  <c r="V927" i="2" s="1"/>
  <c r="AB964" i="1"/>
  <c r="AQ964" i="1" s="1"/>
  <c r="AS964" i="1" s="1"/>
  <c r="V926" i="2" s="1"/>
  <c r="AS79" i="1"/>
  <c r="V41" i="2" s="1"/>
  <c r="AQ77" i="1"/>
  <c r="AQ76" i="1" s="1"/>
  <c r="AQ75" i="1" s="1"/>
  <c r="AQ74" i="1" s="1"/>
  <c r="AQ14" i="1" s="1"/>
  <c r="AC701" i="1"/>
  <c r="AD701" i="1" s="1"/>
  <c r="Q663" i="2" s="1"/>
  <c r="AD702" i="1"/>
  <c r="Q664" i="2" s="1"/>
  <c r="AI11" i="1"/>
  <c r="AJ54" i="1"/>
  <c r="AZ301" i="1"/>
  <c r="AC263" i="2" s="1"/>
  <c r="W263" i="2"/>
  <c r="K640" i="2"/>
  <c r="N672" i="1"/>
  <c r="K634" i="2" s="1"/>
  <c r="AS114" i="1"/>
  <c r="V76" i="2" s="1"/>
  <c r="AQ112" i="1"/>
  <c r="AQ111" i="1" s="1"/>
  <c r="AB845" i="1"/>
  <c r="N54" i="1"/>
  <c r="K17" i="2"/>
  <c r="AB425" i="1"/>
  <c r="AD425" i="1" s="1"/>
  <c r="Q387" i="2" s="1"/>
  <c r="AD426" i="1"/>
  <c r="Q388" i="2" s="1"/>
  <c r="AD1060" i="1"/>
  <c r="Q1022" i="2" s="1"/>
  <c r="Q1023" i="2"/>
  <c r="AD1095" i="1"/>
  <c r="Q1057" i="2" s="1"/>
  <c r="Q1058" i="2"/>
  <c r="P852" i="1"/>
  <c r="M814" i="2" s="1"/>
  <c r="L814" i="2"/>
  <c r="P620" i="1"/>
  <c r="M582" i="2" s="1"/>
  <c r="L582" i="2"/>
  <c r="AU308" i="1"/>
  <c r="P270" i="2"/>
  <c r="P117" i="1"/>
  <c r="M79" i="2" s="1"/>
  <c r="L79" i="2"/>
  <c r="L283" i="2"/>
  <c r="P321" i="1"/>
  <c r="M283" i="2" s="1"/>
  <c r="AC321" i="1"/>
  <c r="AD25" i="2"/>
  <c r="AB592" i="1"/>
  <c r="AD592" i="1" s="1"/>
  <c r="Q554" i="2" s="1"/>
  <c r="AD593" i="1"/>
  <c r="Q555" i="2" s="1"/>
  <c r="AD1069" i="1"/>
  <c r="Q1032" i="2"/>
  <c r="AQ350" i="1"/>
  <c r="AQ349" i="1" s="1"/>
  <c r="AS351" i="1"/>
  <c r="V313" i="2" s="1"/>
  <c r="N372" i="1"/>
  <c r="K335" i="2"/>
  <c r="N892" i="1"/>
  <c r="K854" i="2" s="1"/>
  <c r="K855" i="2"/>
  <c r="N110" i="1"/>
  <c r="K72" i="2" s="1"/>
  <c r="K79" i="2"/>
  <c r="L657" i="2"/>
  <c r="O694" i="1"/>
  <c r="P695" i="1"/>
  <c r="M657" i="2" s="1"/>
  <c r="N758" i="1"/>
  <c r="K720" i="2" s="1"/>
  <c r="K730" i="2"/>
  <c r="N123" i="1"/>
  <c r="K85" i="2" s="1"/>
  <c r="K86" i="2"/>
  <c r="AS1013" i="1"/>
  <c r="V975" i="2" s="1"/>
  <c r="S288" i="1"/>
  <c r="N288" i="1"/>
  <c r="R288" i="1"/>
  <c r="O288" i="1"/>
  <c r="AQ807" i="1"/>
  <c r="AQ790" i="1" s="1"/>
  <c r="P964" i="1"/>
  <c r="M926" i="2" s="1"/>
  <c r="AR773" i="1"/>
  <c r="AS773" i="1" s="1"/>
  <c r="V735" i="2" s="1"/>
  <c r="AS774" i="1"/>
  <c r="V736" i="2" s="1"/>
  <c r="AB18" i="1"/>
  <c r="AJ595" i="1"/>
  <c r="S557" i="2" s="1"/>
  <c r="AI25" i="1"/>
  <c r="AJ25" i="1" s="1"/>
  <c r="AD291" i="1"/>
  <c r="Q253" i="2" s="1"/>
  <c r="AM957" i="1"/>
  <c r="AL956" i="1"/>
  <c r="AL37" i="1"/>
  <c r="AS671" i="1"/>
  <c r="V633" i="2" s="1"/>
  <c r="AR669" i="1"/>
  <c r="AS669" i="1" s="1"/>
  <c r="V631" i="2" s="1"/>
  <c r="P405" i="1"/>
  <c r="M367" i="2" s="1"/>
  <c r="O404" i="1"/>
  <c r="L366" i="2" s="1"/>
  <c r="AR355" i="1"/>
  <c r="AS356" i="1"/>
  <c r="V318" i="2" s="1"/>
  <c r="AR406" i="1"/>
  <c r="AS407" i="1"/>
  <c r="V369" i="2" s="1"/>
  <c r="AR898" i="1"/>
  <c r="AS898" i="1" s="1"/>
  <c r="V860" i="2" s="1"/>
  <c r="AD898" i="1"/>
  <c r="Q860" i="2" s="1"/>
  <c r="AQ410" i="1"/>
  <c r="AQ409" i="1" s="1"/>
  <c r="AQ408" i="1" s="1"/>
  <c r="AS411" i="1"/>
  <c r="V373" i="2" s="1"/>
  <c r="AC295" i="1"/>
  <c r="AD295" i="1" s="1"/>
  <c r="Q257" i="2" s="1"/>
  <c r="AD296" i="1"/>
  <c r="Q258" i="2" s="1"/>
  <c r="AC409" i="1"/>
  <c r="AD410" i="1"/>
  <c r="Q372" i="2" s="1"/>
  <c r="O74" i="1"/>
  <c r="L36" i="2" s="1"/>
  <c r="P75" i="1"/>
  <c r="M37" i="2" s="1"/>
  <c r="AS689" i="1"/>
  <c r="V651" i="2" s="1"/>
  <c r="AR688" i="1"/>
  <c r="P608" i="1"/>
  <c r="M570" i="2" s="1"/>
  <c r="O747" i="1"/>
  <c r="L709" i="2" s="1"/>
  <c r="AR253" i="1"/>
  <c r="AS254" i="1"/>
  <c r="V216" i="2" s="1"/>
  <c r="AR175" i="1"/>
  <c r="AS176" i="1"/>
  <c r="V138" i="2" s="1"/>
  <c r="AQ960" i="1"/>
  <c r="AB959" i="1"/>
  <c r="AM81" i="1"/>
  <c r="T43" i="2" s="1"/>
  <c r="AL15" i="1"/>
  <c r="AM15" i="1" s="1"/>
  <c r="AJ957" i="1"/>
  <c r="AI956" i="1"/>
  <c r="AI37" i="1"/>
  <c r="P326" i="1"/>
  <c r="M288" i="2" s="1"/>
  <c r="O325" i="1"/>
  <c r="L287" i="2" s="1"/>
  <c r="P435" i="1"/>
  <c r="M397" i="2" s="1"/>
  <c r="O434" i="1"/>
  <c r="AO956" i="1"/>
  <c r="AP957" i="1"/>
  <c r="AO37" i="1"/>
  <c r="AD1003" i="1"/>
  <c r="Q965" i="2" s="1"/>
  <c r="AB694" i="1"/>
  <c r="AD695" i="1"/>
  <c r="Q657" i="2" s="1"/>
  <c r="AB1000" i="1"/>
  <c r="AQ1000" i="1" s="1"/>
  <c r="AD816" i="1"/>
  <c r="Q778" i="2" s="1"/>
  <c r="AJ1017" i="1"/>
  <c r="AI38" i="1"/>
  <c r="AS823" i="1"/>
  <c r="V785" i="2" s="1"/>
  <c r="AR821" i="1"/>
  <c r="AS651" i="1"/>
  <c r="V613" i="2" s="1"/>
  <c r="AR650" i="1"/>
  <c r="AD914" i="1"/>
  <c r="AR914" i="1"/>
  <c r="AC913" i="1"/>
  <c r="AR913" i="1" s="1"/>
  <c r="AP160" i="1"/>
  <c r="U122" i="2" s="1"/>
  <c r="AO19" i="1"/>
  <c r="AP19" i="1" s="1"/>
  <c r="P722" i="1"/>
  <c r="M684" i="2" s="1"/>
  <c r="AS776" i="1"/>
  <c r="V738" i="2" s="1"/>
  <c r="AC308" i="1"/>
  <c r="P308" i="1"/>
  <c r="M270" i="2" s="1"/>
  <c r="AS904" i="1"/>
  <c r="V866" i="2" s="1"/>
  <c r="AS637" i="1"/>
  <c r="V599" i="2" s="1"/>
  <c r="AR636" i="1"/>
  <c r="AG399" i="1"/>
  <c r="R361" i="2" s="1"/>
  <c r="AF23" i="1"/>
  <c r="AG23" i="1" s="1"/>
  <c r="AC1068" i="1"/>
  <c r="AR1069" i="1"/>
  <c r="AS1069" i="1" s="1"/>
  <c r="V1031" i="2" s="1"/>
  <c r="AS601" i="1"/>
  <c r="V563" i="2" s="1"/>
  <c r="AQ975" i="1"/>
  <c r="AS975" i="1" s="1"/>
  <c r="V937" i="2" s="1"/>
  <c r="AB974" i="1"/>
  <c r="AQ974" i="1" s="1"/>
  <c r="AS974" i="1" s="1"/>
  <c r="V936" i="2" s="1"/>
  <c r="AD975" i="1"/>
  <c r="AF595" i="1"/>
  <c r="AG596" i="1"/>
  <c r="R558" i="2" s="1"/>
  <c r="AF26" i="1"/>
  <c r="AG26" i="1" s="1"/>
  <c r="AQ892" i="1"/>
  <c r="AQ635" i="1"/>
  <c r="AR609" i="1"/>
  <c r="AS937" i="1"/>
  <c r="V899" i="2" s="1"/>
  <c r="AS665" i="1"/>
  <c r="V627" i="2" s="1"/>
  <c r="AC227" i="1"/>
  <c r="AD227" i="1" s="1"/>
  <c r="Q189" i="2" s="1"/>
  <c r="AC780" i="1"/>
  <c r="AD780" i="1" s="1"/>
  <c r="Q742" i="2" s="1"/>
  <c r="AD781" i="1"/>
  <c r="Q743" i="2" s="1"/>
  <c r="AQ981" i="1"/>
  <c r="AG366" i="1"/>
  <c r="R328" i="2" s="1"/>
  <c r="AF22" i="1"/>
  <c r="AG22" i="1" s="1"/>
  <c r="AP324" i="1"/>
  <c r="U286" i="2" s="1"/>
  <c r="AO21" i="1"/>
  <c r="AP21" i="1" s="1"/>
  <c r="AR185" i="1"/>
  <c r="P428" i="1"/>
  <c r="M390" i="2" s="1"/>
  <c r="O424" i="1"/>
  <c r="AC1000" i="1"/>
  <c r="AR1000" i="1" s="1"/>
  <c r="AR1001" i="1"/>
  <c r="AS1001" i="1" s="1"/>
  <c r="V963" i="2" s="1"/>
  <c r="AC1032" i="1"/>
  <c r="AR1033" i="1"/>
  <c r="AS147" i="1"/>
  <c r="V109" i="2" s="1"/>
  <c r="AR145" i="1"/>
  <c r="AG109" i="1"/>
  <c r="R71" i="2" s="1"/>
  <c r="AF108" i="1"/>
  <c r="AF18" i="1"/>
  <c r="AS899" i="1"/>
  <c r="V861" i="2" s="1"/>
  <c r="AH956" i="1"/>
  <c r="AH37" i="1"/>
  <c r="AS297" i="1"/>
  <c r="V259" i="2" s="1"/>
  <c r="AR296" i="1"/>
  <c r="AR741" i="1"/>
  <c r="P291" i="1"/>
  <c r="M253" i="2" s="1"/>
  <c r="W755" i="1"/>
  <c r="W33" i="1"/>
  <c r="AS413" i="1"/>
  <c r="V375" i="2" s="1"/>
  <c r="AR410" i="1"/>
  <c r="AO108" i="1"/>
  <c r="AP109" i="1"/>
  <c r="U71" i="2" s="1"/>
  <c r="AO18" i="1"/>
  <c r="AP18" i="1" s="1"/>
  <c r="AS793" i="1"/>
  <c r="V755" i="2" s="1"/>
  <c r="AR791" i="1"/>
  <c r="AQ608" i="1"/>
  <c r="W16" i="1"/>
  <c r="W52" i="1"/>
  <c r="AQ632" i="1"/>
  <c r="AS632" i="1" s="1"/>
  <c r="V594" i="2" s="1"/>
  <c r="AS633" i="1"/>
  <c r="V595" i="2" s="1"/>
  <c r="AM1017" i="1"/>
  <c r="AL38" i="1"/>
  <c r="AJ160" i="1"/>
  <c r="S122" i="2" s="1"/>
  <c r="AI19" i="1"/>
  <c r="AJ19" i="1" s="1"/>
  <c r="O1072" i="1"/>
  <c r="L1034" i="2" s="1"/>
  <c r="P1073" i="1"/>
  <c r="M1035" i="2" s="1"/>
  <c r="AD655" i="1"/>
  <c r="Q617" i="2" s="1"/>
  <c r="AC654" i="1"/>
  <c r="AR214" i="1"/>
  <c r="AS214" i="1" s="1"/>
  <c r="V176" i="2" s="1"/>
  <c r="AS215" i="1"/>
  <c r="V177" i="2" s="1"/>
  <c r="AL73" i="1"/>
  <c r="AQ750" i="1"/>
  <c r="AQ749" i="1" s="1"/>
  <c r="AQ748" i="1" s="1"/>
  <c r="AQ747" i="1" s="1"/>
  <c r="AQ746" i="1" s="1"/>
  <c r="AQ32" i="1" s="1"/>
  <c r="AB749" i="1"/>
  <c r="AB748" i="1" s="1"/>
  <c r="AB747" i="1" s="1"/>
  <c r="AB746" i="1" s="1"/>
  <c r="AB32" i="1" s="1"/>
  <c r="AJ265" i="1"/>
  <c r="S227" i="2" s="1"/>
  <c r="AI20" i="1"/>
  <c r="AJ20" i="1" s="1"/>
  <c r="AS1004" i="1"/>
  <c r="V966" i="2" s="1"/>
  <c r="P687" i="1"/>
  <c r="M649" i="2" s="1"/>
  <c r="AS642" i="1"/>
  <c r="V604" i="2" s="1"/>
  <c r="AS952" i="1"/>
  <c r="V914" i="2" s="1"/>
  <c r="AR734" i="1"/>
  <c r="AC1028" i="1"/>
  <c r="AR1028" i="1" s="1"/>
  <c r="AS1028" i="1" s="1"/>
  <c r="V990" i="2" s="1"/>
  <c r="AR1029" i="1"/>
  <c r="AS1029" i="1" s="1"/>
  <c r="V991" i="2" s="1"/>
  <c r="AC888" i="1"/>
  <c r="AD889" i="1"/>
  <c r="Q851" i="2" s="1"/>
  <c r="AS328" i="1"/>
  <c r="V290" i="2" s="1"/>
  <c r="AR327" i="1"/>
  <c r="T52" i="1"/>
  <c r="T51" i="1" s="1"/>
  <c r="T9" i="1" s="1"/>
  <c r="AG53" i="1"/>
  <c r="R15" i="2" s="1"/>
  <c r="AF10" i="1"/>
  <c r="Z16" i="1"/>
  <c r="Z52" i="1"/>
  <c r="Z51" i="1" s="1"/>
  <c r="Z9" i="1" s="1"/>
  <c r="AM1067" i="1"/>
  <c r="AL40" i="1"/>
  <c r="AS320" i="1"/>
  <c r="V282" i="2" s="1"/>
  <c r="AQ1019" i="1"/>
  <c r="AC1006" i="1"/>
  <c r="AR1006" i="1" s="1"/>
  <c r="AS1006" i="1" s="1"/>
  <c r="V968" i="2" s="1"/>
  <c r="AR1007" i="1"/>
  <c r="AS1007" i="1" s="1"/>
  <c r="V969" i="2" s="1"/>
  <c r="AD673" i="1"/>
  <c r="Q635" i="2" s="1"/>
  <c r="AB635" i="1"/>
  <c r="O1018" i="1"/>
  <c r="L980" i="2" s="1"/>
  <c r="AS767" i="1"/>
  <c r="V729" i="2" s="1"/>
  <c r="AR766" i="1"/>
  <c r="AS611" i="1"/>
  <c r="V573" i="2" s="1"/>
  <c r="AB184" i="1"/>
  <c r="AB183" i="1" s="1"/>
  <c r="AB160" i="1" s="1"/>
  <c r="AJ109" i="1"/>
  <c r="S71" i="2" s="1"/>
  <c r="AI18" i="1"/>
  <c r="AJ18" i="1" s="1"/>
  <c r="AI108" i="1"/>
  <c r="AO15" i="1"/>
  <c r="AP15" i="1" s="1"/>
  <c r="AP81" i="1"/>
  <c r="U43" i="2" s="1"/>
  <c r="AO73" i="1"/>
  <c r="AD145" i="1"/>
  <c r="Q107" i="2" s="1"/>
  <c r="AC144" i="1"/>
  <c r="AD144" i="1" s="1"/>
  <c r="Q106" i="2" s="1"/>
  <c r="AN955" i="1"/>
  <c r="AN36" i="1"/>
  <c r="AD406" i="1"/>
  <c r="Q368" i="2" s="1"/>
  <c r="AC405" i="1"/>
  <c r="AM757" i="1"/>
  <c r="T719" i="2" s="1"/>
  <c r="AL756" i="1"/>
  <c r="AL34" i="1"/>
  <c r="AM34" i="1" s="1"/>
  <c r="AJ366" i="1"/>
  <c r="S328" i="2" s="1"/>
  <c r="AI22" i="1"/>
  <c r="AJ22" i="1" s="1"/>
  <c r="AS437" i="1"/>
  <c r="V399" i="2" s="1"/>
  <c r="AR436" i="1"/>
  <c r="P55" i="1"/>
  <c r="M17" i="2" s="1"/>
  <c r="O54" i="1"/>
  <c r="L16" i="2" s="1"/>
  <c r="P302" i="1"/>
  <c r="M264" i="2" s="1"/>
  <c r="AC302" i="1"/>
  <c r="AG74" i="1"/>
  <c r="R36" i="2" s="1"/>
  <c r="AF73" i="1"/>
  <c r="AF14" i="1"/>
  <c r="AG14" i="1" s="1"/>
  <c r="AP265" i="1"/>
  <c r="U227" i="2" s="1"/>
  <c r="AO20" i="1"/>
  <c r="AP20" i="1" s="1"/>
  <c r="AC981" i="1"/>
  <c r="AR982" i="1"/>
  <c r="AS982" i="1" s="1"/>
  <c r="V944" i="2" s="1"/>
  <c r="P184" i="1"/>
  <c r="M146" i="2" s="1"/>
  <c r="O183" i="1"/>
  <c r="AQ1089" i="1"/>
  <c r="AB1088" i="1"/>
  <c r="AQ1088" i="1" s="1"/>
  <c r="AB276" i="1"/>
  <c r="AM887" i="1"/>
  <c r="T849" i="2" s="1"/>
  <c r="AL35" i="1"/>
  <c r="AM35" i="1" s="1"/>
  <c r="AS656" i="1"/>
  <c r="V618" i="2" s="1"/>
  <c r="AR655" i="1"/>
  <c r="AQ968" i="1"/>
  <c r="AB862" i="1"/>
  <c r="AR709" i="1"/>
  <c r="AG81" i="1"/>
  <c r="R43" i="2" s="1"/>
  <c r="AF15" i="1"/>
  <c r="AG15" i="1" s="1"/>
  <c r="AD621" i="1"/>
  <c r="Q583" i="2" s="1"/>
  <c r="AR621" i="1"/>
  <c r="AC620" i="1"/>
  <c r="AD620" i="1" s="1"/>
  <c r="Q582" i="2" s="1"/>
  <c r="U107" i="1"/>
  <c r="U17" i="1"/>
  <c r="AR763" i="1"/>
  <c r="AS764" i="1"/>
  <c r="V726" i="2" s="1"/>
  <c r="AR54" i="1"/>
  <c r="AO746" i="1"/>
  <c r="AO685" i="1" s="1"/>
  <c r="AP747" i="1"/>
  <c r="U709" i="2" s="1"/>
  <c r="AS641" i="1"/>
  <c r="V603" i="2" s="1"/>
  <c r="AS953" i="1"/>
  <c r="V915" i="2" s="1"/>
  <c r="P267" i="1"/>
  <c r="M229" i="2" s="1"/>
  <c r="O266" i="1"/>
  <c r="L228" i="2" s="1"/>
  <c r="AD301" i="1"/>
  <c r="Q263" i="2" s="1"/>
  <c r="AR301" i="1"/>
  <c r="O277" i="1"/>
  <c r="L239" i="2" s="1"/>
  <c r="S277" i="1"/>
  <c r="R277" i="1"/>
  <c r="N277" i="1"/>
  <c r="AJ747" i="1"/>
  <c r="S709" i="2" s="1"/>
  <c r="AI746" i="1"/>
  <c r="AS336" i="1"/>
  <c r="V298" i="2" s="1"/>
  <c r="AR335" i="1"/>
  <c r="AC450" i="1"/>
  <c r="AD450" i="1" s="1"/>
  <c r="Q412" i="2" s="1"/>
  <c r="AD451" i="1"/>
  <c r="Q413" i="2" s="1"/>
  <c r="O134" i="1"/>
  <c r="AJ887" i="1"/>
  <c r="S849" i="2" s="1"/>
  <c r="AI35" i="1"/>
  <c r="AJ35" i="1" s="1"/>
  <c r="AD400" i="1"/>
  <c r="Q362" i="2" s="1"/>
  <c r="N299" i="1"/>
  <c r="AS770" i="1"/>
  <c r="V732" i="2" s="1"/>
  <c r="AR769" i="1"/>
  <c r="AS91" i="1"/>
  <c r="V53" i="2" s="1"/>
  <c r="AQ84" i="1"/>
  <c r="AQ83" i="1" s="1"/>
  <c r="AQ82" i="1" s="1"/>
  <c r="AQ81" i="1" s="1"/>
  <c r="AE39" i="1"/>
  <c r="AE956" i="1"/>
  <c r="AL10" i="1"/>
  <c r="AM10" i="1" s="1"/>
  <c r="AM53" i="1"/>
  <c r="T15" i="2" s="1"/>
  <c r="AQ184" i="1"/>
  <c r="AQ183" i="1" s="1"/>
  <c r="AQ160" i="1" s="1"/>
  <c r="AQ19" i="1" s="1"/>
  <c r="AH17" i="1"/>
  <c r="AH107" i="1"/>
  <c r="AD55" i="1"/>
  <c r="Q17" i="2" s="1"/>
  <c r="AC54" i="1"/>
  <c r="AD725" i="1"/>
  <c r="Q687" i="2" s="1"/>
  <c r="AC722" i="1"/>
  <c r="AC707" i="1" s="1"/>
  <c r="AS863" i="1"/>
  <c r="V825" i="2" s="1"/>
  <c r="AB1052" i="1"/>
  <c r="AD1053" i="1"/>
  <c r="AD664" i="1"/>
  <c r="Q626" i="2" s="1"/>
  <c r="AC663" i="1"/>
  <c r="AR330" i="1"/>
  <c r="AS330" i="1" s="1"/>
  <c r="V292" i="2" s="1"/>
  <c r="AS331" i="1"/>
  <c r="V293" i="2" s="1"/>
  <c r="AG160" i="1"/>
  <c r="R122" i="2" s="1"/>
  <c r="AF19" i="1"/>
  <c r="AG19" i="1" s="1"/>
  <c r="P1083" i="1"/>
  <c r="M1045" i="2" s="1"/>
  <c r="O1082" i="1"/>
  <c r="AQ723" i="1"/>
  <c r="AS724" i="1"/>
  <c r="V686" i="2" s="1"/>
  <c r="AR294" i="1"/>
  <c r="AS294" i="1" s="1"/>
  <c r="V256" i="2" s="1"/>
  <c r="AD294" i="1"/>
  <c r="Q256" i="2" s="1"/>
  <c r="AG1017" i="1"/>
  <c r="AF38" i="1"/>
  <c r="AK27" i="1"/>
  <c r="AM27" i="1" s="1"/>
  <c r="AK595" i="1"/>
  <c r="AK25" i="1" s="1"/>
  <c r="AD374" i="1"/>
  <c r="Q336" i="2" s="1"/>
  <c r="AC373" i="1"/>
  <c r="AM324" i="1"/>
  <c r="T286" i="2" s="1"/>
  <c r="AL21" i="1"/>
  <c r="AM21" i="1" s="1"/>
  <c r="AK17" i="1"/>
  <c r="AK107" i="1"/>
  <c r="AC790" i="1"/>
  <c r="AD791" i="1"/>
  <c r="Q753" i="2" s="1"/>
  <c r="AC1052" i="1"/>
  <c r="AS782" i="1"/>
  <c r="V744" i="2" s="1"/>
  <c r="AR781" i="1"/>
  <c r="P276" i="1"/>
  <c r="M238" i="2" s="1"/>
  <c r="AC276" i="1"/>
  <c r="AS280" i="1"/>
  <c r="V242" i="2" s="1"/>
  <c r="AR279" i="1"/>
  <c r="AS279" i="1" s="1"/>
  <c r="V241" i="2" s="1"/>
  <c r="AB661" i="1"/>
  <c r="AB29" i="1"/>
  <c r="AD1084" i="1"/>
  <c r="AC162" i="1"/>
  <c r="AD163" i="1"/>
  <c r="Q125" i="2" s="1"/>
  <c r="U755" i="1"/>
  <c r="U33" i="1"/>
  <c r="AI756" i="1"/>
  <c r="AJ757" i="1"/>
  <c r="S719" i="2" s="1"/>
  <c r="AI34" i="1"/>
  <c r="AD61" i="1"/>
  <c r="Q23" i="2" s="1"/>
  <c r="AC60" i="1"/>
  <c r="P1045" i="1"/>
  <c r="M1007" i="2" s="1"/>
  <c r="O1044" i="1"/>
  <c r="L1006" i="2" s="1"/>
  <c r="P968" i="1"/>
  <c r="M930" i="2" s="1"/>
  <c r="O967" i="1"/>
  <c r="AQ118" i="1"/>
  <c r="AQ117" i="1" s="1"/>
  <c r="AS119" i="1"/>
  <c r="V81" i="2" s="1"/>
  <c r="AB53" i="1"/>
  <c r="AB12" i="1"/>
  <c r="AR698" i="1"/>
  <c r="AS698" i="1" s="1"/>
  <c r="V660" i="2" s="1"/>
  <c r="AS699" i="1"/>
  <c r="V661" i="2" s="1"/>
  <c r="AE661" i="1"/>
  <c r="AE29" i="1"/>
  <c r="AG29" i="1" s="1"/>
  <c r="AG662" i="1"/>
  <c r="R624" i="2" s="1"/>
  <c r="E279" i="1"/>
  <c r="B279" i="1" s="1"/>
  <c r="B278" i="1"/>
  <c r="AD708" i="1"/>
  <c r="Q670" i="2" s="1"/>
  <c r="AD327" i="1"/>
  <c r="Q289" i="2" s="1"/>
  <c r="AC326" i="1"/>
  <c r="AR421" i="1"/>
  <c r="AD335" i="1"/>
  <c r="Q297" i="2" s="1"/>
  <c r="AC334" i="1"/>
  <c r="AC893" i="1"/>
  <c r="AD894" i="1"/>
  <c r="Q856" i="2" s="1"/>
  <c r="AS452" i="1"/>
  <c r="V414" i="2" s="1"/>
  <c r="AR451" i="1"/>
  <c r="AD698" i="1"/>
  <c r="Q660" i="2" s="1"/>
  <c r="AQ301" i="1"/>
  <c r="AQ299" i="1" s="1"/>
  <c r="AQ298" i="1" s="1"/>
  <c r="AB299" i="1"/>
  <c r="AB298" i="1" s="1"/>
  <c r="AD769" i="1"/>
  <c r="Q731" i="2" s="1"/>
  <c r="AC768" i="1"/>
  <c r="AD768" i="1" s="1"/>
  <c r="Q730" i="2" s="1"/>
  <c r="AJ418" i="1"/>
  <c r="S380" i="2" s="1"/>
  <c r="AI24" i="1"/>
  <c r="AJ24" i="1" s="1"/>
  <c r="AM366" i="1"/>
  <c r="T328" i="2" s="1"/>
  <c r="AL22" i="1"/>
  <c r="AM22" i="1" s="1"/>
  <c r="AP399" i="1"/>
  <c r="U361" i="2" s="1"/>
  <c r="AO23" i="1"/>
  <c r="AP23" i="1" s="1"/>
  <c r="AK755" i="1"/>
  <c r="AK33" i="1"/>
  <c r="AS1066" i="1"/>
  <c r="V1028" i="2" s="1"/>
  <c r="P1088" i="1"/>
  <c r="M1050" i="2" s="1"/>
  <c r="AD650" i="1"/>
  <c r="Q612" i="2" s="1"/>
  <c r="AC649" i="1"/>
  <c r="AQ1080" i="1"/>
  <c r="AB1079" i="1"/>
  <c r="AQ1079" i="1" s="1"/>
  <c r="AS727" i="1"/>
  <c r="V689" i="2" s="1"/>
  <c r="AR725" i="1"/>
  <c r="AS816" i="1"/>
  <c r="V778" i="2" s="1"/>
  <c r="AR815" i="1"/>
  <c r="AS815" i="1" s="1"/>
  <c r="V777" i="2" s="1"/>
  <c r="AQ1025" i="1"/>
  <c r="AS1025" i="1" s="1"/>
  <c r="V987" i="2" s="1"/>
  <c r="AB1024" i="1"/>
  <c r="AQ1024" i="1" s="1"/>
  <c r="AS1024" i="1" s="1"/>
  <c r="V986" i="2" s="1"/>
  <c r="AD600" i="1"/>
  <c r="Q562" i="2" s="1"/>
  <c r="AC599" i="1"/>
  <c r="AR600" i="1"/>
  <c r="O789" i="1"/>
  <c r="P790" i="1"/>
  <c r="M752" i="2" s="1"/>
  <c r="P162" i="1"/>
  <c r="M124" i="2" s="1"/>
  <c r="O161" i="1"/>
  <c r="L123" i="2" s="1"/>
  <c r="AG957" i="1"/>
  <c r="AF956" i="1"/>
  <c r="AF37" i="1"/>
  <c r="AB722" i="1"/>
  <c r="AB707" i="1" s="1"/>
  <c r="AD723" i="1"/>
  <c r="Q685" i="2" s="1"/>
  <c r="AM686" i="1"/>
  <c r="T648" i="2" s="1"/>
  <c r="AL685" i="1"/>
  <c r="AL31" i="1"/>
  <c r="AM31" i="1" s="1"/>
  <c r="AD436" i="1"/>
  <c r="Q398" i="2" s="1"/>
  <c r="AC435" i="1"/>
  <c r="AD760" i="1"/>
  <c r="Q722" i="2" s="1"/>
  <c r="AC759" i="1"/>
  <c r="AQ1014" i="1"/>
  <c r="AS1014" i="1" s="1"/>
  <c r="V976" i="2" s="1"/>
  <c r="AB1009" i="1"/>
  <c r="AQ1009" i="1" s="1"/>
  <c r="AP686" i="1"/>
  <c r="U648" i="2" s="1"/>
  <c r="AO31" i="1"/>
  <c r="AP31" i="1" s="1"/>
  <c r="AD982" i="1"/>
  <c r="O707" i="1"/>
  <c r="P708" i="1"/>
  <c r="M670" i="2" s="1"/>
  <c r="O110" i="1"/>
  <c r="L72" i="2" s="1"/>
  <c r="P111" i="1"/>
  <c r="M73" i="2" s="1"/>
  <c r="AS1047" i="1"/>
  <c r="V1009" i="2" s="1"/>
  <c r="AR1046" i="1"/>
  <c r="AS1046" i="1" s="1"/>
  <c r="V1008" i="2" s="1"/>
  <c r="AD1019" i="1"/>
  <c r="AP418" i="1"/>
  <c r="U380" i="2" s="1"/>
  <c r="AO24" i="1"/>
  <c r="AP24" i="1" s="1"/>
  <c r="AZ276" i="1"/>
  <c r="AC238" i="2" s="1"/>
  <c r="P409" i="1"/>
  <c r="M371" i="2" s="1"/>
  <c r="O408" i="1"/>
  <c r="AC1083" i="1"/>
  <c r="AR1084" i="1"/>
  <c r="AR61" i="1"/>
  <c r="AS62" i="1"/>
  <c r="V24" i="2" s="1"/>
  <c r="AR868" i="1"/>
  <c r="AS868" i="1" s="1"/>
  <c r="V830" i="2" s="1"/>
  <c r="AR163" i="1"/>
  <c r="AS164" i="1"/>
  <c r="V126" i="2" s="1"/>
  <c r="AR156" i="1"/>
  <c r="AL596" i="1"/>
  <c r="AM597" i="1"/>
  <c r="T559" i="2" s="1"/>
  <c r="AS416" i="1"/>
  <c r="V378" i="2" s="1"/>
  <c r="AR415" i="1"/>
  <c r="AS415" i="1" s="1"/>
  <c r="V377" i="2" s="1"/>
  <c r="AQ1065" i="1"/>
  <c r="AB1062" i="1"/>
  <c r="AQ1062" i="1" s="1"/>
  <c r="AS645" i="1"/>
  <c r="V607" i="2" s="1"/>
  <c r="AC762" i="1"/>
  <c r="AD762" i="1" s="1"/>
  <c r="Q724" i="2" s="1"/>
  <c r="AD763" i="1"/>
  <c r="Q725" i="2" s="1"/>
  <c r="S309" i="1"/>
  <c r="N309" i="1"/>
  <c r="O309" i="1"/>
  <c r="L271" i="2" s="1"/>
  <c r="R309" i="1"/>
  <c r="AQ1074" i="1"/>
  <c r="AB1073" i="1"/>
  <c r="AQ615" i="1"/>
  <c r="AS616" i="1"/>
  <c r="V578" i="2" s="1"/>
  <c r="AS919" i="1"/>
  <c r="V881" i="2" s="1"/>
  <c r="AQ12" i="1"/>
  <c r="O372" i="1"/>
  <c r="AD943" i="1"/>
  <c r="P663" i="1"/>
  <c r="M625" i="2" s="1"/>
  <c r="AP648" i="1"/>
  <c r="U610" i="2" s="1"/>
  <c r="AO27" i="1"/>
  <c r="AP27" i="1" s="1"/>
  <c r="AR205" i="1"/>
  <c r="AS205" i="1" s="1"/>
  <c r="V167" i="2" s="1"/>
  <c r="AS206" i="1"/>
  <c r="V168" i="2" s="1"/>
  <c r="AS866" i="1"/>
  <c r="V828" i="2" s="1"/>
  <c r="AR865" i="1"/>
  <c r="AS865" i="1" s="1"/>
  <c r="V827" i="2" s="1"/>
  <c r="AG887" i="1"/>
  <c r="R849" i="2" s="1"/>
  <c r="AF35" i="1"/>
  <c r="AG35" i="1" s="1"/>
  <c r="AD170" i="1"/>
  <c r="Q132" i="2" s="1"/>
  <c r="AC169" i="1"/>
  <c r="AD169" i="1" s="1"/>
  <c r="Q131" i="2" s="1"/>
  <c r="AC678" i="1"/>
  <c r="AD678" i="1" s="1"/>
  <c r="Q640" i="2" s="1"/>
  <c r="AD679" i="1"/>
  <c r="Q641" i="2" s="1"/>
  <c r="W955" i="1"/>
  <c r="W36" i="1"/>
  <c r="P368" i="1"/>
  <c r="M330" i="2" s="1"/>
  <c r="O367" i="1"/>
  <c r="L329" i="2" s="1"/>
  <c r="AR807" i="1"/>
  <c r="AS807" i="1" s="1"/>
  <c r="V769" i="2" s="1"/>
  <c r="AS808" i="1"/>
  <c r="V770" i="2" s="1"/>
  <c r="AD444" i="1"/>
  <c r="Q406" i="2" s="1"/>
  <c r="AB913" i="1"/>
  <c r="AQ913" i="1" s="1"/>
  <c r="AQ914" i="1"/>
  <c r="AR166" i="1"/>
  <c r="AS167" i="1"/>
  <c r="V129" i="2" s="1"/>
  <c r="AE755" i="1"/>
  <c r="AE33" i="1"/>
  <c r="AQ662" i="1"/>
  <c r="AS674" i="1"/>
  <c r="V636" i="2" s="1"/>
  <c r="AR673" i="1"/>
  <c r="AO12" i="1"/>
  <c r="AP12" i="1" s="1"/>
  <c r="AP59" i="1"/>
  <c r="U21" i="2" s="1"/>
  <c r="AO53" i="1"/>
  <c r="AD185" i="1"/>
  <c r="Q147" i="2" s="1"/>
  <c r="AJ53" i="1"/>
  <c r="S15" i="2" s="1"/>
  <c r="AI10" i="1"/>
  <c r="AJ10" i="1" s="1"/>
  <c r="AD651" i="1"/>
  <c r="Q613" i="2" s="1"/>
  <c r="AC1079" i="1"/>
  <c r="AR1079" i="1" s="1"/>
  <c r="AR1080" i="1"/>
  <c r="AD222" i="1"/>
  <c r="Q184" i="2" s="1"/>
  <c r="AC221" i="1"/>
  <c r="AD221" i="1" s="1"/>
  <c r="Q183" i="2" s="1"/>
  <c r="AS135" i="1"/>
  <c r="V97" i="2" s="1"/>
  <c r="P1032" i="1"/>
  <c r="M994" i="2" s="1"/>
  <c r="O1031" i="1"/>
  <c r="AD1046" i="1"/>
  <c r="AB1045" i="1"/>
  <c r="AM399" i="1"/>
  <c r="T361" i="2" s="1"/>
  <c r="AL23" i="1"/>
  <c r="AM23" i="1" s="1"/>
  <c r="AN40" i="1"/>
  <c r="AP1067" i="1"/>
  <c r="AG1043" i="1"/>
  <c r="AF39" i="1"/>
  <c r="AS445" i="1"/>
  <c r="V407" i="2" s="1"/>
  <c r="AR444" i="1"/>
  <c r="AS444" i="1" s="1"/>
  <c r="V406" i="2" s="1"/>
  <c r="AP1017" i="1"/>
  <c r="AO38" i="1"/>
  <c r="AR1041" i="1"/>
  <c r="AS1041" i="1" s="1"/>
  <c r="V1003" i="2" s="1"/>
  <c r="AC1040" i="1"/>
  <c r="AR1040" i="1" s="1"/>
  <c r="AS1040" i="1" s="1"/>
  <c r="V1002" i="2" s="1"/>
  <c r="AD397" i="1"/>
  <c r="Q359" i="2" s="1"/>
  <c r="AC394" i="1"/>
  <c r="AD394" i="1" s="1"/>
  <c r="Q356" i="2" s="1"/>
  <c r="AC1073" i="1"/>
  <c r="AR1074" i="1"/>
  <c r="AD1074" i="1"/>
  <c r="Q1036" i="2" s="1"/>
  <c r="AC1044" i="1"/>
  <c r="AR1045" i="1"/>
  <c r="O419" i="1"/>
  <c r="L381" i="2" s="1"/>
  <c r="P420" i="1"/>
  <c r="M382" i="2" s="1"/>
  <c r="AS1055" i="1"/>
  <c r="V1017" i="2" s="1"/>
  <c r="AR1053" i="1"/>
  <c r="AS1053" i="1" s="1"/>
  <c r="V1015" i="2" s="1"/>
  <c r="AJ34" i="1"/>
  <c r="BA276" i="1"/>
  <c r="AD238" i="2" s="1"/>
  <c r="AC111" i="1"/>
  <c r="AD112" i="1"/>
  <c r="Q74" i="2" s="1"/>
  <c r="AC124" i="1"/>
  <c r="AD125" i="1"/>
  <c r="Q87" i="2" s="1"/>
  <c r="AR83" i="1"/>
  <c r="AN660" i="1"/>
  <c r="AN28" i="1"/>
  <c r="AS881" i="1"/>
  <c r="V843" i="2" s="1"/>
  <c r="AJ662" i="1"/>
  <c r="S624" i="2" s="1"/>
  <c r="AI661" i="1"/>
  <c r="AI29" i="1"/>
  <c r="AJ29" i="1" s="1"/>
  <c r="AS269" i="1"/>
  <c r="V231" i="2" s="1"/>
  <c r="AR268" i="1"/>
  <c r="P759" i="1"/>
  <c r="M721" i="2" s="1"/>
  <c r="O758" i="1"/>
  <c r="L720" i="2" s="1"/>
  <c r="AS644" i="1"/>
  <c r="V606" i="2" s="1"/>
  <c r="AR643" i="1"/>
  <c r="AS972" i="1"/>
  <c r="V934" i="2" s="1"/>
  <c r="E311" i="1"/>
  <c r="B310" i="1"/>
  <c r="AC918" i="1"/>
  <c r="AR918" i="1" s="1"/>
  <c r="AS918" i="1" s="1"/>
  <c r="V880" i="2" s="1"/>
  <c r="P599" i="1"/>
  <c r="M561" i="2" s="1"/>
  <c r="O598" i="1"/>
  <c r="L560" i="2" s="1"/>
  <c r="AQ374" i="1"/>
  <c r="AQ373" i="1" s="1"/>
  <c r="AQ372" i="1" s="1"/>
  <c r="AQ366" i="1" s="1"/>
  <c r="AQ22" i="1" s="1"/>
  <c r="AS375" i="1"/>
  <c r="V337" i="2" s="1"/>
  <c r="AS944" i="1"/>
  <c r="V906" i="2" s="1"/>
  <c r="AD118" i="1"/>
  <c r="Q80" i="2" s="1"/>
  <c r="AC117" i="1"/>
  <c r="AD117" i="1" s="1"/>
  <c r="Q79" i="2" s="1"/>
  <c r="AR228" i="1"/>
  <c r="AD64" i="1"/>
  <c r="Q26" i="2" s="1"/>
  <c r="AQ335" i="1"/>
  <c r="AQ334" i="1" s="1"/>
  <c r="AR374" i="1"/>
  <c r="AE108" i="1"/>
  <c r="AE18" i="1"/>
  <c r="AS895" i="1"/>
  <c r="V857" i="2" s="1"/>
  <c r="AR894" i="1"/>
  <c r="AP366" i="1"/>
  <c r="U328" i="2" s="1"/>
  <c r="AO22" i="1"/>
  <c r="AP22" i="1" s="1"/>
  <c r="AS172" i="1"/>
  <c r="V134" i="2" s="1"/>
  <c r="AR170" i="1"/>
  <c r="AS890" i="1"/>
  <c r="V852" i="2" s="1"/>
  <c r="AR889" i="1"/>
  <c r="AS680" i="1"/>
  <c r="V642" i="2" s="1"/>
  <c r="AR679" i="1"/>
  <c r="AD445" i="1"/>
  <c r="Q407" i="2" s="1"/>
  <c r="AF746" i="1"/>
  <c r="AF685" i="1" s="1"/>
  <c r="AG747" i="1"/>
  <c r="R709" i="2" s="1"/>
  <c r="AC1062" i="1"/>
  <c r="AR1062" i="1" s="1"/>
  <c r="AR1065" i="1"/>
  <c r="AR750" i="1"/>
  <c r="AC749" i="1"/>
  <c r="AD750" i="1"/>
  <c r="Q712" i="2" s="1"/>
  <c r="AD784" i="1"/>
  <c r="Q746" i="2" s="1"/>
  <c r="AC1088" i="1"/>
  <c r="AR1088" i="1" s="1"/>
  <c r="AR1089" i="1"/>
  <c r="P893" i="1"/>
  <c r="M855" i="2" s="1"/>
  <c r="O892" i="1"/>
  <c r="AS619" i="1"/>
  <c r="V581" i="2" s="1"/>
  <c r="AR618" i="1"/>
  <c r="AR222" i="1"/>
  <c r="AS223" i="1"/>
  <c r="V185" i="2" s="1"/>
  <c r="AR369" i="1"/>
  <c r="AS370" i="1"/>
  <c r="V332" i="2" s="1"/>
  <c r="P66" i="1"/>
  <c r="M28" i="2" s="1"/>
  <c r="O60" i="1"/>
  <c r="L22" i="2" s="1"/>
  <c r="AG686" i="1"/>
  <c r="R648" i="2" s="1"/>
  <c r="AF31" i="1"/>
  <c r="AG31" i="1" s="1"/>
  <c r="P334" i="1"/>
  <c r="M296" i="2" s="1"/>
  <c r="O333" i="1"/>
  <c r="AR785" i="1"/>
  <c r="AJ74" i="1"/>
  <c r="S36" i="2" s="1"/>
  <c r="AI73" i="1"/>
  <c r="AI14" i="1"/>
  <c r="AJ14" i="1" s="1"/>
  <c r="AD688" i="1"/>
  <c r="Q650" i="2" s="1"/>
  <c r="AC687" i="1"/>
  <c r="AS446" i="1"/>
  <c r="V408" i="2" s="1"/>
  <c r="AS859" i="1"/>
  <c r="V821" i="2" s="1"/>
  <c r="AR853" i="1"/>
  <c r="AO595" i="1"/>
  <c r="AP596" i="1"/>
  <c r="U558" i="2" s="1"/>
  <c r="AO26" i="1"/>
  <c r="AP26" i="1" s="1"/>
  <c r="AS1078" i="1"/>
  <c r="V1040" i="2" s="1"/>
  <c r="AS761" i="1"/>
  <c r="V723" i="2" s="1"/>
  <c r="AR760" i="1"/>
  <c r="AS961" i="1"/>
  <c r="V923" i="2" s="1"/>
  <c r="P654" i="1"/>
  <c r="M616" i="2" s="1"/>
  <c r="O653" i="1"/>
  <c r="L615" i="2" s="1"/>
  <c r="AO661" i="1"/>
  <c r="AP662" i="1"/>
  <c r="U624" i="2" s="1"/>
  <c r="AO29" i="1"/>
  <c r="AP29" i="1" s="1"/>
  <c r="O123" i="1"/>
  <c r="P124" i="1"/>
  <c r="M86" i="2" s="1"/>
  <c r="AR1019" i="1"/>
  <c r="P83" i="1"/>
  <c r="M45" i="2" s="1"/>
  <c r="O82" i="1"/>
  <c r="L44" i="2" s="1"/>
  <c r="AH755" i="1"/>
  <c r="AH33" i="1"/>
  <c r="AS139" i="1"/>
  <c r="V101" i="2" s="1"/>
  <c r="AR138" i="1"/>
  <c r="AS138" i="1" s="1"/>
  <c r="V100" i="2" s="1"/>
  <c r="AD253" i="1"/>
  <c r="Q215" i="2" s="1"/>
  <c r="AC252" i="1"/>
  <c r="AD252" i="1" s="1"/>
  <c r="Q214" i="2" s="1"/>
  <c r="AD644" i="1"/>
  <c r="Q606" i="2" s="1"/>
  <c r="P959" i="1"/>
  <c r="M921" i="2" s="1"/>
  <c r="O958" i="1"/>
  <c r="L920" i="2" s="1"/>
  <c r="AF756" i="1"/>
  <c r="AG757" i="1"/>
  <c r="R719" i="2" s="1"/>
  <c r="AF34" i="1"/>
  <c r="AG34" i="1" s="1"/>
  <c r="AR112" i="1"/>
  <c r="AS113" i="1"/>
  <c r="V75" i="2" s="1"/>
  <c r="AR125" i="1"/>
  <c r="AS126" i="1"/>
  <c r="V88" i="2" s="1"/>
  <c r="AM1043" i="1"/>
  <c r="AL39" i="1"/>
  <c r="AS692" i="1"/>
  <c r="V654" i="2" s="1"/>
  <c r="AR691" i="1"/>
  <c r="AS691" i="1" s="1"/>
  <c r="V653" i="2" s="1"/>
  <c r="P1052" i="1"/>
  <c r="M1014" i="2" s="1"/>
  <c r="O1051" i="1"/>
  <c r="AQ742" i="1"/>
  <c r="AQ741" i="1" s="1"/>
  <c r="AS744" i="1"/>
  <c r="V706" i="2" s="1"/>
  <c r="AD972" i="1"/>
  <c r="Q934" i="2" s="1"/>
  <c r="AP1043" i="1"/>
  <c r="AO39" i="1"/>
  <c r="AQ1077" i="1"/>
  <c r="AB1076" i="1"/>
  <c r="AQ1076" i="1" s="1"/>
  <c r="AE10" i="1"/>
  <c r="AS120" i="1"/>
  <c r="V82" i="2" s="1"/>
  <c r="AR118" i="1"/>
  <c r="AJ324" i="1"/>
  <c r="S286" i="2" s="1"/>
  <c r="AI21" i="1"/>
  <c r="AJ21" i="1" s="1"/>
  <c r="AQ1084" i="1"/>
  <c r="AB1083" i="1"/>
  <c r="AJ399" i="1"/>
  <c r="S361" i="2" s="1"/>
  <c r="AI23" i="1"/>
  <c r="AJ23" i="1" s="1"/>
  <c r="AC214" i="1"/>
  <c r="AD214" i="1" s="1"/>
  <c r="Q176" i="2" s="1"/>
  <c r="AD215" i="1"/>
  <c r="Q177" i="2" s="1"/>
  <c r="AC902" i="1"/>
  <c r="AR903" i="1"/>
  <c r="AC635" i="1"/>
  <c r="AD636" i="1"/>
  <c r="Q598" i="2" s="1"/>
  <c r="AG1067" i="1"/>
  <c r="AF40" i="1"/>
  <c r="O615" i="1"/>
  <c r="AS891" i="1"/>
  <c r="V853" i="2" s="1"/>
  <c r="AR840" i="1"/>
  <c r="AS840" i="1" s="1"/>
  <c r="V802" i="2" s="1"/>
  <c r="AS841" i="1"/>
  <c r="V803" i="2" s="1"/>
  <c r="AC428" i="1"/>
  <c r="AD429" i="1"/>
  <c r="Q391" i="2" s="1"/>
  <c r="AC165" i="1"/>
  <c r="AD165" i="1" s="1"/>
  <c r="Q127" i="2" s="1"/>
  <c r="AD166" i="1"/>
  <c r="Q128" i="2" s="1"/>
  <c r="AD785" i="1"/>
  <c r="Q747" i="2" s="1"/>
  <c r="AJ648" i="1"/>
  <c r="S610" i="2" s="1"/>
  <c r="AI27" i="1"/>
  <c r="AJ27" i="1" s="1"/>
  <c r="AS273" i="1"/>
  <c r="V235" i="2" s="1"/>
  <c r="AD618" i="1"/>
  <c r="Q580" i="2" s="1"/>
  <c r="AQ646" i="1"/>
  <c r="AS646" i="1" s="1"/>
  <c r="V608" i="2" s="1"/>
  <c r="AS647" i="1"/>
  <c r="V609" i="2" s="1"/>
  <c r="AM418" i="1"/>
  <c r="T380" i="2" s="1"/>
  <c r="AL24" i="1"/>
  <c r="AM24" i="1" s="1"/>
  <c r="AC368" i="1"/>
  <c r="AD369" i="1"/>
  <c r="Q331" i="2" s="1"/>
  <c r="V16" i="1"/>
  <c r="V52" i="1"/>
  <c r="AD355" i="1"/>
  <c r="Q317" i="2" s="1"/>
  <c r="AC349" i="1"/>
  <c r="AD349" i="1" s="1"/>
  <c r="Q311" i="2" s="1"/>
  <c r="AD609" i="1"/>
  <c r="Q571" i="2" s="1"/>
  <c r="AC608" i="1"/>
  <c r="AK660" i="1"/>
  <c r="AK28" i="1"/>
  <c r="AM28" i="1" s="1"/>
  <c r="E305" i="1"/>
  <c r="B305" i="1" s="1"/>
  <c r="B304" i="1"/>
  <c r="P981" i="1"/>
  <c r="M943" i="2" s="1"/>
  <c r="O980" i="1"/>
  <c r="AQ903" i="1"/>
  <c r="AQ902" i="1" s="1"/>
  <c r="AB902" i="1"/>
  <c r="AD83" i="1"/>
  <c r="Q45" i="2" s="1"/>
  <c r="AC82" i="1"/>
  <c r="AC75" i="1"/>
  <c r="AD76" i="1"/>
  <c r="Q38" i="2" s="1"/>
  <c r="AC1076" i="1"/>
  <c r="AR1076" i="1" s="1"/>
  <c r="AR1077" i="1"/>
  <c r="AR397" i="1"/>
  <c r="AS398" i="1"/>
  <c r="V360" i="2" s="1"/>
  <c r="P174" i="1"/>
  <c r="M136" i="2" s="1"/>
  <c r="O173" i="1"/>
  <c r="AQ943" i="1"/>
  <c r="AS943" i="1" s="1"/>
  <c r="V905" i="2" s="1"/>
  <c r="AB940" i="1"/>
  <c r="AQ940" i="1" s="1"/>
  <c r="AS940" i="1" s="1"/>
  <c r="V902" i="2" s="1"/>
  <c r="AQ1033" i="1"/>
  <c r="AB1032" i="1"/>
  <c r="AC959" i="1"/>
  <c r="AR960" i="1"/>
  <c r="AD960" i="1"/>
  <c r="Y52" i="1"/>
  <c r="Y51" i="1" s="1"/>
  <c r="Y9" i="1" s="1"/>
  <c r="AD175" i="1"/>
  <c r="Q137" i="2" s="1"/>
  <c r="AC174" i="1"/>
  <c r="AC968" i="1"/>
  <c r="AR969" i="1"/>
  <c r="AS969" i="1" s="1"/>
  <c r="V931" i="2" s="1"/>
  <c r="AL18" i="1"/>
  <c r="AM18" i="1" s="1"/>
  <c r="AL108" i="1"/>
  <c r="AM109" i="1"/>
  <c r="T71" i="2" s="1"/>
  <c r="AD268" i="1"/>
  <c r="Q230" i="2" s="1"/>
  <c r="AC267" i="1"/>
  <c r="AS1003" i="1"/>
  <c r="V965" i="2" s="1"/>
  <c r="AR1010" i="1"/>
  <c r="AS1010" i="1" s="1"/>
  <c r="V972" i="2" s="1"/>
  <c r="AC1009" i="1"/>
  <c r="AR1009" i="1" s="1"/>
  <c r="AR360" i="1"/>
  <c r="AS360" i="1" s="1"/>
  <c r="V322" i="2" s="1"/>
  <c r="AS361" i="1"/>
  <c r="V323" i="2" s="1"/>
  <c r="P902" i="1"/>
  <c r="M864" i="2" s="1"/>
  <c r="O901" i="1"/>
  <c r="AD815" i="1"/>
  <c r="Q777" i="2" s="1"/>
  <c r="AD821" i="1"/>
  <c r="Q783" i="2" s="1"/>
  <c r="AC820" i="1"/>
  <c r="AD820" i="1" s="1"/>
  <c r="Q782" i="2" s="1"/>
  <c r="AS652" i="1"/>
  <c r="V614" i="2" s="1"/>
  <c r="AD903" i="1"/>
  <c r="Q865" i="2" s="1"/>
  <c r="AQ56" i="1"/>
  <c r="AS57" i="1"/>
  <c r="V19" i="2" s="1"/>
  <c r="AR76" i="1"/>
  <c r="AR250" i="1"/>
  <c r="AS250" i="1" s="1"/>
  <c r="V212" i="2" s="1"/>
  <c r="AS251" i="1"/>
  <c r="V213" i="2" s="1"/>
  <c r="AO755" i="1"/>
  <c r="AP755" i="1" s="1"/>
  <c r="U717" i="2" s="1"/>
  <c r="AP756" i="1"/>
  <c r="U718" i="2" s="1"/>
  <c r="AO33" i="1"/>
  <c r="AP33" i="1" s="1"/>
  <c r="O672" i="1"/>
  <c r="O662" i="1" s="1"/>
  <c r="L624" i="2" s="1"/>
  <c r="AG265" i="1"/>
  <c r="R227" i="2" s="1"/>
  <c r="AF20" i="1"/>
  <c r="AG20" i="1" s="1"/>
  <c r="AB892" i="1"/>
  <c r="V660" i="1"/>
  <c r="V28" i="1"/>
  <c r="AS430" i="1"/>
  <c r="V392" i="2" s="1"/>
  <c r="AR429" i="1"/>
  <c r="X16" i="1"/>
  <c r="X52" i="1"/>
  <c r="X51" i="1" s="1"/>
  <c r="X9" i="1" s="1"/>
  <c r="AQ883" i="1"/>
  <c r="AS883" i="1" s="1"/>
  <c r="V845" i="2" s="1"/>
  <c r="AS884" i="1"/>
  <c r="V846" i="2" s="1"/>
  <c r="N649" i="1"/>
  <c r="K611" i="2" s="1"/>
  <c r="P650" i="1"/>
  <c r="M612" i="2" s="1"/>
  <c r="AD766" i="1"/>
  <c r="Q728" i="2" s="1"/>
  <c r="AC765" i="1"/>
  <c r="AD765" i="1" s="1"/>
  <c r="Q727" i="2" s="1"/>
  <c r="AS938" i="1"/>
  <c r="V900" i="2" s="1"/>
  <c r="AN52" i="1"/>
  <c r="AQ401" i="1"/>
  <c r="AS402" i="1"/>
  <c r="V364" i="2" s="1"/>
  <c r="AC419" i="1"/>
  <c r="AD420" i="1"/>
  <c r="Q382" i="2" s="1"/>
  <c r="AC1018" i="1" l="1"/>
  <c r="P888" i="1"/>
  <c r="M850" i="2" s="1"/>
  <c r="K669" i="2"/>
  <c r="AB607" i="1"/>
  <c r="AB596" i="1" s="1"/>
  <c r="AB595" i="1" s="1"/>
  <c r="AB25" i="1" s="1"/>
  <c r="AS960" i="1"/>
  <c r="V922" i="2" s="1"/>
  <c r="AQ333" i="1"/>
  <c r="AQ324" i="1" s="1"/>
  <c r="AQ21" i="1" s="1"/>
  <c r="AB789" i="1"/>
  <c r="AB757" i="1" s="1"/>
  <c r="AR664" i="1"/>
  <c r="AS664" i="1" s="1"/>
  <c r="V626" i="2" s="1"/>
  <c r="AS1074" i="1"/>
  <c r="V1036" i="2" s="1"/>
  <c r="N1067" i="1"/>
  <c r="K1029" i="2" s="1"/>
  <c r="AS1080" i="1"/>
  <c r="V1042" i="2" s="1"/>
  <c r="AQ110" i="1"/>
  <c r="AQ109" i="1" s="1"/>
  <c r="AQ18" i="1" s="1"/>
  <c r="AG18" i="1"/>
  <c r="N318" i="1"/>
  <c r="AS350" i="1"/>
  <c r="V312" i="2" s="1"/>
  <c r="AS1076" i="1"/>
  <c r="V1038" i="2" s="1"/>
  <c r="AS1088" i="1"/>
  <c r="V1050" i="2" s="1"/>
  <c r="AD635" i="1"/>
  <c r="Q597" i="2" s="1"/>
  <c r="AD1009" i="1"/>
  <c r="Q971" i="2" s="1"/>
  <c r="AQ845" i="1"/>
  <c r="AA51" i="1"/>
  <c r="AA9" i="1" s="1"/>
  <c r="K577" i="2"/>
  <c r="N607" i="1"/>
  <c r="K569" i="2" s="1"/>
  <c r="K648" i="2"/>
  <c r="N31" i="1"/>
  <c r="O298" i="1"/>
  <c r="L260" i="2" s="1"/>
  <c r="AR775" i="1"/>
  <c r="AS775" i="1" s="1"/>
  <c r="V737" i="2" s="1"/>
  <c r="AS1089" i="1"/>
  <c r="V1051" i="2" s="1"/>
  <c r="AT277" i="1"/>
  <c r="O239" i="2"/>
  <c r="P980" i="1"/>
  <c r="M942" i="2" s="1"/>
  <c r="L942" i="2"/>
  <c r="P123" i="1"/>
  <c r="M85" i="2" s="1"/>
  <c r="L85" i="2"/>
  <c r="AB288" i="1"/>
  <c r="AQ288" i="1" s="1"/>
  <c r="K250" i="2"/>
  <c r="P694" i="1"/>
  <c r="M656" i="2" s="1"/>
  <c r="L656" i="2"/>
  <c r="AD321" i="1"/>
  <c r="Q283" i="2" s="1"/>
  <c r="AR321" i="1"/>
  <c r="AQ321" i="1"/>
  <c r="AU322" i="1"/>
  <c r="P284" i="2"/>
  <c r="AS704" i="1"/>
  <c r="V666" i="2" s="1"/>
  <c r="AQ694" i="1"/>
  <c r="AD1088" i="1"/>
  <c r="Q1050" i="2" s="1"/>
  <c r="Q1051" i="2"/>
  <c r="AB287" i="1"/>
  <c r="AQ287" i="1" s="1"/>
  <c r="K249" i="2"/>
  <c r="AU277" i="1"/>
  <c r="P239" i="2"/>
  <c r="AD974" i="1"/>
  <c r="Q936" i="2" s="1"/>
  <c r="Q937" i="2"/>
  <c r="AM39" i="1"/>
  <c r="T1005" i="2"/>
  <c r="AS84" i="1"/>
  <c r="V46" i="2" s="1"/>
  <c r="AU288" i="1"/>
  <c r="P250" i="2"/>
  <c r="K36" i="2"/>
  <c r="N14" i="1"/>
  <c r="AD845" i="1"/>
  <c r="Q807" i="2" s="1"/>
  <c r="AB322" i="1"/>
  <c r="AQ322" i="1" s="1"/>
  <c r="K284" i="2"/>
  <c r="K28" i="2"/>
  <c r="N60" i="1"/>
  <c r="N282" i="1"/>
  <c r="AD1062" i="1"/>
  <c r="Q1024" i="2" s="1"/>
  <c r="Q1027" i="2"/>
  <c r="W238" i="2"/>
  <c r="AZ302" i="1"/>
  <c r="AC264" i="2" s="1"/>
  <c r="W264" i="2"/>
  <c r="AD1076" i="1"/>
  <c r="Q1038" i="2" s="1"/>
  <c r="Q1039" i="2"/>
  <c r="AP40" i="1"/>
  <c r="U1029" i="2"/>
  <c r="AD940" i="1"/>
  <c r="Q902" i="2" s="1"/>
  <c r="Q905" i="2"/>
  <c r="P372" i="1"/>
  <c r="M334" i="2" s="1"/>
  <c r="L334" i="2"/>
  <c r="AS1079" i="1"/>
  <c r="V1041" i="2" s="1"/>
  <c r="AD722" i="1"/>
  <c r="Q684" i="2" s="1"/>
  <c r="AD1000" i="1"/>
  <c r="Q962" i="2" s="1"/>
  <c r="AJ38" i="1"/>
  <c r="S979" i="2"/>
  <c r="AJ37" i="1"/>
  <c r="S919" i="2"/>
  <c r="AS77" i="1"/>
  <c r="V39" i="2" s="1"/>
  <c r="AR291" i="1"/>
  <c r="AS291" i="1" s="1"/>
  <c r="V253" i="2" s="1"/>
  <c r="P615" i="1"/>
  <c r="M577" i="2" s="1"/>
  <c r="L577" i="2"/>
  <c r="AD1045" i="1"/>
  <c r="Q1008" i="2"/>
  <c r="P1082" i="1"/>
  <c r="M1044" i="2" s="1"/>
  <c r="L1044" i="2"/>
  <c r="N11" i="1"/>
  <c r="K16" i="2"/>
  <c r="AJ11" i="1"/>
  <c r="S16" i="2"/>
  <c r="AT322" i="1"/>
  <c r="O284" i="2"/>
  <c r="N399" i="1"/>
  <c r="AS846" i="1"/>
  <c r="V808" i="2" s="1"/>
  <c r="AR845" i="1"/>
  <c r="AD1079" i="1"/>
  <c r="Q1041" i="2" s="1"/>
  <c r="Q1042" i="2"/>
  <c r="N324" i="1"/>
  <c r="K295" i="2"/>
  <c r="AZ308" i="1"/>
  <c r="AC270" i="2" s="1"/>
  <c r="W270" i="2"/>
  <c r="AD707" i="1"/>
  <c r="Q669" i="2" s="1"/>
  <c r="AD1052" i="1"/>
  <c r="Q1015" i="2"/>
  <c r="AM37" i="1"/>
  <c r="T919" i="2"/>
  <c r="AS1077" i="1"/>
  <c r="V1039" i="2" s="1"/>
  <c r="AP39" i="1"/>
  <c r="U1005" i="2"/>
  <c r="AP38" i="1"/>
  <c r="U979" i="2"/>
  <c r="P183" i="1"/>
  <c r="M145" i="2" s="1"/>
  <c r="L145" i="2"/>
  <c r="AD981" i="1"/>
  <c r="Q944" i="2"/>
  <c r="AD1083" i="1"/>
  <c r="Q1046" i="2"/>
  <c r="AP37" i="1"/>
  <c r="U919" i="2"/>
  <c r="P672" i="1"/>
  <c r="M634" i="2" s="1"/>
  <c r="L634" i="2"/>
  <c r="P901" i="1"/>
  <c r="M863" i="2" s="1"/>
  <c r="L863" i="2"/>
  <c r="P173" i="1"/>
  <c r="M135" i="2" s="1"/>
  <c r="L135" i="2"/>
  <c r="AG10" i="1"/>
  <c r="P1051" i="1"/>
  <c r="M1013" i="2" s="1"/>
  <c r="L1013" i="2"/>
  <c r="P892" i="1"/>
  <c r="M854" i="2" s="1"/>
  <c r="L854" i="2"/>
  <c r="AS1065" i="1"/>
  <c r="V1027" i="2" s="1"/>
  <c r="P1031" i="1"/>
  <c r="M993" i="2" s="1"/>
  <c r="L993" i="2"/>
  <c r="AC134" i="1"/>
  <c r="AD134" i="1" s="1"/>
  <c r="Q96" i="2" s="1"/>
  <c r="P408" i="1"/>
  <c r="M370" i="2" s="1"/>
  <c r="L370" i="2"/>
  <c r="AD184" i="1"/>
  <c r="Q146" i="2" s="1"/>
  <c r="AC694" i="1"/>
  <c r="AD694" i="1" s="1"/>
  <c r="Q656" i="2" s="1"/>
  <c r="P967" i="1"/>
  <c r="M929" i="2" s="1"/>
  <c r="L929" i="2"/>
  <c r="AM38" i="1"/>
  <c r="T979" i="2"/>
  <c r="P424" i="1"/>
  <c r="M386" i="2" s="1"/>
  <c r="L386" i="2"/>
  <c r="AD913" i="1"/>
  <c r="Q875" i="2" s="1"/>
  <c r="Q876" i="2"/>
  <c r="P434" i="1"/>
  <c r="M396" i="2" s="1"/>
  <c r="L396" i="2"/>
  <c r="AD1068" i="1"/>
  <c r="Q1030" i="2" s="1"/>
  <c r="Q1031" i="2"/>
  <c r="AS68" i="1"/>
  <c r="V30" i="2" s="1"/>
  <c r="AR67" i="1"/>
  <c r="L284" i="2"/>
  <c r="P322" i="1"/>
  <c r="M284" i="2" s="1"/>
  <c r="O318" i="1"/>
  <c r="AC322" i="1"/>
  <c r="N418" i="1"/>
  <c r="N160" i="1"/>
  <c r="K135" i="2"/>
  <c r="AQ286" i="1"/>
  <c r="AD1028" i="1"/>
  <c r="Q990" i="2" s="1"/>
  <c r="Q991" i="2"/>
  <c r="P780" i="1"/>
  <c r="M742" i="2" s="1"/>
  <c r="AD1024" i="1"/>
  <c r="Q986" i="2" s="1"/>
  <c r="Q987" i="2"/>
  <c r="X238" i="2"/>
  <c r="AU309" i="1"/>
  <c r="P271" i="2"/>
  <c r="AD968" i="1"/>
  <c r="Q981" i="2"/>
  <c r="AG37" i="1"/>
  <c r="R919" i="2"/>
  <c r="N298" i="1"/>
  <c r="K260" i="2" s="1"/>
  <c r="K261" i="2"/>
  <c r="AD959" i="1"/>
  <c r="Q921" i="2" s="1"/>
  <c r="Q922" i="2"/>
  <c r="AC615" i="1"/>
  <c r="AD615" i="1" s="1"/>
  <c r="Q577" i="2" s="1"/>
  <c r="AG40" i="1"/>
  <c r="R1029" i="2"/>
  <c r="AS1019" i="1"/>
  <c r="V981" i="2" s="1"/>
  <c r="AG39" i="1"/>
  <c r="R1005" i="2"/>
  <c r="AM40" i="1"/>
  <c r="T1029" i="2"/>
  <c r="AT323" i="1"/>
  <c r="O285" i="2"/>
  <c r="AD1040" i="1"/>
  <c r="Q1002" i="2" s="1"/>
  <c r="Q1003" i="2"/>
  <c r="AD205" i="1"/>
  <c r="Q167" i="2" s="1"/>
  <c r="AB424" i="1"/>
  <c r="N887" i="1"/>
  <c r="AQ592" i="1"/>
  <c r="AS593" i="1"/>
  <c r="V555" i="2" s="1"/>
  <c r="AT309" i="1"/>
  <c r="O271" i="2"/>
  <c r="P789" i="1"/>
  <c r="M751" i="2" s="1"/>
  <c r="L751" i="2"/>
  <c r="AG38" i="1"/>
  <c r="R979" i="2"/>
  <c r="P134" i="1"/>
  <c r="M96" i="2" s="1"/>
  <c r="L96" i="2"/>
  <c r="AB277" i="1"/>
  <c r="AQ277" i="1" s="1"/>
  <c r="K239" i="2"/>
  <c r="N81" i="1"/>
  <c r="N73" i="1" s="1"/>
  <c r="K44" i="2"/>
  <c r="AD1006" i="1"/>
  <c r="Q968" i="2" s="1"/>
  <c r="Q969" i="2"/>
  <c r="AQ425" i="1"/>
  <c r="AS426" i="1"/>
  <c r="V388" i="2" s="1"/>
  <c r="L362" i="2"/>
  <c r="P400" i="1"/>
  <c r="M362" i="2" s="1"/>
  <c r="AU323" i="1"/>
  <c r="P285" i="2"/>
  <c r="AZ286" i="1"/>
  <c r="AC248" i="2" s="1"/>
  <c r="W248" i="2"/>
  <c r="AR363" i="1"/>
  <c r="AS363" i="1" s="1"/>
  <c r="V325" i="2" s="1"/>
  <c r="AS364" i="1"/>
  <c r="V326" i="2" s="1"/>
  <c r="N747" i="1"/>
  <c r="P747" i="1" s="1"/>
  <c r="M709" i="2" s="1"/>
  <c r="K710" i="2"/>
  <c r="AD1032" i="1"/>
  <c r="Q995" i="2"/>
  <c r="BA302" i="1"/>
  <c r="AD264" i="2" s="1"/>
  <c r="X264" i="2"/>
  <c r="AT287" i="1"/>
  <c r="O249" i="2"/>
  <c r="AR695" i="1"/>
  <c r="AS695" i="1" s="1"/>
  <c r="V657" i="2" s="1"/>
  <c r="AS696" i="1"/>
  <c r="V658" i="2" s="1"/>
  <c r="N1043" i="1"/>
  <c r="K1006" i="2"/>
  <c r="P333" i="1"/>
  <c r="M295" i="2" s="1"/>
  <c r="L295" i="2"/>
  <c r="L250" i="2"/>
  <c r="AC288" i="1"/>
  <c r="P288" i="1"/>
  <c r="M250" i="2" s="1"/>
  <c r="BA308" i="1"/>
  <c r="AD270" i="2" s="1"/>
  <c r="X270" i="2"/>
  <c r="N317" i="1"/>
  <c r="K279" i="2" s="1"/>
  <c r="K280" i="2"/>
  <c r="AB323" i="1"/>
  <c r="AQ323" i="1" s="1"/>
  <c r="K285" i="2"/>
  <c r="N757" i="1"/>
  <c r="K751" i="2"/>
  <c r="O282" i="1"/>
  <c r="K980" i="2"/>
  <c r="N1017" i="1"/>
  <c r="AU287" i="1"/>
  <c r="P249" i="2"/>
  <c r="AB309" i="1"/>
  <c r="AQ309" i="1" s="1"/>
  <c r="K271" i="2"/>
  <c r="P707" i="1"/>
  <c r="M669" i="2" s="1"/>
  <c r="L669" i="2"/>
  <c r="AT288" i="1"/>
  <c r="O250" i="2"/>
  <c r="N366" i="1"/>
  <c r="K334" i="2"/>
  <c r="AZ321" i="1"/>
  <c r="AC283" i="2" s="1"/>
  <c r="W283" i="2"/>
  <c r="BA286" i="1"/>
  <c r="AD248" i="2" s="1"/>
  <c r="X248" i="2"/>
  <c r="L285" i="2"/>
  <c r="AC323" i="1"/>
  <c r="P323" i="1"/>
  <c r="M285" i="2" s="1"/>
  <c r="N662" i="1"/>
  <c r="BA321" i="1"/>
  <c r="AD283" i="2" s="1"/>
  <c r="X283" i="2"/>
  <c r="AD286" i="1"/>
  <c r="Q248" i="2" s="1"/>
  <c r="AR286" i="1"/>
  <c r="N597" i="1"/>
  <c r="K560" i="2"/>
  <c r="N957" i="1"/>
  <c r="K942" i="2"/>
  <c r="AB434" i="1"/>
  <c r="N109" i="1"/>
  <c r="L249" i="2"/>
  <c r="AC287" i="1"/>
  <c r="P287" i="1"/>
  <c r="M249" i="2" s="1"/>
  <c r="AD964" i="1"/>
  <c r="Q926" i="2" s="1"/>
  <c r="Q927" i="2"/>
  <c r="AD918" i="1"/>
  <c r="Q880" i="2" s="1"/>
  <c r="Q881" i="2"/>
  <c r="AB34" i="1"/>
  <c r="AB19" i="1"/>
  <c r="AQ55" i="1"/>
  <c r="AS56" i="1"/>
  <c r="V18" i="2" s="1"/>
  <c r="AR902" i="1"/>
  <c r="AS902" i="1" s="1"/>
  <c r="V864" i="2" s="1"/>
  <c r="AS903" i="1"/>
  <c r="V865" i="2" s="1"/>
  <c r="AR1018" i="1"/>
  <c r="O887" i="1"/>
  <c r="L849" i="2" s="1"/>
  <c r="O59" i="1"/>
  <c r="L21" i="2" s="1"/>
  <c r="P60" i="1"/>
  <c r="M22" i="2" s="1"/>
  <c r="AD749" i="1"/>
  <c r="Q711" i="2" s="1"/>
  <c r="AC748" i="1"/>
  <c r="B311" i="1"/>
  <c r="E312" i="1"/>
  <c r="AR165" i="1"/>
  <c r="AS165" i="1" s="1"/>
  <c r="V127" i="2" s="1"/>
  <c r="AS166" i="1"/>
  <c r="V128" i="2" s="1"/>
  <c r="O661" i="1"/>
  <c r="L623" i="2" s="1"/>
  <c r="O29" i="1"/>
  <c r="AR162" i="1"/>
  <c r="AS163" i="1"/>
  <c r="V125" i="2" s="1"/>
  <c r="AP685" i="1"/>
  <c r="U647" i="2" s="1"/>
  <c r="AO30" i="1"/>
  <c r="AP30" i="1" s="1"/>
  <c r="P161" i="1"/>
  <c r="M123" i="2" s="1"/>
  <c r="O160" i="1"/>
  <c r="L122" i="2" s="1"/>
  <c r="AR768" i="1"/>
  <c r="AS768" i="1" s="1"/>
  <c r="V730" i="2" s="1"/>
  <c r="AS769" i="1"/>
  <c r="V731" i="2" s="1"/>
  <c r="AR762" i="1"/>
  <c r="AS762" i="1" s="1"/>
  <c r="V724" i="2" s="1"/>
  <c r="AS763" i="1"/>
  <c r="V725" i="2" s="1"/>
  <c r="AR708" i="1"/>
  <c r="AS709" i="1"/>
  <c r="V671" i="2" s="1"/>
  <c r="AD302" i="1"/>
  <c r="Q264" i="2" s="1"/>
  <c r="AR302" i="1"/>
  <c r="AS302" i="1" s="1"/>
  <c r="V264" i="2" s="1"/>
  <c r="O686" i="1"/>
  <c r="L648" i="2" s="1"/>
  <c r="AS791" i="1"/>
  <c r="V753" i="2" s="1"/>
  <c r="AR790" i="1"/>
  <c r="AR184" i="1"/>
  <c r="AS185" i="1"/>
  <c r="V147" i="2" s="1"/>
  <c r="AS914" i="1"/>
  <c r="V876" i="2" s="1"/>
  <c r="AP956" i="1"/>
  <c r="AO955" i="1"/>
  <c r="AP955" i="1" s="1"/>
  <c r="U917" i="2" s="1"/>
  <c r="AO36" i="1"/>
  <c r="O746" i="1"/>
  <c r="L708" i="2" s="1"/>
  <c r="AD862" i="1"/>
  <c r="Q824" i="2" s="1"/>
  <c r="AM956" i="1"/>
  <c r="AL955" i="1"/>
  <c r="AM955" i="1" s="1"/>
  <c r="T917" i="2" s="1"/>
  <c r="AL36" i="1"/>
  <c r="AD419" i="1"/>
  <c r="Q381" i="2" s="1"/>
  <c r="N648" i="1"/>
  <c r="K610" i="2" s="1"/>
  <c r="P649" i="1"/>
  <c r="M611" i="2" s="1"/>
  <c r="AL17" i="1"/>
  <c r="AM108" i="1"/>
  <c r="T70" i="2" s="1"/>
  <c r="AL107" i="1"/>
  <c r="AD902" i="1"/>
  <c r="AC901" i="1"/>
  <c r="AR901" i="1" s="1"/>
  <c r="AR749" i="1"/>
  <c r="AS750" i="1"/>
  <c r="V712" i="2" s="1"/>
  <c r="AR888" i="1"/>
  <c r="AS889" i="1"/>
  <c r="V851" i="2" s="1"/>
  <c r="AR1044" i="1"/>
  <c r="AM685" i="1"/>
  <c r="T647" i="2" s="1"/>
  <c r="AL30" i="1"/>
  <c r="AM30" i="1" s="1"/>
  <c r="AL660" i="1"/>
  <c r="AM660" i="1" s="1"/>
  <c r="T622" i="2" s="1"/>
  <c r="AC183" i="1"/>
  <c r="AD183" i="1" s="1"/>
  <c r="Q145" i="2" s="1"/>
  <c r="AD893" i="1"/>
  <c r="Q855" i="2" s="1"/>
  <c r="AC892" i="1"/>
  <c r="AD892" i="1" s="1"/>
  <c r="Q854" i="2" s="1"/>
  <c r="N278" i="1"/>
  <c r="S278" i="1"/>
  <c r="R278" i="1"/>
  <c r="O278" i="1"/>
  <c r="L240" i="2" s="1"/>
  <c r="P1044" i="1"/>
  <c r="M1006" i="2" s="1"/>
  <c r="O1043" i="1"/>
  <c r="L1005" i="2" s="1"/>
  <c r="AC789" i="1"/>
  <c r="AD789" i="1" s="1"/>
  <c r="Q751" i="2" s="1"/>
  <c r="AD790" i="1"/>
  <c r="Q752" i="2" s="1"/>
  <c r="AL755" i="1"/>
  <c r="AM755" i="1" s="1"/>
  <c r="T717" i="2" s="1"/>
  <c r="AM756" i="1"/>
  <c r="T718" i="2" s="1"/>
  <c r="AL33" i="1"/>
  <c r="AM33" i="1" s="1"/>
  <c r="AD888" i="1"/>
  <c r="Q850" i="2" s="1"/>
  <c r="AC653" i="1"/>
  <c r="AD653" i="1" s="1"/>
  <c r="Q615" i="2" s="1"/>
  <c r="AD654" i="1"/>
  <c r="Q616" i="2" s="1"/>
  <c r="AD308" i="1"/>
  <c r="Q270" i="2" s="1"/>
  <c r="AR308" i="1"/>
  <c r="AS308" i="1" s="1"/>
  <c r="V270" i="2" s="1"/>
  <c r="P74" i="1"/>
  <c r="M36" i="2" s="1"/>
  <c r="O14" i="1"/>
  <c r="AG756" i="1"/>
  <c r="R718" i="2" s="1"/>
  <c r="AF755" i="1"/>
  <c r="AG755" i="1" s="1"/>
  <c r="R717" i="2" s="1"/>
  <c r="AF33" i="1"/>
  <c r="AG33" i="1" s="1"/>
  <c r="AD687" i="1"/>
  <c r="Q649" i="2" s="1"/>
  <c r="AC686" i="1"/>
  <c r="AJ661" i="1"/>
  <c r="S623" i="2" s="1"/>
  <c r="AI28" i="1"/>
  <c r="AJ28" i="1" s="1"/>
  <c r="AS673" i="1"/>
  <c r="V635" i="2" s="1"/>
  <c r="P110" i="1"/>
  <c r="M72" i="2" s="1"/>
  <c r="O109" i="1"/>
  <c r="L71" i="2" s="1"/>
  <c r="AD334" i="1"/>
  <c r="Q296" i="2" s="1"/>
  <c r="AC333" i="1"/>
  <c r="AD333" i="1" s="1"/>
  <c r="Q295" i="2" s="1"/>
  <c r="AK16" i="1"/>
  <c r="AK52" i="1"/>
  <c r="AK51" i="1" s="1"/>
  <c r="AK9" i="1" s="1"/>
  <c r="AD663" i="1"/>
  <c r="Q625" i="2" s="1"/>
  <c r="AD54" i="1"/>
  <c r="AC11" i="1"/>
  <c r="AS335" i="1"/>
  <c r="V297" i="2" s="1"/>
  <c r="AR334" i="1"/>
  <c r="AC277" i="1"/>
  <c r="P277" i="1"/>
  <c r="M239" i="2" s="1"/>
  <c r="U16" i="1"/>
  <c r="U52" i="1"/>
  <c r="U51" i="1" s="1"/>
  <c r="U9" i="1" s="1"/>
  <c r="AC980" i="1"/>
  <c r="AR980" i="1" s="1"/>
  <c r="AR981" i="1"/>
  <c r="AS981" i="1" s="1"/>
  <c r="V943" i="2" s="1"/>
  <c r="O11" i="1"/>
  <c r="P54" i="1"/>
  <c r="AP73" i="1"/>
  <c r="U35" i="2" s="1"/>
  <c r="AO13" i="1"/>
  <c r="AP13" i="1" s="1"/>
  <c r="AR765" i="1"/>
  <c r="AS765" i="1" s="1"/>
  <c r="V727" i="2" s="1"/>
  <c r="AS766" i="1"/>
  <c r="V728" i="2" s="1"/>
  <c r="AB1018" i="1"/>
  <c r="AH955" i="1"/>
  <c r="AH36" i="1"/>
  <c r="AS1033" i="1"/>
  <c r="V995" i="2" s="1"/>
  <c r="AR1068" i="1"/>
  <c r="AS1068" i="1" s="1"/>
  <c r="V1030" i="2" s="1"/>
  <c r="AR649" i="1"/>
  <c r="AS650" i="1"/>
  <c r="V612" i="2" s="1"/>
  <c r="AQ959" i="1"/>
  <c r="AQ958" i="1" s="1"/>
  <c r="AB958" i="1"/>
  <c r="O607" i="1"/>
  <c r="AS355" i="1"/>
  <c r="V317" i="2" s="1"/>
  <c r="AR349" i="1"/>
  <c r="AS349" i="1" s="1"/>
  <c r="V311" i="2" s="1"/>
  <c r="R305" i="1"/>
  <c r="O305" i="1"/>
  <c r="L267" i="2" s="1"/>
  <c r="S305" i="1"/>
  <c r="N305" i="1"/>
  <c r="K267" i="2" s="1"/>
  <c r="AQ400" i="1"/>
  <c r="AS401" i="1"/>
  <c r="V363" i="2" s="1"/>
  <c r="AS76" i="1"/>
  <c r="V38" i="2" s="1"/>
  <c r="AR75" i="1"/>
  <c r="AS1009" i="1"/>
  <c r="V971" i="2" s="1"/>
  <c r="AD82" i="1"/>
  <c r="Q44" i="2" s="1"/>
  <c r="AC81" i="1"/>
  <c r="P958" i="1"/>
  <c r="M920" i="2" s="1"/>
  <c r="O957" i="1"/>
  <c r="L919" i="2" s="1"/>
  <c r="AR368" i="1"/>
  <c r="AS369" i="1"/>
  <c r="V331" i="2" s="1"/>
  <c r="AS1062" i="1"/>
  <c r="V1024" i="2" s="1"/>
  <c r="AR169" i="1"/>
  <c r="AS169" i="1" s="1"/>
  <c r="V131" i="2" s="1"/>
  <c r="AS170" i="1"/>
  <c r="V132" i="2" s="1"/>
  <c r="AR373" i="1"/>
  <c r="AS374" i="1"/>
  <c r="V336" i="2" s="1"/>
  <c r="AC123" i="1"/>
  <c r="AD123" i="1" s="1"/>
  <c r="Q85" i="2" s="1"/>
  <c r="AD124" i="1"/>
  <c r="Q86" i="2" s="1"/>
  <c r="AS61" i="1"/>
  <c r="V23" i="2" s="1"/>
  <c r="AD759" i="1"/>
  <c r="Q721" i="2" s="1"/>
  <c r="AC758" i="1"/>
  <c r="AS725" i="1"/>
  <c r="V687" i="2" s="1"/>
  <c r="AR722" i="1"/>
  <c r="AD60" i="1"/>
  <c r="Q22" i="2" s="1"/>
  <c r="AC59" i="1"/>
  <c r="AR276" i="1"/>
  <c r="AD276" i="1"/>
  <c r="Q238" i="2" s="1"/>
  <c r="AM17" i="1"/>
  <c r="AC404" i="1"/>
  <c r="AD405" i="1"/>
  <c r="Q367" i="2" s="1"/>
  <c r="AR1032" i="1"/>
  <c r="AC1031" i="1"/>
  <c r="AR1031" i="1" s="1"/>
  <c r="O324" i="1"/>
  <c r="L286" i="2" s="1"/>
  <c r="P325" i="1"/>
  <c r="M287" i="2" s="1"/>
  <c r="P404" i="1"/>
  <c r="M366" i="2" s="1"/>
  <c r="O399" i="1"/>
  <c r="L361" i="2" s="1"/>
  <c r="AN51" i="1"/>
  <c r="AN9" i="1" s="1"/>
  <c r="AC967" i="1"/>
  <c r="AR967" i="1" s="1"/>
  <c r="AR968" i="1"/>
  <c r="AS968" i="1" s="1"/>
  <c r="V930" i="2" s="1"/>
  <c r="V51" i="1"/>
  <c r="V9" i="1" s="1"/>
  <c r="O597" i="1"/>
  <c r="L559" i="2" s="1"/>
  <c r="P598" i="1"/>
  <c r="M560" i="2" s="1"/>
  <c r="P758" i="1"/>
  <c r="M720" i="2" s="1"/>
  <c r="O757" i="1"/>
  <c r="L719" i="2" s="1"/>
  <c r="AC1072" i="1"/>
  <c r="AR1072" i="1" s="1"/>
  <c r="AD1073" i="1"/>
  <c r="AR1073" i="1"/>
  <c r="AQ661" i="1"/>
  <c r="AQ29" i="1"/>
  <c r="AB1072" i="1"/>
  <c r="AQ1073" i="1"/>
  <c r="AS1084" i="1"/>
  <c r="V1046" i="2" s="1"/>
  <c r="AS600" i="1"/>
  <c r="V562" i="2" s="1"/>
  <c r="AR599" i="1"/>
  <c r="AR420" i="1"/>
  <c r="AS421" i="1"/>
  <c r="V383" i="2" s="1"/>
  <c r="AB10" i="1"/>
  <c r="AC161" i="1"/>
  <c r="AD162" i="1"/>
  <c r="Q124" i="2" s="1"/>
  <c r="AH16" i="1"/>
  <c r="AH52" i="1"/>
  <c r="AE955" i="1"/>
  <c r="AE36" i="1"/>
  <c r="AS301" i="1"/>
  <c r="V263" i="2" s="1"/>
  <c r="AR299" i="1"/>
  <c r="AP746" i="1"/>
  <c r="U708" i="2" s="1"/>
  <c r="AO32" i="1"/>
  <c r="AP32" i="1" s="1"/>
  <c r="AS621" i="1"/>
  <c r="V583" i="2" s="1"/>
  <c r="AR620" i="1"/>
  <c r="AS620" i="1" s="1"/>
  <c r="V582" i="2" s="1"/>
  <c r="AB967" i="1"/>
  <c r="AQ967" i="1" s="1"/>
  <c r="AQ276" i="1"/>
  <c r="AS436" i="1"/>
  <c r="V398" i="2" s="1"/>
  <c r="AR435" i="1"/>
  <c r="P1018" i="1"/>
  <c r="M980" i="2" s="1"/>
  <c r="O1017" i="1"/>
  <c r="L979" i="2" s="1"/>
  <c r="AR733" i="1"/>
  <c r="AS733" i="1" s="1"/>
  <c r="V695" i="2" s="1"/>
  <c r="AS734" i="1"/>
  <c r="V696" i="2" s="1"/>
  <c r="P1072" i="1"/>
  <c r="M1034" i="2" s="1"/>
  <c r="O1067" i="1"/>
  <c r="L1029" i="2" s="1"/>
  <c r="W51" i="1"/>
  <c r="W9" i="1" s="1"/>
  <c r="AP108" i="1"/>
  <c r="U70" i="2" s="1"/>
  <c r="AO107" i="1"/>
  <c r="AO17" i="1"/>
  <c r="AP17" i="1" s="1"/>
  <c r="AS742" i="1"/>
  <c r="V704" i="2" s="1"/>
  <c r="AG595" i="1"/>
  <c r="R557" i="2" s="1"/>
  <c r="AF25" i="1"/>
  <c r="AG25" i="1" s="1"/>
  <c r="AR820" i="1"/>
  <c r="AS820" i="1" s="1"/>
  <c r="V782" i="2" s="1"/>
  <c r="AS821" i="1"/>
  <c r="V783" i="2" s="1"/>
  <c r="AB686" i="1"/>
  <c r="AC408" i="1"/>
  <c r="AD408" i="1" s="1"/>
  <c r="Q370" i="2" s="1"/>
  <c r="AD409" i="1"/>
  <c r="Q371" i="2" s="1"/>
  <c r="AQ862" i="1"/>
  <c r="AD75" i="1"/>
  <c r="Q37" i="2" s="1"/>
  <c r="AC74" i="1"/>
  <c r="AS118" i="1"/>
  <c r="V80" i="2" s="1"/>
  <c r="AR117" i="1"/>
  <c r="AS117" i="1" s="1"/>
  <c r="V79" i="2" s="1"/>
  <c r="AE107" i="1"/>
  <c r="AE17" i="1"/>
  <c r="AR959" i="1"/>
  <c r="AC958" i="1"/>
  <c r="AB901" i="1"/>
  <c r="AQ901" i="1" s="1"/>
  <c r="AQ887" i="1" s="1"/>
  <c r="AQ35" i="1" s="1"/>
  <c r="AD608" i="1"/>
  <c r="Q570" i="2" s="1"/>
  <c r="AS125" i="1"/>
  <c r="V87" i="2" s="1"/>
  <c r="AR124" i="1"/>
  <c r="P82" i="1"/>
  <c r="M44" i="2" s="1"/>
  <c r="O81" i="1"/>
  <c r="L43" i="2" s="1"/>
  <c r="AO660" i="1"/>
  <c r="AP660" i="1" s="1"/>
  <c r="U622" i="2" s="1"/>
  <c r="AP661" i="1"/>
  <c r="U623" i="2" s="1"/>
  <c r="AO28" i="1"/>
  <c r="AP28" i="1" s="1"/>
  <c r="AJ73" i="1"/>
  <c r="S35" i="2" s="1"/>
  <c r="AI13" i="1"/>
  <c r="AJ13" i="1" s="1"/>
  <c r="AG746" i="1"/>
  <c r="R708" i="2" s="1"/>
  <c r="AF32" i="1"/>
  <c r="AG32" i="1" s="1"/>
  <c r="AC110" i="1"/>
  <c r="AD111" i="1"/>
  <c r="Q73" i="2" s="1"/>
  <c r="AQ643" i="1"/>
  <c r="AQ607" i="1" s="1"/>
  <c r="AQ596" i="1" s="1"/>
  <c r="AM596" i="1"/>
  <c r="T558" i="2" s="1"/>
  <c r="AL595" i="1"/>
  <c r="AL26" i="1"/>
  <c r="AM26" i="1" s="1"/>
  <c r="AC1082" i="1"/>
  <c r="AR1082" i="1" s="1"/>
  <c r="AR1083" i="1"/>
  <c r="AD599" i="1"/>
  <c r="Q561" i="2" s="1"/>
  <c r="AC598" i="1"/>
  <c r="AC325" i="1"/>
  <c r="AD326" i="1"/>
  <c r="Q288" i="2" s="1"/>
  <c r="AE660" i="1"/>
  <c r="AE28" i="1"/>
  <c r="AG28" i="1" s="1"/>
  <c r="AG661" i="1"/>
  <c r="R623" i="2" s="1"/>
  <c r="AS781" i="1"/>
  <c r="V743" i="2" s="1"/>
  <c r="AQ1052" i="1"/>
  <c r="AB1051" i="1"/>
  <c r="AQ1051" i="1" s="1"/>
  <c r="AJ746" i="1"/>
  <c r="S708" i="2" s="1"/>
  <c r="AI32" i="1"/>
  <c r="AJ32" i="1" s="1"/>
  <c r="AI685" i="1"/>
  <c r="AC299" i="1"/>
  <c r="AR11" i="1"/>
  <c r="AI17" i="1"/>
  <c r="AJ17" i="1" s="1"/>
  <c r="AI107" i="1"/>
  <c r="AJ108" i="1"/>
  <c r="S70" i="2" s="1"/>
  <c r="AR326" i="1"/>
  <c r="AS327" i="1"/>
  <c r="V289" i="2" s="1"/>
  <c r="AS410" i="1"/>
  <c r="V372" i="2" s="1"/>
  <c r="AR409" i="1"/>
  <c r="AS741" i="1"/>
  <c r="V703" i="2" s="1"/>
  <c r="AG108" i="1"/>
  <c r="R70" i="2" s="1"/>
  <c r="AF107" i="1"/>
  <c r="AF52" i="1" s="1"/>
  <c r="AF17" i="1"/>
  <c r="AS1000" i="1"/>
  <c r="V962" i="2" s="1"/>
  <c r="AR663" i="1"/>
  <c r="AR635" i="1"/>
  <c r="AS635" i="1" s="1"/>
  <c r="V597" i="2" s="1"/>
  <c r="AS636" i="1"/>
  <c r="V598" i="2" s="1"/>
  <c r="AS175" i="1"/>
  <c r="V137" i="2" s="1"/>
  <c r="AR174" i="1"/>
  <c r="AR687" i="1"/>
  <c r="AS688" i="1"/>
  <c r="V650" i="2" s="1"/>
  <c r="P299" i="1"/>
  <c r="M261" i="2" s="1"/>
  <c r="AR759" i="1"/>
  <c r="AS760" i="1"/>
  <c r="V722" i="2" s="1"/>
  <c r="AS429" i="1"/>
  <c r="V391" i="2" s="1"/>
  <c r="AR428" i="1"/>
  <c r="AC266" i="1"/>
  <c r="AD267" i="1"/>
  <c r="Q229" i="2" s="1"/>
  <c r="AC173" i="1"/>
  <c r="AD173" i="1" s="1"/>
  <c r="Q135" i="2" s="1"/>
  <c r="AD174" i="1"/>
  <c r="Q136" i="2" s="1"/>
  <c r="AQ1032" i="1"/>
  <c r="AB1031" i="1"/>
  <c r="AQ1031" i="1" s="1"/>
  <c r="AS397" i="1"/>
  <c r="V359" i="2" s="1"/>
  <c r="AR394" i="1"/>
  <c r="AS394" i="1" s="1"/>
  <c r="V356" i="2" s="1"/>
  <c r="AQ1083" i="1"/>
  <c r="AB1082" i="1"/>
  <c r="AQ1082" i="1" s="1"/>
  <c r="P653" i="1"/>
  <c r="M615" i="2" s="1"/>
  <c r="O648" i="1"/>
  <c r="L610" i="2" s="1"/>
  <c r="AP595" i="1"/>
  <c r="U557" i="2" s="1"/>
  <c r="AO25" i="1"/>
  <c r="AP25" i="1" s="1"/>
  <c r="AS222" i="1"/>
  <c r="V184" i="2" s="1"/>
  <c r="AR221" i="1"/>
  <c r="AS221" i="1" s="1"/>
  <c r="V183" i="2" s="1"/>
  <c r="AR227" i="1"/>
  <c r="AS227" i="1" s="1"/>
  <c r="V189" i="2" s="1"/>
  <c r="AS228" i="1"/>
  <c r="V190" i="2" s="1"/>
  <c r="AQ1045" i="1"/>
  <c r="AS1045" i="1" s="1"/>
  <c r="V1007" i="2" s="1"/>
  <c r="AB1044" i="1"/>
  <c r="P367" i="1"/>
  <c r="M329" i="2" s="1"/>
  <c r="O366" i="1"/>
  <c r="L328" i="2" s="1"/>
  <c r="AR694" i="1"/>
  <c r="AS694" i="1" s="1"/>
  <c r="V656" i="2" s="1"/>
  <c r="AR155" i="1"/>
  <c r="AS155" i="1" s="1"/>
  <c r="V117" i="2" s="1"/>
  <c r="AS156" i="1"/>
  <c r="V118" i="2" s="1"/>
  <c r="AC434" i="1"/>
  <c r="AD435" i="1"/>
  <c r="Q397" i="2" s="1"/>
  <c r="AG956" i="1"/>
  <c r="AF955" i="1"/>
  <c r="AF36" i="1"/>
  <c r="AS451" i="1"/>
  <c r="V413" i="2" s="1"/>
  <c r="AR450" i="1"/>
  <c r="AS450" i="1" s="1"/>
  <c r="V412" i="2" s="1"/>
  <c r="AD373" i="1"/>
  <c r="Q335" i="2" s="1"/>
  <c r="AC372" i="1"/>
  <c r="AD372" i="1" s="1"/>
  <c r="Q334" i="2" s="1"/>
  <c r="AR862" i="1"/>
  <c r="AQ15" i="1"/>
  <c r="AQ73" i="1"/>
  <c r="AQ13" i="1" s="1"/>
  <c r="AG73" i="1"/>
  <c r="R35" i="2" s="1"/>
  <c r="AF13" i="1"/>
  <c r="AG13" i="1" s="1"/>
  <c r="AC672" i="1"/>
  <c r="AD672" i="1" s="1"/>
  <c r="Q634" i="2" s="1"/>
  <c r="AM73" i="1"/>
  <c r="T35" i="2" s="1"/>
  <c r="AL13" i="1"/>
  <c r="AM13" i="1" s="1"/>
  <c r="AI955" i="1"/>
  <c r="AJ955" i="1" s="1"/>
  <c r="S917" i="2" s="1"/>
  <c r="AJ956" i="1"/>
  <c r="AI36" i="1"/>
  <c r="AC367" i="1"/>
  <c r="AD368" i="1"/>
  <c r="Q330" i="2" s="1"/>
  <c r="AD428" i="1"/>
  <c r="Q390" i="2" s="1"/>
  <c r="AC424" i="1"/>
  <c r="AD424" i="1" s="1"/>
  <c r="Q386" i="2" s="1"/>
  <c r="AS112" i="1"/>
  <c r="V74" i="2" s="1"/>
  <c r="AR111" i="1"/>
  <c r="AR852" i="1"/>
  <c r="AS852" i="1" s="1"/>
  <c r="V814" i="2" s="1"/>
  <c r="AS853" i="1"/>
  <c r="V815" i="2" s="1"/>
  <c r="AR784" i="1"/>
  <c r="AS784" i="1" s="1"/>
  <c r="V746" i="2" s="1"/>
  <c r="AS785" i="1"/>
  <c r="V747" i="2" s="1"/>
  <c r="AG685" i="1"/>
  <c r="R647" i="2" s="1"/>
  <c r="AF30" i="1"/>
  <c r="AG30" i="1" s="1"/>
  <c r="AF660" i="1"/>
  <c r="AS618" i="1"/>
  <c r="V580" i="2" s="1"/>
  <c r="AS679" i="1"/>
  <c r="V641" i="2" s="1"/>
  <c r="AR678" i="1"/>
  <c r="AS678" i="1" s="1"/>
  <c r="V640" i="2" s="1"/>
  <c r="AR893" i="1"/>
  <c r="AS894" i="1"/>
  <c r="V856" i="2" s="1"/>
  <c r="S310" i="1"/>
  <c r="N310" i="1"/>
  <c r="R310" i="1"/>
  <c r="O310" i="1"/>
  <c r="L272" i="2" s="1"/>
  <c r="AS268" i="1"/>
  <c r="V230" i="2" s="1"/>
  <c r="AR267" i="1"/>
  <c r="AS83" i="1"/>
  <c r="V45" i="2" s="1"/>
  <c r="AR82" i="1"/>
  <c r="P419" i="1"/>
  <c r="M381" i="2" s="1"/>
  <c r="O418" i="1"/>
  <c r="L380" i="2" s="1"/>
  <c r="AP53" i="1"/>
  <c r="U15" i="2" s="1"/>
  <c r="AO10" i="1"/>
  <c r="AP10" i="1" s="1"/>
  <c r="AC309" i="1"/>
  <c r="P309" i="1"/>
  <c r="M271" i="2" s="1"/>
  <c r="AD649" i="1"/>
  <c r="Q611" i="2" s="1"/>
  <c r="AI755" i="1"/>
  <c r="AJ755" i="1" s="1"/>
  <c r="S717" i="2" s="1"/>
  <c r="AJ756" i="1"/>
  <c r="S718" i="2" s="1"/>
  <c r="AI33" i="1"/>
  <c r="AJ33" i="1" s="1"/>
  <c r="AB28" i="1"/>
  <c r="AC1051" i="1"/>
  <c r="AR1051" i="1" s="1"/>
  <c r="AS1051" i="1" s="1"/>
  <c r="V1013" i="2" s="1"/>
  <c r="AR1052" i="1"/>
  <c r="AQ722" i="1"/>
  <c r="AQ707" i="1" s="1"/>
  <c r="AQ686" i="1" s="1"/>
  <c r="AS723" i="1"/>
  <c r="V685" i="2" s="1"/>
  <c r="P266" i="1"/>
  <c r="M228" i="2" s="1"/>
  <c r="AR654" i="1"/>
  <c r="AS655" i="1"/>
  <c r="V617" i="2" s="1"/>
  <c r="AR295" i="1"/>
  <c r="AS295" i="1" s="1"/>
  <c r="V257" i="2" s="1"/>
  <c r="AS296" i="1"/>
  <c r="V258" i="2" s="1"/>
  <c r="AR144" i="1"/>
  <c r="AS144" i="1" s="1"/>
  <c r="V106" i="2" s="1"/>
  <c r="AS145" i="1"/>
  <c r="V107" i="2" s="1"/>
  <c r="AB980" i="1"/>
  <c r="AQ980" i="1" s="1"/>
  <c r="AS609" i="1"/>
  <c r="V571" i="2" s="1"/>
  <c r="AR608" i="1"/>
  <c r="AS913" i="1"/>
  <c r="V875" i="2" s="1"/>
  <c r="AS253" i="1"/>
  <c r="V215" i="2" s="1"/>
  <c r="AR252" i="1"/>
  <c r="AS252" i="1" s="1"/>
  <c r="V214" i="2" s="1"/>
  <c r="AR405" i="1"/>
  <c r="AS406" i="1"/>
  <c r="V368" i="2" s="1"/>
  <c r="AB26" i="1" l="1"/>
  <c r="AR615" i="1"/>
  <c r="AS615" i="1" s="1"/>
  <c r="V577" i="2" s="1"/>
  <c r="P14" i="1"/>
  <c r="AD434" i="1"/>
  <c r="Q396" i="2" s="1"/>
  <c r="N40" i="1"/>
  <c r="AS1052" i="1"/>
  <c r="V1014" i="2" s="1"/>
  <c r="AQ789" i="1"/>
  <c r="AQ757" i="1" s="1"/>
  <c r="AS845" i="1"/>
  <c r="V807" i="2" s="1"/>
  <c r="P298" i="1"/>
  <c r="M260" i="2" s="1"/>
  <c r="AC648" i="1"/>
  <c r="AC27" i="1" s="1"/>
  <c r="AD27" i="1" s="1"/>
  <c r="N956" i="1"/>
  <c r="K918" i="2" s="1"/>
  <c r="AS862" i="1"/>
  <c r="V824" i="2" s="1"/>
  <c r="AS1031" i="1"/>
  <c r="V993" i="2" s="1"/>
  <c r="AS967" i="1"/>
  <c r="V929" i="2" s="1"/>
  <c r="AC318" i="1"/>
  <c r="AC317" i="1" s="1"/>
  <c r="AH51" i="1"/>
  <c r="AH9" i="1" s="1"/>
  <c r="AD1018" i="1"/>
  <c r="AB418" i="1"/>
  <c r="AB24" i="1" s="1"/>
  <c r="N13" i="1"/>
  <c r="K35" i="2"/>
  <c r="AJ36" i="1"/>
  <c r="S918" i="2"/>
  <c r="AD11" i="1"/>
  <c r="Q16" i="2"/>
  <c r="AB278" i="1"/>
  <c r="K240" i="2"/>
  <c r="K719" i="2"/>
  <c r="N756" i="1"/>
  <c r="N34" i="1"/>
  <c r="N746" i="1"/>
  <c r="P746" i="1" s="1"/>
  <c r="M708" i="2" s="1"/>
  <c r="K709" i="2"/>
  <c r="AZ309" i="1"/>
  <c r="AC271" i="2" s="1"/>
  <c r="W271" i="2"/>
  <c r="N24" i="1"/>
  <c r="K380" i="2"/>
  <c r="N23" i="1"/>
  <c r="K361" i="2"/>
  <c r="BA288" i="1"/>
  <c r="AD250" i="2" s="1"/>
  <c r="X250" i="2"/>
  <c r="AU305" i="1"/>
  <c r="P267" i="2"/>
  <c r="K919" i="2"/>
  <c r="N37" i="1"/>
  <c r="K624" i="2"/>
  <c r="N29" i="1"/>
  <c r="N661" i="1"/>
  <c r="P661" i="1" s="1"/>
  <c r="M623" i="2" s="1"/>
  <c r="AZ287" i="1"/>
  <c r="AC249" i="2" s="1"/>
  <c r="W249" i="2"/>
  <c r="AQ424" i="1"/>
  <c r="AS425" i="1"/>
  <c r="V387" i="2" s="1"/>
  <c r="AS592" i="1"/>
  <c r="V554" i="2" s="1"/>
  <c r="AQ434" i="1"/>
  <c r="AD967" i="1"/>
  <c r="Q929" i="2" s="1"/>
  <c r="Q930" i="2"/>
  <c r="L280" i="2"/>
  <c r="O317" i="1"/>
  <c r="P318" i="1"/>
  <c r="M280" i="2" s="1"/>
  <c r="AZ322" i="1"/>
  <c r="AC284" i="2" s="1"/>
  <c r="W284" i="2"/>
  <c r="AB318" i="1"/>
  <c r="AB317" i="1" s="1"/>
  <c r="AB310" i="1"/>
  <c r="AQ310" i="1" s="1"/>
  <c r="K272" i="2"/>
  <c r="AC607" i="1"/>
  <c r="AD607" i="1" s="1"/>
  <c r="Q569" i="2" s="1"/>
  <c r="P662" i="1"/>
  <c r="M624" i="2" s="1"/>
  <c r="N22" i="1"/>
  <c r="K328" i="2"/>
  <c r="BA287" i="1"/>
  <c r="AD249" i="2" s="1"/>
  <c r="X249" i="2"/>
  <c r="N35" i="1"/>
  <c r="K849" i="2"/>
  <c r="AD980" i="1"/>
  <c r="Q942" i="2" s="1"/>
  <c r="Q943" i="2"/>
  <c r="N21" i="1"/>
  <c r="K286" i="2"/>
  <c r="AQ318" i="1"/>
  <c r="AQ317" i="1" s="1"/>
  <c r="AT310" i="1"/>
  <c r="O272" i="2"/>
  <c r="AD1072" i="1"/>
  <c r="Q1035" i="2"/>
  <c r="AT305" i="1"/>
  <c r="O267" i="2"/>
  <c r="AP36" i="1"/>
  <c r="U918" i="2"/>
  <c r="K559" i="2"/>
  <c r="N596" i="1"/>
  <c r="AD323" i="1"/>
  <c r="Q285" i="2" s="1"/>
  <c r="AR323" i="1"/>
  <c r="AS323" i="1" s="1"/>
  <c r="V285" i="2" s="1"/>
  <c r="N38" i="1"/>
  <c r="K979" i="2"/>
  <c r="BA309" i="1"/>
  <c r="AD271" i="2" s="1"/>
  <c r="X271" i="2"/>
  <c r="AB282" i="1"/>
  <c r="AB281" i="1" s="1"/>
  <c r="AD1044" i="1"/>
  <c r="Q1007" i="2"/>
  <c r="AS321" i="1"/>
  <c r="V283" i="2" s="1"/>
  <c r="AU310" i="1"/>
  <c r="P272" i="2"/>
  <c r="P11" i="1"/>
  <c r="M16" i="2"/>
  <c r="AS643" i="1"/>
  <c r="V605" i="2" s="1"/>
  <c r="O73" i="1"/>
  <c r="L35" i="2" s="1"/>
  <c r="AC887" i="1"/>
  <c r="AC35" i="1" s="1"/>
  <c r="AD901" i="1"/>
  <c r="Q863" i="2" s="1"/>
  <c r="Q864" i="2"/>
  <c r="AD287" i="1"/>
  <c r="Q249" i="2" s="1"/>
  <c r="AR287" i="1"/>
  <c r="AS287" i="1" s="1"/>
  <c r="V249" i="2" s="1"/>
  <c r="AS286" i="1"/>
  <c r="V248" i="2" s="1"/>
  <c r="AZ288" i="1"/>
  <c r="AC250" i="2" s="1"/>
  <c r="W250" i="2"/>
  <c r="AQ282" i="1"/>
  <c r="AQ281" i="1" s="1"/>
  <c r="AR66" i="1"/>
  <c r="AS67" i="1"/>
  <c r="V29" i="2" s="1"/>
  <c r="P29" i="1"/>
  <c r="AD1082" i="1"/>
  <c r="Q1044" i="2" s="1"/>
  <c r="Q1045" i="2"/>
  <c r="BA277" i="1"/>
  <c r="X239" i="2"/>
  <c r="AR780" i="1"/>
  <c r="AS780" i="1" s="1"/>
  <c r="V742" i="2" s="1"/>
  <c r="AT278" i="1"/>
  <c r="O240" i="2"/>
  <c r="AM36" i="1"/>
  <c r="T918" i="2"/>
  <c r="AC1017" i="1"/>
  <c r="AR1017" i="1" s="1"/>
  <c r="L244" i="2"/>
  <c r="P282" i="1"/>
  <c r="M244" i="2" s="1"/>
  <c r="O281" i="1"/>
  <c r="N39" i="1"/>
  <c r="K1005" i="2"/>
  <c r="AD1031" i="1"/>
  <c r="Q993" i="2" s="1"/>
  <c r="Q994" i="2"/>
  <c r="BA323" i="1"/>
  <c r="AD285" i="2" s="1"/>
  <c r="X285" i="2"/>
  <c r="K43" i="2"/>
  <c r="N15" i="1"/>
  <c r="AD1051" i="1"/>
  <c r="Q1013" i="2" s="1"/>
  <c r="Q1014" i="2"/>
  <c r="K244" i="2"/>
  <c r="N281" i="1"/>
  <c r="K243" i="2" s="1"/>
  <c r="AG36" i="1"/>
  <c r="R918" i="2"/>
  <c r="AD288" i="1"/>
  <c r="Q250" i="2" s="1"/>
  <c r="AR288" i="1"/>
  <c r="AS288" i="1" s="1"/>
  <c r="V250" i="2" s="1"/>
  <c r="AZ323" i="1"/>
  <c r="AC285" i="2" s="1"/>
  <c r="W285" i="2"/>
  <c r="AR322" i="1"/>
  <c r="AD322" i="1"/>
  <c r="Q284" i="2" s="1"/>
  <c r="BA322" i="1"/>
  <c r="AD284" i="2" s="1"/>
  <c r="X284" i="2"/>
  <c r="AS1083" i="1"/>
  <c r="V1045" i="2" s="1"/>
  <c r="P607" i="1"/>
  <c r="M569" i="2" s="1"/>
  <c r="L569" i="2"/>
  <c r="AU278" i="1"/>
  <c r="X240" i="2" s="1"/>
  <c r="P240" i="2"/>
  <c r="K71" i="2"/>
  <c r="N18" i="1"/>
  <c r="AC282" i="1"/>
  <c r="N19" i="1"/>
  <c r="K122" i="2"/>
  <c r="N59" i="1"/>
  <c r="K22" i="2"/>
  <c r="AZ277" i="1"/>
  <c r="W239" i="2"/>
  <c r="AF51" i="1"/>
  <c r="AF9" i="1" s="1"/>
  <c r="AQ595" i="1"/>
  <c r="AQ25" i="1" s="1"/>
  <c r="AQ26" i="1"/>
  <c r="P310" i="1"/>
  <c r="M272" i="2" s="1"/>
  <c r="AC310" i="1"/>
  <c r="AB1043" i="1"/>
  <c r="AQ1044" i="1"/>
  <c r="P648" i="1"/>
  <c r="M610" i="2" s="1"/>
  <c r="O27" i="1"/>
  <c r="AD161" i="1"/>
  <c r="Q123" i="2" s="1"/>
  <c r="AC160" i="1"/>
  <c r="AD404" i="1"/>
  <c r="Q366" i="2" s="1"/>
  <c r="AC399" i="1"/>
  <c r="AS75" i="1"/>
  <c r="V37" i="2" s="1"/>
  <c r="AR74" i="1"/>
  <c r="AS649" i="1"/>
  <c r="V611" i="2" s="1"/>
  <c r="AC662" i="1"/>
  <c r="O13" i="1"/>
  <c r="AR748" i="1"/>
  <c r="AS749" i="1"/>
  <c r="V711" i="2" s="1"/>
  <c r="O32" i="1"/>
  <c r="AB887" i="1"/>
  <c r="AS111" i="1"/>
  <c r="V73" i="2" s="1"/>
  <c r="AR110" i="1"/>
  <c r="AS663" i="1"/>
  <c r="V625" i="2" s="1"/>
  <c r="AC298" i="1"/>
  <c r="AD298" i="1" s="1"/>
  <c r="Q260" i="2" s="1"/>
  <c r="AD299" i="1"/>
  <c r="Q261" i="2" s="1"/>
  <c r="AD110" i="1"/>
  <c r="Q72" i="2" s="1"/>
  <c r="AC109" i="1"/>
  <c r="AC957" i="1"/>
  <c r="AD958" i="1"/>
  <c r="AQ1072" i="1"/>
  <c r="AS1072" i="1" s="1"/>
  <c r="V1034" i="2" s="1"/>
  <c r="AB1067" i="1"/>
  <c r="O756" i="1"/>
  <c r="L718" i="2" s="1"/>
  <c r="P757" i="1"/>
  <c r="M719" i="2" s="1"/>
  <c r="O34" i="1"/>
  <c r="P34" i="1" s="1"/>
  <c r="P399" i="1"/>
  <c r="M361" i="2" s="1"/>
  <c r="O23" i="1"/>
  <c r="N272" i="1"/>
  <c r="AS722" i="1"/>
  <c r="V684" i="2" s="1"/>
  <c r="AR367" i="1"/>
  <c r="AS368" i="1"/>
  <c r="V330" i="2" s="1"/>
  <c r="AD686" i="1"/>
  <c r="Q648" i="2" s="1"/>
  <c r="AC31" i="1"/>
  <c r="P278" i="1"/>
  <c r="M240" i="2" s="1"/>
  <c r="AC278" i="1"/>
  <c r="O272" i="1"/>
  <c r="L234" i="2" s="1"/>
  <c r="AS901" i="1"/>
  <c r="V863" i="2" s="1"/>
  <c r="AC418" i="1"/>
  <c r="O685" i="1"/>
  <c r="L647" i="2" s="1"/>
  <c r="P686" i="1"/>
  <c r="M648" i="2" s="1"/>
  <c r="O31" i="1"/>
  <c r="P31" i="1" s="1"/>
  <c r="E313" i="1"/>
  <c r="B312" i="1"/>
  <c r="AQ685" i="1"/>
  <c r="AQ30" i="1" s="1"/>
  <c r="AQ31" i="1"/>
  <c r="AD648" i="1"/>
  <c r="Q610" i="2" s="1"/>
  <c r="P418" i="1"/>
  <c r="M380" i="2" s="1"/>
  <c r="O24" i="1"/>
  <c r="AG660" i="1"/>
  <c r="R622" i="2" s="1"/>
  <c r="AJ685" i="1"/>
  <c r="S647" i="2" s="1"/>
  <c r="AI30" i="1"/>
  <c r="AJ30" i="1" s="1"/>
  <c r="AS1082" i="1"/>
  <c r="V1044" i="2" s="1"/>
  <c r="P81" i="1"/>
  <c r="M43" i="2" s="1"/>
  <c r="O15" i="1"/>
  <c r="AR958" i="1"/>
  <c r="AS958" i="1" s="1"/>
  <c r="V920" i="2" s="1"/>
  <c r="AS959" i="1"/>
  <c r="V921" i="2" s="1"/>
  <c r="AQ756" i="1"/>
  <c r="AQ34" i="1"/>
  <c r="AC1067" i="1"/>
  <c r="AD277" i="1"/>
  <c r="Q239" i="2" s="1"/>
  <c r="AR277" i="1"/>
  <c r="AS277" i="1" s="1"/>
  <c r="V239" i="2" s="1"/>
  <c r="AR672" i="1"/>
  <c r="AS672" i="1" s="1"/>
  <c r="V634" i="2" s="1"/>
  <c r="AZ278" i="1"/>
  <c r="AC240" i="2" s="1"/>
  <c r="AR161" i="1"/>
  <c r="AS162" i="1"/>
  <c r="V124" i="2" s="1"/>
  <c r="O311" i="1"/>
  <c r="L273" i="2" s="1"/>
  <c r="N311" i="1"/>
  <c r="R311" i="1"/>
  <c r="S311" i="1"/>
  <c r="AD266" i="1"/>
  <c r="Q228" i="2" s="1"/>
  <c r="AS687" i="1"/>
  <c r="V649" i="2" s="1"/>
  <c r="AS326" i="1"/>
  <c r="V288" i="2" s="1"/>
  <c r="AR325" i="1"/>
  <c r="AG17" i="1"/>
  <c r="AC757" i="1"/>
  <c r="AD758" i="1"/>
  <c r="Q720" i="2" s="1"/>
  <c r="P957" i="1"/>
  <c r="M919" i="2" s="1"/>
  <c r="O956" i="1"/>
  <c r="L918" i="2" s="1"/>
  <c r="O37" i="1"/>
  <c r="AQ399" i="1"/>
  <c r="AQ23" i="1" s="1"/>
  <c r="AS400" i="1"/>
  <c r="V362" i="2" s="1"/>
  <c r="AR333" i="1"/>
  <c r="AS333" i="1" s="1"/>
  <c r="V295" i="2" s="1"/>
  <c r="AS334" i="1"/>
  <c r="V296" i="2" s="1"/>
  <c r="AR134" i="1"/>
  <c r="AS134" i="1" s="1"/>
  <c r="V96" i="2" s="1"/>
  <c r="AC1043" i="1"/>
  <c r="AM107" i="1"/>
  <c r="T69" i="2" s="1"/>
  <c r="AL16" i="1"/>
  <c r="AM16" i="1" s="1"/>
  <c r="AL52" i="1"/>
  <c r="AC747" i="1"/>
  <c r="AD748" i="1"/>
  <c r="Q710" i="2" s="1"/>
  <c r="AB305" i="1"/>
  <c r="AS1044" i="1"/>
  <c r="V1006" i="2" s="1"/>
  <c r="O19" i="1"/>
  <c r="P19" i="1" s="1"/>
  <c r="P160" i="1"/>
  <c r="M122" i="2" s="1"/>
  <c r="O28" i="1"/>
  <c r="AR81" i="1"/>
  <c r="AS82" i="1"/>
  <c r="V44" i="2" s="1"/>
  <c r="AS428" i="1"/>
  <c r="V390" i="2" s="1"/>
  <c r="AR424" i="1"/>
  <c r="AS424" i="1" s="1"/>
  <c r="V386" i="2" s="1"/>
  <c r="AF16" i="1"/>
  <c r="AG107" i="1"/>
  <c r="R69" i="2" s="1"/>
  <c r="AR372" i="1"/>
  <c r="AS372" i="1" s="1"/>
  <c r="V334" i="2" s="1"/>
  <c r="AS373" i="1"/>
  <c r="V335" i="2" s="1"/>
  <c r="AR309" i="1"/>
  <c r="AS309" i="1" s="1"/>
  <c r="V271" i="2" s="1"/>
  <c r="AD309" i="1"/>
  <c r="Q271" i="2" s="1"/>
  <c r="AS893" i="1"/>
  <c r="V855" i="2" s="1"/>
  <c r="AR892" i="1"/>
  <c r="AS892" i="1" s="1"/>
  <c r="V854" i="2" s="1"/>
  <c r="AJ107" i="1"/>
  <c r="S69" i="2" s="1"/>
  <c r="AI16" i="1"/>
  <c r="AJ16" i="1" s="1"/>
  <c r="AI52" i="1"/>
  <c r="AB685" i="1"/>
  <c r="AB31" i="1"/>
  <c r="AD31" i="1" s="1"/>
  <c r="AS599" i="1"/>
  <c r="V561" i="2" s="1"/>
  <c r="AR598" i="1"/>
  <c r="AQ660" i="1"/>
  <c r="AQ28" i="1"/>
  <c r="AS276" i="1"/>
  <c r="V238" i="2" s="1"/>
  <c r="AD81" i="1"/>
  <c r="Q43" i="2" s="1"/>
  <c r="AC15" i="1"/>
  <c r="AD15" i="1" s="1"/>
  <c r="AB957" i="1"/>
  <c r="P109" i="1"/>
  <c r="M71" i="2" s="1"/>
  <c r="O18" i="1"/>
  <c r="AS708" i="1"/>
  <c r="V670" i="2" s="1"/>
  <c r="AR707" i="1"/>
  <c r="AS707" i="1" s="1"/>
  <c r="V669" i="2" s="1"/>
  <c r="AQ54" i="1"/>
  <c r="AS55" i="1"/>
  <c r="V17" i="2" s="1"/>
  <c r="AS174" i="1"/>
  <c r="V136" i="2" s="1"/>
  <c r="AR173" i="1"/>
  <c r="AS173" i="1" s="1"/>
  <c r="V135" i="2" s="1"/>
  <c r="AM595" i="1"/>
  <c r="T557" i="2" s="1"/>
  <c r="AL25" i="1"/>
  <c r="AM25" i="1" s="1"/>
  <c r="AR123" i="1"/>
  <c r="AS123" i="1" s="1"/>
  <c r="V85" i="2" s="1"/>
  <c r="AS124" i="1"/>
  <c r="V86" i="2" s="1"/>
  <c r="AE16" i="1"/>
  <c r="AE52" i="1"/>
  <c r="AE51" i="1" s="1"/>
  <c r="AE9" i="1" s="1"/>
  <c r="AP107" i="1"/>
  <c r="U69" i="2" s="1"/>
  <c r="AO16" i="1"/>
  <c r="AP16" i="1" s="1"/>
  <c r="P1017" i="1"/>
  <c r="M979" i="2" s="1"/>
  <c r="O38" i="1"/>
  <c r="P38" i="1" s="1"/>
  <c r="AR419" i="1"/>
  <c r="AS420" i="1"/>
  <c r="V382" i="2" s="1"/>
  <c r="O596" i="1"/>
  <c r="L558" i="2" s="1"/>
  <c r="P597" i="1"/>
  <c r="M559" i="2" s="1"/>
  <c r="P324" i="1"/>
  <c r="M286" i="2" s="1"/>
  <c r="O21" i="1"/>
  <c r="P21" i="1" s="1"/>
  <c r="AS608" i="1"/>
  <c r="V570" i="2" s="1"/>
  <c r="AR607" i="1"/>
  <c r="AS607" i="1" s="1"/>
  <c r="V569" i="2" s="1"/>
  <c r="AS654" i="1"/>
  <c r="V616" i="2" s="1"/>
  <c r="AR653" i="1"/>
  <c r="AS653" i="1" s="1"/>
  <c r="V615" i="2" s="1"/>
  <c r="AS267" i="1"/>
  <c r="V229" i="2" s="1"/>
  <c r="AR266" i="1"/>
  <c r="AD367" i="1"/>
  <c r="Q329" i="2" s="1"/>
  <c r="AC366" i="1"/>
  <c r="P366" i="1"/>
  <c r="M328" i="2" s="1"/>
  <c r="O22" i="1"/>
  <c r="P22" i="1" s="1"/>
  <c r="AD325" i="1"/>
  <c r="Q287" i="2" s="1"/>
  <c r="AC324" i="1"/>
  <c r="AS435" i="1"/>
  <c r="V397" i="2" s="1"/>
  <c r="AR434" i="1"/>
  <c r="AS1073" i="1"/>
  <c r="V1035" i="2" s="1"/>
  <c r="AS1032" i="1"/>
  <c r="V994" i="2" s="1"/>
  <c r="AC12" i="1"/>
  <c r="AD12" i="1" s="1"/>
  <c r="AD59" i="1"/>
  <c r="Q21" i="2" s="1"/>
  <c r="AC53" i="1"/>
  <c r="P305" i="1"/>
  <c r="M267" i="2" s="1"/>
  <c r="AC305" i="1"/>
  <c r="AQ1018" i="1"/>
  <c r="AS1018" i="1" s="1"/>
  <c r="V980" i="2" s="1"/>
  <c r="AB1017" i="1"/>
  <c r="AS980" i="1"/>
  <c r="V942" i="2" s="1"/>
  <c r="AI660" i="1"/>
  <c r="AJ660" i="1" s="1"/>
  <c r="S622" i="2" s="1"/>
  <c r="AS888" i="1"/>
  <c r="V850" i="2" s="1"/>
  <c r="AR183" i="1"/>
  <c r="AS183" i="1" s="1"/>
  <c r="V145" i="2" s="1"/>
  <c r="AS184" i="1"/>
  <c r="V146" i="2" s="1"/>
  <c r="O53" i="1"/>
  <c r="L15" i="2" s="1"/>
  <c r="P59" i="1"/>
  <c r="M21" i="2" s="1"/>
  <c r="O12" i="1"/>
  <c r="AS405" i="1"/>
  <c r="V367" i="2" s="1"/>
  <c r="AR404" i="1"/>
  <c r="AO52" i="1"/>
  <c r="AG955" i="1"/>
  <c r="R917" i="2" s="1"/>
  <c r="AS759" i="1"/>
  <c r="V721" i="2" s="1"/>
  <c r="AR758" i="1"/>
  <c r="AS409" i="1"/>
  <c r="V371" i="2" s="1"/>
  <c r="AR408" i="1"/>
  <c r="AS408" i="1" s="1"/>
  <c r="V370" i="2" s="1"/>
  <c r="AC597" i="1"/>
  <c r="AD598" i="1"/>
  <c r="Q560" i="2" s="1"/>
  <c r="AC73" i="1"/>
  <c r="AD74" i="1"/>
  <c r="Q36" i="2" s="1"/>
  <c r="AC14" i="1"/>
  <c r="AD14" i="1" s="1"/>
  <c r="P1067" i="1"/>
  <c r="M1029" i="2" s="1"/>
  <c r="O40" i="1"/>
  <c r="P40" i="1" s="1"/>
  <c r="AS299" i="1"/>
  <c r="V261" i="2" s="1"/>
  <c r="AR298" i="1"/>
  <c r="AS298" i="1" s="1"/>
  <c r="V260" i="2" s="1"/>
  <c r="P1043" i="1"/>
  <c r="M1005" i="2" s="1"/>
  <c r="O39" i="1"/>
  <c r="N27" i="1"/>
  <c r="N595" i="1"/>
  <c r="AS790" i="1"/>
  <c r="V752" i="2" s="1"/>
  <c r="AR789" i="1"/>
  <c r="AS789" i="1" s="1"/>
  <c r="V751" i="2" s="1"/>
  <c r="P887" i="1"/>
  <c r="M849" i="2" s="1"/>
  <c r="O35" i="1"/>
  <c r="P35" i="1" s="1"/>
  <c r="BA278" i="1" l="1"/>
  <c r="AD240" i="2" s="1"/>
  <c r="N36" i="1"/>
  <c r="P18" i="1"/>
  <c r="N955" i="1"/>
  <c r="K917" i="2" s="1"/>
  <c r="P23" i="1"/>
  <c r="AC38" i="1"/>
  <c r="AS434" i="1"/>
  <c r="V396" i="2" s="1"/>
  <c r="P37" i="1"/>
  <c r="P13" i="1"/>
  <c r="P27" i="1"/>
  <c r="P15" i="1"/>
  <c r="AD1017" i="1"/>
  <c r="AD38" i="1" s="1"/>
  <c r="Q980" i="2"/>
  <c r="AT311" i="1"/>
  <c r="O273" i="2"/>
  <c r="AD282" i="1"/>
  <c r="Q244" i="2" s="1"/>
  <c r="AC281" i="1"/>
  <c r="AD281" i="1" s="1"/>
  <c r="Q243" i="2" s="1"/>
  <c r="AD239" i="2"/>
  <c r="AB311" i="1"/>
  <c r="AQ311" i="1" s="1"/>
  <c r="K273" i="2"/>
  <c r="AD1067" i="1"/>
  <c r="Q1034" i="2"/>
  <c r="K623" i="2"/>
  <c r="N28" i="1"/>
  <c r="P28" i="1" s="1"/>
  <c r="N32" i="1"/>
  <c r="P32" i="1" s="1"/>
  <c r="K708" i="2"/>
  <c r="N685" i="1"/>
  <c r="AD1043" i="1"/>
  <c r="Q1006" i="2"/>
  <c r="K558" i="2"/>
  <c r="N26" i="1"/>
  <c r="N271" i="1"/>
  <c r="K233" i="2" s="1"/>
  <c r="K234" i="2"/>
  <c r="AC239" i="2"/>
  <c r="AS322" i="1"/>
  <c r="V284" i="2" s="1"/>
  <c r="AR318" i="1"/>
  <c r="AR282" i="1"/>
  <c r="AZ310" i="1"/>
  <c r="AC272" i="2" s="1"/>
  <c r="W272" i="2"/>
  <c r="AQ418" i="1"/>
  <c r="AQ24" i="1" s="1"/>
  <c r="K718" i="2"/>
  <c r="N755" i="1"/>
  <c r="K717" i="2" s="1"/>
  <c r="N33" i="1"/>
  <c r="N25" i="1"/>
  <c r="K557" i="2"/>
  <c r="P39" i="1"/>
  <c r="O660" i="1"/>
  <c r="AD957" i="1"/>
  <c r="Q919" i="2" s="1"/>
  <c r="Q920" i="2"/>
  <c r="K21" i="2"/>
  <c r="N12" i="1"/>
  <c r="P12" i="1" s="1"/>
  <c r="N53" i="1"/>
  <c r="W240" i="2"/>
  <c r="P24" i="1"/>
  <c r="P281" i="1"/>
  <c r="M243" i="2" s="1"/>
  <c r="L243" i="2"/>
  <c r="AQ278" i="1"/>
  <c r="AQ272" i="1" s="1"/>
  <c r="AQ271" i="1" s="1"/>
  <c r="AB272" i="1"/>
  <c r="AB271" i="1" s="1"/>
  <c r="AD317" i="1"/>
  <c r="Q279" i="2" s="1"/>
  <c r="AU311" i="1"/>
  <c r="P273" i="2"/>
  <c r="P73" i="1"/>
  <c r="M35" i="2" s="1"/>
  <c r="AS66" i="1"/>
  <c r="V28" i="2" s="1"/>
  <c r="AR60" i="1"/>
  <c r="BA310" i="1"/>
  <c r="AD272" i="2" s="1"/>
  <c r="X272" i="2"/>
  <c r="AZ305" i="1"/>
  <c r="AC267" i="2" s="1"/>
  <c r="W267" i="2"/>
  <c r="P317" i="1"/>
  <c r="M279" i="2" s="1"/>
  <c r="L279" i="2"/>
  <c r="BA305" i="1"/>
  <c r="AD267" i="2" s="1"/>
  <c r="X267" i="2"/>
  <c r="AD318" i="1"/>
  <c r="Q280" i="2" s="1"/>
  <c r="P272" i="1"/>
  <c r="M234" i="2" s="1"/>
  <c r="O271" i="1"/>
  <c r="L233" i="2" s="1"/>
  <c r="R312" i="1"/>
  <c r="N312" i="1"/>
  <c r="O312" i="1"/>
  <c r="L274" i="2" s="1"/>
  <c r="S312" i="1"/>
  <c r="AR278" i="1"/>
  <c r="AD278" i="1"/>
  <c r="Q240" i="2" s="1"/>
  <c r="AC272" i="1"/>
  <c r="AR662" i="1"/>
  <c r="AR38" i="1"/>
  <c r="AQ1043" i="1"/>
  <c r="AQ39" i="1" s="1"/>
  <c r="AB39" i="1"/>
  <c r="P311" i="1"/>
  <c r="M273" i="2" s="1"/>
  <c r="AC311" i="1"/>
  <c r="E314" i="1"/>
  <c r="B313" i="1"/>
  <c r="AD662" i="1"/>
  <c r="Q624" i="2" s="1"/>
  <c r="AC661" i="1"/>
  <c r="AC29" i="1"/>
  <c r="AD29" i="1" s="1"/>
  <c r="AD160" i="1"/>
  <c r="Q122" i="2" s="1"/>
  <c r="AC19" i="1"/>
  <c r="AD19" i="1" s="1"/>
  <c r="AD310" i="1"/>
  <c r="Q272" i="2" s="1"/>
  <c r="AR310" i="1"/>
  <c r="AS310" i="1" s="1"/>
  <c r="V272" i="2" s="1"/>
  <c r="P596" i="1"/>
  <c r="M558" i="2" s="1"/>
  <c r="O595" i="1"/>
  <c r="L557" i="2" s="1"/>
  <c r="O26" i="1"/>
  <c r="P26" i="1" s="1"/>
  <c r="AD324" i="1"/>
  <c r="Q286" i="2" s="1"/>
  <c r="AC21" i="1"/>
  <c r="AD21" i="1" s="1"/>
  <c r="O10" i="1"/>
  <c r="AR1043" i="1"/>
  <c r="AC39" i="1"/>
  <c r="AS419" i="1"/>
  <c r="V381" i="2" s="1"/>
  <c r="AR418" i="1"/>
  <c r="AJ52" i="1"/>
  <c r="AI51" i="1"/>
  <c r="AI9" i="1" s="1"/>
  <c r="P956" i="1"/>
  <c r="M918" i="2" s="1"/>
  <c r="O955" i="1"/>
  <c r="O36" i="1"/>
  <c r="P36" i="1" s="1"/>
  <c r="AR686" i="1"/>
  <c r="AR1067" i="1"/>
  <c r="AC40" i="1"/>
  <c r="AD956" i="1"/>
  <c r="Q918" i="2" s="1"/>
  <c r="AS110" i="1"/>
  <c r="V72" i="2" s="1"/>
  <c r="AR109" i="1"/>
  <c r="AR597" i="1"/>
  <c r="AS598" i="1"/>
  <c r="V560" i="2" s="1"/>
  <c r="AM52" i="1"/>
  <c r="AL51" i="1"/>
  <c r="AL9" i="1" s="1"/>
  <c r="AS81" i="1"/>
  <c r="V43" i="2" s="1"/>
  <c r="AR15" i="1"/>
  <c r="AS15" i="1" s="1"/>
  <c r="AQ305" i="1"/>
  <c r="AR160" i="1"/>
  <c r="AS161" i="1"/>
  <c r="V123" i="2" s="1"/>
  <c r="AC956" i="1"/>
  <c r="AR957" i="1"/>
  <c r="AC37" i="1"/>
  <c r="AR648" i="1"/>
  <c r="AC596" i="1"/>
  <c r="AD597" i="1"/>
  <c r="Q559" i="2" s="1"/>
  <c r="AS266" i="1"/>
  <c r="V228" i="2" s="1"/>
  <c r="AB956" i="1"/>
  <c r="AQ957" i="1"/>
  <c r="AQ37" i="1" s="1"/>
  <c r="AB37" i="1"/>
  <c r="AR324" i="1"/>
  <c r="AS325" i="1"/>
  <c r="V287" i="2" s="1"/>
  <c r="AQ1017" i="1"/>
  <c r="AQ38" i="1" s="1"/>
  <c r="AB38" i="1"/>
  <c r="AQ11" i="1"/>
  <c r="AQ53" i="1"/>
  <c r="AS54" i="1"/>
  <c r="AD73" i="1"/>
  <c r="Q35" i="2" s="1"/>
  <c r="AC13" i="1"/>
  <c r="AD13" i="1" s="1"/>
  <c r="AO51" i="1"/>
  <c r="AO9" i="1" s="1"/>
  <c r="AP52" i="1"/>
  <c r="AR887" i="1"/>
  <c r="AD305" i="1"/>
  <c r="Q267" i="2" s="1"/>
  <c r="AR305" i="1"/>
  <c r="AD366" i="1"/>
  <c r="Q328" i="2" s="1"/>
  <c r="AC22" i="1"/>
  <c r="AD22" i="1" s="1"/>
  <c r="P685" i="1"/>
  <c r="M647" i="2" s="1"/>
  <c r="O30" i="1"/>
  <c r="AC18" i="1"/>
  <c r="AD18" i="1" s="1"/>
  <c r="AD109" i="1"/>
  <c r="Q71" i="2" s="1"/>
  <c r="AR747" i="1"/>
  <c r="AS748" i="1"/>
  <c r="V710" i="2" s="1"/>
  <c r="AR14" i="1"/>
  <c r="AS14" i="1" s="1"/>
  <c r="AS74" i="1"/>
  <c r="V36" i="2" s="1"/>
  <c r="AR73" i="1"/>
  <c r="AD53" i="1"/>
  <c r="Q15" i="2" s="1"/>
  <c r="AC10" i="1"/>
  <c r="AD10" i="1" s="1"/>
  <c r="AG16" i="1"/>
  <c r="AS758" i="1"/>
  <c r="V720" i="2" s="1"/>
  <c r="AR757" i="1"/>
  <c r="AB30" i="1"/>
  <c r="AB660" i="1"/>
  <c r="AS404" i="1"/>
  <c r="V366" i="2" s="1"/>
  <c r="AR399" i="1"/>
  <c r="AD747" i="1"/>
  <c r="Q709" i="2" s="1"/>
  <c r="AC746" i="1"/>
  <c r="AC756" i="1"/>
  <c r="AD757" i="1"/>
  <c r="Q719" i="2" s="1"/>
  <c r="AC34" i="1"/>
  <c r="AD34" i="1" s="1"/>
  <c r="AD418" i="1"/>
  <c r="Q380" i="2" s="1"/>
  <c r="AC24" i="1"/>
  <c r="AD24" i="1" s="1"/>
  <c r="P756" i="1"/>
  <c r="M718" i="2" s="1"/>
  <c r="O755" i="1"/>
  <c r="O33" i="1"/>
  <c r="P33" i="1" s="1"/>
  <c r="AG52" i="1"/>
  <c r="AQ755" i="1"/>
  <c r="AQ33" i="1"/>
  <c r="AR366" i="1"/>
  <c r="AS367" i="1"/>
  <c r="V329" i="2" s="1"/>
  <c r="AQ1067" i="1"/>
  <c r="AQ40" i="1" s="1"/>
  <c r="AB40" i="1"/>
  <c r="AB35" i="1"/>
  <c r="AD35" i="1" s="1"/>
  <c r="AB756" i="1"/>
  <c r="AD887" i="1"/>
  <c r="Q849" i="2" s="1"/>
  <c r="AD399" i="1"/>
  <c r="Q361" i="2" s="1"/>
  <c r="AC23" i="1"/>
  <c r="AD23" i="1" s="1"/>
  <c r="AD37" i="1" l="1"/>
  <c r="Q979" i="2"/>
  <c r="AS1017" i="1"/>
  <c r="AS38" i="1" s="1"/>
  <c r="AT312" i="1"/>
  <c r="O274" i="2"/>
  <c r="BA311" i="1"/>
  <c r="X273" i="2"/>
  <c r="N30" i="1"/>
  <c r="P30" i="1" s="1"/>
  <c r="K647" i="2"/>
  <c r="L622" i="2"/>
  <c r="AS11" i="1"/>
  <c r="V16" i="2"/>
  <c r="AM51" i="1"/>
  <c r="T14" i="2"/>
  <c r="P755" i="1"/>
  <c r="M717" i="2" s="1"/>
  <c r="L717" i="2"/>
  <c r="K15" i="2"/>
  <c r="N10" i="1"/>
  <c r="P10" i="1" s="1"/>
  <c r="P955" i="1"/>
  <c r="M917" i="2" s="1"/>
  <c r="L917" i="2"/>
  <c r="AJ51" i="1"/>
  <c r="S14" i="2"/>
  <c r="AG51" i="1"/>
  <c r="R14" i="2"/>
  <c r="V979" i="2"/>
  <c r="AP51" i="1"/>
  <c r="U14" i="2"/>
  <c r="P53" i="1"/>
  <c r="M15" i="2" s="1"/>
  <c r="AR59" i="1"/>
  <c r="AS60" i="1"/>
  <c r="V22" i="2" s="1"/>
  <c r="AS282" i="1"/>
  <c r="V244" i="2" s="1"/>
  <c r="AR281" i="1"/>
  <c r="AS281" i="1" s="1"/>
  <c r="V243" i="2" s="1"/>
  <c r="N660" i="1"/>
  <c r="K622" i="2" s="1"/>
  <c r="AU312" i="1"/>
  <c r="P274" i="2"/>
  <c r="AS318" i="1"/>
  <c r="V280" i="2" s="1"/>
  <c r="AR317" i="1"/>
  <c r="AS317" i="1" s="1"/>
  <c r="V279" i="2" s="1"/>
  <c r="AD39" i="1"/>
  <c r="Q1005" i="2"/>
  <c r="AB312" i="1"/>
  <c r="AQ312" i="1" s="1"/>
  <c r="K274" i="2"/>
  <c r="AD40" i="1"/>
  <c r="Q1029" i="2"/>
  <c r="AZ311" i="1"/>
  <c r="AC273" i="2" s="1"/>
  <c r="W273" i="2"/>
  <c r="AQ10" i="1"/>
  <c r="AQ956" i="1"/>
  <c r="AQ36" i="1" s="1"/>
  <c r="AB955" i="1"/>
  <c r="AQ955" i="1" s="1"/>
  <c r="AB36" i="1"/>
  <c r="AS109" i="1"/>
  <c r="V71" i="2" s="1"/>
  <c r="AR18" i="1"/>
  <c r="AS18" i="1" s="1"/>
  <c r="AD661" i="1"/>
  <c r="Q623" i="2" s="1"/>
  <c r="AC28" i="1"/>
  <c r="AD28" i="1" s="1"/>
  <c r="AD746" i="1"/>
  <c r="Q708" i="2" s="1"/>
  <c r="AC32" i="1"/>
  <c r="AD32" i="1" s="1"/>
  <c r="AC685" i="1"/>
  <c r="AC660" i="1" s="1"/>
  <c r="AD660" i="1" s="1"/>
  <c r="Q622" i="2" s="1"/>
  <c r="P595" i="1"/>
  <c r="M557" i="2" s="1"/>
  <c r="O25" i="1"/>
  <c r="P25" i="1" s="1"/>
  <c r="AS887" i="1"/>
  <c r="V849" i="2" s="1"/>
  <c r="AR35" i="1"/>
  <c r="AS35" i="1" s="1"/>
  <c r="AS1043" i="1"/>
  <c r="AR39" i="1"/>
  <c r="AS366" i="1"/>
  <c r="V328" i="2" s="1"/>
  <c r="AR22" i="1"/>
  <c r="AS22" i="1" s="1"/>
  <c r="AS399" i="1"/>
  <c r="V361" i="2" s="1"/>
  <c r="AR23" i="1"/>
  <c r="AS23" i="1" s="1"/>
  <c r="AR746" i="1"/>
  <c r="AR685" i="1" s="1"/>
  <c r="AS747" i="1"/>
  <c r="V709" i="2" s="1"/>
  <c r="AS662" i="1"/>
  <c r="V624" i="2" s="1"/>
  <c r="AR661" i="1"/>
  <c r="AR29" i="1"/>
  <c r="AS29" i="1" s="1"/>
  <c r="AR956" i="1"/>
  <c r="AC955" i="1"/>
  <c r="AR955" i="1" s="1"/>
  <c r="AC36" i="1"/>
  <c r="AB755" i="1"/>
  <c r="AB33" i="1"/>
  <c r="AS160" i="1"/>
  <c r="V122" i="2" s="1"/>
  <c r="AR19" i="1"/>
  <c r="AS19" i="1" s="1"/>
  <c r="AS686" i="1"/>
  <c r="V648" i="2" s="1"/>
  <c r="AR31" i="1"/>
  <c r="AS31" i="1" s="1"/>
  <c r="AS418" i="1"/>
  <c r="V380" i="2" s="1"/>
  <c r="AR24" i="1"/>
  <c r="AS24" i="1" s="1"/>
  <c r="AS957" i="1"/>
  <c r="AR37" i="1"/>
  <c r="AD955" i="1"/>
  <c r="Q917" i="2" s="1"/>
  <c r="AD36" i="1"/>
  <c r="AS757" i="1"/>
  <c r="V719" i="2" s="1"/>
  <c r="AR756" i="1"/>
  <c r="AR34" i="1"/>
  <c r="AS34" i="1" s="1"/>
  <c r="AS73" i="1"/>
  <c r="V35" i="2" s="1"/>
  <c r="AR13" i="1"/>
  <c r="AS13" i="1" s="1"/>
  <c r="AS305" i="1"/>
  <c r="V267" i="2" s="1"/>
  <c r="AD596" i="1"/>
  <c r="Q558" i="2" s="1"/>
  <c r="AC595" i="1"/>
  <c r="AC26" i="1"/>
  <c r="AD26" i="1" s="1"/>
  <c r="AS597" i="1"/>
  <c r="V559" i="2" s="1"/>
  <c r="AR596" i="1"/>
  <c r="AS278" i="1"/>
  <c r="V240" i="2" s="1"/>
  <c r="AR272" i="1"/>
  <c r="AC312" i="1"/>
  <c r="P312" i="1"/>
  <c r="M274" i="2" s="1"/>
  <c r="AD756" i="1"/>
  <c r="Q718" i="2" s="1"/>
  <c r="AC755" i="1"/>
  <c r="AC33" i="1"/>
  <c r="AS648" i="1"/>
  <c r="V610" i="2" s="1"/>
  <c r="AR27" i="1"/>
  <c r="AS27" i="1" s="1"/>
  <c r="N313" i="1"/>
  <c r="S313" i="1"/>
  <c r="R313" i="1"/>
  <c r="O313" i="1"/>
  <c r="L275" i="2" s="1"/>
  <c r="E315" i="1"/>
  <c r="B314" i="1"/>
  <c r="P271" i="1"/>
  <c r="M233" i="2" s="1"/>
  <c r="AS324" i="1"/>
  <c r="V286" i="2" s="1"/>
  <c r="AR21" i="1"/>
  <c r="AS21" i="1" s="1"/>
  <c r="AS1067" i="1"/>
  <c r="AR40" i="1"/>
  <c r="AD311" i="1"/>
  <c r="Q273" i="2" s="1"/>
  <c r="AR311" i="1"/>
  <c r="AS311" i="1" s="1"/>
  <c r="V273" i="2" s="1"/>
  <c r="AC271" i="1"/>
  <c r="AD272" i="1"/>
  <c r="Q234" i="2" s="1"/>
  <c r="AS955" i="1" l="1"/>
  <c r="V917" i="2" s="1"/>
  <c r="P660" i="1"/>
  <c r="M622" i="2" s="1"/>
  <c r="AB313" i="1"/>
  <c r="AQ313" i="1" s="1"/>
  <c r="K275" i="2"/>
  <c r="AS37" i="1"/>
  <c r="V919" i="2"/>
  <c r="AG9" i="1"/>
  <c r="R13" i="2"/>
  <c r="AS59" i="1"/>
  <c r="V21" i="2" s="1"/>
  <c r="AR12" i="1"/>
  <c r="AS12" i="1" s="1"/>
  <c r="AR53" i="1"/>
  <c r="AS40" i="1"/>
  <c r="V1029" i="2"/>
  <c r="AJ9" i="1"/>
  <c r="S13" i="2"/>
  <c r="AD755" i="1"/>
  <c r="Q717" i="2" s="1"/>
  <c r="BA312" i="1"/>
  <c r="AD274" i="2" s="1"/>
  <c r="X274" i="2"/>
  <c r="AP9" i="1"/>
  <c r="U13" i="2"/>
  <c r="AM9" i="1"/>
  <c r="T13" i="2"/>
  <c r="AD273" i="2"/>
  <c r="AT313" i="1"/>
  <c r="O275" i="2"/>
  <c r="AU313" i="1"/>
  <c r="P275" i="2"/>
  <c r="AS39" i="1"/>
  <c r="V1005" i="2"/>
  <c r="AZ312" i="1"/>
  <c r="AC274" i="2" s="1"/>
  <c r="W274" i="2"/>
  <c r="R314" i="1"/>
  <c r="N314" i="1"/>
  <c r="S314" i="1"/>
  <c r="O314" i="1"/>
  <c r="L276" i="2" s="1"/>
  <c r="AS596" i="1"/>
  <c r="V558" i="2" s="1"/>
  <c r="AR595" i="1"/>
  <c r="AR26" i="1"/>
  <c r="AS26" i="1" s="1"/>
  <c r="AR660" i="1"/>
  <c r="AS660" i="1" s="1"/>
  <c r="V622" i="2" s="1"/>
  <c r="AS661" i="1"/>
  <c r="V623" i="2" s="1"/>
  <c r="AR28" i="1"/>
  <c r="AS28" i="1" s="1"/>
  <c r="E316" i="1"/>
  <c r="B315" i="1"/>
  <c r="AD33" i="1"/>
  <c r="AS756" i="1"/>
  <c r="V718" i="2" s="1"/>
  <c r="AR755" i="1"/>
  <c r="AS755" i="1" s="1"/>
  <c r="V717" i="2" s="1"/>
  <c r="AR33" i="1"/>
  <c r="AS33" i="1" s="1"/>
  <c r="AD595" i="1"/>
  <c r="Q557" i="2" s="1"/>
  <c r="AC25" i="1"/>
  <c r="AD25" i="1" s="1"/>
  <c r="AS685" i="1"/>
  <c r="V647" i="2" s="1"/>
  <c r="AR30" i="1"/>
  <c r="AS30" i="1" s="1"/>
  <c r="AS746" i="1"/>
  <c r="V708" i="2" s="1"/>
  <c r="AR32" i="1"/>
  <c r="AS32" i="1" s="1"/>
  <c r="AS956" i="1"/>
  <c r="AR36" i="1"/>
  <c r="AS272" i="1"/>
  <c r="V234" i="2" s="1"/>
  <c r="AR271" i="1"/>
  <c r="AC313" i="1"/>
  <c r="P313" i="1"/>
  <c r="M275" i="2" s="1"/>
  <c r="AD685" i="1"/>
  <c r="Q647" i="2" s="1"/>
  <c r="AC30" i="1"/>
  <c r="AD30" i="1" s="1"/>
  <c r="AR312" i="1"/>
  <c r="AS312" i="1" s="1"/>
  <c r="V274" i="2" s="1"/>
  <c r="AD312" i="1"/>
  <c r="Q274" i="2" s="1"/>
  <c r="AD271" i="1"/>
  <c r="Q233" i="2" s="1"/>
  <c r="AT314" i="1" l="1"/>
  <c r="O276" i="2"/>
  <c r="AZ313" i="1"/>
  <c r="AC275" i="2" s="1"/>
  <c r="W275" i="2"/>
  <c r="AS36" i="1"/>
  <c r="V918" i="2"/>
  <c r="AU314" i="1"/>
  <c r="P276" i="2"/>
  <c r="AB314" i="1"/>
  <c r="AQ314" i="1" s="1"/>
  <c r="K276" i="2"/>
  <c r="BA313" i="1"/>
  <c r="AD275" i="2" s="1"/>
  <c r="X275" i="2"/>
  <c r="AS53" i="1"/>
  <c r="V15" i="2" s="1"/>
  <c r="AR10" i="1"/>
  <c r="AS10" i="1" s="1"/>
  <c r="AC314" i="1"/>
  <c r="P314" i="1"/>
  <c r="M276" i="2" s="1"/>
  <c r="B316" i="1"/>
  <c r="E317" i="1"/>
  <c r="AS271" i="1"/>
  <c r="V233" i="2" s="1"/>
  <c r="O315" i="1"/>
  <c r="L277" i="2" s="1"/>
  <c r="R315" i="1"/>
  <c r="N315" i="1"/>
  <c r="S315" i="1"/>
  <c r="AR313" i="1"/>
  <c r="AD313" i="1"/>
  <c r="Q275" i="2" s="1"/>
  <c r="AS595" i="1"/>
  <c r="V557" i="2" s="1"/>
  <c r="AR25" i="1"/>
  <c r="AS25" i="1" s="1"/>
  <c r="AZ314" i="1" l="1"/>
  <c r="AC276" i="2" s="1"/>
  <c r="W276" i="2"/>
  <c r="AU315" i="1"/>
  <c r="P277" i="2"/>
  <c r="BA314" i="1"/>
  <c r="AD276" i="2" s="1"/>
  <c r="X276" i="2"/>
  <c r="AT315" i="1"/>
  <c r="O277" i="2"/>
  <c r="AB315" i="1"/>
  <c r="AQ315" i="1" s="1"/>
  <c r="K277" i="2"/>
  <c r="AD314" i="1"/>
  <c r="Q276" i="2" s="1"/>
  <c r="AR314" i="1"/>
  <c r="AS314" i="1" s="1"/>
  <c r="V276" i="2" s="1"/>
  <c r="B317" i="1"/>
  <c r="E318" i="1"/>
  <c r="B318" i="1" s="1"/>
  <c r="AS313" i="1"/>
  <c r="V275" i="2" s="1"/>
  <c r="R316" i="1"/>
  <c r="N316" i="1"/>
  <c r="K278" i="2" s="1"/>
  <c r="S316" i="1"/>
  <c r="O316" i="1"/>
  <c r="L278" i="2" s="1"/>
  <c r="P315" i="1"/>
  <c r="M277" i="2" s="1"/>
  <c r="AC315" i="1"/>
  <c r="AT316" i="1" l="1"/>
  <c r="AZ316" i="1" s="1"/>
  <c r="O278" i="2"/>
  <c r="AZ315" i="1"/>
  <c r="AC277" i="2" s="1"/>
  <c r="W277" i="2"/>
  <c r="BA315" i="1"/>
  <c r="AD277" i="2" s="1"/>
  <c r="X277" i="2"/>
  <c r="AU316" i="1"/>
  <c r="BA316" i="1" s="1"/>
  <c r="P278" i="2"/>
  <c r="AD315" i="1"/>
  <c r="Q277" i="2" s="1"/>
  <c r="AR315" i="1"/>
  <c r="AC316" i="1"/>
  <c r="AC304" i="1" s="1"/>
  <c r="P316" i="1"/>
  <c r="M278" i="2" s="1"/>
  <c r="O304" i="1"/>
  <c r="L266" i="2" s="1"/>
  <c r="AB316" i="1"/>
  <c r="N304" i="1"/>
  <c r="AC278" i="2" l="1"/>
  <c r="AZ51" i="1"/>
  <c r="AC13" i="2" s="1"/>
  <c r="AD278" i="2"/>
  <c r="BA51" i="1"/>
  <c r="AD13" i="2" s="1"/>
  <c r="W278" i="2"/>
  <c r="AT51" i="1"/>
  <c r="W13" i="2" s="1"/>
  <c r="X278" i="2"/>
  <c r="AU51" i="1"/>
  <c r="X13" i="2" s="1"/>
  <c r="N303" i="1"/>
  <c r="K266" i="2"/>
  <c r="AC303" i="1"/>
  <c r="P304" i="1"/>
  <c r="M266" i="2" s="1"/>
  <c r="O303" i="1"/>
  <c r="L265" i="2" s="1"/>
  <c r="AD316" i="1"/>
  <c r="Q278" i="2" s="1"/>
  <c r="AR316" i="1"/>
  <c r="AS315" i="1"/>
  <c r="V277" i="2" s="1"/>
  <c r="AQ316" i="1"/>
  <c r="AQ304" i="1" s="1"/>
  <c r="AQ303" i="1" s="1"/>
  <c r="AQ270" i="1" s="1"/>
  <c r="AQ265" i="1" s="1"/>
  <c r="AB304" i="1"/>
  <c r="AB303" i="1" s="1"/>
  <c r="AB270" i="1" s="1"/>
  <c r="AB265" i="1" s="1"/>
  <c r="AS316" i="1" l="1"/>
  <c r="V278" i="2" s="1"/>
  <c r="AR304" i="1"/>
  <c r="AS304" i="1" s="1"/>
  <c r="V266" i="2" s="1"/>
  <c r="N270" i="1"/>
  <c r="K265" i="2"/>
  <c r="AB20" i="1"/>
  <c r="AB108" i="1"/>
  <c r="P303" i="1"/>
  <c r="M265" i="2" s="1"/>
  <c r="O270" i="1"/>
  <c r="L232" i="2" s="1"/>
  <c r="AQ20" i="1"/>
  <c r="AQ108" i="1"/>
  <c r="AD303" i="1"/>
  <c r="Q265" i="2" s="1"/>
  <c r="AC270" i="1"/>
  <c r="AD304" i="1"/>
  <c r="Q266" i="2" s="1"/>
  <c r="AR303" i="1" l="1"/>
  <c r="AS303" i="1" s="1"/>
  <c r="V265" i="2" s="1"/>
  <c r="N265" i="1"/>
  <c r="K232" i="2"/>
  <c r="AQ17" i="1"/>
  <c r="AQ107" i="1"/>
  <c r="AB17" i="1"/>
  <c r="AB107" i="1"/>
  <c r="P270" i="1"/>
  <c r="M232" i="2" s="1"/>
  <c r="O265" i="1"/>
  <c r="L227" i="2" s="1"/>
  <c r="AD270" i="1"/>
  <c r="Q232" i="2" s="1"/>
  <c r="AC265" i="1"/>
  <c r="AR270" i="1" l="1"/>
  <c r="AS270" i="1" s="1"/>
  <c r="V232" i="2" s="1"/>
  <c r="K227" i="2"/>
  <c r="N20" i="1"/>
  <c r="N108" i="1"/>
  <c r="AD265" i="1"/>
  <c r="Q227" i="2" s="1"/>
  <c r="AC20" i="1"/>
  <c r="AD20" i="1" s="1"/>
  <c r="AC108" i="1"/>
  <c r="AB16" i="1"/>
  <c r="AB52" i="1"/>
  <c r="AB51" i="1" s="1"/>
  <c r="AB9" i="1" s="1"/>
  <c r="P265" i="1"/>
  <c r="M227" i="2" s="1"/>
  <c r="O20" i="1"/>
  <c r="O108" i="1"/>
  <c r="L70" i="2" s="1"/>
  <c r="AQ16" i="1"/>
  <c r="AQ52" i="1"/>
  <c r="AQ51" i="1" s="1"/>
  <c r="AQ9" i="1" s="1"/>
  <c r="AR265" i="1" l="1"/>
  <c r="AR20" i="1" s="1"/>
  <c r="AS20" i="1" s="1"/>
  <c r="P20" i="1"/>
  <c r="K70" i="2"/>
  <c r="N17" i="1"/>
  <c r="N107" i="1"/>
  <c r="O107" i="1"/>
  <c r="L69" i="2" s="1"/>
  <c r="O17" i="1"/>
  <c r="P17" i="1" s="1"/>
  <c r="P108" i="1"/>
  <c r="M70" i="2" s="1"/>
  <c r="AC17" i="1"/>
  <c r="AD17" i="1" s="1"/>
  <c r="AD108" i="1"/>
  <c r="Q70" i="2" s="1"/>
  <c r="AC107" i="1"/>
  <c r="AS265" i="1" l="1"/>
  <c r="V227" i="2" s="1"/>
  <c r="AR108" i="1"/>
  <c r="AR17" i="1" s="1"/>
  <c r="AS17" i="1" s="1"/>
  <c r="K69" i="2"/>
  <c r="N52" i="1"/>
  <c r="N16" i="1"/>
  <c r="AD107" i="1"/>
  <c r="Q69" i="2" s="1"/>
  <c r="AC16" i="1"/>
  <c r="AD16" i="1" s="1"/>
  <c r="AC52" i="1"/>
  <c r="P107" i="1"/>
  <c r="M69" i="2" s="1"/>
  <c r="O16" i="1"/>
  <c r="O52" i="1"/>
  <c r="L14" i="2" s="1"/>
  <c r="P16" i="1" l="1"/>
  <c r="AS108" i="1"/>
  <c r="V70" i="2" s="1"/>
  <c r="AR107" i="1"/>
  <c r="AS107" i="1" s="1"/>
  <c r="V69" i="2" s="1"/>
  <c r="N51" i="1"/>
  <c r="K14" i="2"/>
  <c r="AR16" i="1"/>
  <c r="AS16" i="1" s="1"/>
  <c r="AR52" i="1"/>
  <c r="AD52" i="1"/>
  <c r="AC51" i="1"/>
  <c r="AC9" i="1" s="1"/>
  <c r="O51" i="1"/>
  <c r="L13" i="2" s="1"/>
  <c r="P52" i="1"/>
  <c r="M14" i="2" s="1"/>
  <c r="AD51" i="1" l="1"/>
  <c r="Q14" i="2"/>
  <c r="K13" i="2"/>
  <c r="N9" i="1"/>
  <c r="AS52" i="1"/>
  <c r="AR51" i="1"/>
  <c r="AR9" i="1" s="1"/>
  <c r="O9" i="1"/>
  <c r="P9" i="1" s="1"/>
  <c r="P51" i="1"/>
  <c r="M13" i="2" s="1"/>
  <c r="AS51" i="1" l="1"/>
  <c r="V14" i="2"/>
  <c r="AD9" i="1"/>
  <c r="Q13" i="2"/>
  <c r="AS9" i="1" l="1"/>
  <c r="V13" i="2"/>
</calcChain>
</file>

<file path=xl/sharedStrings.xml><?xml version="1.0" encoding="utf-8"?>
<sst xmlns="http://schemas.openxmlformats.org/spreadsheetml/2006/main" count="3344" uniqueCount="783">
  <si>
    <t>FECHA DE CORTE:</t>
  </si>
  <si>
    <t>AÑO</t>
  </si>
  <si>
    <t xml:space="preserve">ENTIDAD 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</si>
  <si>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</si>
  <si>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</si>
  <si>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</si>
  <si>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</si>
  <si>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</si>
  <si>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</si>
  <si>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</si>
  <si>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</si>
  <si>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ORIGEN DE LOS RECURSOS</t>
  </si>
  <si>
    <t>MODIFICACIONES PROGRAMÁTICO-PRESUPUESTALES</t>
  </si>
  <si>
    <t>RECURSOS CONVENIDOS/MODIFICADOS</t>
  </si>
  <si>
    <t>RECURSOS PAGADOS</t>
  </si>
  <si>
    <t>RECURSOS COMPROMETIDOS</t>
  </si>
  <si>
    <t>RECURSOS DEVENGADOS</t>
  </si>
  <si>
    <t>RECURSOS REINTEGRADOS</t>
  </si>
  <si>
    <t>RECURSOS PENDIENTES DE APLICAR</t>
  </si>
  <si>
    <t>AMPLIACIÓN</t>
  </si>
  <si>
    <t>REDUCCIÓN</t>
  </si>
  <si>
    <t xml:space="preserve">APORTACIONES FEDERALES (FOFISP) </t>
  </si>
  <si>
    <t>APORTACIONES ESTATALES</t>
  </si>
  <si>
    <t>FINANCIEMIENTO CONJUNTO</t>
  </si>
  <si>
    <t>APORTACIONES FEDERALES (FOFISP)</t>
  </si>
  <si>
    <t>FINANCIAMIENTO CONJUNTO</t>
  </si>
  <si>
    <t>APORTACIONES FEDERALES
 (FOFISP)</t>
  </si>
  <si>
    <t>FINANCIAMIENTO
CONJUNTO</t>
  </si>
  <si>
    <t>FEDERAL</t>
  </si>
  <si>
    <t>ESTATAL</t>
  </si>
  <si>
    <t>CANTIDAD</t>
  </si>
  <si>
    <t>PERSONA</t>
  </si>
  <si>
    <t>TOTAL</t>
  </si>
  <si>
    <t>FONDO PARA EL FORTALECIMIENTO DE LAS INSTITUCIONES DE SEGURIDAD PÚBLICA (FOFISP) PARA EL EJERCICIO FISCAL 2023</t>
  </si>
  <si>
    <t>"FORMATO DE LA ESTRUCTURA PRESUPUESTARIA FOFISP 2023"</t>
  </si>
  <si>
    <t>ENTIDAD FEDERATIVA: ESTADO DE MÉXICO</t>
  </si>
  <si>
    <t>(Pesos)</t>
  </si>
  <si>
    <t>PARTIDA
GENÉRICA</t>
  </si>
  <si>
    <t>ORIGEN DE RECURSOS</t>
  </si>
  <si>
    <t>UNIDAD
DE MEDIDA</t>
  </si>
  <si>
    <t>METAS</t>
  </si>
  <si>
    <t>CONVENIDAS / MODIFICADAS</t>
  </si>
  <si>
    <t>ALCANZADAS</t>
  </si>
  <si>
    <t>NO REALIZADAS POR REINTEGRO</t>
  </si>
  <si>
    <t>POR ALCANZAR</t>
  </si>
  <si>
    <t>Mejorar las condiciones de seguridad pública en las regiones del territorio nacional para construir la paz</t>
  </si>
  <si>
    <t/>
  </si>
  <si>
    <t>Dignificación del personal de las Instituciones de Seguridad Pública y Procuración de Justicia conforme al Modelo Nacional de Policía y Justicia Cívica</t>
  </si>
  <si>
    <t xml:space="preserve"> </t>
  </si>
  <si>
    <t>Mejora salarial, prestaciones y bonos por buen desempeño</t>
  </si>
  <si>
    <t>Transferencias, Asignaciones, Subsidios y Otras Ayudas</t>
  </si>
  <si>
    <t>Ayudas Sociales</t>
  </si>
  <si>
    <t>Ayudas sociales a personas</t>
  </si>
  <si>
    <t>Ayuda extraordinaria para personal policial.</t>
  </si>
  <si>
    <t>Persona</t>
  </si>
  <si>
    <t>Equipamiento del personal de las instituciones de Seguridad Pública y Procuración de Justicia</t>
  </si>
  <si>
    <t>Materiales y Suministros</t>
  </si>
  <si>
    <t xml:space="preserve">Vestuario, blancos, prendas de protección y artículos deportivos </t>
  </si>
  <si>
    <t>Vestuario y uniformes para Secretaría de Seguridad Pública Municipal</t>
  </si>
  <si>
    <t>Cinturón táctico</t>
  </si>
  <si>
    <t>Pieza</t>
  </si>
  <si>
    <t>Prendas de seguridad y proteccion personal</t>
  </si>
  <si>
    <t>Fornitura</t>
  </si>
  <si>
    <t>Materiales y Suministros para Seguridad</t>
  </si>
  <si>
    <t>Prendas de protección para seguridad pública y nacional</t>
  </si>
  <si>
    <t>Prendas de protección para Secretaría de Seguridad Pública Municipal</t>
  </si>
  <si>
    <t>Candado de mano de nylon</t>
  </si>
  <si>
    <t>Candado de mano metálico</t>
  </si>
  <si>
    <t>Casco balístico mínimo nivel III-A</t>
  </si>
  <si>
    <t>Chaleco balístico mínimo nivel III-A, con dos placas balísticas nivel IV</t>
  </si>
  <si>
    <t>Certificación, capacitación y profesionalización de los elementos policiales de las Instituciones de Seguridad Pública conforme al Modelo Nacional de Policía y Justicia Cívica</t>
  </si>
  <si>
    <t>Fortalecimiento de las capacidades de evaluación en control de confianza</t>
  </si>
  <si>
    <t>Servicios Generales</t>
  </si>
  <si>
    <t>Servicios Profesionales, Científicos, Técnicos y Otros Servicios</t>
  </si>
  <si>
    <t>Servicios Profesionales, Científicos, Técnicos Integrales</t>
  </si>
  <si>
    <t>Aplicación de evaluaciones a personal en activo (Permanencias, Ascensos y Promociones).</t>
  </si>
  <si>
    <t>Evaluaciones a aspirantes de nuevo ingreso</t>
  </si>
  <si>
    <t xml:space="preserve">3 Pruebas para Licencia Oficial Colectiva (Psicológica, Médica y Toxicológica). </t>
  </si>
  <si>
    <t>Capacitación en todas sus modalidades para el mejor desempeño de los elementos de las instituciones de seguridad pública y de procuración de justicia conforme al Modelo Nacional de Policía y Justicia Cívica</t>
  </si>
  <si>
    <t>Servicios de capacitación</t>
  </si>
  <si>
    <t>Formación Inicial Aspirantes</t>
  </si>
  <si>
    <t>Servicio</t>
  </si>
  <si>
    <t>Formación Inicial para Elementos en Activo</t>
  </si>
  <si>
    <t>Competencias Básicas de la Función Policial</t>
  </si>
  <si>
    <t>Justicia Cívica</t>
  </si>
  <si>
    <t>Protocolo de Actuación Policial ante Hechos Delictivos</t>
  </si>
  <si>
    <t>Protocolo para la Actuación Policial ante Casos de Violencia contra las Mujeres y Feminicidios</t>
  </si>
  <si>
    <t>Policía de Proximidad con Perspectiva de Género</t>
  </si>
  <si>
    <t>Protocolo para la Atención a Víctimas Vulnerables</t>
  </si>
  <si>
    <t>Atención a la Violencia de Género en el Ámbito Familiar</t>
  </si>
  <si>
    <t>Atención Integral de Primer Contacto a Mujeres Víctimas de Violencia de Género</t>
  </si>
  <si>
    <t>Seguridad Pública con Perspectiva de Género</t>
  </si>
  <si>
    <t>Atención a Víctimas</t>
  </si>
  <si>
    <t>Uso de la Fuerza y Derechos Humanos</t>
  </si>
  <si>
    <t>Liderazgo y Ética Policial</t>
  </si>
  <si>
    <t>Técnicas y Tácticas de Reacción a la Emboscada</t>
  </si>
  <si>
    <t>Curso - Taller Nuestros Valores, Sentido de Pertenencia e Identidad Policial</t>
  </si>
  <si>
    <t>Primeros Auxilios</t>
  </si>
  <si>
    <t>Curso de Especialización para Policía de Reacción</t>
  </si>
  <si>
    <t>Diplomado para Mandos</t>
  </si>
  <si>
    <t>Desarrollo de Habilidades Directivas</t>
  </si>
  <si>
    <t>Planeación Táctica Operativa</t>
  </si>
  <si>
    <t>Planeación y Control Policial</t>
  </si>
  <si>
    <t>Infraestructura de las Instituciones de seguridad pública e instancias de procuración e impartición de justicia conforme al Modelo Nacional de Policía y Justicia Cívica</t>
  </si>
  <si>
    <t>Infraestructura y equipamiento de las Instituciones de Seguridad Pública y Procuración de Justicia</t>
  </si>
  <si>
    <t>a) Infraestructura y equipamiento de las instituciones de seguridad pública y procuración de justicia</t>
  </si>
  <si>
    <t>Materiales de Administración, Emisión de Documentos y Artículos Oficiales</t>
  </si>
  <si>
    <t>Materiales, útiles y equipos menores de oficina</t>
  </si>
  <si>
    <t>Cinta levanta huella</t>
  </si>
  <si>
    <t>Kit Primer Respondiente (Patrulla)</t>
  </si>
  <si>
    <t>Paquete/ Pieza</t>
  </si>
  <si>
    <t>Kit Primer Respondiente (Personal)</t>
  </si>
  <si>
    <t>Materiales de Apoyo para procesamiento de indicios o elementos materiales probatorios y equipo de protección personal</t>
  </si>
  <si>
    <t>Materiales de seguridad pública</t>
  </si>
  <si>
    <t>Cargador de arma corta</t>
  </si>
  <si>
    <t>Cargador de arma larga</t>
  </si>
  <si>
    <t>Cartuchos para arma corta</t>
  </si>
  <si>
    <t>Millar</t>
  </si>
  <si>
    <t>Cartuchos para arma larga</t>
  </si>
  <si>
    <t>Servicios profesionales, Científicos, Técnicos y Otros Servicios</t>
  </si>
  <si>
    <t>Servicios de apoyo administrativo, traducción, fotocopiado e impresión</t>
  </si>
  <si>
    <t>Anexo de continuación de inspección a personas del Informe Policial Homologado</t>
  </si>
  <si>
    <t>Pieza/ Servicio</t>
  </si>
  <si>
    <t>Anexo de continuación de inspección de vehículos del Informe Policial Homologado</t>
  </si>
  <si>
    <t>Anexo de continuación de inspección del lugar del Informe Policial Homologado</t>
  </si>
  <si>
    <t>Anexo de continuación de la descripción de los hechos del Informe Policial Homologado</t>
  </si>
  <si>
    <t>Diagrama del protocolo PCP</t>
  </si>
  <si>
    <t>Entrega recepción de indicio o elementos materiales probatorios</t>
  </si>
  <si>
    <t>Entrega recepción del lugar de intervención</t>
  </si>
  <si>
    <t>Material de Apoyo de Operación para Primer Respondiente</t>
  </si>
  <si>
    <t>Bienes Muebles, Inmuebles e Intangibles</t>
  </si>
  <si>
    <t>Mobiliario y Equipo de Administración</t>
  </si>
  <si>
    <t>Equipo de cómputo y de tecnologías de la información</t>
  </si>
  <si>
    <t>Lector de reconocimiento automático de placas vehiculares</t>
  </si>
  <si>
    <t>Mobiliario y Equipo Educacional y Recreativo</t>
  </si>
  <si>
    <t>Cámaras fotográficas y de video</t>
  </si>
  <si>
    <t>Cámara de solapa</t>
  </si>
  <si>
    <t>Cámara fotográfica para Primer Respondiente (pie a tierra y patrulla)</t>
  </si>
  <si>
    <t>Cámara para casco táctico</t>
  </si>
  <si>
    <t>Sistema de grabación portátil en patrulla</t>
  </si>
  <si>
    <t>Vehículos y Equipo de Transporte</t>
  </si>
  <si>
    <t>Vehículos y equipo terrestre</t>
  </si>
  <si>
    <t>Bicicleta equipada como patrulla con balizamiento</t>
  </si>
  <si>
    <t>Vehículo</t>
  </si>
  <si>
    <t>Motocicleta municipal</t>
  </si>
  <si>
    <t>Vehículo municipal</t>
  </si>
  <si>
    <t>Vehículo táctico municipal</t>
  </si>
  <si>
    <t>Camioneta</t>
  </si>
  <si>
    <t>Motocicleta</t>
  </si>
  <si>
    <t>Pick Up equipada como patrulla</t>
  </si>
  <si>
    <t>Bicileta</t>
  </si>
  <si>
    <t>Equipo de Defensa y Seguridad</t>
  </si>
  <si>
    <t>Equipo de defensa y seguridad</t>
  </si>
  <si>
    <t>Arma corta</t>
  </si>
  <si>
    <t>Arma larga</t>
  </si>
  <si>
    <t>Torre móvil de vigilancia</t>
  </si>
  <si>
    <t>b) Fortalecimiento de capacidades para la prevención y combate a delitos de alto impacto</t>
  </si>
  <si>
    <t>Materiales, útiles y equipos menores de tecnologías de la información y comunicaciones</t>
  </si>
  <si>
    <t xml:space="preserve">Materiales y útiles para el procesamiento en equipos y bienes informáticos </t>
  </si>
  <si>
    <t>Lote</t>
  </si>
  <si>
    <t xml:space="preserve">Productos Químicos, Farmacéuticos y de Laboratorio  </t>
  </si>
  <si>
    <t xml:space="preserve">Materiales, accesorios y suministros médicos </t>
  </si>
  <si>
    <t xml:space="preserve">Kit de primeros auxilios </t>
  </si>
  <si>
    <t>Kit</t>
  </si>
  <si>
    <t>Trajes tipo tybet.</t>
  </si>
  <si>
    <t>Equipo de visión</t>
  </si>
  <si>
    <t>Kit para policía de investigación</t>
  </si>
  <si>
    <t>Servicios Básicos</t>
  </si>
  <si>
    <t xml:space="preserve">Servicios de acceso de Internet, redes y procesamiento de la información </t>
  </si>
  <si>
    <t>Servicios de conducción de señales analógicas y digitales</t>
  </si>
  <si>
    <t xml:space="preserve">Servicios integrales y otros servicios </t>
  </si>
  <si>
    <t>Servicios integrales de telecomunicación</t>
  </si>
  <si>
    <t>Consultas de geolocalización</t>
  </si>
  <si>
    <t>Consulta</t>
  </si>
  <si>
    <t xml:space="preserve">Servicios de consultoría administrativa, procesos, técnica y en tecnologías de información  </t>
  </si>
  <si>
    <t>Servicios de consultoría administrativa, procesos, técnica y en tecnologías de la información</t>
  </si>
  <si>
    <t xml:space="preserve">Servicio </t>
  </si>
  <si>
    <t>Acceso a Huella Digital</t>
  </si>
  <si>
    <t>Bloqueador de escritura</t>
  </si>
  <si>
    <t>Computadora de escritorio</t>
  </si>
  <si>
    <t xml:space="preserve">Computadora portátil </t>
  </si>
  <si>
    <t>Disco duro externo</t>
  </si>
  <si>
    <t>Duplicador de discos duros</t>
  </si>
  <si>
    <t>Equipo de extracción de evidencia digital</t>
  </si>
  <si>
    <t>Equipo para borrado de discos duros</t>
  </si>
  <si>
    <t>Equipo para realizar análisis de voz</t>
  </si>
  <si>
    <t>Kit para manejo de crisis</t>
  </si>
  <si>
    <t>Plotter</t>
  </si>
  <si>
    <t>Sistema de almacenamiento</t>
  </si>
  <si>
    <t>Sistemas informáticos</t>
  </si>
  <si>
    <t>Solución integral Analyst's Workstation</t>
  </si>
  <si>
    <t>Unidad de grabación portátil</t>
  </si>
  <si>
    <t>Unidad de protección y respaldo de energía (UPS)</t>
  </si>
  <si>
    <t>Otros mobiliarios y equipos de administración</t>
  </si>
  <si>
    <t>Circuito cerrado de televisión (CCTV)</t>
  </si>
  <si>
    <t>Sistema de monitoreo y comunicación</t>
  </si>
  <si>
    <t>Equipos y aparatos audiovisuales</t>
  </si>
  <si>
    <t>Digitalizador de video</t>
  </si>
  <si>
    <t>Kit de apoyo tecnológico</t>
  </si>
  <si>
    <t>Pantalla led</t>
  </si>
  <si>
    <t>Kit de cámara oculta</t>
  </si>
  <si>
    <t>Videograbadora</t>
  </si>
  <si>
    <t>Videoproyector</t>
  </si>
  <si>
    <t xml:space="preserve">Equipo e Instrumental Médico y de Laboratorio </t>
  </si>
  <si>
    <t xml:space="preserve">Equipo Médico y de Laboratorio </t>
  </si>
  <si>
    <t>Analizador de ADN</t>
  </si>
  <si>
    <t>Equipo/ Pieza</t>
  </si>
  <si>
    <t>Centrífuga</t>
  </si>
  <si>
    <t>Equipo forense para la extracción de ADN</t>
  </si>
  <si>
    <t>Laboratorio forense portátil</t>
  </si>
  <si>
    <t>Sistema de luz forense</t>
  </si>
  <si>
    <t>Cámara telescópica</t>
  </si>
  <si>
    <t>Fibra óptica táctica</t>
  </si>
  <si>
    <t>Kit de entrada táctica</t>
  </si>
  <si>
    <t>Lentes térmicos</t>
  </si>
  <si>
    <t>Maquinas, Otros Equipos y Herramientas</t>
  </si>
  <si>
    <t>Equipo de comunicación y telecomunicación</t>
  </si>
  <si>
    <t>Control de grabación</t>
  </si>
  <si>
    <t>Eliminador de frecuencia</t>
  </si>
  <si>
    <t>Equipo de radiocomunicación con GPS</t>
  </si>
  <si>
    <t>Equipo de reconocimiento facial</t>
  </si>
  <si>
    <t xml:space="preserve">Equipo forense para extracción física y decodificación de información (Extracción de información de teléfonos) </t>
  </si>
  <si>
    <t>Equipo GPS</t>
  </si>
  <si>
    <t>Equipo táctico de comunicación</t>
  </si>
  <si>
    <t xml:space="preserve">Equipo última milla </t>
  </si>
  <si>
    <t>Kit de micrófono y receptor UHF</t>
  </si>
  <si>
    <t>Kit radio de comunicación táctico</t>
  </si>
  <si>
    <t>Laboratorio forense de audio</t>
  </si>
  <si>
    <t xml:space="preserve">Navegador Satelital </t>
  </si>
  <si>
    <t xml:space="preserve">Radar de penetración </t>
  </si>
  <si>
    <t xml:space="preserve">Rastreador y/o localizador </t>
  </si>
  <si>
    <t xml:space="preserve">Sistema de análisis forense para extracción de información de teléfonos celulares </t>
  </si>
  <si>
    <t>Sistema de análisis para muestreo (GFM)</t>
  </si>
  <si>
    <t>Sistema de intercomunicación</t>
  </si>
  <si>
    <t>Equipo Sistema Cellebrite de Análisis Forense</t>
  </si>
  <si>
    <t>Equipo</t>
  </si>
  <si>
    <t>Equipo especializado (Ubicación de teléfonos celulares)</t>
  </si>
  <si>
    <t xml:space="preserve">Equipos de generación eléctrica, aparatos y accesorios eléctricos </t>
  </si>
  <si>
    <t xml:space="preserve">Convertidor senoidal para onda </t>
  </si>
  <si>
    <t>Otros Equipos</t>
  </si>
  <si>
    <t>Caja inhibidora</t>
  </si>
  <si>
    <t>Activos Intangibles</t>
  </si>
  <si>
    <t>Software</t>
  </si>
  <si>
    <t>Buscador de información en fuentes Wed</t>
  </si>
  <si>
    <t>Licencia</t>
  </si>
  <si>
    <t>Software de geolocalización</t>
  </si>
  <si>
    <t xml:space="preserve">Software de limpieza y análisis geográfico de información telefónica </t>
  </si>
  <si>
    <t xml:space="preserve">Software para cargas/montar imágenes o archivos de evidencia digital </t>
  </si>
  <si>
    <t>Software de análisis de código de hexadecimal</t>
  </si>
  <si>
    <t>Software de detención de estenografía</t>
  </si>
  <si>
    <t>Software para realizar análisis de voz</t>
  </si>
  <si>
    <t>Software Oxygen Forensic Detective</t>
  </si>
  <si>
    <t>Software Magnet AXIOM</t>
  </si>
  <si>
    <t xml:space="preserve">Software de almacenamiento de muestras de voz y grabación con voz </t>
  </si>
  <si>
    <t>Software Gio Basic Sistem</t>
  </si>
  <si>
    <t>c) Unidades de investigación del delito para policía estatal y municipal</t>
  </si>
  <si>
    <t>Servicio de evaluación integral para el desarrollo de instrumentos tecnológicos locales</t>
  </si>
  <si>
    <t>Servidor de cómputo</t>
  </si>
  <si>
    <t>Sistema de almacenamiento de datos</t>
  </si>
  <si>
    <t>Unidad de almacenamiento de datos</t>
  </si>
  <si>
    <t>Computadora de escitorio</t>
  </si>
  <si>
    <t>Circuito Cerrado de Televisión (CCTV)</t>
  </si>
  <si>
    <t xml:space="preserve">Equipo e Instalación de audio y video para sala de entrevistas y sistema de grabación </t>
  </si>
  <si>
    <t>Equipo de insonorización para generar sensación de aislamiento en sala de entrevistas</t>
  </si>
  <si>
    <t>Teléfono interior para comunicación a sala anexo a la sala de entrevista</t>
  </si>
  <si>
    <t>Timbre oculto de alarma para emergencias (en sala de entrevistas)</t>
  </si>
  <si>
    <t>Espejo reversible para sala de entrevistas</t>
  </si>
  <si>
    <t xml:space="preserve">Kit de apoyo tecnológico </t>
  </si>
  <si>
    <t>Pantalla Led</t>
  </si>
  <si>
    <t>Videocámara</t>
  </si>
  <si>
    <t>Maquinaria, otros equipos y herramientas</t>
  </si>
  <si>
    <t>Equipo  GPS</t>
  </si>
  <si>
    <t>Equipo  Sistema Cellebrite de Análisis Forense</t>
  </si>
  <si>
    <t>Equipo forense para extracción física y decodificación de información (Extracción de información de teléfonos)</t>
  </si>
  <si>
    <t>Equipo para extracción de datos de celulares</t>
  </si>
  <si>
    <t>Equipo última milla</t>
  </si>
  <si>
    <t>Kit de radios de intercomunicación táctico</t>
  </si>
  <si>
    <t>Sistema de análisis forense para extracción de información de teléfonos celulares</t>
  </si>
  <si>
    <t>Buscador de información en fuentes Web</t>
  </si>
  <si>
    <t>Software limpieza y análisis geográfico de información telefónica</t>
  </si>
  <si>
    <t>Software suice (sistema de identificación criminal)</t>
  </si>
  <si>
    <t>Software para cargas/montar imágenes o archivos de evidencia digital</t>
  </si>
  <si>
    <t>d) Modelo homologado de unidades de policía cibernética</t>
  </si>
  <si>
    <t>Servicios de acceso de Internet, redes y procesamiento de información</t>
  </si>
  <si>
    <t>Cableado estructurado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</si>
  <si>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</si>
  <si>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</si>
  <si>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</si>
  <si>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Balanceador de carga</t>
  </si>
  <si>
    <t>Computadora portátil</t>
  </si>
  <si>
    <t>Equipo bloqueador contra escritura de discos y USB</t>
  </si>
  <si>
    <t>Equipo de cómputo para análisis forense digital</t>
  </si>
  <si>
    <t>Equipo de extracción de información de dispositivos de comunicación móvil</t>
  </si>
  <si>
    <t>Equipo de seguridad informática (Firewall, IPS, Anti-Spam)</t>
  </si>
  <si>
    <t>Equipo duplicador de discos duros</t>
  </si>
  <si>
    <t>Pantalla táctil inalámbrica</t>
  </si>
  <si>
    <t>Acondicionador de línea</t>
  </si>
  <si>
    <t>Pantalla profesional</t>
  </si>
  <si>
    <t>Procesador de control</t>
  </si>
  <si>
    <t>Procesador de video</t>
  </si>
  <si>
    <t>Cámara digital</t>
  </si>
  <si>
    <t>Video wall de 4 pantallas</t>
  </si>
  <si>
    <t>Software especializado en análisis forense digital</t>
  </si>
  <si>
    <t>f) Fortalecimiento y/o creación de las unidades de inteligencia patrimonial y económica (UIPE’S)</t>
  </si>
  <si>
    <t>Servicios de Informática</t>
  </si>
  <si>
    <t>Servicios profesionales para el desarrollo de sistemas</t>
  </si>
  <si>
    <t>Computadora cliente ligero</t>
  </si>
  <si>
    <t>Correlacionador de eventos</t>
  </si>
  <si>
    <t>Equipo biométrico</t>
  </si>
  <si>
    <t>Equipo de almacenamiento</t>
  </si>
  <si>
    <t>Equipo para respaldo de información</t>
  </si>
  <si>
    <t>Equipo de seguridad de prevención de intrusiones de siguiente generación (NGIPS)</t>
  </si>
  <si>
    <t>Herramienta de seguridad para detección y contención de ciberataques</t>
  </si>
  <si>
    <t>Herramienta de seguridad para el monitoreo y análisis del tráfico de red</t>
  </si>
  <si>
    <t>Herramienta de seguridad para la prevención de fuga o pérdida de información</t>
  </si>
  <si>
    <t xml:space="preserve">Habitáculo para centro de datos </t>
  </si>
  <si>
    <t>Equipo de detección de incendio</t>
  </si>
  <si>
    <t>Pantalla (LED)</t>
  </si>
  <si>
    <t>g) Justicia cívica</t>
  </si>
  <si>
    <t>Materiales y Artículos de Construcción y de Reparación</t>
  </si>
  <si>
    <t>Artículos metálicos para la construcción</t>
  </si>
  <si>
    <t>Artículos metálicos para la construcción para (espacios para la justicia cívica)</t>
  </si>
  <si>
    <t>Proyecto para Prestación de Servicios en materia de Justicia Cívica</t>
  </si>
  <si>
    <t>Proyecto</t>
  </si>
  <si>
    <t>Computadora de Escritorio</t>
  </si>
  <si>
    <t>Computadora Portátil</t>
  </si>
  <si>
    <t>Unidad de protección y respaldo de energía</t>
  </si>
  <si>
    <t xml:space="preserve">Mobiliario y equipo educacional y recreativo </t>
  </si>
  <si>
    <t>Fortalecimiento de las áreas de investigación forense y pericial</t>
  </si>
  <si>
    <t>Vestuario, Blancos, Prendas de Protección y Artículos Deportivos</t>
  </si>
  <si>
    <t>Prendas de Seguridad y Protección personal</t>
  </si>
  <si>
    <t>Escafandras</t>
  </si>
  <si>
    <t>Traje de bioseguridad tyvek</t>
  </si>
  <si>
    <t>Servicios de acceso de internet, redes y procesamiento de información</t>
  </si>
  <si>
    <t>Servicio de consultoría administrativa, procesos, técnica y en tecnologías de la información.</t>
  </si>
  <si>
    <t>Servicios relacionados con certificación de procesos</t>
  </si>
  <si>
    <t>Servicio pago de Acreditación de los Laboratorios Forenses que se encuentran acreditados bajo la norma Iso 17020, 17025 y las que apliquen.</t>
  </si>
  <si>
    <t>Servicio de Pruebas Psicológicas</t>
  </si>
  <si>
    <t>Servicios de Pruebas de Aptitud Pro eficiencias para acreditación de laboratorios.</t>
  </si>
  <si>
    <t>Equipo de Cómputo y de Tecnologías de la Información.</t>
  </si>
  <si>
    <t>Impresora fotográfica</t>
  </si>
  <si>
    <t>Pantalla de proyección</t>
  </si>
  <si>
    <t>Caja Octoplusbox</t>
  </si>
  <si>
    <t>Cámara fotográfica digital</t>
  </si>
  <si>
    <t>Cámara submarina de buceo</t>
  </si>
  <si>
    <t>Lente de Cámara</t>
  </si>
  <si>
    <t>Disparador remoto inalámbrico para canon T6</t>
  </si>
  <si>
    <t>Equipo Instrumental Médico y de Laboratorio</t>
  </si>
  <si>
    <t>Equipo médico y de laboratorio</t>
  </si>
  <si>
    <t>AB 2500 genetic analyzer HID para identificación humana</t>
  </si>
  <si>
    <t>Analizador de hidrocarburos petrosense</t>
  </si>
  <si>
    <t>Caja de Faraday</t>
  </si>
  <si>
    <t>Calibrador digital</t>
  </si>
  <si>
    <t>Cámara bioclimática</t>
  </si>
  <si>
    <t>Cámara de video y grabación de manchas de sangre y residuos de disparo.</t>
  </si>
  <si>
    <t>Cámara de ahumado desechable con marco de fibra de vidrio</t>
  </si>
  <si>
    <t>Cámara de cianocrilato</t>
  </si>
  <si>
    <t>Cámara de secado de evidencia y extracción de vapores</t>
  </si>
  <si>
    <t>Cámara de tomas de muestra con división deslizable Grabadores de escritorio Tascam con Lap top micrófono y pedestal mini</t>
  </si>
  <si>
    <t>Cámara intraoral</t>
  </si>
  <si>
    <t>Cámara para cadáveres</t>
  </si>
  <si>
    <t>Cámara para putrefactos para cadáveres</t>
  </si>
  <si>
    <t>Cámaras de video para espacios confinados</t>
  </si>
  <si>
    <t>Campana de contención de bioseguridad nivel 1</t>
  </si>
  <si>
    <t>Carro elevador hidráulico</t>
  </si>
  <si>
    <t>Centrífuga banco</t>
  </si>
  <si>
    <t>Charola para manejo operación y almacenaje de cuerpos</t>
  </si>
  <si>
    <t>Concentrador ADN</t>
  </si>
  <si>
    <t>Concentrador de datos</t>
  </si>
  <si>
    <t>Contenedor de nitrógeno líquido con capacidad de 50 lts</t>
  </si>
  <si>
    <t>Criomolino para pulverizar hueso, por medio de nitrógeno líquido</t>
  </si>
  <si>
    <t>Cromatógrafo de gases</t>
  </si>
  <si>
    <t>Cromatógrafo de líquidos</t>
  </si>
  <si>
    <t>Detector de explosivos portátil RKI</t>
  </si>
  <si>
    <t>Detector de gases RKI</t>
  </si>
  <si>
    <t>Dispositivo recuperador de balas</t>
  </si>
  <si>
    <t>Distanciómetro láser</t>
  </si>
  <si>
    <t>Dummy con accesorios simuladores de lesiones</t>
  </si>
  <si>
    <t>Dummy desarticulable</t>
  </si>
  <si>
    <t>Dummy esqueletizado desarticulable</t>
  </si>
  <si>
    <t>Duplicadores TD2</t>
  </si>
  <si>
    <t>Electroforesis capilar</t>
  </si>
  <si>
    <t>Elevador eléctrico para transportar cadáveres</t>
  </si>
  <si>
    <t>Equipo AFIS escena del Crimen</t>
  </si>
  <si>
    <t>Equipo Analizador de Aleaciones (Oro)</t>
  </si>
  <si>
    <t>Equipo biométrico de comparación de voz</t>
  </si>
  <si>
    <t>Equipo de procesamiento y limpieza de la señal de audio</t>
  </si>
  <si>
    <t>Equipo de Comparación de Voz por Formantes IKAR LAB-II</t>
  </si>
  <si>
    <t>Equipo de correlación de variables ambientales, análisis de parámetros fisicoquímicos, bioquímicos y microbiológicos</t>
  </si>
  <si>
    <t>Equipo de desempeño óptimo con interfaces para veterinaria</t>
  </si>
  <si>
    <t>Equipo de enrolamiento en vivo</t>
  </si>
  <si>
    <t>Equipo de extracción automatizada de dispositivos móviles ZRT 2</t>
  </si>
  <si>
    <t>Equipo de extracción celular UFED Cellebrite touch con versión Phisical y logical</t>
  </si>
  <si>
    <t>Equipo Detective- Clear ID</t>
  </si>
  <si>
    <t>Equipo fotodocumentador geles de agarosa</t>
  </si>
  <si>
    <t>Equipo Opminizador de Huellas Latentes</t>
  </si>
  <si>
    <t>Equipo para análisis de documentos cuestionados ESDA, identificación de escritura oculta</t>
  </si>
  <si>
    <t>Equipo para homogenizar sustancias VORTEX</t>
  </si>
  <si>
    <t>Equipo portable de gas detector</t>
  </si>
  <si>
    <t>Equipo portátil de análisis de suelo</t>
  </si>
  <si>
    <t>Equipo Star Witnes</t>
  </si>
  <si>
    <t>Equipo themomixer</t>
  </si>
  <si>
    <t>Equipo y traje de explosivos</t>
  </si>
  <si>
    <t>Equipo AFIS - Full Work Station</t>
  </si>
  <si>
    <t>Espectrofómetro de Infrarrojo con accesorio de ATR y deshumificador</t>
  </si>
  <si>
    <t>Estación de adquisición de balas/proyectiles compatibles con tecnología nacional</t>
  </si>
  <si>
    <t>Estación de adquisición de casquillos compatibles con tecnología nacional</t>
  </si>
  <si>
    <t>Estación de Captura Remota AFIS Cardscan/Telscan</t>
  </si>
  <si>
    <t>Estación de correlación y/o consulta de casquillos y balas compatibles con tecnología nacional</t>
  </si>
  <si>
    <t>Estación de huella latente</t>
  </si>
  <si>
    <t>Estación de investigación para huellas latentes con luz de diferentes longitudes de onda</t>
  </si>
  <si>
    <t>Estación de necropsia</t>
  </si>
  <si>
    <t>Estación de operaciones para necropsias para putrefactos e infectología</t>
  </si>
  <si>
    <t>Estación de referencia y sistema de posicionamiento geográfico portátil</t>
  </si>
  <si>
    <t>Estación de trabajo tipo cámara con fuente de luz UV para PCR</t>
  </si>
  <si>
    <t>Estación fija de análisis forense FRED con software Encase Forensic, FTK e IEF</t>
  </si>
  <si>
    <t>Estación portátil de análisis forense con Software Encase Forensic, FTK, IEF, Kit de Ultrakit con bloqueadores de escritura y duplicador de discos duros TD 2 Tableau</t>
  </si>
  <si>
    <t>Estación total para topografía con distanciómetro</t>
  </si>
  <si>
    <t>Estación Verificadora AFIS</t>
  </si>
  <si>
    <t>Estereoscopio</t>
  </si>
  <si>
    <t>Estereoscopio microscópico SMZ660</t>
  </si>
  <si>
    <t>Estuche de lámparas fluorescentes para el revelado de huellas latentes</t>
  </si>
  <si>
    <t>Fotómetro de microplaca</t>
  </si>
  <si>
    <t>Gabinete extractor de vapores de cianocrilato</t>
  </si>
  <si>
    <t>Gabinete para secado de prendas</t>
  </si>
  <si>
    <t>Gabinete de laboratorio con vitrina</t>
  </si>
  <si>
    <t>Generador de nitrógeno</t>
  </si>
  <si>
    <t>Georradar</t>
  </si>
  <si>
    <t>Grabadoras Digitales que graben en formato WAV</t>
  </si>
  <si>
    <t>Horno de esterilización</t>
  </si>
  <si>
    <t>Horno de microondas para digestión de muestras</t>
  </si>
  <si>
    <t>Incubadora de baño seco digital</t>
  </si>
  <si>
    <t>Kit de exploración</t>
  </si>
  <si>
    <t>Kit de restructuración de matrículas</t>
  </si>
  <si>
    <t>Kit de trayectoria láser</t>
  </si>
  <si>
    <t>Kit de herramientas de antropología</t>
  </si>
  <si>
    <t>Kit de trayectorias balísticas</t>
  </si>
  <si>
    <t>KRI Portable Gas Detector</t>
  </si>
  <si>
    <t>Laboratorio de impresión fotográfica termal en seco</t>
  </si>
  <si>
    <t>Lavador de microplacas</t>
  </si>
  <si>
    <t>Lector de microchips de mano</t>
  </si>
  <si>
    <t>Levantador electroestático impresiones polvo</t>
  </si>
  <si>
    <t>Limpiador ultrasónico</t>
  </si>
  <si>
    <t>Medidor digital de compactación del suelo</t>
  </si>
  <si>
    <t>Medidor portátil de salinidad, conductividad, oxígeno disuelto y temperatura</t>
  </si>
  <si>
    <t>Microscopio (Diferentes tipos)</t>
  </si>
  <si>
    <t>Microtomo</t>
  </si>
  <si>
    <t>Modelo del cuerpo humano torso elemental</t>
  </si>
  <si>
    <t>Modelo Esqueleto Humano</t>
  </si>
  <si>
    <t>Navegador GPS portátil</t>
  </si>
  <si>
    <t>Negatoscopio</t>
  </si>
  <si>
    <t>Plasma Inductivamente acoplado a Espectrofometría de Masas. (ICP-MS)</t>
  </si>
  <si>
    <t>Sistema de búsqueda de locutores masiva con base de datos reducida</t>
  </si>
  <si>
    <t>Sistema de luces forense para laboratorio, incluye fuente de poder</t>
  </si>
  <si>
    <t>Procesador de tejidos</t>
  </si>
  <si>
    <t>Radio para comunicaciones de 25 km</t>
  </si>
  <si>
    <t>Radiovisográfo, sensor útil para la toma de radiografías digitales</t>
  </si>
  <si>
    <t>Refrigerador para fetos/órganos</t>
  </si>
  <si>
    <t>Refrigeradores de laboratorio</t>
  </si>
  <si>
    <t>Secuenciador de ADN</t>
  </si>
  <si>
    <t>Selladora térmica de impulso</t>
  </si>
  <si>
    <t>Servidor de base de datos compatible con la tecnología utilizada a nivel nacional</t>
  </si>
  <si>
    <t>Sistema automático de extracción de sólidos</t>
  </si>
  <si>
    <t>Sistema automático para portaobjetos (Tinción y Montaje)</t>
  </si>
  <si>
    <t>Sistema automatizado para extracción de ADN</t>
  </si>
  <si>
    <t>Sistema de administración para estaciones de referencia</t>
  </si>
  <si>
    <t>Sistema de desionizador de agua</t>
  </si>
  <si>
    <t>Sistema de inclusión de tejidos modular</t>
  </si>
  <si>
    <t>Sistema de levantamientos planimétricos</t>
  </si>
  <si>
    <t>Secador de hisopos</t>
  </si>
  <si>
    <t>Gabinetes para almacén de reactivos con filtros</t>
  </si>
  <si>
    <t>HID-Ion S5, equipo Nueva generación para DNA Mitocondrial</t>
  </si>
  <si>
    <t>Evidence Photography Systems</t>
  </si>
  <si>
    <t xml:space="preserve">Biomek 4000 </t>
  </si>
  <si>
    <t>Equipo Automatizado QIAcube para extracción de ADN a partir de muestras de asalto sexual y muestras óseas</t>
  </si>
  <si>
    <t>Equipo Para Análisis de Documentos Cuestionados SPECTRA PRO</t>
  </si>
  <si>
    <t>Cámara de vacío para revelado de huellas latentes VMD</t>
  </si>
  <si>
    <t>Scene View</t>
  </si>
  <si>
    <t>Sistema de análisis para drogas</t>
  </si>
  <si>
    <t>Cámara Plas-Labs PCR UV chamber</t>
  </si>
  <si>
    <t>Videocomparador espectral</t>
  </si>
  <si>
    <t>Equipo de Análisis de documentos</t>
  </si>
  <si>
    <t>Equipo de Análisis y detección de metabólicos de drogas de abuso</t>
  </si>
  <si>
    <t xml:space="preserve">Calibrador para instrumental GPM </t>
  </si>
  <si>
    <t>Photovent</t>
  </si>
  <si>
    <t>Analizador Genético de 4 capilares</t>
  </si>
  <si>
    <t>Sistema de PCR</t>
  </si>
  <si>
    <t>Termociclador</t>
  </si>
  <si>
    <t xml:space="preserve">Activos Intangibles </t>
  </si>
  <si>
    <t>Software Forense o de Apoyo a la Investigación Forense</t>
  </si>
  <si>
    <t>Sistema de estándares de trabajo y rendición de cuentas</t>
  </si>
  <si>
    <t>Seguimiento a protocolos de actuación policial para mejorar el desempeño del personal de las instituciones de seguridad pública y procuración de justicia</t>
  </si>
  <si>
    <t>Materiales y útiles de enseñanza</t>
  </si>
  <si>
    <t>Materiales y suministros para planteles educativos</t>
  </si>
  <si>
    <t>Juegos de mesa</t>
  </si>
  <si>
    <t>Memoramas</t>
  </si>
  <si>
    <t>Marionetas</t>
  </si>
  <si>
    <t>Libros para Colorear</t>
  </si>
  <si>
    <t>Crayones de Colores</t>
  </si>
  <si>
    <t>Cámaras de fotografía y video</t>
  </si>
  <si>
    <t>Tablet</t>
  </si>
  <si>
    <t>Lectores</t>
  </si>
  <si>
    <t>Monitor</t>
  </si>
  <si>
    <t>Pantalla para proyector</t>
  </si>
  <si>
    <t>Proyector</t>
  </si>
  <si>
    <t>Otro mobiliario y equipo educacional y recreativo</t>
  </si>
  <si>
    <t>Guitarra</t>
  </si>
  <si>
    <t>Teclado</t>
  </si>
  <si>
    <t>Bajo</t>
  </si>
  <si>
    <t>Batería</t>
  </si>
  <si>
    <t>Tumbas</t>
  </si>
  <si>
    <t>Cajón</t>
  </si>
  <si>
    <t>Güiro</t>
  </si>
  <si>
    <t>Bocina</t>
  </si>
  <si>
    <t>Micrófono</t>
  </si>
  <si>
    <t>Consola</t>
  </si>
  <si>
    <t>Maquinaria, Otros Equipos y Herramientas</t>
  </si>
  <si>
    <t>Botón de pánico</t>
  </si>
  <si>
    <t>Equipo de GPS</t>
  </si>
  <si>
    <t>Radio base</t>
  </si>
  <si>
    <t>Radio portátil</t>
  </si>
  <si>
    <t>Otros equipos</t>
  </si>
  <si>
    <t>Simulador de Tiro de Realidad Virtual</t>
  </si>
  <si>
    <t>Licencias informáticas e intelectuales</t>
  </si>
  <si>
    <t>Licencias</t>
  </si>
  <si>
    <t>Impulso a la mejoría del control de gestión, supervisión y seguimiento de los reportes a la policía</t>
  </si>
  <si>
    <t>Servicios integrales y otros servicios</t>
  </si>
  <si>
    <t>Equipo de seguridad informática (firewall, IPS, Antispam)</t>
  </si>
  <si>
    <t>Servidor de computo</t>
  </si>
  <si>
    <t>Fortalecer el diseño e implementación de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</si>
  <si>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Prevención de la violencia y del delito conforme al Modelo Nacional de Policía y Justicia Cívica</t>
  </si>
  <si>
    <t>Prevención de la violencia y la delincuencia, proceso generador de paz y proceso para la atención de la delincuencia juvenil</t>
  </si>
  <si>
    <t>Servicios de investigación científica y desarrollo</t>
  </si>
  <si>
    <t>Diagnóstico de violencia y seguridad escolar</t>
  </si>
  <si>
    <t xml:space="preserve">Proyecto </t>
  </si>
  <si>
    <t xml:space="preserve">Contextualización de problemáticas en jóvenes </t>
  </si>
  <si>
    <t>Diagnóstico sobre violencia familiar y de género</t>
  </si>
  <si>
    <t>Diagnósticos participativos</t>
  </si>
  <si>
    <t>Participación Ciudadana para la construcción de paz.</t>
  </si>
  <si>
    <t>Muebles de oficina y estantería</t>
  </si>
  <si>
    <t>Equipamiento para Intervención</t>
  </si>
  <si>
    <t>Aparatos deportivos</t>
  </si>
  <si>
    <t>Prevención y atención de la violencia contra las mujeres con perspectiva de género</t>
  </si>
  <si>
    <t>Fortalecimiento a los programas de prevención y atención a la violencia contra las mujeres</t>
  </si>
  <si>
    <t>Materiales y útiles para el procesamiento en equipos y bienes informáticos</t>
  </si>
  <si>
    <t>Productos Químicos, Farmacéuticos y de Laboratorio</t>
  </si>
  <si>
    <t>Materiales, accesorios y suministros de laboratorio</t>
  </si>
  <si>
    <t>Lote/ Pieza</t>
  </si>
  <si>
    <t>Elaboración de manuales de procedimientos, protocolos</t>
  </si>
  <si>
    <t>Servicios de Instalación, Reparación, Mantenimiento y Conservación</t>
  </si>
  <si>
    <t>Reparacion y Mantenimiento de Equipo de Transporte</t>
  </si>
  <si>
    <t>Mantenimiento y conservación de Vehiculos Terrestres</t>
  </si>
  <si>
    <t>Access point</t>
  </si>
  <si>
    <t>Control de Acceso</t>
  </si>
  <si>
    <t>Enrolador de huellas</t>
  </si>
  <si>
    <t>Sistema de traducción simultánea</t>
  </si>
  <si>
    <t>Equipo detector de fuego</t>
  </si>
  <si>
    <t>Pantalla para proyección retráctil</t>
  </si>
  <si>
    <t>Cámara (Web p/computadoras)</t>
  </si>
  <si>
    <t>Equipo de video y sonido para cámara de Gesell</t>
  </si>
  <si>
    <t>Equipo de videograbación</t>
  </si>
  <si>
    <t>Muñecos sexuados (Juego o set)</t>
  </si>
  <si>
    <t>Equipo e Instrumental Médico y de Laboratorio</t>
  </si>
  <si>
    <t>Cama de exploración</t>
  </si>
  <si>
    <t>Equipo de química sanguínea</t>
  </si>
  <si>
    <t>Equipo para hematología clínica</t>
  </si>
  <si>
    <t>Maniquí anatómico</t>
  </si>
  <si>
    <t>Instrumental médico y de laboratorio</t>
  </si>
  <si>
    <t>Detector de latidos fetales</t>
  </si>
  <si>
    <t>Cámara IP</t>
  </si>
  <si>
    <t>Equipo para enlaces de comunicación</t>
  </si>
  <si>
    <t>Capacitación continua para la atención y prevención de la violencia de género</t>
  </si>
  <si>
    <t>Cursos de capacitación</t>
  </si>
  <si>
    <t>Curso de capacitación para otros operadores de las instituciones de seguridad pública_Formación Inicial (CEAV)</t>
  </si>
  <si>
    <t>Curso de capacitación para otros operadores de las instituciones de seguridad pública_Formación Continua (CEAV)</t>
  </si>
  <si>
    <t>Curso de capacitación para otros operadores de las instituciones de seguridad pública_Formación Continua (CEAV) Violencia de Género</t>
  </si>
  <si>
    <t>Cursos de capacitación Seguridad Pública con Perspectiva de Género</t>
  </si>
  <si>
    <t>Impulsar la reinserción social de las personas privadas de la libertad en centros penitenciarios con enfoque de respeto a los derechos humanos, inclusión y perspectiva de género</t>
  </si>
  <si>
    <t>Fortalecimiento del sistema penitenciario nacional y de ejecución de medidas para adolescentes</t>
  </si>
  <si>
    <t>Fortalecimiento al sistema penitenciario nacional</t>
  </si>
  <si>
    <t>Prendas de seguridad y protección personal</t>
  </si>
  <si>
    <t>Equipo de protección radiológica (mandil, collarín y lentes emplomados)</t>
  </si>
  <si>
    <t xml:space="preserve">Cargador para arma larga </t>
  </si>
  <si>
    <t>Cartuchos</t>
  </si>
  <si>
    <t>Kit equipo antimotín</t>
  </si>
  <si>
    <t>Cinturón de restricción de movimiento</t>
  </si>
  <si>
    <t>Herramientas, Refacciones y Accesorios Menores</t>
  </si>
  <si>
    <t>Herramientas menores</t>
  </si>
  <si>
    <t>Detector de metales (manual)</t>
  </si>
  <si>
    <t>Refacciones y accesorios menores de edificios</t>
  </si>
  <si>
    <t>Candados de alta seguridad</t>
  </si>
  <si>
    <t>Servicios de protección y seguridad</t>
  </si>
  <si>
    <t>Blindaje de unidades automotrices</t>
  </si>
  <si>
    <t>Servidor de respaldo informático de información</t>
  </si>
  <si>
    <t>Equipo de Registros Biométricos</t>
  </si>
  <si>
    <t>Digitalizador de voz</t>
  </si>
  <si>
    <t>Estación de captura de registro dactilar y palmar</t>
  </si>
  <si>
    <t>Estación telescan</t>
  </si>
  <si>
    <t>Lector biométrico</t>
  </si>
  <si>
    <t>Lector de iris</t>
  </si>
  <si>
    <t>Lector de reconocimiento de placa vehicular</t>
  </si>
  <si>
    <t>Lector de rostro</t>
  </si>
  <si>
    <t>Servidor de aplicaciones y/o plataforma</t>
  </si>
  <si>
    <t>Servidor de consulta</t>
  </si>
  <si>
    <t>Servidor de datos</t>
  </si>
  <si>
    <t>Componentes de controles de acceso (chapas magnéticas, tarjetas, etc.)</t>
  </si>
  <si>
    <t>Congelador horizontal de 15 pies con termostato</t>
  </si>
  <si>
    <t>Control de acceso de visita familiar y acceso general</t>
  </si>
  <si>
    <t>Procesador de audio</t>
  </si>
  <si>
    <t>Sistema de grabación y almacenamiento de video</t>
  </si>
  <si>
    <t>Sistema de comunicación</t>
  </si>
  <si>
    <t>Mobiliario y equipo educacional y recreativo</t>
  </si>
  <si>
    <t>Kit de iluminación</t>
  </si>
  <si>
    <t>Caja obscura para revelar placa de rayos X dental</t>
  </si>
  <si>
    <t>Cámara Termográfica</t>
  </si>
  <si>
    <t>Carro rojo de emergencia</t>
  </si>
  <si>
    <t>Concentrador estacionario</t>
  </si>
  <si>
    <t>Cuna de calor radiante</t>
  </si>
  <si>
    <t>Desfibrilador portátil</t>
  </si>
  <si>
    <t>Desfibrilador</t>
  </si>
  <si>
    <t>Electrocardiógrafo</t>
  </si>
  <si>
    <t>Electrocauterio</t>
  </si>
  <si>
    <t>Equipo de coagulación</t>
  </si>
  <si>
    <t>Espectrofotómetro</t>
  </si>
  <si>
    <t>Generador radiológico</t>
  </si>
  <si>
    <t>Sistema para inactivar o esterilizar los residuos peligrosos biológicos</t>
  </si>
  <si>
    <t>Sistema para marcar placas</t>
  </si>
  <si>
    <t>Sistema para recolectar residuos peligrosos y para inactivar o esterilizar</t>
  </si>
  <si>
    <t>Tanque compresor de oxígeno grado médico</t>
  </si>
  <si>
    <t>Cámara de neubawer</t>
  </si>
  <si>
    <t>Esterilizador de vapor con cámara de acero</t>
  </si>
  <si>
    <t>Refractómetro de mano</t>
  </si>
  <si>
    <t>Resucitador</t>
  </si>
  <si>
    <t>Camioneta para traslado de reos</t>
  </si>
  <si>
    <t>Carrocerías y Remolques</t>
  </si>
  <si>
    <t>Remolque para traslado de equipo antimotín</t>
  </si>
  <si>
    <t>Equipo aeroespacial</t>
  </si>
  <si>
    <t>Antidrone</t>
  </si>
  <si>
    <t>Cabina portátil insonorizada</t>
  </si>
  <si>
    <t>Cañón sónico (acústico de largo alcance de 150 decibelios)</t>
  </si>
  <si>
    <t>Cargador para arma corta</t>
  </si>
  <si>
    <t>Detector de explosivos y narcóticos</t>
  </si>
  <si>
    <t>Detector de metales tipo silla para cavidades del cuerpo</t>
  </si>
  <si>
    <t>Sistema de detección de objetos y sustancias prohibidas adheridos al cuerpo en cavidades</t>
  </si>
  <si>
    <t>Maquinaria y equipo industrial</t>
  </si>
  <si>
    <t>Detector de metales</t>
  </si>
  <si>
    <t>Sistemas de aire acondicionado, calefacción y de refrigeración industrial y comercial</t>
  </si>
  <si>
    <t>Condensador para cuarto frío</t>
  </si>
  <si>
    <t>Cuarto frío</t>
  </si>
  <si>
    <t>Accesorios para radiocomunicación</t>
  </si>
  <si>
    <t>Equipo de radio base</t>
  </si>
  <si>
    <t>Equipo de radiocomunicación (tipo matra)</t>
  </si>
  <si>
    <t>Equipo para enlace de transmisión de datos</t>
  </si>
  <si>
    <t>Infraestructura y software para monitoreo remoto</t>
  </si>
  <si>
    <t>Kit de monitoreo remoto</t>
  </si>
  <si>
    <t>Módulo de amplificación de frecuencia</t>
  </si>
  <si>
    <t>Repetidor para cobertura de radiocomunicación</t>
  </si>
  <si>
    <t>Sistema electrónico de Seguridad Perimetral</t>
  </si>
  <si>
    <t>Torre para radiocomunicación</t>
  </si>
  <si>
    <t>Equipos de generación eléctrica, aparatos y accesorios eléctricos</t>
  </si>
  <si>
    <t>Homologación de tierras físicas</t>
  </si>
  <si>
    <t>Paneles Solares</t>
  </si>
  <si>
    <t>Aduana inteligente</t>
  </si>
  <si>
    <t>Cabina para grabación de voz</t>
  </si>
  <si>
    <t>Sistema de Protección de Acceso Vehicular</t>
  </si>
  <si>
    <t>Fortalecimiento de la autoridad administrativa especializada del sistema de justicia penal para adolescentes</t>
  </si>
  <si>
    <t>Paletas para revisión de personas</t>
  </si>
  <si>
    <t>Servicios de telecomunicaciones y satélites</t>
  </si>
  <si>
    <t>Red de telecomunicaciones</t>
  </si>
  <si>
    <t>Servicios de informática</t>
  </si>
  <si>
    <t xml:space="preserve">Moobiliario y Equipo educacional y Recreativo </t>
  </si>
  <si>
    <t>Grabadora</t>
  </si>
  <si>
    <t>Camión para traslado de adolescentes que cumplen medida</t>
  </si>
  <si>
    <t>Transformador</t>
  </si>
  <si>
    <t>Fortalecer la capacidad tecnológica que permita a las instituciones de seguridad de los tres órdenes de gobierno el intercambio seguro de la información en la generación de inteligencia, prevención y persecución del delito</t>
  </si>
  <si>
    <t>Sistema Nacional de Información</t>
  </si>
  <si>
    <t>Bases de datos del Sistema Nacional de Seguridad Pública</t>
  </si>
  <si>
    <t>Materiales y útiles de impresión y reproducción</t>
  </si>
  <si>
    <t>Cintas para impresora térmica</t>
  </si>
  <si>
    <t>Cableado Estructurado</t>
  </si>
  <si>
    <t>Servicios integrales de infraestructura de cómputo</t>
  </si>
  <si>
    <t>Servicio de Arrendamiento</t>
  </si>
  <si>
    <t>Arrendamiento de activos intangibles</t>
  </si>
  <si>
    <t>Renovación de licencias</t>
  </si>
  <si>
    <t>Servicios de desarrollo de aplicaciones informáticas y servicio de instalación de software</t>
  </si>
  <si>
    <t>Access Point</t>
  </si>
  <si>
    <t>Analizador de voz</t>
  </si>
  <si>
    <t>Digiscan Web</t>
  </si>
  <si>
    <t xml:space="preserve">Estación de captura de registros dactilares y palmas </t>
  </si>
  <si>
    <t>Torre (arriostrada-autosoportada)</t>
  </si>
  <si>
    <t>Unidad de energía ininterrumpida</t>
  </si>
  <si>
    <t>Sistema</t>
  </si>
  <si>
    <t>Kit de Lámpara</t>
  </si>
  <si>
    <t>Video Proyector</t>
  </si>
  <si>
    <t>Accesorios mayores (fibra óptica)</t>
  </si>
  <si>
    <t>Equipo de enlaces de datos inalámbricos o de microondas en 4.9 GHz</t>
  </si>
  <si>
    <t>Equipo de videoconferencia</t>
  </si>
  <si>
    <t>Equipo de protección contra descargas atmosféricas (Sistema de Tierras Físicas y Apartarrayos)</t>
  </si>
  <si>
    <t>Sistema de energía interrumpible</t>
  </si>
  <si>
    <t>Sistema Nacional de Atención de Llamadas de Emergencias y Denuncias Ciudadanas</t>
  </si>
  <si>
    <t>Unidad de energía Ininterrumpida</t>
  </si>
  <si>
    <t>Fortalecimiento de los Sistemas de Videovigilancia y Geolocalización.</t>
  </si>
  <si>
    <t>Servicios Integrales de Telecomunicación</t>
  </si>
  <si>
    <t>Aire Acondicionado</t>
  </si>
  <si>
    <t xml:space="preserve">Red Nacional de Radiocomunicación </t>
  </si>
  <si>
    <t>Instalación, reparación y mantenimiento de maquinaria, otros equipos y herramienta</t>
  </si>
  <si>
    <t>Mantenimiento a aires acondicionados</t>
  </si>
  <si>
    <t>Torre de radiocomunicación</t>
  </si>
  <si>
    <t>Terminal Móvil</t>
  </si>
  <si>
    <t>Téminal de Escritorio (Radio Base)</t>
  </si>
  <si>
    <t>Terminal Potátil</t>
  </si>
  <si>
    <t>Equipo de protección contra descargas atmosféricas (Apartarrayos)</t>
  </si>
  <si>
    <t>Equipo de protección contra descargas atmosféricas (Sistema de tierras físicas)</t>
  </si>
  <si>
    <t>Unidad de Protección y Respaldo de Energía (UPS)</t>
  </si>
  <si>
    <t>Batería para Terminal Portátil</t>
  </si>
  <si>
    <t>INFORME DEL AVANCE EN EL EJERCICIO DE LOS RECURSOS DEL FONDO PARA EL FORTALECIMIENTO DE LAS INSTITUCIONES DE SEGURIDAD PÚBLICA (FOFISP) PARA EL EJERCICIO FISCAL 2023</t>
  </si>
  <si>
    <t>FORMATO DE LA ESTRUCTURA PRESUPUESTARIA FOFISP 2023</t>
  </si>
  <si>
    <t>RECURSOS CONVENIDOS  /MODIFICADOS</t>
  </si>
  <si>
    <t>CONVENIDAS/MODIFICADAS</t>
  </si>
  <si>
    <t>FIRMA</t>
  </si>
  <si>
    <t>INSTRUCTIVO DEL INFORME DEL AVANCE EN EL EJERCICIO DE LOS RECURSOS DEL FONDO PARA EL FORTALECIMIENTO DE LAS INSTITUCIONES DE SEGURIDAD PÚBLICA (FOFISP) 2023</t>
  </si>
  <si>
    <t xml:space="preserve">PESTAÑA </t>
  </si>
  <si>
    <t>"EDO" ("nombre abreviado de la entidad federativa")</t>
  </si>
  <si>
    <t>Avance Físico Financiero de la Entidad Federativa, en el cual se deberá reflejar el avance en la aplicación de los recursos y cumplimiento de metas programáticas del FOFISP, en sus diversos momentos contables del recurso convenido, así como las modificaciones programáticas presupuestales previa validación del SESNSP.</t>
  </si>
  <si>
    <t>Fecha de Corte</t>
  </si>
  <si>
    <t>Corresponde al mes o trimestre, en su caso, reportado.</t>
  </si>
  <si>
    <t>Año</t>
  </si>
  <si>
    <t>Ejercicio fiscal del cual se trate.</t>
  </si>
  <si>
    <t>Entidad</t>
  </si>
  <si>
    <t>Clave asignada por el Instituto Nacional de Geografía y Estadística a cada entidad federativa.</t>
  </si>
  <si>
    <t>Eje</t>
  </si>
  <si>
    <t>Los Ejes Estratégicos del Sistema Nacional de Seguridad Pública aprobados por el Consejo Nacional de Seguridad Pública  mediante el acuerdo 06/XLVIII/22 en su Cuadragésima Quinta Sesión Ordinaria, celebrada el 2 de diciembre de 2022.</t>
  </si>
  <si>
    <t>Programa</t>
  </si>
  <si>
    <t>Los Programas con Prioridad Nacional aprobados por el Consejo Nacional de Seguridad Pública  mediante el acuerdo 06/XLVIII/22 en su Cuadragésima Quinta Sesión Ordinaria, celebrada el 2 de diciembre de 2022.</t>
  </si>
  <si>
    <t>Subprograma</t>
  </si>
  <si>
    <t>Subprogramas para la implementación de los Programas con Prioridad Nacional de los Ejes Estratégicos del Sistema Nacional de Seguridad Pública.</t>
  </si>
  <si>
    <t>Capitulo</t>
  </si>
  <si>
    <t>Es el mayor nivel de agregación que identifica el conjunto homogéneo y ordenado de los bienes y servicios requeridos por los entes públicos.</t>
  </si>
  <si>
    <t>Concepto</t>
  </si>
  <si>
    <t>Son subconjuntos homogéneos y ordenados en forma específica, producto de la desagregación de los bienes y servicios, incluidos en cada capítulo.</t>
  </si>
  <si>
    <t>Partida Genérica</t>
  </si>
  <si>
    <t>Es el nivel de agregación más específico en el cual se describen las expresiones concretas y detalladas de los bienes y servicios que se adquieren o contraten, y que permite la armonización a todos los niveles de gobierno</t>
  </si>
  <si>
    <t xml:space="preserve">Bien </t>
  </si>
  <si>
    <t xml:space="preserve">Los bienes, infraestructura y servicios que refiere un proyecto de inversión asociado a los Programas con Prioridad Nacional contenidos en los Ejes Estratégicos del Sistema Nacional de Seguridad Pública, los cuales se encuentran alineados al Clasificador por Objeto del Gasto </t>
  </si>
  <si>
    <t>Origen de los recursos</t>
  </si>
  <si>
    <t>Distribución de los recursos convenidos de acuerdo al Anexo Técnico del Convenio de Coordinación del ejercicio fiscal correspondiente, tanto de los recursos federales como de la aportación estatal.</t>
  </si>
  <si>
    <t>Unidad de Medida</t>
  </si>
  <si>
    <t>Definición de los bienes y servicios convenidos para su cuantificación.</t>
  </si>
  <si>
    <t>Cantidad</t>
  </si>
  <si>
    <t>El número de bienes y/o servicios programados para ser alcanzados con el presupuesto convenido.</t>
  </si>
  <si>
    <t xml:space="preserve">Persona: El numero de elementos y/o servidores públicos,  programados a ser beneficiados con el recurso convenido.
</t>
  </si>
  <si>
    <t>Modificaciones Programático-Presupuestales</t>
  </si>
  <si>
    <t>Las modificaciones que se realicen a las metas, conceptos y/o montos de los Programas con Prioridad Nacional y Subprogrmas convenidos</t>
  </si>
  <si>
    <t>Recursos Convenidos/Modificados</t>
  </si>
  <si>
    <t>Distribución de los recursos convenidos, como resultado de una o más modificaciones programáticas presupuestales, tanto de los recursos federales como de la aportación estatal.</t>
  </si>
  <si>
    <t>Recursos Pagados</t>
  </si>
  <si>
    <t>El momento contable del gasto que refleja la cancelación total o parcial de las obligaciones de pago, que se concreta mediante el desembolso de efectivo o cualquier otro medio de pago. (LGCG)</t>
  </si>
  <si>
    <t>Recursos Comprometidos</t>
  </si>
  <si>
    <t>El momento contable del gasto que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(LGCG)</t>
  </si>
  <si>
    <t>Recursos Devengados</t>
  </si>
  <si>
    <t>El momento contable del gasto que refleja el reconocimiento de una obligación de pago a favor de terceros por la recepción de conformidad de bienes, servicios y obras oportunamente contratados; así como de las obligaciones que derivan de tratados, leyes, decretos, resoluciones y sentencias definitivas. (LGCG)</t>
  </si>
  <si>
    <t>Recursos Reintegrados</t>
  </si>
  <si>
    <t>Recursos reintegrados de conformidad con el artículo 17 de la Ley de Disciplina Financiera de las Entidades Federativas y Municipios</t>
  </si>
  <si>
    <t>Recursos Pendientes de Aplicar</t>
  </si>
  <si>
    <t>Recuso resultante de la aplicación del presupuesto en sus diversos momentos contables.</t>
  </si>
  <si>
    <t>Metas</t>
  </si>
  <si>
    <t>La cantidad de bienes y servicios que se alcanzarán con el presupuesto convenido para cumplirlas y en su caso a las personas beneficiarias.</t>
  </si>
  <si>
    <t>Metas Convenidas/Modificadas</t>
  </si>
  <si>
    <t>La cantidad de bienes y servicios convenidos y en su caso modificados por una o más modificaciones programáticas presupuestales, que se alcanzarán con el presupuesto convenido y en su caso a las personas beneficiarias.</t>
  </si>
  <si>
    <t>Metas Alcanzadas</t>
  </si>
  <si>
    <t>La cantidad de bienes y servicios alcanzados con el presupuesto convenido y en su caso a las personas beneficiarias.</t>
  </si>
  <si>
    <t>Metas no realizadas por reintegro</t>
  </si>
  <si>
    <t>La cantidad de bienes y servicios que no fueron adquiridos con motivo del reintegro de recursos.</t>
  </si>
  <si>
    <t>Meta por Alcanzar</t>
  </si>
  <si>
    <t>La cantidad de bienes y servicios pendientes de alcanzar con el presupuesto convenido y en su caso a las personas beneficiarias.</t>
  </si>
  <si>
    <t>REPORTE INFORME DEL AVANCE EN EL EJERCICIO DE LOS RECURSOS FOFISP 2023</t>
  </si>
  <si>
    <t>Nombre, Firma y cargo del Secretario Ejecutivo</t>
  </si>
  <si>
    <t>Nombre, cargo y firma del Secretario Ejecutivo o Equivalente</t>
  </si>
  <si>
    <t>Nombre y Firma del Enlace FOFISP</t>
  </si>
  <si>
    <t>Nombre, cargo y firma del Enlace FOFISP</t>
  </si>
  <si>
    <t>MTRO. OSCAR HORACIO MORA BRITO
DIRECTOR GENERAL DE COORDINACIÓN DE FONDOS Y SUBSIDIOS 
DEL SESESP</t>
  </si>
  <si>
    <t>ARQ. VÍCTOR MANUEL AGUILAR TALAVERA
SECRETARIO EJECUTIVO DEL SISTEMA ESTATAL DE SEGURIDAD PÚBLICA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</si>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</sst>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00"/>
    <numFmt numFmtId="166" formatCode="000"/>
    <numFmt numFmtId="167" formatCode="000000"/>
    <numFmt numFmtId="168" formatCode="00000"/>
  </numFmts>
  <fonts count="36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9"/>
      <name val="Montserrat"/>
    </font>
    <font>
      <sz val="11"/>
      <color indexed="8"/>
      <name val="Calibri"/>
      <family val="2"/>
    </font>
    <font>
      <b/>
      <sz val="19"/>
      <name val="Montserrat"/>
    </font>
    <font>
      <b/>
      <sz val="19"/>
      <color indexed="8"/>
      <name val="Montserrat"/>
    </font>
    <font>
      <sz val="11"/>
      <name val="Montserrat"/>
    </font>
    <font>
      <b/>
      <sz val="19"/>
      <color theme="0"/>
      <name val="Montserrat"/>
    </font>
    <font>
      <sz val="19"/>
      <color indexed="8"/>
      <name val="Montserrat"/>
    </font>
    <font>
      <sz val="19"/>
      <color rgb="FF000000"/>
      <name val="Montserrat"/>
    </font>
    <font>
      <sz val="19"/>
      <color rgb="FFFF0000"/>
      <name val="Montserrat"/>
    </font>
    <font>
      <b/>
      <sz val="19"/>
      <name val="Calibri"/>
      <family val="2"/>
    </font>
    <font>
      <b/>
      <sz val="19"/>
      <color rgb="FF000000"/>
      <name val="Montserrat"/>
    </font>
    <font>
      <sz val="19"/>
      <name val="Calibri"/>
      <family val="2"/>
      <scheme val="minor"/>
    </font>
    <font>
      <sz val="19"/>
      <color rgb="FF000000"/>
      <name val="Monserrat"/>
    </font>
    <font>
      <b/>
      <sz val="26"/>
      <name val="Montserrat"/>
    </font>
    <font>
      <b/>
      <sz val="24"/>
      <name val="Montserrat"/>
    </font>
    <font>
      <b/>
      <sz val="24"/>
      <color rgb="FF000000"/>
      <name val="Montserrat"/>
    </font>
    <font>
      <sz val="19"/>
      <name val="Calibri"/>
      <family val="2"/>
    </font>
    <font>
      <b/>
      <sz val="19"/>
      <color indexed="8"/>
      <name val="Monserrat"/>
    </font>
    <font>
      <b/>
      <sz val="19"/>
      <name val="Monserrat"/>
    </font>
    <font>
      <b/>
      <sz val="19"/>
      <name val="Calibri"/>
      <family val="2"/>
      <scheme val="minor"/>
    </font>
    <font>
      <b/>
      <sz val="19"/>
      <color theme="0"/>
      <name val="Monserrat"/>
    </font>
    <font>
      <b/>
      <sz val="19"/>
      <color theme="0"/>
      <name val="Calibri"/>
      <family val="2"/>
      <scheme val="minor"/>
    </font>
    <font>
      <sz val="19"/>
      <color indexed="8"/>
      <name val="Monserrat"/>
    </font>
    <font>
      <sz val="19"/>
      <color rgb="FFFF0000"/>
      <name val="Arial"/>
      <family val="2"/>
    </font>
    <font>
      <b/>
      <sz val="19"/>
      <color rgb="FF000000"/>
      <name val="Monserrat"/>
    </font>
    <font>
      <sz val="19"/>
      <name val="Monserrat"/>
    </font>
    <font>
      <b/>
      <sz val="28"/>
      <name val="Montserrat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99"/>
        <bgColor rgb="FFFF9999"/>
      </patternFill>
    </fill>
    <fill>
      <patternFill patternType="solid">
        <fgColor rgb="FFCCFFCC"/>
        <bgColor rgb="FFCCFFCC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FFD5AB"/>
        <bgColor rgb="FFFFD5AB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CDD6A"/>
        <bgColor indexed="64"/>
      </patternFill>
    </fill>
    <fill>
      <patternFill patternType="solid">
        <fgColor rgb="FFFBD4B4"/>
        <bgColor rgb="FFFBD4B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529">
    <xf numFmtId="0" fontId="0" fillId="0" borderId="0" xfId="0"/>
    <xf numFmtId="0" fontId="4" fillId="0" borderId="0" xfId="0" applyFont="1"/>
    <xf numFmtId="164" fontId="6" fillId="0" borderId="0" xfId="2" applyNumberFormat="1" applyFont="1" applyAlignment="1" applyProtection="1">
      <alignment vertic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 textRotation="90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2" borderId="8" xfId="0" applyFont="1" applyFill="1" applyBorder="1" applyAlignment="1">
      <alignment horizontal="center" textRotation="90" wrapText="1"/>
    </xf>
    <xf numFmtId="0" fontId="6" fillId="4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43" fontId="4" fillId="4" borderId="5" xfId="1" applyFont="1" applyFill="1" applyBorder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4" borderId="14" xfId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vertical="center" wrapText="1"/>
    </xf>
    <xf numFmtId="4" fontId="6" fillId="5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vertical="center" wrapText="1"/>
    </xf>
    <xf numFmtId="4" fontId="6" fillId="7" borderId="1" xfId="0" applyNumberFormat="1" applyFont="1" applyFill="1" applyBorder="1" applyAlignment="1">
      <alignment vertical="center" wrapText="1"/>
    </xf>
    <xf numFmtId="4" fontId="6" fillId="8" borderId="1" xfId="0" applyNumberFormat="1" applyFont="1" applyFill="1" applyBorder="1" applyAlignment="1">
      <alignment vertical="center" wrapText="1"/>
    </xf>
    <xf numFmtId="4" fontId="6" fillId="9" borderId="1" xfId="0" applyNumberFormat="1" applyFont="1" applyFill="1" applyBorder="1" applyAlignment="1">
      <alignment vertical="center" wrapText="1"/>
    </xf>
    <xf numFmtId="165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left" vertical="center" wrapText="1" indent="4"/>
    </xf>
    <xf numFmtId="165" fontId="4" fillId="0" borderId="8" xfId="0" applyNumberFormat="1" applyFont="1" applyBorder="1" applyAlignment="1">
      <alignment horizontal="left" vertical="center" indent="4"/>
    </xf>
    <xf numFmtId="165" fontId="6" fillId="0" borderId="8" xfId="0" applyNumberFormat="1" applyFont="1" applyBorder="1" applyAlignment="1">
      <alignment horizontal="left" vertical="center"/>
    </xf>
    <xf numFmtId="165" fontId="6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11" fillId="0" borderId="0" xfId="0" applyFont="1"/>
    <xf numFmtId="164" fontId="6" fillId="12" borderId="0" xfId="2" applyNumberFormat="1" applyFont="1" applyFill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164" fontId="6" fillId="12" borderId="0" xfId="2" applyNumberFormat="1" applyFont="1" applyFill="1" applyAlignment="1" applyProtection="1">
      <alignment vertical="center"/>
      <protection locked="0"/>
    </xf>
    <xf numFmtId="164" fontId="6" fillId="0" borderId="0" xfId="0" applyNumberFormat="1" applyFont="1" applyAlignment="1">
      <alignment vertical="center"/>
    </xf>
    <xf numFmtId="0" fontId="13" fillId="0" borderId="0" xfId="0" applyFont="1"/>
    <xf numFmtId="0" fontId="4" fillId="0" borderId="10" xfId="0" applyFont="1" applyBorder="1"/>
    <xf numFmtId="0" fontId="6" fillId="3" borderId="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left" vertical="center" textRotation="90" wrapText="1"/>
    </xf>
    <xf numFmtId="3" fontId="6" fillId="2" borderId="1" xfId="0" applyNumberFormat="1" applyFont="1" applyFill="1" applyBorder="1" applyAlignment="1">
      <alignment vertical="center" textRotation="90" wrapText="1"/>
    </xf>
    <xf numFmtId="4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/>
    <xf numFmtId="0" fontId="12" fillId="0" borderId="0" xfId="0" applyFont="1"/>
    <xf numFmtId="165" fontId="6" fillId="16" borderId="1" xfId="0" applyNumberFormat="1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wrapText="1"/>
    </xf>
    <xf numFmtId="166" fontId="6" fillId="16" borderId="1" xfId="0" applyNumberFormat="1" applyFont="1" applyFill="1" applyBorder="1" applyAlignment="1">
      <alignment horizontal="center" vertical="center" wrapText="1"/>
    </xf>
    <xf numFmtId="165" fontId="6" fillId="16" borderId="1" xfId="0" applyNumberFormat="1" applyFont="1" applyFill="1" applyBorder="1" applyAlignment="1">
      <alignment horizontal="left" vertical="center" wrapText="1"/>
    </xf>
    <xf numFmtId="4" fontId="6" fillId="16" borderId="1" xfId="0" applyNumberFormat="1" applyFont="1" applyFill="1" applyBorder="1" applyAlignment="1">
      <alignment horizontal="right" vertical="center" wrapText="1"/>
    </xf>
    <xf numFmtId="165" fontId="4" fillId="16" borderId="1" xfId="0" applyNumberFormat="1" applyFont="1" applyFill="1" applyBorder="1" applyAlignment="1">
      <alignment horizontal="center" vertical="center" wrapText="1"/>
    </xf>
    <xf numFmtId="165" fontId="6" fillId="17" borderId="8" xfId="0" applyNumberFormat="1" applyFont="1" applyFill="1" applyBorder="1" applyAlignment="1">
      <alignment horizontal="center" vertical="center" wrapText="1"/>
    </xf>
    <xf numFmtId="166" fontId="6" fillId="17" borderId="8" xfId="0" applyNumberFormat="1" applyFont="1" applyFill="1" applyBorder="1" applyAlignment="1">
      <alignment horizontal="center" vertical="center" wrapText="1"/>
    </xf>
    <xf numFmtId="165" fontId="6" fillId="17" borderId="8" xfId="0" applyNumberFormat="1" applyFont="1" applyFill="1" applyBorder="1" applyAlignment="1">
      <alignment horizontal="left" vertical="center" wrapText="1"/>
    </xf>
    <xf numFmtId="4" fontId="6" fillId="17" borderId="8" xfId="0" applyNumberFormat="1" applyFont="1" applyFill="1" applyBorder="1" applyAlignment="1">
      <alignment horizontal="right" vertical="center" wrapText="1"/>
    </xf>
    <xf numFmtId="165" fontId="4" fillId="17" borderId="8" xfId="0" applyNumberFormat="1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 wrapText="1"/>
    </xf>
    <xf numFmtId="165" fontId="6" fillId="18" borderId="8" xfId="0" applyNumberFormat="1" applyFont="1" applyFill="1" applyBorder="1" applyAlignment="1">
      <alignment horizontal="center" vertical="center" wrapText="1"/>
    </xf>
    <xf numFmtId="0" fontId="14" fillId="18" borderId="8" xfId="0" applyFont="1" applyFill="1" applyBorder="1" applyAlignment="1">
      <alignment horizontal="center" wrapText="1"/>
    </xf>
    <xf numFmtId="166" fontId="6" fillId="18" borderId="8" xfId="0" applyNumberFormat="1" applyFont="1" applyFill="1" applyBorder="1" applyAlignment="1">
      <alignment horizontal="center" vertical="center" wrapText="1"/>
    </xf>
    <xf numFmtId="4" fontId="14" fillId="18" borderId="8" xfId="0" applyNumberFormat="1" applyFont="1" applyFill="1" applyBorder="1" applyAlignment="1">
      <alignment horizontal="left" vertical="center" wrapText="1"/>
    </xf>
    <xf numFmtId="4" fontId="14" fillId="18" borderId="8" xfId="0" applyNumberFormat="1" applyFont="1" applyFill="1" applyBorder="1" applyAlignment="1">
      <alignment horizontal="right" vertical="center" wrapText="1"/>
    </xf>
    <xf numFmtId="4" fontId="11" fillId="18" borderId="8" xfId="0" applyNumberFormat="1" applyFont="1" applyFill="1" applyBorder="1" applyAlignment="1">
      <alignment horizontal="center" vertical="center" wrapText="1"/>
    </xf>
    <xf numFmtId="4" fontId="14" fillId="18" borderId="8" xfId="0" applyNumberFormat="1" applyFont="1" applyFill="1" applyBorder="1" applyAlignment="1">
      <alignment horizontal="center" vertical="center" wrapText="1"/>
    </xf>
    <xf numFmtId="165" fontId="6" fillId="19" borderId="8" xfId="0" applyNumberFormat="1" applyFont="1" applyFill="1" applyBorder="1" applyAlignment="1">
      <alignment horizontal="center" vertical="center" wrapText="1"/>
    </xf>
    <xf numFmtId="166" fontId="6" fillId="19" borderId="8" xfId="0" applyNumberFormat="1" applyFont="1" applyFill="1" applyBorder="1" applyAlignment="1">
      <alignment horizontal="center" vertical="center" wrapText="1"/>
    </xf>
    <xf numFmtId="0" fontId="14" fillId="19" borderId="8" xfId="0" applyFont="1" applyFill="1" applyBorder="1" applyAlignment="1">
      <alignment horizontal="left" vertical="center" wrapText="1"/>
    </xf>
    <xf numFmtId="4" fontId="14" fillId="19" borderId="8" xfId="0" applyNumberFormat="1" applyFont="1" applyFill="1" applyBorder="1" applyAlignment="1">
      <alignment horizontal="right" vertical="center" wrapText="1"/>
    </xf>
    <xf numFmtId="0" fontId="11" fillId="19" borderId="8" xfId="0" applyFont="1" applyFill="1" applyBorder="1" applyAlignment="1">
      <alignment horizontal="center" vertical="center" wrapText="1"/>
    </xf>
    <xf numFmtId="0" fontId="14" fillId="19" borderId="8" xfId="0" applyFont="1" applyFill="1" applyBorder="1" applyAlignment="1">
      <alignment horizontal="center" vertical="center" wrapText="1"/>
    </xf>
    <xf numFmtId="165" fontId="6" fillId="20" borderId="8" xfId="0" applyNumberFormat="1" applyFont="1" applyFill="1" applyBorder="1" applyAlignment="1">
      <alignment horizontal="center" vertical="center" wrapText="1"/>
    </xf>
    <xf numFmtId="166" fontId="6" fillId="20" borderId="8" xfId="0" applyNumberFormat="1" applyFont="1" applyFill="1" applyBorder="1" applyAlignment="1">
      <alignment horizontal="center" vertical="center" wrapText="1"/>
    </xf>
    <xf numFmtId="0" fontId="14" fillId="20" borderId="8" xfId="0" applyFont="1" applyFill="1" applyBorder="1" applyAlignment="1">
      <alignment horizontal="left" vertical="center" wrapText="1"/>
    </xf>
    <xf numFmtId="4" fontId="14" fillId="20" borderId="8" xfId="0" applyNumberFormat="1" applyFont="1" applyFill="1" applyBorder="1" applyAlignment="1">
      <alignment horizontal="right" vertical="center" wrapText="1"/>
    </xf>
    <xf numFmtId="0" fontId="11" fillId="20" borderId="8" xfId="0" applyFont="1" applyFill="1" applyBorder="1" applyAlignment="1">
      <alignment horizontal="center" vertical="center" wrapText="1"/>
    </xf>
    <xf numFmtId="0" fontId="14" fillId="20" borderId="8" xfId="0" applyFont="1" applyFill="1" applyBorder="1" applyAlignment="1">
      <alignment horizontal="center" vertical="center" wrapText="1"/>
    </xf>
    <xf numFmtId="165" fontId="6" fillId="21" borderId="8" xfId="0" applyNumberFormat="1" applyFont="1" applyFill="1" applyBorder="1" applyAlignment="1">
      <alignment horizontal="center" vertical="center" wrapText="1"/>
    </xf>
    <xf numFmtId="166" fontId="6" fillId="21" borderId="8" xfId="0" applyNumberFormat="1" applyFont="1" applyFill="1" applyBorder="1" applyAlignment="1">
      <alignment horizontal="center" vertical="center" wrapText="1"/>
    </xf>
    <xf numFmtId="0" fontId="14" fillId="21" borderId="8" xfId="0" applyFont="1" applyFill="1" applyBorder="1" applyAlignment="1">
      <alignment horizontal="left" vertical="center" wrapText="1"/>
    </xf>
    <xf numFmtId="4" fontId="14" fillId="21" borderId="8" xfId="0" applyNumberFormat="1" applyFont="1" applyFill="1" applyBorder="1" applyAlignment="1">
      <alignment horizontal="right" vertical="center" wrapText="1"/>
    </xf>
    <xf numFmtId="0" fontId="11" fillId="21" borderId="8" xfId="0" applyFont="1" applyFill="1" applyBorder="1" applyAlignment="1">
      <alignment horizontal="center" vertical="center" wrapText="1"/>
    </xf>
    <xf numFmtId="0" fontId="14" fillId="21" borderId="8" xfId="0" applyFont="1" applyFill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 wrapText="1"/>
    </xf>
    <xf numFmtId="4" fontId="14" fillId="0" borderId="8" xfId="0" applyNumberFormat="1" applyFont="1" applyBorder="1" applyAlignment="1">
      <alignment horizontal="right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/>
    </xf>
    <xf numFmtId="165" fontId="6" fillId="17" borderId="8" xfId="0" applyNumberFormat="1" applyFont="1" applyFill="1" applyBorder="1" applyAlignment="1">
      <alignment horizontal="center" vertical="center"/>
    </xf>
    <xf numFmtId="166" fontId="6" fillId="17" borderId="8" xfId="0" applyNumberFormat="1" applyFont="1" applyFill="1" applyBorder="1" applyAlignment="1">
      <alignment horizontal="center" vertical="center"/>
    </xf>
    <xf numFmtId="165" fontId="4" fillId="18" borderId="8" xfId="0" applyNumberFormat="1" applyFont="1" applyFill="1" applyBorder="1" applyAlignment="1">
      <alignment horizontal="center" vertical="center" wrapText="1"/>
    </xf>
    <xf numFmtId="165" fontId="14" fillId="19" borderId="8" xfId="0" applyNumberFormat="1" applyFont="1" applyFill="1" applyBorder="1" applyAlignment="1">
      <alignment horizontal="center" vertical="center" wrapText="1"/>
    </xf>
    <xf numFmtId="165" fontId="6" fillId="19" borderId="8" xfId="0" applyNumberFormat="1" applyFont="1" applyFill="1" applyBorder="1" applyAlignment="1">
      <alignment horizontal="center" vertical="center"/>
    </xf>
    <xf numFmtId="165" fontId="6" fillId="20" borderId="8" xfId="0" applyNumberFormat="1" applyFont="1" applyFill="1" applyBorder="1" applyAlignment="1">
      <alignment horizontal="center" vertical="center"/>
    </xf>
    <xf numFmtId="165" fontId="4" fillId="20" borderId="8" xfId="0" applyNumberFormat="1" applyFont="1" applyFill="1" applyBorder="1" applyAlignment="1">
      <alignment horizontal="center" vertical="center" wrapText="1"/>
    </xf>
    <xf numFmtId="165" fontId="6" fillId="22" borderId="8" xfId="0" applyNumberFormat="1" applyFont="1" applyFill="1" applyBorder="1" applyAlignment="1">
      <alignment horizontal="center" vertical="center"/>
    </xf>
    <xf numFmtId="165" fontId="6" fillId="21" borderId="8" xfId="0" applyNumberFormat="1" applyFont="1" applyFill="1" applyBorder="1" applyAlignment="1">
      <alignment horizontal="center" vertical="center"/>
    </xf>
    <xf numFmtId="0" fontId="14" fillId="22" borderId="8" xfId="0" applyFont="1" applyFill="1" applyBorder="1" applyAlignment="1">
      <alignment horizontal="center" vertical="center" wrapText="1"/>
    </xf>
    <xf numFmtId="0" fontId="11" fillId="22" borderId="8" xfId="0" applyFont="1" applyFill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165" fontId="6" fillId="18" borderId="8" xfId="0" applyNumberFormat="1" applyFont="1" applyFill="1" applyBorder="1" applyAlignment="1">
      <alignment horizontal="center" vertical="center"/>
    </xf>
    <xf numFmtId="0" fontId="6" fillId="19" borderId="8" xfId="0" applyFont="1" applyFill="1" applyBorder="1" applyAlignment="1">
      <alignment horizontal="center" vertical="center"/>
    </xf>
    <xf numFmtId="166" fontId="6" fillId="19" borderId="8" xfId="0" applyNumberFormat="1" applyFont="1" applyFill="1" applyBorder="1" applyAlignment="1">
      <alignment horizontal="left" vertical="center" wrapText="1"/>
    </xf>
    <xf numFmtId="4" fontId="6" fillId="19" borderId="8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6" fillId="18" borderId="8" xfId="0" applyFont="1" applyFill="1" applyBorder="1" applyAlignment="1">
      <alignment horizontal="center" vertical="center"/>
    </xf>
    <xf numFmtId="0" fontId="14" fillId="18" borderId="8" xfId="0" applyFont="1" applyFill="1" applyBorder="1" applyAlignment="1">
      <alignment horizontal="center" vertical="center"/>
    </xf>
    <xf numFmtId="166" fontId="6" fillId="18" borderId="8" xfId="0" applyNumberFormat="1" applyFont="1" applyFill="1" applyBorder="1" applyAlignment="1">
      <alignment horizontal="center" vertical="center"/>
    </xf>
    <xf numFmtId="0" fontId="6" fillId="23" borderId="8" xfId="0" applyFont="1" applyFill="1" applyBorder="1" applyAlignment="1">
      <alignment horizontal="center" vertical="center"/>
    </xf>
    <xf numFmtId="165" fontId="6" fillId="23" borderId="8" xfId="0" applyNumberFormat="1" applyFont="1" applyFill="1" applyBorder="1" applyAlignment="1">
      <alignment horizontal="center" vertical="center"/>
    </xf>
    <xf numFmtId="0" fontId="7" fillId="23" borderId="8" xfId="0" applyFont="1" applyFill="1" applyBorder="1" applyAlignment="1">
      <alignment horizontal="center"/>
    </xf>
    <xf numFmtId="0" fontId="6" fillId="23" borderId="8" xfId="0" applyFont="1" applyFill="1" applyBorder="1" applyAlignment="1">
      <alignment horizontal="left" vertical="center"/>
    </xf>
    <xf numFmtId="0" fontId="7" fillId="23" borderId="8" xfId="0" applyFont="1" applyFill="1" applyBorder="1" applyAlignment="1">
      <alignment horizontal="left" wrapText="1"/>
    </xf>
    <xf numFmtId="4" fontId="7" fillId="23" borderId="8" xfId="0" applyNumberFormat="1" applyFont="1" applyFill="1" applyBorder="1" applyAlignment="1">
      <alignment vertical="center"/>
    </xf>
    <xf numFmtId="4" fontId="10" fillId="23" borderId="8" xfId="0" applyNumberFormat="1" applyFont="1" applyFill="1" applyBorder="1" applyAlignment="1">
      <alignment horizontal="center" vertical="center" wrapText="1"/>
    </xf>
    <xf numFmtId="0" fontId="6" fillId="20" borderId="8" xfId="0" applyFont="1" applyFill="1" applyBorder="1" applyAlignment="1">
      <alignment horizontal="left" vertical="center" wrapText="1"/>
    </xf>
    <xf numFmtId="4" fontId="6" fillId="20" borderId="8" xfId="0" applyNumberFormat="1" applyFont="1" applyFill="1" applyBorder="1" applyAlignment="1">
      <alignment horizontal="right" vertical="center" wrapText="1"/>
    </xf>
    <xf numFmtId="0" fontId="4" fillId="20" borderId="8" xfId="0" applyFont="1" applyFill="1" applyBorder="1" applyAlignment="1">
      <alignment horizontal="center" vertical="center" wrapText="1"/>
    </xf>
    <xf numFmtId="0" fontId="6" fillId="20" borderId="8" xfId="0" applyFont="1" applyFill="1" applyBorder="1" applyAlignment="1">
      <alignment horizontal="center" vertical="center" wrapText="1"/>
    </xf>
    <xf numFmtId="165" fontId="14" fillId="20" borderId="8" xfId="0" applyNumberFormat="1" applyFont="1" applyFill="1" applyBorder="1" applyAlignment="1">
      <alignment horizontal="center" vertical="center" wrapText="1"/>
    </xf>
    <xf numFmtId="165" fontId="14" fillId="21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11" fillId="19" borderId="8" xfId="0" applyNumberFormat="1" applyFont="1" applyFill="1" applyBorder="1" applyAlignment="1">
      <alignment horizontal="center" vertical="center" wrapText="1"/>
    </xf>
    <xf numFmtId="4" fontId="14" fillId="19" borderId="8" xfId="0" applyNumberFormat="1" applyFont="1" applyFill="1" applyBorder="1" applyAlignment="1">
      <alignment horizontal="center" vertical="center" wrapText="1"/>
    </xf>
    <xf numFmtId="4" fontId="11" fillId="20" borderId="8" xfId="0" applyNumberFormat="1" applyFont="1" applyFill="1" applyBorder="1" applyAlignment="1">
      <alignment horizontal="center" vertical="center" wrapText="1"/>
    </xf>
    <xf numFmtId="4" fontId="14" fillId="20" borderId="8" xfId="0" applyNumberFormat="1" applyFont="1" applyFill="1" applyBorder="1" applyAlignment="1">
      <alignment horizontal="center" vertical="center" wrapText="1"/>
    </xf>
    <xf numFmtId="4" fontId="11" fillId="21" borderId="8" xfId="0" applyNumberFormat="1" applyFont="1" applyFill="1" applyBorder="1" applyAlignment="1">
      <alignment horizontal="center" vertical="center" wrapText="1"/>
    </xf>
    <xf numFmtId="4" fontId="14" fillId="21" borderId="8" xfId="0" applyNumberFormat="1" applyFont="1" applyFill="1" applyBorder="1" applyAlignment="1">
      <alignment horizontal="center" vertical="center" wrapText="1"/>
    </xf>
    <xf numFmtId="164" fontId="11" fillId="21" borderId="8" xfId="0" applyNumberFormat="1" applyFont="1" applyFill="1" applyBorder="1" applyAlignment="1">
      <alignment horizontal="center" vertical="center" wrapText="1"/>
    </xf>
    <xf numFmtId="164" fontId="14" fillId="21" borderId="8" xfId="0" applyNumberFormat="1" applyFont="1" applyFill="1" applyBorder="1" applyAlignment="1">
      <alignment horizontal="center" vertical="center" wrapText="1"/>
    </xf>
    <xf numFmtId="166" fontId="6" fillId="19" borderId="8" xfId="0" applyNumberFormat="1" applyFont="1" applyFill="1" applyBorder="1" applyAlignment="1">
      <alignment horizontal="center" vertical="center"/>
    </xf>
    <xf numFmtId="4" fontId="14" fillId="19" borderId="8" xfId="0" applyNumberFormat="1" applyFont="1" applyFill="1" applyBorder="1" applyAlignment="1">
      <alignment vertical="center" wrapText="1"/>
    </xf>
    <xf numFmtId="4" fontId="14" fillId="19" borderId="8" xfId="0" applyNumberFormat="1" applyFont="1" applyFill="1" applyBorder="1" applyAlignment="1">
      <alignment horizontal="right" vertical="center"/>
    </xf>
    <xf numFmtId="4" fontId="14" fillId="19" borderId="8" xfId="0" applyNumberFormat="1" applyFont="1" applyFill="1" applyBorder="1" applyAlignment="1">
      <alignment horizontal="center" vertical="center"/>
    </xf>
    <xf numFmtId="165" fontId="6" fillId="24" borderId="8" xfId="0" applyNumberFormat="1" applyFont="1" applyFill="1" applyBorder="1" applyAlignment="1">
      <alignment horizontal="center" vertical="center"/>
    </xf>
    <xf numFmtId="165" fontId="6" fillId="24" borderId="8" xfId="0" applyNumberFormat="1" applyFont="1" applyFill="1" applyBorder="1" applyAlignment="1">
      <alignment horizontal="center" vertical="center" wrapText="1"/>
    </xf>
    <xf numFmtId="165" fontId="6" fillId="24" borderId="8" xfId="0" applyNumberFormat="1" applyFont="1" applyFill="1" applyBorder="1" applyAlignment="1">
      <alignment horizontal="left" vertical="center" wrapText="1"/>
    </xf>
    <xf numFmtId="4" fontId="6" fillId="24" borderId="8" xfId="0" applyNumberFormat="1" applyFont="1" applyFill="1" applyBorder="1" applyAlignment="1">
      <alignment horizontal="right" vertical="center" wrapText="1"/>
    </xf>
    <xf numFmtId="4" fontId="11" fillId="20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4" fillId="24" borderId="8" xfId="0" applyNumberFormat="1" applyFont="1" applyFill="1" applyBorder="1" applyAlignment="1">
      <alignment horizontal="center" vertical="center" wrapText="1"/>
    </xf>
    <xf numFmtId="4" fontId="6" fillId="24" borderId="8" xfId="0" applyNumberFormat="1" applyFont="1" applyFill="1" applyBorder="1" applyAlignment="1">
      <alignment horizontal="center" vertical="center"/>
    </xf>
    <xf numFmtId="4" fontId="11" fillId="19" borderId="8" xfId="0" applyNumberFormat="1" applyFont="1" applyFill="1" applyBorder="1" applyAlignment="1">
      <alignment horizontal="center" vertical="center"/>
    </xf>
    <xf numFmtId="4" fontId="4" fillId="24" borderId="8" xfId="0" applyNumberFormat="1" applyFont="1" applyFill="1" applyBorder="1" applyAlignment="1">
      <alignment horizontal="center" vertical="center"/>
    </xf>
    <xf numFmtId="4" fontId="11" fillId="24" borderId="8" xfId="0" applyNumberFormat="1" applyFont="1" applyFill="1" applyBorder="1" applyAlignment="1">
      <alignment horizontal="center" vertical="center" wrapText="1"/>
    </xf>
    <xf numFmtId="4" fontId="11" fillId="24" borderId="8" xfId="0" applyNumberFormat="1" applyFont="1" applyFill="1" applyBorder="1" applyAlignment="1">
      <alignment horizontal="center" vertical="center"/>
    </xf>
    <xf numFmtId="165" fontId="6" fillId="18" borderId="8" xfId="0" applyNumberFormat="1" applyFont="1" applyFill="1" applyBorder="1" applyAlignment="1">
      <alignment horizontal="left" vertical="center" wrapText="1"/>
    </xf>
    <xf numFmtId="4" fontId="6" fillId="18" borderId="8" xfId="0" applyNumberFormat="1" applyFont="1" applyFill="1" applyBorder="1" applyAlignment="1">
      <alignment horizontal="right" vertical="center"/>
    </xf>
    <xf numFmtId="165" fontId="4" fillId="18" borderId="8" xfId="0" applyNumberFormat="1" applyFont="1" applyFill="1" applyBorder="1" applyAlignment="1">
      <alignment horizontal="center" vertical="center"/>
    </xf>
    <xf numFmtId="166" fontId="6" fillId="20" borderId="8" xfId="0" applyNumberFormat="1" applyFont="1" applyFill="1" applyBorder="1" applyAlignment="1">
      <alignment horizontal="center" vertical="center"/>
    </xf>
    <xf numFmtId="166" fontId="6" fillId="21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/>
    </xf>
    <xf numFmtId="165" fontId="6" fillId="16" borderId="8" xfId="0" applyNumberFormat="1" applyFont="1" applyFill="1" applyBorder="1" applyAlignment="1">
      <alignment horizontal="center" vertical="center"/>
    </xf>
    <xf numFmtId="0" fontId="14" fillId="16" borderId="8" xfId="0" applyFont="1" applyFill="1" applyBorder="1" applyAlignment="1">
      <alignment horizontal="center" vertical="center"/>
    </xf>
    <xf numFmtId="166" fontId="6" fillId="16" borderId="8" xfId="0" applyNumberFormat="1" applyFont="1" applyFill="1" applyBorder="1" applyAlignment="1">
      <alignment horizontal="center" vertical="center"/>
    </xf>
    <xf numFmtId="165" fontId="6" fillId="16" borderId="8" xfId="0" applyNumberFormat="1" applyFont="1" applyFill="1" applyBorder="1" applyAlignment="1">
      <alignment horizontal="left" vertical="center" wrapText="1"/>
    </xf>
    <xf numFmtId="4" fontId="6" fillId="16" borderId="8" xfId="0" applyNumberFormat="1" applyFont="1" applyFill="1" applyBorder="1" applyAlignment="1">
      <alignment horizontal="right" vertical="center" wrapText="1"/>
    </xf>
    <xf numFmtId="165" fontId="4" fillId="16" borderId="8" xfId="0" applyNumberFormat="1" applyFont="1" applyFill="1" applyBorder="1" applyAlignment="1">
      <alignment horizontal="center" vertical="center" wrapText="1"/>
    </xf>
    <xf numFmtId="165" fontId="6" fillId="16" borderId="8" xfId="0" applyNumberFormat="1" applyFont="1" applyFill="1" applyBorder="1" applyAlignment="1">
      <alignment horizontal="center" vertical="center" wrapText="1"/>
    </xf>
    <xf numFmtId="166" fontId="6" fillId="17" borderId="8" xfId="0" applyNumberFormat="1" applyFont="1" applyFill="1" applyBorder="1" applyAlignment="1">
      <alignment horizontal="left" vertical="center" wrapText="1"/>
    </xf>
    <xf numFmtId="4" fontId="6" fillId="18" borderId="8" xfId="0" applyNumberFormat="1" applyFont="1" applyFill="1" applyBorder="1" applyAlignment="1">
      <alignment horizontal="right" vertical="center" wrapText="1"/>
    </xf>
    <xf numFmtId="0" fontId="6" fillId="21" borderId="8" xfId="0" applyFont="1" applyFill="1" applyBorder="1" applyAlignment="1">
      <alignment horizontal="left" vertical="center" wrapText="1"/>
    </xf>
    <xf numFmtId="4" fontId="6" fillId="21" borderId="8" xfId="0" applyNumberFormat="1" applyFont="1" applyFill="1" applyBorder="1" applyAlignment="1">
      <alignment horizontal="right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6" fillId="21" borderId="8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left" vertical="center" wrapText="1"/>
    </xf>
    <xf numFmtId="4" fontId="6" fillId="19" borderId="8" xfId="0" applyNumberFormat="1" applyFont="1" applyFill="1" applyBorder="1" applyAlignment="1">
      <alignment horizontal="right" vertical="center" wrapText="1"/>
    </xf>
    <xf numFmtId="0" fontId="4" fillId="19" borderId="8" xfId="0" applyFont="1" applyFill="1" applyBorder="1" applyAlignment="1">
      <alignment horizontal="center" vertical="center" wrapText="1"/>
    </xf>
    <xf numFmtId="166" fontId="6" fillId="20" borderId="8" xfId="0" applyNumberFormat="1" applyFont="1" applyFill="1" applyBorder="1" applyAlignment="1">
      <alignment horizontal="left" vertical="center" wrapText="1"/>
    </xf>
    <xf numFmtId="166" fontId="4" fillId="20" borderId="8" xfId="0" applyNumberFormat="1" applyFont="1" applyFill="1" applyBorder="1" applyAlignment="1">
      <alignment horizontal="center" vertical="center" wrapText="1"/>
    </xf>
    <xf numFmtId="166" fontId="4" fillId="21" borderId="8" xfId="0" applyNumberFormat="1" applyFont="1" applyFill="1" applyBorder="1" applyAlignment="1">
      <alignment horizontal="center" vertical="center" wrapText="1"/>
    </xf>
    <xf numFmtId="166" fontId="4" fillId="19" borderId="8" xfId="0" applyNumberFormat="1" applyFont="1" applyFill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165" fontId="6" fillId="21" borderId="8" xfId="0" applyNumberFormat="1" applyFont="1" applyFill="1" applyBorder="1" applyAlignment="1">
      <alignment horizontal="left" vertical="center" wrapText="1"/>
    </xf>
    <xf numFmtId="4" fontId="4" fillId="21" borderId="8" xfId="0" applyNumberFormat="1" applyFont="1" applyFill="1" applyBorder="1" applyAlignment="1">
      <alignment horizontal="center" vertical="center" wrapText="1"/>
    </xf>
    <xf numFmtId="4" fontId="6" fillId="21" borderId="8" xfId="0" applyNumberFormat="1" applyFont="1" applyFill="1" applyBorder="1" applyAlignment="1">
      <alignment horizontal="center" vertical="center" wrapText="1"/>
    </xf>
    <xf numFmtId="4" fontId="14" fillId="20" borderId="8" xfId="0" applyNumberFormat="1" applyFont="1" applyFill="1" applyBorder="1" applyAlignment="1">
      <alignment horizontal="center" vertical="center"/>
    </xf>
    <xf numFmtId="4" fontId="14" fillId="21" borderId="8" xfId="0" applyNumberFormat="1" applyFont="1" applyFill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8" fillId="0" borderId="0" xfId="0" applyFont="1"/>
    <xf numFmtId="0" fontId="21" fillId="2" borderId="1" xfId="0" applyFont="1" applyFill="1" applyBorder="1" applyAlignment="1">
      <alignment horizontal="center" textRotation="90" wrapText="1"/>
    </xf>
    <xf numFmtId="0" fontId="6" fillId="3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textRotation="90" wrapText="1"/>
    </xf>
    <xf numFmtId="0" fontId="23" fillId="3" borderId="12" xfId="0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vertical="center" wrapText="1"/>
    </xf>
    <xf numFmtId="3" fontId="22" fillId="2" borderId="1" xfId="0" applyNumberFormat="1" applyFont="1" applyFill="1" applyBorder="1" applyAlignment="1">
      <alignment horizontal="left" vertical="center" textRotation="90" wrapText="1"/>
    </xf>
    <xf numFmtId="3" fontId="22" fillId="2" borderId="1" xfId="0" applyNumberFormat="1" applyFont="1" applyFill="1" applyBorder="1" applyAlignment="1">
      <alignment vertical="center" textRotation="90" wrapText="1"/>
    </xf>
    <xf numFmtId="4" fontId="23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/>
    <xf numFmtId="0" fontId="27" fillId="0" borderId="0" xfId="0" applyFont="1"/>
    <xf numFmtId="165" fontId="22" fillId="16" borderId="1" xfId="0" applyNumberFormat="1" applyFont="1" applyFill="1" applyBorder="1" applyAlignment="1">
      <alignment horizontal="center" vertical="center" wrapText="1"/>
    </xf>
    <xf numFmtId="0" fontId="28" fillId="16" borderId="1" xfId="0" applyFont="1" applyFill="1" applyBorder="1" applyAlignment="1">
      <alignment horizontal="center" wrapText="1"/>
    </xf>
    <xf numFmtId="166" fontId="22" fillId="16" borderId="1" xfId="0" applyNumberFormat="1" applyFont="1" applyFill="1" applyBorder="1" applyAlignment="1">
      <alignment horizontal="center" vertical="center" wrapText="1"/>
    </xf>
    <xf numFmtId="165" fontId="22" fillId="16" borderId="1" xfId="0" applyNumberFormat="1" applyFont="1" applyFill="1" applyBorder="1" applyAlignment="1">
      <alignment horizontal="left" vertical="center" wrapText="1"/>
    </xf>
    <xf numFmtId="4" fontId="22" fillId="16" borderId="1" xfId="0" applyNumberFormat="1" applyFont="1" applyFill="1" applyBorder="1" applyAlignment="1">
      <alignment horizontal="right" vertical="center" wrapText="1"/>
    </xf>
    <xf numFmtId="165" fontId="29" fillId="16" borderId="1" xfId="0" applyNumberFormat="1" applyFont="1" applyFill="1" applyBorder="1" applyAlignment="1">
      <alignment horizontal="center" vertical="center" wrapText="1"/>
    </xf>
    <xf numFmtId="165" fontId="22" fillId="17" borderId="8" xfId="0" applyNumberFormat="1" applyFont="1" applyFill="1" applyBorder="1" applyAlignment="1">
      <alignment horizontal="center" vertical="center" wrapText="1"/>
    </xf>
    <xf numFmtId="166" fontId="22" fillId="17" borderId="8" xfId="0" applyNumberFormat="1" applyFont="1" applyFill="1" applyBorder="1" applyAlignment="1">
      <alignment horizontal="center" vertical="center" wrapText="1"/>
    </xf>
    <xf numFmtId="165" fontId="22" fillId="17" borderId="8" xfId="0" applyNumberFormat="1" applyFont="1" applyFill="1" applyBorder="1" applyAlignment="1">
      <alignment horizontal="left" vertical="center" wrapText="1"/>
    </xf>
    <xf numFmtId="4" fontId="22" fillId="17" borderId="8" xfId="0" applyNumberFormat="1" applyFont="1" applyFill="1" applyBorder="1" applyAlignment="1">
      <alignment horizontal="right" vertical="center" wrapText="1"/>
    </xf>
    <xf numFmtId="165" fontId="29" fillId="17" borderId="8" xfId="0" applyNumberFormat="1" applyFont="1" applyFill="1" applyBorder="1" applyAlignment="1">
      <alignment horizontal="center" vertical="center" wrapText="1"/>
    </xf>
    <xf numFmtId="165" fontId="22" fillId="18" borderId="8" xfId="0" applyNumberFormat="1" applyFont="1" applyFill="1" applyBorder="1" applyAlignment="1">
      <alignment horizontal="center" vertical="center" wrapText="1"/>
    </xf>
    <xf numFmtId="0" fontId="28" fillId="18" borderId="8" xfId="0" applyFont="1" applyFill="1" applyBorder="1" applyAlignment="1">
      <alignment horizontal="center" wrapText="1"/>
    </xf>
    <xf numFmtId="166" fontId="22" fillId="18" borderId="8" xfId="0" applyNumberFormat="1" applyFont="1" applyFill="1" applyBorder="1" applyAlignment="1">
      <alignment horizontal="center" vertical="center" wrapText="1"/>
    </xf>
    <xf numFmtId="4" fontId="28" fillId="18" borderId="8" xfId="0" applyNumberFormat="1" applyFont="1" applyFill="1" applyBorder="1" applyAlignment="1">
      <alignment horizontal="left" vertical="center" wrapText="1"/>
    </xf>
    <xf numFmtId="4" fontId="28" fillId="18" borderId="8" xfId="0" applyNumberFormat="1" applyFont="1" applyFill="1" applyBorder="1" applyAlignment="1">
      <alignment horizontal="right" vertical="center" wrapText="1"/>
    </xf>
    <xf numFmtId="4" fontId="16" fillId="18" borderId="8" xfId="0" applyNumberFormat="1" applyFont="1" applyFill="1" applyBorder="1" applyAlignment="1">
      <alignment horizontal="center" vertical="center" wrapText="1"/>
    </xf>
    <xf numFmtId="4" fontId="28" fillId="18" borderId="8" xfId="0" applyNumberFormat="1" applyFont="1" applyFill="1" applyBorder="1" applyAlignment="1">
      <alignment horizontal="center" vertical="center" wrapText="1"/>
    </xf>
    <xf numFmtId="165" fontId="22" fillId="19" borderId="8" xfId="0" applyNumberFormat="1" applyFont="1" applyFill="1" applyBorder="1" applyAlignment="1">
      <alignment horizontal="center" vertical="center" wrapText="1"/>
    </xf>
    <xf numFmtId="166" fontId="22" fillId="19" borderId="8" xfId="0" applyNumberFormat="1" applyFont="1" applyFill="1" applyBorder="1" applyAlignment="1">
      <alignment horizontal="center" vertical="center" wrapText="1"/>
    </xf>
    <xf numFmtId="0" fontId="28" fillId="19" borderId="8" xfId="0" applyFont="1" applyFill="1" applyBorder="1" applyAlignment="1">
      <alignment horizontal="left" vertical="center" wrapText="1"/>
    </xf>
    <xf numFmtId="4" fontId="28" fillId="19" borderId="8" xfId="0" applyNumberFormat="1" applyFont="1" applyFill="1" applyBorder="1" applyAlignment="1">
      <alignment horizontal="right" vertical="center" wrapText="1"/>
    </xf>
    <xf numFmtId="0" fontId="16" fillId="19" borderId="8" xfId="0" applyFont="1" applyFill="1" applyBorder="1" applyAlignment="1">
      <alignment horizontal="center" vertical="center" wrapText="1"/>
    </xf>
    <xf numFmtId="0" fontId="28" fillId="19" borderId="8" xfId="0" applyFont="1" applyFill="1" applyBorder="1" applyAlignment="1">
      <alignment horizontal="center" vertical="center" wrapText="1"/>
    </xf>
    <xf numFmtId="165" fontId="22" fillId="20" borderId="8" xfId="0" applyNumberFormat="1" applyFont="1" applyFill="1" applyBorder="1" applyAlignment="1">
      <alignment horizontal="center" vertical="center" wrapText="1"/>
    </xf>
    <xf numFmtId="166" fontId="22" fillId="20" borderId="8" xfId="0" applyNumberFormat="1" applyFont="1" applyFill="1" applyBorder="1" applyAlignment="1">
      <alignment horizontal="center" vertical="center" wrapText="1"/>
    </xf>
    <xf numFmtId="0" fontId="28" fillId="20" borderId="8" xfId="0" applyFont="1" applyFill="1" applyBorder="1" applyAlignment="1">
      <alignment horizontal="left" vertical="center" wrapText="1"/>
    </xf>
    <xf numFmtId="4" fontId="28" fillId="20" borderId="8" xfId="0" applyNumberFormat="1" applyFont="1" applyFill="1" applyBorder="1" applyAlignment="1">
      <alignment horizontal="right" vertical="center" wrapText="1"/>
    </xf>
    <xf numFmtId="0" fontId="16" fillId="20" borderId="8" xfId="0" applyFont="1" applyFill="1" applyBorder="1" applyAlignment="1">
      <alignment horizontal="center" vertical="center" wrapText="1"/>
    </xf>
    <xf numFmtId="0" fontId="28" fillId="20" borderId="8" xfId="0" applyFont="1" applyFill="1" applyBorder="1" applyAlignment="1">
      <alignment horizontal="center" vertical="center" wrapText="1"/>
    </xf>
    <xf numFmtId="165" fontId="22" fillId="21" borderId="8" xfId="0" applyNumberFormat="1" applyFont="1" applyFill="1" applyBorder="1" applyAlignment="1">
      <alignment horizontal="center" vertical="center" wrapText="1"/>
    </xf>
    <xf numFmtId="166" fontId="22" fillId="21" borderId="8" xfId="0" applyNumberFormat="1" applyFont="1" applyFill="1" applyBorder="1" applyAlignment="1">
      <alignment horizontal="center" vertical="center" wrapText="1"/>
    </xf>
    <xf numFmtId="0" fontId="28" fillId="21" borderId="8" xfId="0" applyFont="1" applyFill="1" applyBorder="1" applyAlignment="1">
      <alignment horizontal="left" vertical="center" wrapText="1"/>
    </xf>
    <xf numFmtId="4" fontId="28" fillId="21" borderId="8" xfId="0" applyNumberFormat="1" applyFont="1" applyFill="1" applyBorder="1" applyAlignment="1">
      <alignment horizontal="right" vertical="center" wrapText="1"/>
    </xf>
    <xf numFmtId="0" fontId="16" fillId="21" borderId="8" xfId="0" applyFont="1" applyFill="1" applyBorder="1" applyAlignment="1">
      <alignment horizontal="center" vertical="center" wrapText="1"/>
    </xf>
    <xf numFmtId="0" fontId="28" fillId="21" borderId="8" xfId="0" applyFont="1" applyFill="1" applyBorder="1" applyAlignment="1">
      <alignment horizontal="center" vertical="center" wrapText="1"/>
    </xf>
    <xf numFmtId="165" fontId="22" fillId="0" borderId="8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4" fontId="16" fillId="0" borderId="8" xfId="0" applyNumberFormat="1" applyFont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right" vertical="center" wrapText="1"/>
    </xf>
    <xf numFmtId="0" fontId="23" fillId="0" borderId="0" xfId="0" applyFont="1"/>
    <xf numFmtId="0" fontId="28" fillId="0" borderId="8" xfId="0" applyFont="1" applyBorder="1" applyAlignment="1">
      <alignment horizontal="lef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3" fontId="28" fillId="0" borderId="8" xfId="0" applyNumberFormat="1" applyFont="1" applyBorder="1" applyAlignment="1">
      <alignment horizontal="center" vertical="center" wrapText="1"/>
    </xf>
    <xf numFmtId="167" fontId="22" fillId="0" borderId="8" xfId="0" applyNumberFormat="1" applyFont="1" applyBorder="1" applyAlignment="1">
      <alignment horizontal="center" vertical="center" wrapText="1"/>
    </xf>
    <xf numFmtId="165" fontId="22" fillId="17" borderId="8" xfId="0" applyNumberFormat="1" applyFont="1" applyFill="1" applyBorder="1" applyAlignment="1">
      <alignment horizontal="center" vertical="center"/>
    </xf>
    <xf numFmtId="166" fontId="22" fillId="17" borderId="8" xfId="0" applyNumberFormat="1" applyFont="1" applyFill="1" applyBorder="1" applyAlignment="1">
      <alignment horizontal="center" vertical="center"/>
    </xf>
    <xf numFmtId="165" fontId="29" fillId="18" borderId="8" xfId="0" applyNumberFormat="1" applyFont="1" applyFill="1" applyBorder="1" applyAlignment="1">
      <alignment horizontal="center" vertical="center" wrapText="1"/>
    </xf>
    <xf numFmtId="165" fontId="22" fillId="19" borderId="8" xfId="0" applyNumberFormat="1" applyFont="1" applyFill="1" applyBorder="1" applyAlignment="1">
      <alignment horizontal="center" vertical="center"/>
    </xf>
    <xf numFmtId="165" fontId="22" fillId="20" borderId="8" xfId="0" applyNumberFormat="1" applyFont="1" applyFill="1" applyBorder="1" applyAlignment="1">
      <alignment horizontal="center" vertical="center"/>
    </xf>
    <xf numFmtId="165" fontId="29" fillId="20" borderId="8" xfId="0" applyNumberFormat="1" applyFont="1" applyFill="1" applyBorder="1" applyAlignment="1">
      <alignment horizontal="center" vertical="center" wrapText="1"/>
    </xf>
    <xf numFmtId="165" fontId="22" fillId="22" borderId="8" xfId="0" applyNumberFormat="1" applyFont="1" applyFill="1" applyBorder="1" applyAlignment="1">
      <alignment horizontal="center" vertical="center"/>
    </xf>
    <xf numFmtId="165" fontId="22" fillId="21" borderId="8" xfId="0" applyNumberFormat="1" applyFont="1" applyFill="1" applyBorder="1" applyAlignment="1">
      <alignment horizontal="center" vertical="center"/>
    </xf>
    <xf numFmtId="0" fontId="28" fillId="22" borderId="8" xfId="0" applyFont="1" applyFill="1" applyBorder="1" applyAlignment="1">
      <alignment horizontal="center" vertical="center" wrapText="1"/>
    </xf>
    <xf numFmtId="0" fontId="16" fillId="22" borderId="8" xfId="0" applyFont="1" applyFill="1" applyBorder="1" applyAlignment="1">
      <alignment horizontal="center" vertical="center" wrapText="1"/>
    </xf>
    <xf numFmtId="165" fontId="22" fillId="0" borderId="8" xfId="0" applyNumberFormat="1" applyFont="1" applyBorder="1" applyAlignment="1">
      <alignment horizontal="center" vertical="center"/>
    </xf>
    <xf numFmtId="166" fontId="22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center" vertical="center" wrapText="1"/>
    </xf>
    <xf numFmtId="165" fontId="22" fillId="18" borderId="8" xfId="0" applyNumberFormat="1" applyFont="1" applyFill="1" applyBorder="1" applyAlignment="1">
      <alignment horizontal="center" vertical="center"/>
    </xf>
    <xf numFmtId="166" fontId="22" fillId="19" borderId="8" xfId="0" applyNumberFormat="1" applyFont="1" applyFill="1" applyBorder="1" applyAlignment="1">
      <alignment horizontal="left" vertical="center" wrapText="1"/>
    </xf>
    <xf numFmtId="4" fontId="22" fillId="19" borderId="8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vertical="center" wrapText="1"/>
    </xf>
    <xf numFmtId="0" fontId="28" fillId="18" borderId="8" xfId="0" applyFont="1" applyFill="1" applyBorder="1" applyAlignment="1">
      <alignment horizontal="center" vertical="center"/>
    </xf>
    <xf numFmtId="166" fontId="22" fillId="18" borderId="8" xfId="0" applyNumberFormat="1" applyFont="1" applyFill="1" applyBorder="1" applyAlignment="1">
      <alignment horizontal="center" vertical="center"/>
    </xf>
    <xf numFmtId="165" fontId="22" fillId="23" borderId="8" xfId="0" applyNumberFormat="1" applyFont="1" applyFill="1" applyBorder="1" applyAlignment="1">
      <alignment horizontal="center" vertical="center"/>
    </xf>
    <xf numFmtId="0" fontId="21" fillId="23" borderId="8" xfId="0" applyFont="1" applyFill="1" applyBorder="1" applyAlignment="1">
      <alignment horizontal="center"/>
    </xf>
    <xf numFmtId="0" fontId="22" fillId="23" borderId="8" xfId="0" applyFont="1" applyFill="1" applyBorder="1" applyAlignment="1">
      <alignment horizontal="left" vertical="center"/>
    </xf>
    <xf numFmtId="0" fontId="21" fillId="23" borderId="8" xfId="0" applyFont="1" applyFill="1" applyBorder="1" applyAlignment="1">
      <alignment horizontal="left" wrapText="1"/>
    </xf>
    <xf numFmtId="4" fontId="21" fillId="23" borderId="8" xfId="0" applyNumberFormat="1" applyFont="1" applyFill="1" applyBorder="1" applyAlignment="1">
      <alignment vertical="center"/>
    </xf>
    <xf numFmtId="4" fontId="26" fillId="23" borderId="8" xfId="0" applyNumberFormat="1" applyFont="1" applyFill="1" applyBorder="1" applyAlignment="1">
      <alignment horizontal="center" vertical="center" wrapText="1"/>
    </xf>
    <xf numFmtId="0" fontId="22" fillId="20" borderId="8" xfId="0" applyFont="1" applyFill="1" applyBorder="1" applyAlignment="1">
      <alignment horizontal="left" vertical="center" wrapText="1"/>
    </xf>
    <xf numFmtId="4" fontId="22" fillId="20" borderId="8" xfId="0" applyNumberFormat="1" applyFont="1" applyFill="1" applyBorder="1" applyAlignment="1">
      <alignment horizontal="right" vertical="center" wrapText="1"/>
    </xf>
    <xf numFmtId="0" fontId="29" fillId="20" borderId="8" xfId="0" applyFont="1" applyFill="1" applyBorder="1" applyAlignment="1">
      <alignment horizontal="center" vertical="center" wrapText="1"/>
    </xf>
    <xf numFmtId="0" fontId="22" fillId="20" borderId="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4" fontId="16" fillId="19" borderId="8" xfId="0" applyNumberFormat="1" applyFont="1" applyFill="1" applyBorder="1" applyAlignment="1">
      <alignment horizontal="center" vertical="center" wrapText="1"/>
    </xf>
    <xf numFmtId="4" fontId="28" fillId="19" borderId="8" xfId="0" applyNumberFormat="1" applyFont="1" applyFill="1" applyBorder="1" applyAlignment="1">
      <alignment horizontal="center" vertical="center" wrapText="1"/>
    </xf>
    <xf numFmtId="4" fontId="16" fillId="20" borderId="8" xfId="0" applyNumberFormat="1" applyFont="1" applyFill="1" applyBorder="1" applyAlignment="1">
      <alignment horizontal="center" vertical="center" wrapText="1"/>
    </xf>
    <xf numFmtId="4" fontId="28" fillId="20" borderId="8" xfId="0" applyNumberFormat="1" applyFont="1" applyFill="1" applyBorder="1" applyAlignment="1">
      <alignment horizontal="center" vertical="center" wrapText="1"/>
    </xf>
    <xf numFmtId="4" fontId="16" fillId="21" borderId="8" xfId="0" applyNumberFormat="1" applyFont="1" applyFill="1" applyBorder="1" applyAlignment="1">
      <alignment horizontal="center" vertical="center" wrapText="1"/>
    </xf>
    <xf numFmtId="4" fontId="28" fillId="21" borderId="8" xfId="0" applyNumberFormat="1" applyFont="1" applyFill="1" applyBorder="1" applyAlignment="1">
      <alignment horizontal="center" vertical="center" wrapText="1"/>
    </xf>
    <xf numFmtId="164" fontId="16" fillId="21" borderId="8" xfId="0" applyNumberFormat="1" applyFont="1" applyFill="1" applyBorder="1" applyAlignment="1">
      <alignment horizontal="center" vertical="center" wrapText="1"/>
    </xf>
    <xf numFmtId="164" fontId="28" fillId="21" borderId="8" xfId="0" applyNumberFormat="1" applyFont="1" applyFill="1" applyBorder="1" applyAlignment="1">
      <alignment horizontal="center" vertical="center" wrapText="1"/>
    </xf>
    <xf numFmtId="166" fontId="22" fillId="19" borderId="8" xfId="0" applyNumberFormat="1" applyFont="1" applyFill="1" applyBorder="1" applyAlignment="1">
      <alignment horizontal="center" vertical="center"/>
    </xf>
    <xf numFmtId="4" fontId="28" fillId="19" borderId="8" xfId="0" applyNumberFormat="1" applyFont="1" applyFill="1" applyBorder="1" applyAlignment="1">
      <alignment vertical="center" wrapText="1"/>
    </xf>
    <xf numFmtId="4" fontId="28" fillId="19" borderId="8" xfId="0" applyNumberFormat="1" applyFont="1" applyFill="1" applyBorder="1" applyAlignment="1">
      <alignment horizontal="right" vertical="center"/>
    </xf>
    <xf numFmtId="4" fontId="28" fillId="19" borderId="8" xfId="0" applyNumberFormat="1" applyFont="1" applyFill="1" applyBorder="1" applyAlignment="1">
      <alignment horizontal="center" vertical="center"/>
    </xf>
    <xf numFmtId="165" fontId="22" fillId="24" borderId="8" xfId="0" applyNumberFormat="1" applyFont="1" applyFill="1" applyBorder="1" applyAlignment="1">
      <alignment horizontal="center" vertical="center"/>
    </xf>
    <xf numFmtId="165" fontId="22" fillId="24" borderId="8" xfId="0" applyNumberFormat="1" applyFont="1" applyFill="1" applyBorder="1" applyAlignment="1">
      <alignment horizontal="center" vertical="center" wrapText="1"/>
    </xf>
    <xf numFmtId="165" fontId="22" fillId="24" borderId="8" xfId="0" applyNumberFormat="1" applyFont="1" applyFill="1" applyBorder="1" applyAlignment="1">
      <alignment horizontal="left" vertical="center" wrapText="1"/>
    </xf>
    <xf numFmtId="4" fontId="22" fillId="24" borderId="8" xfId="0" applyNumberFormat="1" applyFont="1" applyFill="1" applyBorder="1" applyAlignment="1">
      <alignment horizontal="right" vertical="center" wrapText="1"/>
    </xf>
    <xf numFmtId="4" fontId="16" fillId="20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" fontId="29" fillId="24" borderId="8" xfId="0" applyNumberFormat="1" applyFont="1" applyFill="1" applyBorder="1" applyAlignment="1">
      <alignment horizontal="center" vertical="center" wrapText="1"/>
    </xf>
    <xf numFmtId="4" fontId="22" fillId="24" borderId="8" xfId="0" applyNumberFormat="1" applyFont="1" applyFill="1" applyBorder="1" applyAlignment="1">
      <alignment horizontal="center" vertical="center"/>
    </xf>
    <xf numFmtId="4" fontId="16" fillId="19" borderId="8" xfId="0" applyNumberFormat="1" applyFont="1" applyFill="1" applyBorder="1" applyAlignment="1">
      <alignment horizontal="center" vertical="center"/>
    </xf>
    <xf numFmtId="4" fontId="29" fillId="24" borderId="8" xfId="0" applyNumberFormat="1" applyFont="1" applyFill="1" applyBorder="1" applyAlignment="1">
      <alignment horizontal="center" vertical="center"/>
    </xf>
    <xf numFmtId="4" fontId="16" fillId="24" borderId="8" xfId="0" applyNumberFormat="1" applyFont="1" applyFill="1" applyBorder="1" applyAlignment="1">
      <alignment horizontal="center" vertical="center" wrapText="1"/>
    </xf>
    <xf numFmtId="4" fontId="16" fillId="24" borderId="8" xfId="0" applyNumberFormat="1" applyFont="1" applyFill="1" applyBorder="1" applyAlignment="1">
      <alignment horizontal="center" vertical="center"/>
    </xf>
    <xf numFmtId="165" fontId="22" fillId="18" borderId="8" xfId="0" applyNumberFormat="1" applyFont="1" applyFill="1" applyBorder="1" applyAlignment="1">
      <alignment horizontal="left" vertical="center" wrapText="1"/>
    </xf>
    <xf numFmtId="4" fontId="22" fillId="18" borderId="8" xfId="0" applyNumberFormat="1" applyFont="1" applyFill="1" applyBorder="1" applyAlignment="1">
      <alignment horizontal="right" vertical="center"/>
    </xf>
    <xf numFmtId="165" fontId="29" fillId="18" borderId="8" xfId="0" applyNumberFormat="1" applyFont="1" applyFill="1" applyBorder="1" applyAlignment="1">
      <alignment horizontal="center" vertical="center"/>
    </xf>
    <xf numFmtId="166" fontId="22" fillId="20" borderId="8" xfId="0" applyNumberFormat="1" applyFont="1" applyFill="1" applyBorder="1" applyAlignment="1">
      <alignment horizontal="center" vertical="center"/>
    </xf>
    <xf numFmtId="166" fontId="22" fillId="21" borderId="8" xfId="0" applyNumberFormat="1" applyFont="1" applyFill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 wrapText="1"/>
    </xf>
    <xf numFmtId="167" fontId="22" fillId="0" borderId="8" xfId="0" applyNumberFormat="1" applyFont="1" applyBorder="1" applyAlignment="1">
      <alignment horizontal="center" vertical="center"/>
    </xf>
    <xf numFmtId="165" fontId="22" fillId="16" borderId="8" xfId="0" applyNumberFormat="1" applyFont="1" applyFill="1" applyBorder="1" applyAlignment="1">
      <alignment horizontal="center" vertical="center"/>
    </xf>
    <xf numFmtId="0" fontId="28" fillId="16" borderId="8" xfId="0" applyFont="1" applyFill="1" applyBorder="1" applyAlignment="1">
      <alignment horizontal="center" vertical="center"/>
    </xf>
    <xf numFmtId="166" fontId="22" fillId="16" borderId="8" xfId="0" applyNumberFormat="1" applyFont="1" applyFill="1" applyBorder="1" applyAlignment="1">
      <alignment horizontal="center" vertical="center"/>
    </xf>
    <xf numFmtId="165" fontId="22" fillId="16" borderId="8" xfId="0" applyNumberFormat="1" applyFont="1" applyFill="1" applyBorder="1" applyAlignment="1">
      <alignment horizontal="left" vertical="center" wrapText="1"/>
    </xf>
    <xf numFmtId="4" fontId="22" fillId="16" borderId="8" xfId="0" applyNumberFormat="1" applyFont="1" applyFill="1" applyBorder="1" applyAlignment="1">
      <alignment horizontal="right" vertical="center" wrapText="1"/>
    </xf>
    <xf numFmtId="165" fontId="29" fillId="16" borderId="8" xfId="0" applyNumberFormat="1" applyFont="1" applyFill="1" applyBorder="1" applyAlignment="1">
      <alignment horizontal="center" vertical="center" wrapText="1"/>
    </xf>
    <xf numFmtId="165" fontId="22" fillId="16" borderId="8" xfId="0" applyNumberFormat="1" applyFont="1" applyFill="1" applyBorder="1" applyAlignment="1">
      <alignment horizontal="center" vertical="center" wrapText="1"/>
    </xf>
    <xf numFmtId="166" fontId="22" fillId="17" borderId="8" xfId="0" applyNumberFormat="1" applyFont="1" applyFill="1" applyBorder="1" applyAlignment="1">
      <alignment horizontal="left" vertical="center" wrapText="1"/>
    </xf>
    <xf numFmtId="4" fontId="22" fillId="18" borderId="8" xfId="0" applyNumberFormat="1" applyFont="1" applyFill="1" applyBorder="1" applyAlignment="1">
      <alignment horizontal="right" vertical="center" wrapText="1"/>
    </xf>
    <xf numFmtId="0" fontId="22" fillId="21" borderId="8" xfId="0" applyFont="1" applyFill="1" applyBorder="1" applyAlignment="1">
      <alignment horizontal="left" vertical="center" wrapText="1"/>
    </xf>
    <xf numFmtId="4" fontId="22" fillId="21" borderId="8" xfId="0" applyNumberFormat="1" applyFont="1" applyFill="1" applyBorder="1" applyAlignment="1">
      <alignment horizontal="right" vertical="center" wrapText="1"/>
    </xf>
    <xf numFmtId="0" fontId="29" fillId="21" borderId="8" xfId="0" applyFont="1" applyFill="1" applyBorder="1" applyAlignment="1">
      <alignment horizontal="center" vertical="center" wrapText="1"/>
    </xf>
    <xf numFmtId="0" fontId="22" fillId="21" borderId="8" xfId="0" applyFont="1" applyFill="1" applyBorder="1" applyAlignment="1">
      <alignment horizontal="center" vertical="center" wrapText="1"/>
    </xf>
    <xf numFmtId="0" fontId="22" fillId="19" borderId="8" xfId="0" applyFont="1" applyFill="1" applyBorder="1" applyAlignment="1">
      <alignment horizontal="left" vertical="center" wrapText="1"/>
    </xf>
    <xf numFmtId="4" fontId="22" fillId="19" borderId="8" xfId="0" applyNumberFormat="1" applyFont="1" applyFill="1" applyBorder="1" applyAlignment="1">
      <alignment horizontal="right" vertical="center" wrapText="1"/>
    </xf>
    <xf numFmtId="0" fontId="29" fillId="19" borderId="8" xfId="0" applyFont="1" applyFill="1" applyBorder="1" applyAlignment="1">
      <alignment horizontal="center" vertical="center" wrapText="1"/>
    </xf>
    <xf numFmtId="166" fontId="22" fillId="20" borderId="8" xfId="0" applyNumberFormat="1" applyFont="1" applyFill="1" applyBorder="1" applyAlignment="1">
      <alignment horizontal="left" vertical="center" wrapText="1"/>
    </xf>
    <xf numFmtId="166" fontId="29" fillId="20" borderId="8" xfId="0" applyNumberFormat="1" applyFont="1" applyFill="1" applyBorder="1" applyAlignment="1">
      <alignment horizontal="center" vertical="center" wrapText="1"/>
    </xf>
    <xf numFmtId="166" fontId="29" fillId="21" borderId="8" xfId="0" applyNumberFormat="1" applyFont="1" applyFill="1" applyBorder="1" applyAlignment="1">
      <alignment horizontal="center" vertical="center" wrapText="1"/>
    </xf>
    <xf numFmtId="166" fontId="29" fillId="19" borderId="8" xfId="0" applyNumberFormat="1" applyFont="1" applyFill="1" applyBorder="1" applyAlignment="1">
      <alignment horizontal="center" vertical="center" wrapText="1"/>
    </xf>
    <xf numFmtId="168" fontId="29" fillId="0" borderId="8" xfId="0" applyNumberFormat="1" applyFont="1" applyBorder="1" applyAlignment="1">
      <alignment horizontal="center" vertical="center" wrapText="1"/>
    </xf>
    <xf numFmtId="3" fontId="29" fillId="0" borderId="8" xfId="0" applyNumberFormat="1" applyFont="1" applyBorder="1" applyAlignment="1">
      <alignment horizontal="center" vertical="center"/>
    </xf>
    <xf numFmtId="165" fontId="22" fillId="21" borderId="8" xfId="0" applyNumberFormat="1" applyFont="1" applyFill="1" applyBorder="1" applyAlignment="1">
      <alignment horizontal="left" vertical="center" wrapText="1"/>
    </xf>
    <xf numFmtId="4" fontId="29" fillId="21" borderId="8" xfId="0" applyNumberFormat="1" applyFont="1" applyFill="1" applyBorder="1" applyAlignment="1">
      <alignment horizontal="center" vertical="center" wrapText="1"/>
    </xf>
    <xf numFmtId="4" fontId="22" fillId="21" borderId="8" xfId="0" applyNumberFormat="1" applyFont="1" applyFill="1" applyBorder="1" applyAlignment="1">
      <alignment horizontal="center" vertical="center" wrapText="1"/>
    </xf>
    <xf numFmtId="4" fontId="28" fillId="20" borderId="8" xfId="0" applyNumberFormat="1" applyFont="1" applyFill="1" applyBorder="1" applyAlignment="1">
      <alignment horizontal="center" vertical="center"/>
    </xf>
    <xf numFmtId="4" fontId="28" fillId="21" borderId="8" xfId="0" applyNumberFormat="1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166" fontId="22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4" fontId="29" fillId="0" borderId="13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31" fillId="0" borderId="0" xfId="2" applyNumberFormat="1" applyFont="1" applyAlignment="1" applyProtection="1">
      <alignment horizontal="left" vertical="center"/>
      <protection locked="0"/>
    </xf>
    <xf numFmtId="0" fontId="32" fillId="0" borderId="0" xfId="3" applyFont="1"/>
    <xf numFmtId="164" fontId="31" fillId="26" borderId="0" xfId="2" applyNumberFormat="1" applyFont="1" applyFill="1" applyAlignment="1" applyProtection="1">
      <alignment horizontal="left" vertical="center"/>
      <protection locked="0"/>
    </xf>
    <xf numFmtId="0" fontId="34" fillId="27" borderId="0" xfId="3" applyFont="1" applyFill="1" applyAlignment="1">
      <alignment vertical="center"/>
    </xf>
    <xf numFmtId="0" fontId="32" fillId="0" borderId="0" xfId="3" applyFont="1" applyAlignment="1">
      <alignment wrapText="1"/>
    </xf>
    <xf numFmtId="0" fontId="34" fillId="0" borderId="0" xfId="3" applyFont="1" applyAlignment="1">
      <alignment vertical="center" wrapText="1"/>
    </xf>
    <xf numFmtId="0" fontId="32" fillId="0" borderId="0" xfId="3" applyFont="1" applyAlignment="1">
      <alignment horizontal="justify" vertical="center" wrapText="1"/>
    </xf>
    <xf numFmtId="0" fontId="35" fillId="28" borderId="0" xfId="3" applyFont="1" applyFill="1" applyAlignment="1">
      <alignment vertical="center" wrapText="1"/>
    </xf>
    <xf numFmtId="0" fontId="32" fillId="28" borderId="0" xfId="3" applyFont="1" applyFill="1" applyAlignment="1">
      <alignment horizontal="justify" vertical="center" wrapText="1"/>
    </xf>
    <xf numFmtId="0" fontId="34" fillId="27" borderId="0" xfId="3" applyFont="1" applyFill="1" applyAlignment="1">
      <alignment horizontal="justify" vertical="center"/>
    </xf>
    <xf numFmtId="0" fontId="35" fillId="0" borderId="0" xfId="3" applyFont="1" applyAlignment="1">
      <alignment vertical="center" wrapText="1"/>
    </xf>
    <xf numFmtId="0" fontId="32" fillId="0" borderId="0" xfId="3" applyFont="1" applyAlignment="1">
      <alignment horizontal="justify"/>
    </xf>
    <xf numFmtId="0" fontId="2" fillId="0" borderId="0" xfId="3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3" fontId="6" fillId="13" borderId="1" xfId="0" applyNumberFormat="1" applyFont="1" applyFill="1" applyBorder="1" applyAlignment="1">
      <alignment horizontal="center" vertical="center" wrapText="1"/>
    </xf>
    <xf numFmtId="3" fontId="6" fillId="13" borderId="13" xfId="0" applyNumberFormat="1" applyFon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3" fontId="9" fillId="14" borderId="1" xfId="0" applyNumberFormat="1" applyFont="1" applyFill="1" applyBorder="1" applyAlignment="1">
      <alignment horizontal="center" vertical="center" wrapText="1"/>
    </xf>
    <xf numFmtId="3" fontId="9" fillId="14" borderId="1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5" borderId="1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textRotation="90" wrapText="1"/>
    </xf>
    <xf numFmtId="3" fontId="6" fillId="2" borderId="8" xfId="0" applyNumberFormat="1" applyFont="1" applyFill="1" applyBorder="1" applyAlignment="1">
      <alignment horizontal="center" textRotation="90" wrapText="1"/>
    </xf>
    <xf numFmtId="3" fontId="6" fillId="2" borderId="13" xfId="0" applyNumberFormat="1" applyFont="1" applyFill="1" applyBorder="1" applyAlignment="1">
      <alignment horizontal="center" textRotation="90" wrapText="1"/>
    </xf>
    <xf numFmtId="164" fontId="6" fillId="2" borderId="1" xfId="0" applyNumberFormat="1" applyFont="1" applyFill="1" applyBorder="1" applyAlignment="1">
      <alignment horizontal="center" textRotation="90" wrapText="1"/>
    </xf>
    <xf numFmtId="164" fontId="6" fillId="2" borderId="8" xfId="0" applyNumberFormat="1" applyFont="1" applyFill="1" applyBorder="1" applyAlignment="1">
      <alignment horizontal="center" textRotation="90" wrapText="1"/>
    </xf>
    <xf numFmtId="3" fontId="6" fillId="6" borderId="1" xfId="0" applyNumberFormat="1" applyFont="1" applyFill="1" applyBorder="1" applyAlignment="1">
      <alignment horizontal="center" vertical="center" wrapText="1"/>
    </xf>
    <xf numFmtId="3" fontId="6" fillId="6" borderId="1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4" fillId="0" borderId="0" xfId="0" applyFont="1"/>
    <xf numFmtId="0" fontId="7" fillId="2" borderId="1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13" xfId="0" applyFont="1" applyFill="1" applyBorder="1" applyAlignment="1">
      <alignment horizontal="center" textRotation="90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3" fillId="15" borderId="5" xfId="0" applyFont="1" applyFill="1" applyBorder="1" applyAlignment="1">
      <alignment horizontal="center" vertical="center" wrapText="1"/>
    </xf>
    <xf numFmtId="0" fontId="23" fillId="15" borderId="7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25" fillId="14" borderId="5" xfId="0" applyFont="1" applyFill="1" applyBorder="1" applyAlignment="1">
      <alignment horizontal="center" vertical="center" wrapText="1"/>
    </xf>
    <xf numFmtId="0" fontId="25" fillId="14" borderId="7" xfId="0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 wrapText="1"/>
    </xf>
    <xf numFmtId="3" fontId="22" fillId="5" borderId="13" xfId="0" applyNumberFormat="1" applyFont="1" applyFill="1" applyBorder="1" applyAlignment="1">
      <alignment horizontal="center" vertical="center" wrapText="1"/>
    </xf>
    <xf numFmtId="3" fontId="22" fillId="6" borderId="1" xfId="0" applyNumberFormat="1" applyFont="1" applyFill="1" applyBorder="1" applyAlignment="1">
      <alignment horizontal="center" vertical="center" wrapText="1"/>
    </xf>
    <xf numFmtId="3" fontId="22" fillId="6" borderId="13" xfId="0" applyNumberFormat="1" applyFont="1" applyFill="1" applyBorder="1" applyAlignment="1">
      <alignment horizontal="center" vertical="center" wrapText="1"/>
    </xf>
    <xf numFmtId="3" fontId="22" fillId="13" borderId="1" xfId="0" applyNumberFormat="1" applyFont="1" applyFill="1" applyBorder="1" applyAlignment="1">
      <alignment horizontal="center" vertical="center" wrapText="1"/>
    </xf>
    <xf numFmtId="3" fontId="22" fillId="13" borderId="13" xfId="0" applyNumberFormat="1" applyFont="1" applyFill="1" applyBorder="1" applyAlignment="1">
      <alignment horizontal="center" vertical="center" wrapText="1"/>
    </xf>
    <xf numFmtId="3" fontId="24" fillId="8" borderId="1" xfId="0" applyNumberFormat="1" applyFont="1" applyFill="1" applyBorder="1" applyAlignment="1">
      <alignment horizontal="center" vertical="center" wrapText="1"/>
    </xf>
    <xf numFmtId="3" fontId="24" fillId="8" borderId="13" xfId="0" applyNumberFormat="1" applyFont="1" applyFill="1" applyBorder="1" applyAlignment="1">
      <alignment horizontal="center" vertical="center" wrapText="1"/>
    </xf>
    <xf numFmtId="3" fontId="24" fillId="14" borderId="1" xfId="0" applyNumberFormat="1" applyFont="1" applyFill="1" applyBorder="1" applyAlignment="1">
      <alignment horizontal="center" vertical="center" wrapText="1"/>
    </xf>
    <xf numFmtId="3" fontId="24" fillId="14" borderId="13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3" fontId="22" fillId="3" borderId="1" xfId="0" applyNumberFormat="1" applyFont="1" applyFill="1" applyBorder="1" applyAlignment="1">
      <alignment horizontal="center" vertical="center" wrapText="1"/>
    </xf>
    <xf numFmtId="3" fontId="22" fillId="3" borderId="13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textRotation="90" wrapText="1"/>
    </xf>
    <xf numFmtId="3" fontId="22" fillId="2" borderId="8" xfId="0" applyNumberFormat="1" applyFont="1" applyFill="1" applyBorder="1" applyAlignment="1">
      <alignment horizontal="center" textRotation="90" wrapText="1"/>
    </xf>
    <xf numFmtId="3" fontId="22" fillId="2" borderId="13" xfId="0" applyNumberFormat="1" applyFont="1" applyFill="1" applyBorder="1" applyAlignment="1">
      <alignment horizontal="center" textRotation="90" wrapText="1"/>
    </xf>
    <xf numFmtId="164" fontId="22" fillId="2" borderId="1" xfId="0" applyNumberFormat="1" applyFont="1" applyFill="1" applyBorder="1" applyAlignment="1">
      <alignment horizontal="center" textRotation="90" wrapText="1"/>
    </xf>
    <xf numFmtId="164" fontId="22" fillId="2" borderId="8" xfId="0" applyNumberFormat="1" applyFont="1" applyFill="1" applyBorder="1" applyAlignment="1">
      <alignment horizont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textRotation="90" wrapText="1"/>
    </xf>
    <xf numFmtId="0" fontId="21" fillId="2" borderId="8" xfId="0" applyFont="1" applyFill="1" applyBorder="1" applyAlignment="1">
      <alignment horizontal="center" textRotation="90" wrapText="1"/>
    </xf>
    <xf numFmtId="0" fontId="21" fillId="2" borderId="13" xfId="0" applyFont="1" applyFill="1" applyBorder="1" applyAlignment="1">
      <alignment horizontal="center" textRotation="90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0" fillId="0" borderId="0" xfId="0" applyFont="1"/>
    <xf numFmtId="0" fontId="23" fillId="3" borderId="6" xfId="0" applyFont="1" applyFill="1" applyBorder="1" applyAlignment="1">
      <alignment horizontal="center" vertical="center" wrapText="1"/>
    </xf>
    <xf numFmtId="164" fontId="33" fillId="25" borderId="0" xfId="2" applyNumberFormat="1" applyFont="1" applyFill="1" applyAlignment="1" applyProtection="1">
      <alignment horizontal="center" vertical="center" wrapText="1"/>
      <protection locked="0"/>
    </xf>
    <xf numFmtId="0" fontId="34" fillId="0" borderId="0" xfId="3" applyFont="1" applyAlignment="1">
      <alignment horizontal="justify" vertical="center" wrapText="1"/>
    </xf>
    <xf numFmtId="17" fontId="18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 vertical="center"/>
    </xf>
    <xf numFmtId="17" fontId="13" fillId="0" borderId="0" xfId="0" applyNumberFormat="1" applyFont="1" applyAlignment="1">
      <alignment horizontal="center"/>
    </xf>
  </cellXfs>
  <cellStyles count="4">
    <cellStyle name="Millares" xfId="1" builtinId="3"/>
    <cellStyle name="Millares 2 10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A44D.867616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17322</xdr:colOff>
      <xdr:row>1069</xdr:row>
      <xdr:rowOff>34636</xdr:rowOff>
    </xdr:from>
    <xdr:to>
      <xdr:col>10</xdr:col>
      <xdr:colOff>993634</xdr:colOff>
      <xdr:row>1069</xdr:row>
      <xdr:rowOff>34636</xdr:rowOff>
    </xdr:to>
    <xdr:cxnSp macro="">
      <xdr:nvCxnSpPr>
        <xdr:cNvPr id="2" name="7 Conector rec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4494072" y="412143286"/>
          <a:ext cx="9367837" cy="0"/>
        </a:xfrm>
        <a:prstGeom prst="line">
          <a:avLst/>
        </a:prstGeom>
        <a:ln w="508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1091044</xdr:colOff>
      <xdr:row>1069</xdr:row>
      <xdr:rowOff>6927</xdr:rowOff>
    </xdr:from>
    <xdr:to>
      <xdr:col>22</xdr:col>
      <xdr:colOff>439447</xdr:colOff>
      <xdr:row>1069</xdr:row>
      <xdr:rowOff>6927</xdr:rowOff>
    </xdr:to>
    <xdr:cxnSp macro="">
      <xdr:nvCxnSpPr>
        <xdr:cNvPr id="3" name="7 Conector rec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7075244" y="412115577"/>
          <a:ext cx="12130953" cy="0"/>
        </a:xfrm>
        <a:prstGeom prst="line">
          <a:avLst/>
        </a:prstGeom>
        <a:ln w="508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57150</xdr:colOff>
      <xdr:row>4</xdr:row>
      <xdr:rowOff>419100</xdr:rowOff>
    </xdr:from>
    <xdr:to>
      <xdr:col>11</xdr:col>
      <xdr:colOff>1109662</xdr:colOff>
      <xdr:row>8</xdr:row>
      <xdr:rowOff>80963</xdr:rowOff>
    </xdr:to>
    <xdr:pic>
      <xdr:nvPicPr>
        <xdr:cNvPr id="4" name="3 Imagen" descr="Descripción: SSPC_SESNSP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638300"/>
          <a:ext cx="14825662" cy="15478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9.2.107\Mensual%20y%20trimestral\TABASCO\Copia%20de%20Estructura%20program&#225;tica%20presupuestal%20FASP%202017%2016-01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7.159.186\fofisp%202023\SALDO%20CERO%20ENERO-DIC%202016\11-NOV\FASP%202015%20NOV%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7.159.186\fofisp%202023\Users\david.sanchez\Desktop\Control%20y%20Seguimiento\00%20PRODUCTOS\2023\SEGUIMIENTO%202023\MECANISMO%20INTEGRACI&#211;N%202023\04.1ANALISIS%20FASP%202023%20PARTID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sanchez/AppData/Local/Microsoft/Windows/Temporary%20Internet%20Files/Content.Outlook/JZKSLYX7/PLANTILLA%20SSYE%202018%20Eredi%20-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adna.gomez/AppData/Local/Microsoft/Windows/INetCache/Content.Outlook/ZMZSM4C3/01%20ESTRUCUTURA%20CONCERTACI&#211;N%20FOFI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junto 2017"/>
      <sheetName val="CENEPRED"/>
      <sheetName val="C4"/>
      <sheetName val="SESESP"/>
      <sheetName val="SSP"/>
      <sheetName val="RESUMEN"/>
      <sheetName val="FGE"/>
    </sheetNames>
    <sheetDataSet>
      <sheetData sheetId="0" refreshError="1"/>
      <sheetData sheetId="1">
        <row r="63">
          <cell r="O63">
            <v>56726</v>
          </cell>
        </row>
      </sheetData>
      <sheetData sheetId="2">
        <row r="55">
          <cell r="B55">
            <v>2017</v>
          </cell>
          <cell r="C55">
            <v>8300</v>
          </cell>
          <cell r="D55">
            <v>2</v>
          </cell>
          <cell r="E55">
            <v>3</v>
          </cell>
          <cell r="K55" t="str">
            <v>Tecnologías, Infraestructura y Equipamiento de Apoyo a la Operación Policial</v>
          </cell>
          <cell r="L55">
            <v>26266852</v>
          </cell>
          <cell r="M55">
            <v>0</v>
          </cell>
          <cell r="N55">
            <v>26266852</v>
          </cell>
          <cell r="O55">
            <v>1105000</v>
          </cell>
          <cell r="P55">
            <v>0</v>
          </cell>
          <cell r="Q55">
            <v>1105000</v>
          </cell>
          <cell r="R55">
            <v>27371852</v>
          </cell>
        </row>
        <row r="56">
          <cell r="A56">
            <v>1</v>
          </cell>
          <cell r="B56">
            <v>2017</v>
          </cell>
          <cell r="C56">
            <v>8300</v>
          </cell>
          <cell r="D56">
            <v>2</v>
          </cell>
          <cell r="E56">
            <v>3</v>
          </cell>
          <cell r="F56">
            <v>1</v>
          </cell>
          <cell r="K56" t="str">
            <v>Red Nacional de Radiocomunicación</v>
          </cell>
          <cell r="L56">
            <v>21357119</v>
          </cell>
          <cell r="M56">
            <v>0</v>
          </cell>
          <cell r="N56">
            <v>21357119</v>
          </cell>
          <cell r="O56">
            <v>1105000</v>
          </cell>
          <cell r="P56">
            <v>0</v>
          </cell>
          <cell r="Q56">
            <v>1105000</v>
          </cell>
          <cell r="R56">
            <v>22462119</v>
          </cell>
        </row>
        <row r="57">
          <cell r="A57">
            <v>2</v>
          </cell>
          <cell r="B57">
            <v>2017</v>
          </cell>
          <cell r="C57">
            <v>8300</v>
          </cell>
          <cell r="D57">
            <v>2</v>
          </cell>
          <cell r="E57">
            <v>3</v>
          </cell>
          <cell r="F57">
            <v>1</v>
          </cell>
          <cell r="G57">
            <v>1000</v>
          </cell>
          <cell r="K57" t="str">
            <v>SERVICIOS PERSONALES</v>
          </cell>
          <cell r="L57">
            <v>0</v>
          </cell>
          <cell r="M57">
            <v>0</v>
          </cell>
          <cell r="N57">
            <v>0</v>
          </cell>
          <cell r="O57">
            <v>1105000</v>
          </cell>
          <cell r="P57">
            <v>0</v>
          </cell>
          <cell r="Q57">
            <v>1105000</v>
          </cell>
          <cell r="R57">
            <v>1105000</v>
          </cell>
        </row>
        <row r="58">
          <cell r="A58">
            <v>3</v>
          </cell>
          <cell r="B58">
            <v>2017</v>
          </cell>
          <cell r="C58">
            <v>8300</v>
          </cell>
          <cell r="D58">
            <v>2</v>
          </cell>
          <cell r="E58">
            <v>3</v>
          </cell>
          <cell r="F58">
            <v>1</v>
          </cell>
          <cell r="G58">
            <v>1000</v>
          </cell>
          <cell r="H58">
            <v>1200</v>
          </cell>
          <cell r="K58" t="str">
            <v>Remuneraciones al Personal de Carácter Transitorio</v>
          </cell>
          <cell r="L58">
            <v>0</v>
          </cell>
          <cell r="M58">
            <v>0</v>
          </cell>
          <cell r="N58">
            <v>0</v>
          </cell>
          <cell r="O58">
            <v>1105000</v>
          </cell>
          <cell r="P58">
            <v>0</v>
          </cell>
          <cell r="Q58">
            <v>1105000</v>
          </cell>
          <cell r="R58">
            <v>1105000</v>
          </cell>
        </row>
        <row r="59">
          <cell r="A59">
            <v>4</v>
          </cell>
          <cell r="B59">
            <v>2017</v>
          </cell>
          <cell r="C59">
            <v>8300</v>
          </cell>
          <cell r="D59">
            <v>2</v>
          </cell>
          <cell r="E59">
            <v>3</v>
          </cell>
          <cell r="F59">
            <v>1</v>
          </cell>
          <cell r="G59">
            <v>1000</v>
          </cell>
          <cell r="H59">
            <v>1200</v>
          </cell>
          <cell r="I59">
            <v>121</v>
          </cell>
          <cell r="K59" t="str">
            <v>Honorarios asimilables a salarios</v>
          </cell>
          <cell r="L59">
            <v>0</v>
          </cell>
          <cell r="M59">
            <v>0</v>
          </cell>
          <cell r="N59">
            <v>0</v>
          </cell>
          <cell r="O59">
            <v>1105000</v>
          </cell>
          <cell r="P59">
            <v>0</v>
          </cell>
          <cell r="Q59">
            <v>1105000</v>
          </cell>
          <cell r="R59">
            <v>1105000</v>
          </cell>
        </row>
        <row r="60">
          <cell r="A60">
            <v>5</v>
          </cell>
          <cell r="B60">
            <v>2017</v>
          </cell>
          <cell r="C60">
            <v>8300</v>
          </cell>
          <cell r="D60">
            <v>2</v>
          </cell>
          <cell r="E60">
            <v>3</v>
          </cell>
          <cell r="F60">
            <v>1</v>
          </cell>
          <cell r="G60">
            <v>1000</v>
          </cell>
          <cell r="H60">
            <v>1200</v>
          </cell>
          <cell r="I60">
            <v>121</v>
          </cell>
          <cell r="J60">
            <v>1</v>
          </cell>
          <cell r="K60" t="str">
            <v>Honorarios</v>
          </cell>
          <cell r="L60">
            <v>0</v>
          </cell>
          <cell r="M60">
            <v>0</v>
          </cell>
          <cell r="N60">
            <v>0</v>
          </cell>
          <cell r="O60">
            <v>1105000</v>
          </cell>
          <cell r="P60">
            <v>0</v>
          </cell>
          <cell r="Q60">
            <v>1105000</v>
          </cell>
          <cell r="R60">
            <v>1105000</v>
          </cell>
          <cell r="S60" t="str">
            <v>Persona</v>
          </cell>
          <cell r="T60">
            <v>8</v>
          </cell>
          <cell r="U60">
            <v>8</v>
          </cell>
          <cell r="V60" t="str">
            <v>AE</v>
          </cell>
        </row>
        <row r="61">
          <cell r="A61">
            <v>6</v>
          </cell>
          <cell r="B61">
            <v>2017</v>
          </cell>
          <cell r="C61">
            <v>8300</v>
          </cell>
          <cell r="D61">
            <v>2</v>
          </cell>
          <cell r="E61">
            <v>3</v>
          </cell>
          <cell r="F61">
            <v>1</v>
          </cell>
          <cell r="G61">
            <v>1000</v>
          </cell>
          <cell r="H61">
            <v>1200</v>
          </cell>
          <cell r="I61">
            <v>122</v>
          </cell>
          <cell r="K61" t="str">
            <v>Sueldos base al personal eventual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7</v>
          </cell>
          <cell r="B62">
            <v>2017</v>
          </cell>
          <cell r="C62">
            <v>8300</v>
          </cell>
          <cell r="D62">
            <v>2</v>
          </cell>
          <cell r="E62">
            <v>3</v>
          </cell>
          <cell r="F62">
            <v>1</v>
          </cell>
          <cell r="G62">
            <v>1000</v>
          </cell>
          <cell r="H62">
            <v>1200</v>
          </cell>
          <cell r="I62">
            <v>122</v>
          </cell>
          <cell r="J62">
            <v>1</v>
          </cell>
          <cell r="K62" t="str">
            <v>Sueldo base al personal eventual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Persona</v>
          </cell>
          <cell r="V62" t="str">
            <v>AE</v>
          </cell>
        </row>
        <row r="63">
          <cell r="A63">
            <v>8</v>
          </cell>
          <cell r="B63">
            <v>2017</v>
          </cell>
          <cell r="C63">
            <v>8300</v>
          </cell>
          <cell r="D63">
            <v>2</v>
          </cell>
          <cell r="E63">
            <v>3</v>
          </cell>
          <cell r="F63">
            <v>1</v>
          </cell>
          <cell r="G63">
            <v>2000</v>
          </cell>
          <cell r="K63" t="str">
            <v>MATERIALES Y SUMINISTROS</v>
          </cell>
          <cell r="L63">
            <v>668518</v>
          </cell>
          <cell r="M63">
            <v>0</v>
          </cell>
          <cell r="N63">
            <v>668518</v>
          </cell>
          <cell r="O63">
            <v>0</v>
          </cell>
          <cell r="P63">
            <v>0</v>
          </cell>
          <cell r="Q63">
            <v>0</v>
          </cell>
          <cell r="R63">
            <v>668518</v>
          </cell>
        </row>
        <row r="64">
          <cell r="A64">
            <v>9</v>
          </cell>
          <cell r="B64">
            <v>2017</v>
          </cell>
          <cell r="C64">
            <v>8300</v>
          </cell>
          <cell r="D64">
            <v>2</v>
          </cell>
          <cell r="E64">
            <v>3</v>
          </cell>
          <cell r="F64">
            <v>1</v>
          </cell>
          <cell r="G64">
            <v>2000</v>
          </cell>
          <cell r="H64">
            <v>2100</v>
          </cell>
          <cell r="K64" t="str">
            <v>Materiales de Administración, Emisión de Documentos y Artículos Oficiales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10</v>
          </cell>
          <cell r="B65">
            <v>2017</v>
          </cell>
          <cell r="C65">
            <v>8300</v>
          </cell>
          <cell r="D65">
            <v>2</v>
          </cell>
          <cell r="E65">
            <v>3</v>
          </cell>
          <cell r="F65">
            <v>1</v>
          </cell>
          <cell r="G65">
            <v>2000</v>
          </cell>
          <cell r="H65">
            <v>2100</v>
          </cell>
          <cell r="I65">
            <v>211</v>
          </cell>
          <cell r="K65" t="str">
            <v>Materiales, útiles y equipos menores de oficina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11</v>
          </cell>
          <cell r="B66">
            <v>2017</v>
          </cell>
          <cell r="C66">
            <v>8300</v>
          </cell>
          <cell r="D66">
            <v>2</v>
          </cell>
          <cell r="E66">
            <v>3</v>
          </cell>
          <cell r="F66">
            <v>1</v>
          </cell>
          <cell r="G66">
            <v>2000</v>
          </cell>
          <cell r="H66">
            <v>2100</v>
          </cell>
          <cell r="I66">
            <v>211</v>
          </cell>
          <cell r="J66">
            <v>1</v>
          </cell>
          <cell r="K66" t="str">
            <v>Materiales y útiles de oficina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Lote</v>
          </cell>
          <cell r="V66" t="str">
            <v>AE</v>
          </cell>
        </row>
        <row r="67">
          <cell r="A67">
            <v>12</v>
          </cell>
          <cell r="B67">
            <v>2017</v>
          </cell>
          <cell r="C67">
            <v>8300</v>
          </cell>
          <cell r="D67">
            <v>2</v>
          </cell>
          <cell r="E67">
            <v>3</v>
          </cell>
          <cell r="F67">
            <v>1</v>
          </cell>
          <cell r="G67">
            <v>2000</v>
          </cell>
          <cell r="H67">
            <v>2100</v>
          </cell>
          <cell r="I67">
            <v>214</v>
          </cell>
          <cell r="K67" t="str">
            <v>Materiales, útiles y equipos menores de tecnologías de la información y comunicaciones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13</v>
          </cell>
          <cell r="B68">
            <v>2017</v>
          </cell>
          <cell r="C68">
            <v>8300</v>
          </cell>
          <cell r="D68">
            <v>2</v>
          </cell>
          <cell r="E68">
            <v>3</v>
          </cell>
          <cell r="F68">
            <v>1</v>
          </cell>
          <cell r="G68">
            <v>2000</v>
          </cell>
          <cell r="H68">
            <v>2100</v>
          </cell>
          <cell r="I68">
            <v>214</v>
          </cell>
          <cell r="J68">
            <v>1</v>
          </cell>
          <cell r="K68" t="str">
            <v>Materiales y útiles para el procesamiento en equipos y bienes informáticos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>Lote</v>
          </cell>
          <cell r="V68" t="str">
            <v>AE</v>
          </cell>
        </row>
        <row r="69">
          <cell r="A69">
            <v>14</v>
          </cell>
          <cell r="B69">
            <v>2017</v>
          </cell>
          <cell r="C69">
            <v>8300</v>
          </cell>
          <cell r="D69">
            <v>2</v>
          </cell>
          <cell r="E69">
            <v>3</v>
          </cell>
          <cell r="F69">
            <v>1</v>
          </cell>
          <cell r="G69">
            <v>2000</v>
          </cell>
          <cell r="H69">
            <v>2400</v>
          </cell>
          <cell r="K69" t="str">
            <v>Materiales y artículos de construcción y de reparación</v>
          </cell>
          <cell r="L69">
            <v>668518</v>
          </cell>
          <cell r="M69">
            <v>0</v>
          </cell>
          <cell r="N69">
            <v>668518</v>
          </cell>
          <cell r="O69">
            <v>0</v>
          </cell>
          <cell r="P69">
            <v>0</v>
          </cell>
          <cell r="Q69">
            <v>0</v>
          </cell>
          <cell r="R69">
            <v>668518</v>
          </cell>
        </row>
        <row r="70">
          <cell r="A70">
            <v>15</v>
          </cell>
          <cell r="B70">
            <v>2017</v>
          </cell>
          <cell r="C70">
            <v>8300</v>
          </cell>
          <cell r="D70">
            <v>2</v>
          </cell>
          <cell r="E70">
            <v>3</v>
          </cell>
          <cell r="F70">
            <v>1</v>
          </cell>
          <cell r="G70">
            <v>2000</v>
          </cell>
          <cell r="H70">
            <v>2400</v>
          </cell>
          <cell r="I70">
            <v>246</v>
          </cell>
          <cell r="K70" t="str">
            <v>Material eléctrico y electrónico</v>
          </cell>
          <cell r="L70">
            <v>668518</v>
          </cell>
          <cell r="M70">
            <v>0</v>
          </cell>
          <cell r="N70">
            <v>668518</v>
          </cell>
          <cell r="O70">
            <v>0</v>
          </cell>
          <cell r="P70">
            <v>0</v>
          </cell>
          <cell r="Q70">
            <v>0</v>
          </cell>
          <cell r="R70">
            <v>668518</v>
          </cell>
        </row>
        <row r="71">
          <cell r="A71">
            <v>16</v>
          </cell>
          <cell r="B71">
            <v>2017</v>
          </cell>
          <cell r="C71">
            <v>8300</v>
          </cell>
          <cell r="D71">
            <v>2</v>
          </cell>
          <cell r="E71">
            <v>3</v>
          </cell>
          <cell r="F71">
            <v>1</v>
          </cell>
          <cell r="G71">
            <v>2000</v>
          </cell>
          <cell r="H71">
            <v>2400</v>
          </cell>
          <cell r="I71">
            <v>246</v>
          </cell>
          <cell r="J71">
            <v>1</v>
          </cell>
          <cell r="K71" t="str">
            <v>Material eléctrico y electrónico</v>
          </cell>
          <cell r="L71">
            <v>668518</v>
          </cell>
          <cell r="M71">
            <v>0</v>
          </cell>
          <cell r="N71">
            <v>668518</v>
          </cell>
          <cell r="O71">
            <v>0</v>
          </cell>
          <cell r="P71">
            <v>0</v>
          </cell>
          <cell r="Q71">
            <v>0</v>
          </cell>
          <cell r="R71">
            <v>668518</v>
          </cell>
          <cell r="S71" t="str">
            <v>Lote</v>
          </cell>
          <cell r="T71">
            <v>3</v>
          </cell>
          <cell r="V71" t="str">
            <v>FC</v>
          </cell>
        </row>
        <row r="72">
          <cell r="A72">
            <v>17</v>
          </cell>
          <cell r="B72">
            <v>2017</v>
          </cell>
          <cell r="C72">
            <v>8300</v>
          </cell>
          <cell r="D72">
            <v>2</v>
          </cell>
          <cell r="E72">
            <v>3</v>
          </cell>
          <cell r="F72">
            <v>1</v>
          </cell>
          <cell r="G72">
            <v>2000</v>
          </cell>
          <cell r="H72">
            <v>2600</v>
          </cell>
          <cell r="K72" t="str">
            <v>Combustibles, lubricantes y aditivos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18</v>
          </cell>
          <cell r="B73">
            <v>2017</v>
          </cell>
          <cell r="C73">
            <v>8300</v>
          </cell>
          <cell r="D73">
            <v>2</v>
          </cell>
          <cell r="E73">
            <v>3</v>
          </cell>
          <cell r="F73">
            <v>1</v>
          </cell>
          <cell r="G73">
            <v>2000</v>
          </cell>
          <cell r="H73">
            <v>2600</v>
          </cell>
          <cell r="I73">
            <v>261</v>
          </cell>
          <cell r="K73" t="str">
            <v>Combustibles, lubricantes y aditivos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19</v>
          </cell>
          <cell r="B74">
            <v>2017</v>
          </cell>
          <cell r="C74">
            <v>8300</v>
          </cell>
          <cell r="D74">
            <v>2</v>
          </cell>
          <cell r="E74">
            <v>3</v>
          </cell>
          <cell r="F74">
            <v>1</v>
          </cell>
          <cell r="G74">
            <v>2000</v>
          </cell>
          <cell r="H74">
            <v>2600</v>
          </cell>
          <cell r="I74">
            <v>261</v>
          </cell>
          <cell r="J74">
            <v>1</v>
          </cell>
          <cell r="K74" t="str">
            <v>Gasolina y diésel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>Litro</v>
          </cell>
          <cell r="V74" t="str">
            <v>AE</v>
          </cell>
        </row>
        <row r="75">
          <cell r="A75">
            <v>20</v>
          </cell>
          <cell r="B75">
            <v>2017</v>
          </cell>
          <cell r="C75">
            <v>8300</v>
          </cell>
          <cell r="D75">
            <v>2</v>
          </cell>
          <cell r="E75">
            <v>3</v>
          </cell>
          <cell r="F75">
            <v>1</v>
          </cell>
          <cell r="G75">
            <v>2000</v>
          </cell>
          <cell r="H75">
            <v>2600</v>
          </cell>
          <cell r="I75">
            <v>261</v>
          </cell>
          <cell r="J75">
            <v>2</v>
          </cell>
          <cell r="K75" t="str">
            <v>Lubricantes y aditivos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Litro</v>
          </cell>
          <cell r="V75" t="str">
            <v>AE</v>
          </cell>
        </row>
        <row r="76">
          <cell r="A76">
            <v>21</v>
          </cell>
          <cell r="B76">
            <v>2017</v>
          </cell>
          <cell r="C76">
            <v>8300</v>
          </cell>
          <cell r="D76">
            <v>2</v>
          </cell>
          <cell r="E76">
            <v>3</v>
          </cell>
          <cell r="F76">
            <v>1</v>
          </cell>
          <cell r="G76">
            <v>2000</v>
          </cell>
          <cell r="H76">
            <v>2900</v>
          </cell>
          <cell r="K76" t="str">
            <v>Herramientas, Refacciones y Accesorios Menores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>
            <v>22</v>
          </cell>
          <cell r="B77">
            <v>2017</v>
          </cell>
          <cell r="C77">
            <v>8300</v>
          </cell>
          <cell r="D77">
            <v>2</v>
          </cell>
          <cell r="E77">
            <v>3</v>
          </cell>
          <cell r="F77">
            <v>1</v>
          </cell>
          <cell r="G77">
            <v>2000</v>
          </cell>
          <cell r="H77">
            <v>2900</v>
          </cell>
          <cell r="I77">
            <v>291</v>
          </cell>
          <cell r="K77" t="str">
            <v>Herramientas menores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>
            <v>23</v>
          </cell>
          <cell r="B78">
            <v>2017</v>
          </cell>
          <cell r="C78">
            <v>8300</v>
          </cell>
          <cell r="D78">
            <v>2</v>
          </cell>
          <cell r="E78">
            <v>3</v>
          </cell>
          <cell r="F78">
            <v>1</v>
          </cell>
          <cell r="G78">
            <v>2000</v>
          </cell>
          <cell r="H78">
            <v>2900</v>
          </cell>
          <cell r="I78">
            <v>291</v>
          </cell>
          <cell r="J78">
            <v>1</v>
          </cell>
          <cell r="K78" t="str">
            <v>Herramientas menores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 t="str">
            <v>Lote</v>
          </cell>
          <cell r="V78" t="str">
            <v>AE</v>
          </cell>
        </row>
        <row r="79">
          <cell r="A79">
            <v>24</v>
          </cell>
          <cell r="B79">
            <v>2017</v>
          </cell>
          <cell r="C79">
            <v>8300</v>
          </cell>
          <cell r="D79">
            <v>2</v>
          </cell>
          <cell r="E79">
            <v>3</v>
          </cell>
          <cell r="F79">
            <v>1</v>
          </cell>
          <cell r="G79">
            <v>2000</v>
          </cell>
          <cell r="H79">
            <v>2900</v>
          </cell>
          <cell r="I79">
            <v>291</v>
          </cell>
          <cell r="J79">
            <v>2</v>
          </cell>
          <cell r="K79" t="str">
            <v>Equipo verificador de cableado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 t="str">
            <v>Lote</v>
          </cell>
          <cell r="V79" t="str">
            <v>AE</v>
          </cell>
        </row>
        <row r="80">
          <cell r="A80">
            <v>25</v>
          </cell>
          <cell r="B80">
            <v>2017</v>
          </cell>
          <cell r="C80">
            <v>8300</v>
          </cell>
          <cell r="D80">
            <v>2</v>
          </cell>
          <cell r="E80">
            <v>3</v>
          </cell>
          <cell r="F80">
            <v>1</v>
          </cell>
          <cell r="G80">
            <v>2000</v>
          </cell>
          <cell r="H80">
            <v>2900</v>
          </cell>
          <cell r="I80">
            <v>292</v>
          </cell>
          <cell r="K80" t="str">
            <v>Refacciones y accesorios menores de edificios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>
            <v>26</v>
          </cell>
          <cell r="B81">
            <v>2017</v>
          </cell>
          <cell r="C81">
            <v>8300</v>
          </cell>
          <cell r="D81">
            <v>2</v>
          </cell>
          <cell r="E81">
            <v>3</v>
          </cell>
          <cell r="F81">
            <v>1</v>
          </cell>
          <cell r="G81">
            <v>2000</v>
          </cell>
          <cell r="H81">
            <v>2900</v>
          </cell>
          <cell r="I81">
            <v>292</v>
          </cell>
          <cell r="J81">
            <v>1</v>
          </cell>
          <cell r="K81" t="str">
            <v>Refacciones y accesorios menores de edificios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Lote</v>
          </cell>
          <cell r="V81" t="str">
            <v xml:space="preserve">AE </v>
          </cell>
        </row>
        <row r="82">
          <cell r="A82">
            <v>27</v>
          </cell>
          <cell r="B82">
            <v>2017</v>
          </cell>
          <cell r="C82">
            <v>8300</v>
          </cell>
          <cell r="D82">
            <v>2</v>
          </cell>
          <cell r="E82">
            <v>3</v>
          </cell>
          <cell r="F82">
            <v>1</v>
          </cell>
          <cell r="G82">
            <v>2000</v>
          </cell>
          <cell r="H82">
            <v>2900</v>
          </cell>
          <cell r="I82">
            <v>294</v>
          </cell>
          <cell r="K82" t="str">
            <v>Refacciones y accesorios menores de equipo de cómputo y tecnologías de la información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>
            <v>28</v>
          </cell>
          <cell r="B83">
            <v>2017</v>
          </cell>
          <cell r="C83">
            <v>8300</v>
          </cell>
          <cell r="D83">
            <v>2</v>
          </cell>
          <cell r="E83">
            <v>3</v>
          </cell>
          <cell r="F83">
            <v>1</v>
          </cell>
          <cell r="G83">
            <v>2000</v>
          </cell>
          <cell r="H83">
            <v>2900</v>
          </cell>
          <cell r="I83">
            <v>294</v>
          </cell>
          <cell r="J83">
            <v>1</v>
          </cell>
          <cell r="K83" t="str">
            <v>Refacciones y accesorios para equipo de cómputo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Pieza</v>
          </cell>
          <cell r="V83" t="str">
            <v xml:space="preserve">AE </v>
          </cell>
        </row>
        <row r="84">
          <cell r="A84">
            <v>29</v>
          </cell>
          <cell r="B84">
            <v>2017</v>
          </cell>
          <cell r="C84">
            <v>8300</v>
          </cell>
          <cell r="D84">
            <v>2</v>
          </cell>
          <cell r="E84">
            <v>3</v>
          </cell>
          <cell r="F84">
            <v>1</v>
          </cell>
          <cell r="G84">
            <v>2000</v>
          </cell>
          <cell r="H84">
            <v>2900</v>
          </cell>
          <cell r="I84">
            <v>296</v>
          </cell>
          <cell r="K84" t="str">
            <v>Refacciones y accesorios menores de equipo de transporte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>
            <v>30</v>
          </cell>
          <cell r="B85">
            <v>2017</v>
          </cell>
          <cell r="C85">
            <v>8300</v>
          </cell>
          <cell r="D85">
            <v>2</v>
          </cell>
          <cell r="E85">
            <v>3</v>
          </cell>
          <cell r="F85">
            <v>1</v>
          </cell>
          <cell r="G85">
            <v>2000</v>
          </cell>
          <cell r="H85">
            <v>2900</v>
          </cell>
          <cell r="I85">
            <v>296</v>
          </cell>
          <cell r="J85">
            <v>1</v>
          </cell>
          <cell r="K85" t="str">
            <v>Refacciones y accesorios menores de equipo de transporte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Pieza</v>
          </cell>
          <cell r="V85" t="str">
            <v xml:space="preserve">AE </v>
          </cell>
        </row>
        <row r="86">
          <cell r="A86">
            <v>31</v>
          </cell>
          <cell r="B86">
            <v>2017</v>
          </cell>
          <cell r="C86">
            <v>8300</v>
          </cell>
          <cell r="D86">
            <v>2</v>
          </cell>
          <cell r="E86">
            <v>3</v>
          </cell>
          <cell r="F86">
            <v>1</v>
          </cell>
          <cell r="G86">
            <v>2000</v>
          </cell>
          <cell r="H86">
            <v>2900</v>
          </cell>
          <cell r="I86">
            <v>298</v>
          </cell>
          <cell r="K86" t="str">
            <v>Refacciones y accesorios menores de maquinaria y otros equipos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>
            <v>32</v>
          </cell>
          <cell r="B87">
            <v>2017</v>
          </cell>
          <cell r="C87">
            <v>8300</v>
          </cell>
          <cell r="D87">
            <v>2</v>
          </cell>
          <cell r="E87">
            <v>3</v>
          </cell>
          <cell r="F87">
            <v>1</v>
          </cell>
          <cell r="G87">
            <v>2000</v>
          </cell>
          <cell r="H87">
            <v>2900</v>
          </cell>
          <cell r="I87">
            <v>298</v>
          </cell>
          <cell r="J87">
            <v>1</v>
          </cell>
          <cell r="K87" t="str">
            <v>Refacciones y accesorios menores de maquinaria y otros equipos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Lote</v>
          </cell>
          <cell r="V87" t="str">
            <v xml:space="preserve">AE </v>
          </cell>
        </row>
        <row r="88">
          <cell r="A88">
            <v>33</v>
          </cell>
          <cell r="B88">
            <v>2017</v>
          </cell>
          <cell r="C88">
            <v>8300</v>
          </cell>
          <cell r="D88">
            <v>2</v>
          </cell>
          <cell r="E88">
            <v>3</v>
          </cell>
          <cell r="F88">
            <v>1</v>
          </cell>
          <cell r="G88">
            <v>3000</v>
          </cell>
          <cell r="K88" t="str">
            <v>SERVICIOS GENERALES</v>
          </cell>
          <cell r="L88">
            <v>6018820</v>
          </cell>
          <cell r="M88">
            <v>0</v>
          </cell>
          <cell r="N88">
            <v>6018820</v>
          </cell>
          <cell r="O88">
            <v>0</v>
          </cell>
          <cell r="P88">
            <v>0</v>
          </cell>
          <cell r="Q88">
            <v>0</v>
          </cell>
          <cell r="R88">
            <v>6018820</v>
          </cell>
        </row>
        <row r="89">
          <cell r="A89">
            <v>34</v>
          </cell>
          <cell r="B89">
            <v>2017</v>
          </cell>
          <cell r="C89">
            <v>8300</v>
          </cell>
          <cell r="D89">
            <v>2</v>
          </cell>
          <cell r="E89">
            <v>3</v>
          </cell>
          <cell r="F89">
            <v>1</v>
          </cell>
          <cell r="G89">
            <v>3000</v>
          </cell>
          <cell r="H89">
            <v>3100</v>
          </cell>
          <cell r="K89" t="str">
            <v>Servicios básicos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>
            <v>35</v>
          </cell>
          <cell r="B90">
            <v>2017</v>
          </cell>
          <cell r="C90">
            <v>8300</v>
          </cell>
          <cell r="D90">
            <v>2</v>
          </cell>
          <cell r="E90">
            <v>3</v>
          </cell>
          <cell r="F90">
            <v>1</v>
          </cell>
          <cell r="G90">
            <v>3000</v>
          </cell>
          <cell r="H90">
            <v>3100</v>
          </cell>
          <cell r="I90">
            <v>311</v>
          </cell>
          <cell r="K90" t="str">
            <v>Energía eléctrica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>
            <v>36</v>
          </cell>
          <cell r="B91">
            <v>2017</v>
          </cell>
          <cell r="C91">
            <v>8300</v>
          </cell>
          <cell r="D91">
            <v>2</v>
          </cell>
          <cell r="E91">
            <v>3</v>
          </cell>
          <cell r="F91">
            <v>1</v>
          </cell>
          <cell r="G91">
            <v>3000</v>
          </cell>
          <cell r="H91">
            <v>3100</v>
          </cell>
          <cell r="I91">
            <v>311</v>
          </cell>
          <cell r="J91">
            <v>1</v>
          </cell>
          <cell r="K91" t="str">
            <v>Servicio de energía eléctrica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Servicio</v>
          </cell>
          <cell r="V91" t="str">
            <v>AE</v>
          </cell>
        </row>
        <row r="92">
          <cell r="A92">
            <v>37</v>
          </cell>
          <cell r="B92">
            <v>2017</v>
          </cell>
          <cell r="C92">
            <v>8300</v>
          </cell>
          <cell r="D92">
            <v>2</v>
          </cell>
          <cell r="E92">
            <v>3</v>
          </cell>
          <cell r="F92">
            <v>1</v>
          </cell>
          <cell r="G92">
            <v>3000</v>
          </cell>
          <cell r="H92">
            <v>3100</v>
          </cell>
          <cell r="I92">
            <v>319</v>
          </cell>
          <cell r="K92" t="str">
            <v xml:space="preserve"> Servicios integrales y otros 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>
            <v>38</v>
          </cell>
          <cell r="B93">
            <v>2017</v>
          </cell>
          <cell r="C93">
            <v>8300</v>
          </cell>
          <cell r="D93">
            <v>2</v>
          </cell>
          <cell r="E93">
            <v>3</v>
          </cell>
          <cell r="F93">
            <v>1</v>
          </cell>
          <cell r="G93">
            <v>3000</v>
          </cell>
          <cell r="H93">
            <v>3100</v>
          </cell>
          <cell r="I93">
            <v>319</v>
          </cell>
          <cell r="J93">
            <v>1</v>
          </cell>
          <cell r="K93" t="str">
            <v>Sistemas Inteligentes de Alarmas perimetrales (Hardware y Software)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Servicio</v>
          </cell>
          <cell r="V93" t="str">
            <v>FC</v>
          </cell>
        </row>
        <row r="94">
          <cell r="A94">
            <v>39</v>
          </cell>
          <cell r="B94">
            <v>2017</v>
          </cell>
          <cell r="C94">
            <v>8300</v>
          </cell>
          <cell r="D94">
            <v>2</v>
          </cell>
          <cell r="E94">
            <v>3</v>
          </cell>
          <cell r="F94">
            <v>1</v>
          </cell>
          <cell r="G94">
            <v>3000</v>
          </cell>
          <cell r="H94">
            <v>3200</v>
          </cell>
          <cell r="K94" t="str">
            <v>Servicios de arrendamiento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A95">
            <v>40</v>
          </cell>
          <cell r="B95">
            <v>2017</v>
          </cell>
          <cell r="C95">
            <v>8300</v>
          </cell>
          <cell r="D95">
            <v>2</v>
          </cell>
          <cell r="E95">
            <v>3</v>
          </cell>
          <cell r="F95">
            <v>1</v>
          </cell>
          <cell r="G95">
            <v>3000</v>
          </cell>
          <cell r="H95">
            <v>3200</v>
          </cell>
          <cell r="I95">
            <v>321</v>
          </cell>
          <cell r="K95" t="str">
            <v>Arrendamiento de terrenos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A96">
            <v>41</v>
          </cell>
          <cell r="B96">
            <v>2017</v>
          </cell>
          <cell r="C96">
            <v>8300</v>
          </cell>
          <cell r="D96">
            <v>2</v>
          </cell>
          <cell r="E96">
            <v>3</v>
          </cell>
          <cell r="F96">
            <v>1</v>
          </cell>
          <cell r="G96">
            <v>3000</v>
          </cell>
          <cell r="H96">
            <v>3200</v>
          </cell>
          <cell r="I96">
            <v>321</v>
          </cell>
          <cell r="J96">
            <v>1</v>
          </cell>
          <cell r="K96" t="str">
            <v>Arrendamiento de terrenos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Servicio</v>
          </cell>
          <cell r="V96" t="str">
            <v>AE</v>
          </cell>
        </row>
        <row r="97">
          <cell r="A97">
            <v>42</v>
          </cell>
          <cell r="B97">
            <v>2017</v>
          </cell>
          <cell r="C97">
            <v>8300</v>
          </cell>
          <cell r="D97">
            <v>2</v>
          </cell>
          <cell r="E97">
            <v>3</v>
          </cell>
          <cell r="F97">
            <v>1</v>
          </cell>
          <cell r="G97">
            <v>3000</v>
          </cell>
          <cell r="H97">
            <v>3400</v>
          </cell>
          <cell r="K97" t="str">
            <v>Servicios Financieros, Bancarios y Comerciales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43</v>
          </cell>
          <cell r="B98">
            <v>2017</v>
          </cell>
          <cell r="C98">
            <v>8300</v>
          </cell>
          <cell r="D98">
            <v>2</v>
          </cell>
          <cell r="E98">
            <v>3</v>
          </cell>
          <cell r="F98">
            <v>1</v>
          </cell>
          <cell r="G98">
            <v>3000</v>
          </cell>
          <cell r="H98">
            <v>3400</v>
          </cell>
          <cell r="I98">
            <v>345</v>
          </cell>
          <cell r="K98" t="str">
            <v>Seguro de bienes patrimoniales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A99">
            <v>44</v>
          </cell>
          <cell r="B99">
            <v>2017</v>
          </cell>
          <cell r="C99">
            <v>8300</v>
          </cell>
          <cell r="D99">
            <v>2</v>
          </cell>
          <cell r="E99">
            <v>3</v>
          </cell>
          <cell r="F99">
            <v>1</v>
          </cell>
          <cell r="G99">
            <v>3000</v>
          </cell>
          <cell r="H99">
            <v>3400</v>
          </cell>
          <cell r="I99">
            <v>345</v>
          </cell>
          <cell r="J99">
            <v>1</v>
          </cell>
          <cell r="K99" t="str">
            <v>Seguro de bienes patrimoniales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Servicio</v>
          </cell>
          <cell r="V99" t="str">
            <v>AE</v>
          </cell>
        </row>
        <row r="100">
          <cell r="A100">
            <v>45</v>
          </cell>
          <cell r="B100">
            <v>2017</v>
          </cell>
          <cell r="C100">
            <v>8300</v>
          </cell>
          <cell r="D100">
            <v>2</v>
          </cell>
          <cell r="E100">
            <v>3</v>
          </cell>
          <cell r="F100">
            <v>1</v>
          </cell>
          <cell r="G100">
            <v>3000</v>
          </cell>
          <cell r="H100">
            <v>3500</v>
          </cell>
          <cell r="K100" t="str">
            <v>Servicios de Instalación, Reparación, Mantenimiento y Conservación</v>
          </cell>
          <cell r="L100">
            <v>6018820</v>
          </cell>
          <cell r="M100">
            <v>0</v>
          </cell>
          <cell r="N100">
            <v>6018820</v>
          </cell>
          <cell r="O100">
            <v>0</v>
          </cell>
          <cell r="P100">
            <v>0</v>
          </cell>
          <cell r="Q100">
            <v>0</v>
          </cell>
          <cell r="R100">
            <v>6018820</v>
          </cell>
        </row>
        <row r="101">
          <cell r="A101">
            <v>46</v>
          </cell>
          <cell r="B101">
            <v>2017</v>
          </cell>
          <cell r="C101">
            <v>8300</v>
          </cell>
          <cell r="D101">
            <v>2</v>
          </cell>
          <cell r="E101">
            <v>3</v>
          </cell>
          <cell r="F101">
            <v>1</v>
          </cell>
          <cell r="G101">
            <v>3000</v>
          </cell>
          <cell r="H101">
            <v>3500</v>
          </cell>
          <cell r="I101">
            <v>351</v>
          </cell>
          <cell r="K101" t="str">
            <v>Conservación y mantenimiento menor de inmuebles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A102">
            <v>47</v>
          </cell>
          <cell r="B102">
            <v>2017</v>
          </cell>
          <cell r="C102">
            <v>8300</v>
          </cell>
          <cell r="D102">
            <v>2</v>
          </cell>
          <cell r="E102">
            <v>3</v>
          </cell>
          <cell r="F102">
            <v>1</v>
          </cell>
          <cell r="G102">
            <v>3000</v>
          </cell>
          <cell r="H102">
            <v>3500</v>
          </cell>
          <cell r="I102">
            <v>351</v>
          </cell>
          <cell r="J102">
            <v>1</v>
          </cell>
          <cell r="K102" t="str">
            <v>Mantenimiento y conservación de inmuebles para la prestación de servicios administrativos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 t="str">
            <v>Servicio</v>
          </cell>
          <cell r="V102" t="str">
            <v>AE</v>
          </cell>
        </row>
        <row r="103">
          <cell r="A103">
            <v>48</v>
          </cell>
          <cell r="B103">
            <v>2017</v>
          </cell>
          <cell r="C103">
            <v>8300</v>
          </cell>
          <cell r="D103">
            <v>2</v>
          </cell>
          <cell r="E103">
            <v>3</v>
          </cell>
          <cell r="F103">
            <v>1</v>
          </cell>
          <cell r="G103">
            <v>3000</v>
          </cell>
          <cell r="H103">
            <v>3500</v>
          </cell>
          <cell r="I103">
            <v>352</v>
          </cell>
          <cell r="K103" t="str">
            <v>Instalación, reparación y mantenimiento de mobiliario y equipo de administración, educacional y recreativo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4">
          <cell r="A104">
            <v>49</v>
          </cell>
          <cell r="B104">
            <v>2017</v>
          </cell>
          <cell r="C104">
            <v>8300</v>
          </cell>
          <cell r="D104">
            <v>2</v>
          </cell>
          <cell r="E104">
            <v>3</v>
          </cell>
          <cell r="F104">
            <v>1</v>
          </cell>
          <cell r="G104">
            <v>3000</v>
          </cell>
          <cell r="H104">
            <v>3500</v>
          </cell>
          <cell r="I104">
            <v>352</v>
          </cell>
          <cell r="J104">
            <v>1</v>
          </cell>
          <cell r="K104" t="str">
            <v>Mantenimiento y conservación de mobiliario y equipo de administración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 t="str">
            <v>Servicio</v>
          </cell>
          <cell r="V104" t="str">
            <v>AE</v>
          </cell>
        </row>
        <row r="105">
          <cell r="A105">
            <v>50</v>
          </cell>
          <cell r="B105">
            <v>2017</v>
          </cell>
          <cell r="C105">
            <v>8300</v>
          </cell>
          <cell r="D105">
            <v>2</v>
          </cell>
          <cell r="E105">
            <v>3</v>
          </cell>
          <cell r="F105">
            <v>1</v>
          </cell>
          <cell r="G105">
            <v>3000</v>
          </cell>
          <cell r="H105">
            <v>3500</v>
          </cell>
          <cell r="I105">
            <v>353</v>
          </cell>
          <cell r="K105" t="str">
            <v>Instalación, reparación y mantenimiento de equipo de cómputo y tecnología de la información</v>
          </cell>
          <cell r="L105">
            <v>4140000</v>
          </cell>
          <cell r="M105">
            <v>0</v>
          </cell>
          <cell r="N105">
            <v>4140000</v>
          </cell>
          <cell r="O105">
            <v>0</v>
          </cell>
          <cell r="P105">
            <v>0</v>
          </cell>
          <cell r="Q105">
            <v>0</v>
          </cell>
          <cell r="R105">
            <v>4140000</v>
          </cell>
        </row>
        <row r="106">
          <cell r="A106">
            <v>51</v>
          </cell>
          <cell r="B106">
            <v>2017</v>
          </cell>
          <cell r="C106">
            <v>8300</v>
          </cell>
          <cell r="D106">
            <v>2</v>
          </cell>
          <cell r="E106">
            <v>3</v>
          </cell>
          <cell r="F106">
            <v>1</v>
          </cell>
          <cell r="G106">
            <v>3000</v>
          </cell>
          <cell r="H106">
            <v>3500</v>
          </cell>
          <cell r="I106">
            <v>353</v>
          </cell>
          <cell r="J106">
            <v>1</v>
          </cell>
          <cell r="K106" t="str">
            <v>Mantenimiento y conservación de bienes informáticos (Poliza de mantenimiento de la red 4.9)</v>
          </cell>
          <cell r="L106">
            <v>4140000</v>
          </cell>
          <cell r="M106">
            <v>0</v>
          </cell>
          <cell r="N106">
            <v>4140000</v>
          </cell>
          <cell r="O106">
            <v>0</v>
          </cell>
          <cell r="P106">
            <v>0</v>
          </cell>
          <cell r="Q106">
            <v>0</v>
          </cell>
          <cell r="R106">
            <v>4140000</v>
          </cell>
          <cell r="S106" t="str">
            <v>Servicio</v>
          </cell>
          <cell r="T106">
            <v>1</v>
          </cell>
          <cell r="V106" t="str">
            <v>FC</v>
          </cell>
        </row>
        <row r="107">
          <cell r="A107">
            <v>52</v>
          </cell>
          <cell r="B107">
            <v>2017</v>
          </cell>
          <cell r="C107">
            <v>8300</v>
          </cell>
          <cell r="D107">
            <v>2</v>
          </cell>
          <cell r="E107">
            <v>3</v>
          </cell>
          <cell r="F107">
            <v>1</v>
          </cell>
          <cell r="G107">
            <v>3000</v>
          </cell>
          <cell r="H107">
            <v>3500</v>
          </cell>
          <cell r="I107">
            <v>355</v>
          </cell>
          <cell r="K107" t="str">
            <v>Reparación y mantenimiento de equipo de transporte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>
            <v>53</v>
          </cell>
          <cell r="B108">
            <v>2017</v>
          </cell>
          <cell r="C108">
            <v>8300</v>
          </cell>
          <cell r="D108">
            <v>2</v>
          </cell>
          <cell r="E108">
            <v>3</v>
          </cell>
          <cell r="F108">
            <v>1</v>
          </cell>
          <cell r="G108">
            <v>3000</v>
          </cell>
          <cell r="H108">
            <v>3500</v>
          </cell>
          <cell r="I108">
            <v>355</v>
          </cell>
          <cell r="J108">
            <v>1</v>
          </cell>
          <cell r="K108" t="str">
            <v>Mantenimiento y conservación de vehículos terrestres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 t="str">
            <v>Servicio</v>
          </cell>
          <cell r="V108" t="str">
            <v>AE</v>
          </cell>
        </row>
        <row r="109">
          <cell r="A109">
            <v>54</v>
          </cell>
          <cell r="B109">
            <v>2017</v>
          </cell>
          <cell r="C109">
            <v>8300</v>
          </cell>
          <cell r="D109">
            <v>2</v>
          </cell>
          <cell r="E109">
            <v>3</v>
          </cell>
          <cell r="F109">
            <v>1</v>
          </cell>
          <cell r="G109">
            <v>3000</v>
          </cell>
          <cell r="H109">
            <v>3500</v>
          </cell>
          <cell r="I109">
            <v>357</v>
          </cell>
          <cell r="K109" t="str">
            <v>Instalación, reparación y mantenimiento de maquinaria, otros equipos y herramienta</v>
          </cell>
          <cell r="L109">
            <v>1878820</v>
          </cell>
          <cell r="M109">
            <v>0</v>
          </cell>
          <cell r="N109">
            <v>1878820</v>
          </cell>
          <cell r="O109">
            <v>0</v>
          </cell>
          <cell r="P109">
            <v>0</v>
          </cell>
          <cell r="Q109">
            <v>0</v>
          </cell>
          <cell r="R109">
            <v>1878820</v>
          </cell>
        </row>
        <row r="110">
          <cell r="A110">
            <v>55</v>
          </cell>
          <cell r="B110">
            <v>2017</v>
          </cell>
          <cell r="C110">
            <v>8300</v>
          </cell>
          <cell r="D110">
            <v>2</v>
          </cell>
          <cell r="E110">
            <v>3</v>
          </cell>
          <cell r="F110">
            <v>1</v>
          </cell>
          <cell r="G110">
            <v>3000</v>
          </cell>
          <cell r="H110">
            <v>3500</v>
          </cell>
          <cell r="I110">
            <v>357</v>
          </cell>
          <cell r="J110">
            <v>1</v>
          </cell>
          <cell r="K110" t="str">
            <v>Mantenimiento y conservación de maquinaria y equipo</v>
          </cell>
          <cell r="L110">
            <v>1878820</v>
          </cell>
          <cell r="M110">
            <v>0</v>
          </cell>
          <cell r="N110">
            <v>1878820</v>
          </cell>
          <cell r="O110">
            <v>0</v>
          </cell>
          <cell r="P110">
            <v>0</v>
          </cell>
          <cell r="Q110">
            <v>0</v>
          </cell>
          <cell r="R110">
            <v>1878820</v>
          </cell>
          <cell r="S110" t="str">
            <v>Servicio</v>
          </cell>
          <cell r="T110">
            <v>9</v>
          </cell>
          <cell r="V110" t="str">
            <v>FC</v>
          </cell>
        </row>
        <row r="111">
          <cell r="A111">
            <v>56</v>
          </cell>
          <cell r="B111">
            <v>2017</v>
          </cell>
          <cell r="C111">
            <v>8300</v>
          </cell>
          <cell r="D111">
            <v>2</v>
          </cell>
          <cell r="E111">
            <v>3</v>
          </cell>
          <cell r="F111">
            <v>1</v>
          </cell>
          <cell r="G111">
            <v>3000</v>
          </cell>
          <cell r="H111">
            <v>3700</v>
          </cell>
          <cell r="K111" t="str">
            <v>Servicios de Traslado y Viáticos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>
            <v>57</v>
          </cell>
          <cell r="B112">
            <v>2017</v>
          </cell>
          <cell r="C112">
            <v>8300</v>
          </cell>
          <cell r="D112">
            <v>2</v>
          </cell>
          <cell r="E112">
            <v>3</v>
          </cell>
          <cell r="F112">
            <v>1</v>
          </cell>
          <cell r="G112">
            <v>3000</v>
          </cell>
          <cell r="H112">
            <v>3700</v>
          </cell>
          <cell r="I112">
            <v>371</v>
          </cell>
          <cell r="K112" t="str">
            <v>Pasajes aéreos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>
            <v>58</v>
          </cell>
          <cell r="B113">
            <v>2017</v>
          </cell>
          <cell r="C113">
            <v>8300</v>
          </cell>
          <cell r="D113">
            <v>2</v>
          </cell>
          <cell r="E113">
            <v>3</v>
          </cell>
          <cell r="F113">
            <v>1</v>
          </cell>
          <cell r="G113">
            <v>3000</v>
          </cell>
          <cell r="H113">
            <v>3700</v>
          </cell>
          <cell r="I113">
            <v>371</v>
          </cell>
          <cell r="J113">
            <v>1</v>
          </cell>
          <cell r="K113" t="str">
            <v xml:space="preserve">Pasajes aéreos nacionales 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 t="str">
            <v>Traslado</v>
          </cell>
          <cell r="V113" t="str">
            <v>AE</v>
          </cell>
        </row>
        <row r="114">
          <cell r="A114">
            <v>59</v>
          </cell>
          <cell r="B114">
            <v>2017</v>
          </cell>
          <cell r="C114">
            <v>8300</v>
          </cell>
          <cell r="D114">
            <v>2</v>
          </cell>
          <cell r="E114">
            <v>3</v>
          </cell>
          <cell r="F114">
            <v>1</v>
          </cell>
          <cell r="G114">
            <v>3000</v>
          </cell>
          <cell r="H114">
            <v>3700</v>
          </cell>
          <cell r="I114">
            <v>372</v>
          </cell>
          <cell r="K114" t="str">
            <v>Pasajes terrestres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>
            <v>60</v>
          </cell>
          <cell r="B115">
            <v>2017</v>
          </cell>
          <cell r="C115">
            <v>8300</v>
          </cell>
          <cell r="D115">
            <v>2</v>
          </cell>
          <cell r="E115">
            <v>3</v>
          </cell>
          <cell r="F115">
            <v>1</v>
          </cell>
          <cell r="G115">
            <v>3000</v>
          </cell>
          <cell r="H115">
            <v>3700</v>
          </cell>
          <cell r="I115">
            <v>372</v>
          </cell>
          <cell r="J115">
            <v>1</v>
          </cell>
          <cell r="K115" t="str">
            <v xml:space="preserve">Pasajes terrestres nacionales 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 t="str">
            <v>Traslado</v>
          </cell>
          <cell r="V115" t="str">
            <v>AE</v>
          </cell>
        </row>
        <row r="116">
          <cell r="A116">
            <v>61</v>
          </cell>
          <cell r="B116">
            <v>2017</v>
          </cell>
          <cell r="C116">
            <v>8300</v>
          </cell>
          <cell r="D116">
            <v>2</v>
          </cell>
          <cell r="E116">
            <v>3</v>
          </cell>
          <cell r="F116">
            <v>1</v>
          </cell>
          <cell r="G116">
            <v>3000</v>
          </cell>
          <cell r="H116">
            <v>3700</v>
          </cell>
          <cell r="I116">
            <v>375</v>
          </cell>
          <cell r="K116" t="str">
            <v>Viáticos en el país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A117">
            <v>62</v>
          </cell>
          <cell r="B117">
            <v>2017</v>
          </cell>
          <cell r="C117">
            <v>8300</v>
          </cell>
          <cell r="D117">
            <v>2</v>
          </cell>
          <cell r="E117">
            <v>3</v>
          </cell>
          <cell r="F117">
            <v>1</v>
          </cell>
          <cell r="G117">
            <v>3000</v>
          </cell>
          <cell r="H117">
            <v>3700</v>
          </cell>
          <cell r="I117">
            <v>375</v>
          </cell>
          <cell r="J117">
            <v>1</v>
          </cell>
          <cell r="K117" t="str">
            <v xml:space="preserve">Viáticos nacionales 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 t="str">
            <v>Traslado</v>
          </cell>
          <cell r="V117" t="str">
            <v>AE</v>
          </cell>
        </row>
        <row r="118">
          <cell r="A118">
            <v>63</v>
          </cell>
          <cell r="B118">
            <v>2017</v>
          </cell>
          <cell r="C118">
            <v>8300</v>
          </cell>
          <cell r="D118">
            <v>2</v>
          </cell>
          <cell r="E118">
            <v>3</v>
          </cell>
          <cell r="F118">
            <v>1</v>
          </cell>
          <cell r="G118">
            <v>5000</v>
          </cell>
          <cell r="K118" t="str">
            <v>BIENES MUEBLES, INMUEBLES E INTANGIBLES</v>
          </cell>
          <cell r="L118">
            <v>14669781</v>
          </cell>
          <cell r="M118">
            <v>0</v>
          </cell>
          <cell r="N118">
            <v>14669781</v>
          </cell>
          <cell r="O118">
            <v>0</v>
          </cell>
          <cell r="P118">
            <v>0</v>
          </cell>
          <cell r="Q118">
            <v>0</v>
          </cell>
          <cell r="R118">
            <v>14669781</v>
          </cell>
        </row>
        <row r="119">
          <cell r="A119">
            <v>64</v>
          </cell>
          <cell r="B119">
            <v>2017</v>
          </cell>
          <cell r="C119">
            <v>8300</v>
          </cell>
          <cell r="D119">
            <v>2</v>
          </cell>
          <cell r="E119">
            <v>3</v>
          </cell>
          <cell r="F119">
            <v>1</v>
          </cell>
          <cell r="G119">
            <v>5000</v>
          </cell>
          <cell r="H119">
            <v>5100</v>
          </cell>
          <cell r="K119" t="str">
            <v>Mobiliario y Equipo de Administración</v>
          </cell>
          <cell r="L119">
            <v>5145823</v>
          </cell>
          <cell r="M119">
            <v>0</v>
          </cell>
          <cell r="N119">
            <v>5145823</v>
          </cell>
          <cell r="O119">
            <v>0</v>
          </cell>
          <cell r="P119">
            <v>0</v>
          </cell>
          <cell r="Q119">
            <v>0</v>
          </cell>
          <cell r="R119">
            <v>5145823</v>
          </cell>
        </row>
        <row r="120">
          <cell r="A120">
            <v>65</v>
          </cell>
          <cell r="B120">
            <v>2017</v>
          </cell>
          <cell r="C120">
            <v>8300</v>
          </cell>
          <cell r="D120">
            <v>2</v>
          </cell>
          <cell r="E120">
            <v>3</v>
          </cell>
          <cell r="F120">
            <v>1</v>
          </cell>
          <cell r="G120">
            <v>5000</v>
          </cell>
          <cell r="H120">
            <v>5100</v>
          </cell>
          <cell r="I120">
            <v>515</v>
          </cell>
          <cell r="K120" t="str">
            <v>Equipo de cómputo y de tecnologías de la información</v>
          </cell>
          <cell r="L120">
            <v>5079123</v>
          </cell>
          <cell r="M120">
            <v>0</v>
          </cell>
          <cell r="N120">
            <v>5079123</v>
          </cell>
          <cell r="O120">
            <v>0</v>
          </cell>
          <cell r="P120">
            <v>0</v>
          </cell>
          <cell r="Q120">
            <v>0</v>
          </cell>
          <cell r="R120">
            <v>5079123</v>
          </cell>
        </row>
        <row r="121">
          <cell r="A121">
            <v>66</v>
          </cell>
          <cell r="B121">
            <v>2017</v>
          </cell>
          <cell r="C121">
            <v>8300</v>
          </cell>
          <cell r="D121">
            <v>2</v>
          </cell>
          <cell r="E121">
            <v>3</v>
          </cell>
          <cell r="F121">
            <v>1</v>
          </cell>
          <cell r="G121">
            <v>5000</v>
          </cell>
          <cell r="H121">
            <v>5100</v>
          </cell>
          <cell r="I121">
            <v>515</v>
          </cell>
          <cell r="J121">
            <v>1</v>
          </cell>
          <cell r="K121" t="str">
            <v>Computadora de escritorio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 t="str">
            <v>Pieza</v>
          </cell>
          <cell r="V121" t="str">
            <v>FC</v>
          </cell>
        </row>
        <row r="122">
          <cell r="A122">
            <v>67</v>
          </cell>
          <cell r="B122">
            <v>2017</v>
          </cell>
          <cell r="C122">
            <v>8300</v>
          </cell>
          <cell r="D122">
            <v>2</v>
          </cell>
          <cell r="E122">
            <v>3</v>
          </cell>
          <cell r="F122">
            <v>1</v>
          </cell>
          <cell r="G122">
            <v>5000</v>
          </cell>
          <cell r="H122">
            <v>5100</v>
          </cell>
          <cell r="I122">
            <v>515</v>
          </cell>
          <cell r="J122">
            <v>2</v>
          </cell>
          <cell r="K122" t="str">
            <v>Conmutador de datos (con o sin PoE)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str">
            <v>Pieza</v>
          </cell>
          <cell r="V122" t="str">
            <v>FC</v>
          </cell>
        </row>
        <row r="123">
          <cell r="A123">
            <v>68</v>
          </cell>
          <cell r="B123">
            <v>2017</v>
          </cell>
          <cell r="C123">
            <v>8300</v>
          </cell>
          <cell r="D123">
            <v>2</v>
          </cell>
          <cell r="E123">
            <v>3</v>
          </cell>
          <cell r="F123">
            <v>1</v>
          </cell>
          <cell r="G123">
            <v>5000</v>
          </cell>
          <cell r="H123">
            <v>5100</v>
          </cell>
          <cell r="I123">
            <v>515</v>
          </cell>
          <cell r="J123">
            <v>3</v>
          </cell>
          <cell r="K123" t="str">
            <v xml:space="preserve">Impresora 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 t="str">
            <v>Pieza</v>
          </cell>
          <cell r="V123" t="str">
            <v>FC</v>
          </cell>
        </row>
        <row r="124">
          <cell r="A124">
            <v>69</v>
          </cell>
          <cell r="B124">
            <v>2017</v>
          </cell>
          <cell r="C124">
            <v>8300</v>
          </cell>
          <cell r="D124">
            <v>2</v>
          </cell>
          <cell r="E124">
            <v>3</v>
          </cell>
          <cell r="F124">
            <v>1</v>
          </cell>
          <cell r="G124">
            <v>5000</v>
          </cell>
          <cell r="H124">
            <v>5100</v>
          </cell>
          <cell r="I124">
            <v>515</v>
          </cell>
          <cell r="J124">
            <v>4</v>
          </cell>
          <cell r="K124" t="str">
            <v>Ruteador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>Pieza</v>
          </cell>
          <cell r="V124" t="str">
            <v>FC</v>
          </cell>
        </row>
        <row r="125">
          <cell r="A125">
            <v>70</v>
          </cell>
          <cell r="B125">
            <v>2017</v>
          </cell>
          <cell r="C125">
            <v>8300</v>
          </cell>
          <cell r="D125">
            <v>2</v>
          </cell>
          <cell r="E125">
            <v>3</v>
          </cell>
          <cell r="F125">
            <v>1</v>
          </cell>
          <cell r="G125">
            <v>5000</v>
          </cell>
          <cell r="H125">
            <v>5100</v>
          </cell>
          <cell r="I125">
            <v>515</v>
          </cell>
          <cell r="J125">
            <v>5</v>
          </cell>
          <cell r="K125" t="str">
            <v xml:space="preserve">Servidor de Cómputo </v>
          </cell>
          <cell r="L125">
            <v>4480000</v>
          </cell>
          <cell r="M125">
            <v>0</v>
          </cell>
          <cell r="N125">
            <v>4480000</v>
          </cell>
          <cell r="O125">
            <v>0</v>
          </cell>
          <cell r="P125">
            <v>0</v>
          </cell>
          <cell r="Q125">
            <v>0</v>
          </cell>
          <cell r="R125" t="e">
            <v>#REF!</v>
          </cell>
          <cell r="S125" t="str">
            <v>Pieza</v>
          </cell>
          <cell r="T125">
            <v>2</v>
          </cell>
          <cell r="V125" t="str">
            <v>FC</v>
          </cell>
        </row>
        <row r="126">
          <cell r="A126">
            <v>71</v>
          </cell>
          <cell r="B126">
            <v>2017</v>
          </cell>
          <cell r="C126">
            <v>8300</v>
          </cell>
          <cell r="D126">
            <v>2</v>
          </cell>
          <cell r="E126">
            <v>3</v>
          </cell>
          <cell r="F126">
            <v>1</v>
          </cell>
          <cell r="G126">
            <v>5000</v>
          </cell>
          <cell r="H126">
            <v>5100</v>
          </cell>
          <cell r="I126">
            <v>515</v>
          </cell>
          <cell r="J126">
            <v>6</v>
          </cell>
          <cell r="K126" t="str">
            <v>Sistema de Seguridad Lógica (Firewall - hardware)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>Sistema</v>
          </cell>
          <cell r="V126" t="str">
            <v>FC</v>
          </cell>
        </row>
        <row r="127">
          <cell r="A127">
            <v>72</v>
          </cell>
          <cell r="B127">
            <v>2017</v>
          </cell>
          <cell r="C127">
            <v>8300</v>
          </cell>
          <cell r="D127">
            <v>2</v>
          </cell>
          <cell r="E127">
            <v>3</v>
          </cell>
          <cell r="F127">
            <v>1</v>
          </cell>
          <cell r="G127">
            <v>5000</v>
          </cell>
          <cell r="H127">
            <v>5100</v>
          </cell>
          <cell r="I127">
            <v>515</v>
          </cell>
          <cell r="J127">
            <v>7</v>
          </cell>
          <cell r="K127" t="str">
            <v>Rack de cuatro postes tipo gabinete con accesorios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Pieza</v>
          </cell>
          <cell r="V127" t="str">
            <v>FC</v>
          </cell>
        </row>
        <row r="128">
          <cell r="A128">
            <v>73</v>
          </cell>
          <cell r="B128">
            <v>2017</v>
          </cell>
          <cell r="C128">
            <v>8300</v>
          </cell>
          <cell r="D128">
            <v>2</v>
          </cell>
          <cell r="E128">
            <v>3</v>
          </cell>
          <cell r="F128">
            <v>1</v>
          </cell>
          <cell r="G128">
            <v>5000</v>
          </cell>
          <cell r="H128">
            <v>5100</v>
          </cell>
          <cell r="I128">
            <v>515</v>
          </cell>
          <cell r="J128">
            <v>8</v>
          </cell>
          <cell r="K128" t="str">
            <v>Unidad de protección y respaldo de energía (UPS)</v>
          </cell>
          <cell r="L128">
            <v>599123</v>
          </cell>
          <cell r="M128">
            <v>0</v>
          </cell>
          <cell r="N128">
            <v>599123</v>
          </cell>
          <cell r="O128">
            <v>0</v>
          </cell>
          <cell r="P128">
            <v>0</v>
          </cell>
          <cell r="Q128">
            <v>0</v>
          </cell>
          <cell r="R128">
            <v>599123</v>
          </cell>
          <cell r="S128" t="str">
            <v>Pieza</v>
          </cell>
          <cell r="T128">
            <v>1</v>
          </cell>
          <cell r="V128" t="str">
            <v>FC</v>
          </cell>
        </row>
        <row r="129">
          <cell r="A129">
            <v>74</v>
          </cell>
          <cell r="B129">
            <v>2017</v>
          </cell>
          <cell r="C129">
            <v>8300</v>
          </cell>
          <cell r="D129">
            <v>2</v>
          </cell>
          <cell r="E129">
            <v>3</v>
          </cell>
          <cell r="F129">
            <v>1</v>
          </cell>
          <cell r="G129">
            <v>5000</v>
          </cell>
          <cell r="H129">
            <v>5100</v>
          </cell>
          <cell r="I129">
            <v>519</v>
          </cell>
          <cell r="K129" t="str">
            <v>Otros mobiliarios y equipos de administración</v>
          </cell>
          <cell r="L129">
            <v>66700</v>
          </cell>
          <cell r="M129">
            <v>0</v>
          </cell>
          <cell r="N129">
            <v>66700</v>
          </cell>
          <cell r="O129">
            <v>0</v>
          </cell>
          <cell r="P129">
            <v>0</v>
          </cell>
          <cell r="Q129">
            <v>0</v>
          </cell>
          <cell r="R129">
            <v>66700</v>
          </cell>
        </row>
        <row r="130">
          <cell r="A130">
            <v>75</v>
          </cell>
          <cell r="B130">
            <v>2017</v>
          </cell>
          <cell r="C130">
            <v>8300</v>
          </cell>
          <cell r="D130">
            <v>2</v>
          </cell>
          <cell r="E130">
            <v>3</v>
          </cell>
          <cell r="F130">
            <v>1</v>
          </cell>
          <cell r="G130">
            <v>5000</v>
          </cell>
          <cell r="H130">
            <v>5100</v>
          </cell>
          <cell r="I130">
            <v>519</v>
          </cell>
          <cell r="J130">
            <v>1</v>
          </cell>
          <cell r="K130" t="str">
            <v>Aire acondicionado (Minisplit)</v>
          </cell>
          <cell r="L130">
            <v>66700</v>
          </cell>
          <cell r="M130">
            <v>0</v>
          </cell>
          <cell r="N130">
            <v>66700</v>
          </cell>
          <cell r="O130">
            <v>0</v>
          </cell>
          <cell r="P130">
            <v>0</v>
          </cell>
          <cell r="Q130">
            <v>0</v>
          </cell>
          <cell r="R130">
            <v>66700</v>
          </cell>
          <cell r="S130" t="str">
            <v>Pieza</v>
          </cell>
          <cell r="T130">
            <v>5</v>
          </cell>
          <cell r="V130" t="str">
            <v>FC</v>
          </cell>
        </row>
        <row r="131">
          <cell r="A131">
            <v>76</v>
          </cell>
          <cell r="B131">
            <v>2017</v>
          </cell>
          <cell r="C131">
            <v>8300</v>
          </cell>
          <cell r="D131">
            <v>2</v>
          </cell>
          <cell r="E131">
            <v>3</v>
          </cell>
          <cell r="F131">
            <v>1</v>
          </cell>
          <cell r="G131">
            <v>5000</v>
          </cell>
          <cell r="H131">
            <v>5100</v>
          </cell>
          <cell r="I131">
            <v>519</v>
          </cell>
          <cell r="J131">
            <v>2</v>
          </cell>
          <cell r="K131" t="str">
            <v>Equipo de detección de incendio, alarma y voceo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Pieza</v>
          </cell>
          <cell r="V131" t="str">
            <v>FC</v>
          </cell>
        </row>
        <row r="132">
          <cell r="A132">
            <v>77</v>
          </cell>
          <cell r="B132">
            <v>2017</v>
          </cell>
          <cell r="C132">
            <v>8300</v>
          </cell>
          <cell r="D132">
            <v>2</v>
          </cell>
          <cell r="E132">
            <v>3</v>
          </cell>
          <cell r="F132">
            <v>1</v>
          </cell>
          <cell r="G132">
            <v>5000</v>
          </cell>
          <cell r="H132">
            <v>5100</v>
          </cell>
          <cell r="I132">
            <v>519</v>
          </cell>
          <cell r="J132">
            <v>3</v>
          </cell>
          <cell r="K132" t="str">
            <v xml:space="preserve">Sistema de control de acceso 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Pieza</v>
          </cell>
          <cell r="V132" t="str">
            <v>FC</v>
          </cell>
        </row>
        <row r="133">
          <cell r="A133">
            <v>78</v>
          </cell>
          <cell r="B133">
            <v>2017</v>
          </cell>
          <cell r="C133">
            <v>8300</v>
          </cell>
          <cell r="D133">
            <v>2</v>
          </cell>
          <cell r="E133">
            <v>3</v>
          </cell>
          <cell r="F133">
            <v>1</v>
          </cell>
          <cell r="G133">
            <v>5000</v>
          </cell>
          <cell r="H133">
            <v>5400</v>
          </cell>
          <cell r="K133" t="str">
            <v>Vehículos y Equipo de Transporte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A134">
            <v>79</v>
          </cell>
          <cell r="B134">
            <v>2017</v>
          </cell>
          <cell r="C134">
            <v>8300</v>
          </cell>
          <cell r="D134">
            <v>2</v>
          </cell>
          <cell r="E134">
            <v>3</v>
          </cell>
          <cell r="F134">
            <v>1</v>
          </cell>
          <cell r="G134">
            <v>5000</v>
          </cell>
          <cell r="H134">
            <v>5400</v>
          </cell>
          <cell r="I134">
            <v>541</v>
          </cell>
          <cell r="K134" t="str">
            <v>Vehículos y equipo terrestre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A135">
            <v>80</v>
          </cell>
          <cell r="B135">
            <v>2017</v>
          </cell>
          <cell r="C135">
            <v>8300</v>
          </cell>
          <cell r="D135">
            <v>2</v>
          </cell>
          <cell r="E135">
            <v>3</v>
          </cell>
          <cell r="F135">
            <v>1</v>
          </cell>
          <cell r="G135">
            <v>5000</v>
          </cell>
          <cell r="H135">
            <v>5400</v>
          </cell>
          <cell r="I135">
            <v>541</v>
          </cell>
          <cell r="J135">
            <v>1</v>
          </cell>
          <cell r="K135" t="str">
            <v>Vehículo  (Pick Up de doble cabina, 4x4)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 t="str">
            <v>Pieza</v>
          </cell>
          <cell r="V135" t="str">
            <v>AE</v>
          </cell>
        </row>
        <row r="136">
          <cell r="A136">
            <v>81</v>
          </cell>
          <cell r="B136">
            <v>2017</v>
          </cell>
          <cell r="C136">
            <v>8300</v>
          </cell>
          <cell r="D136">
            <v>2</v>
          </cell>
          <cell r="E136">
            <v>3</v>
          </cell>
          <cell r="F136">
            <v>1</v>
          </cell>
          <cell r="G136">
            <v>5000</v>
          </cell>
          <cell r="H136">
            <v>5600</v>
          </cell>
          <cell r="K136" t="str">
            <v>Maquinaria, Otros Equipos y Herramientas</v>
          </cell>
          <cell r="L136">
            <v>9523958</v>
          </cell>
          <cell r="M136">
            <v>0</v>
          </cell>
          <cell r="N136">
            <v>9523958</v>
          </cell>
          <cell r="O136">
            <v>0</v>
          </cell>
          <cell r="P136">
            <v>0</v>
          </cell>
          <cell r="Q136">
            <v>0</v>
          </cell>
          <cell r="R136">
            <v>9523958</v>
          </cell>
        </row>
        <row r="137">
          <cell r="A137">
            <v>82</v>
          </cell>
          <cell r="B137">
            <v>2017</v>
          </cell>
          <cell r="C137">
            <v>8300</v>
          </cell>
          <cell r="D137">
            <v>2</v>
          </cell>
          <cell r="E137">
            <v>3</v>
          </cell>
          <cell r="F137">
            <v>1</v>
          </cell>
          <cell r="G137">
            <v>5000</v>
          </cell>
          <cell r="H137">
            <v>5600</v>
          </cell>
          <cell r="I137">
            <v>562</v>
          </cell>
          <cell r="K137" t="str">
            <v>Maquinaria y equipo industrial</v>
          </cell>
          <cell r="L137">
            <v>11801</v>
          </cell>
          <cell r="M137">
            <v>0</v>
          </cell>
          <cell r="N137">
            <v>11801</v>
          </cell>
          <cell r="O137">
            <v>0</v>
          </cell>
          <cell r="P137">
            <v>0</v>
          </cell>
          <cell r="Q137">
            <v>0</v>
          </cell>
          <cell r="R137">
            <v>11801</v>
          </cell>
        </row>
        <row r="138">
          <cell r="A138">
            <v>83</v>
          </cell>
          <cell r="B138">
            <v>2017</v>
          </cell>
          <cell r="C138">
            <v>8300</v>
          </cell>
          <cell r="D138">
            <v>2</v>
          </cell>
          <cell r="E138">
            <v>3</v>
          </cell>
          <cell r="F138">
            <v>1</v>
          </cell>
          <cell r="G138">
            <v>5000</v>
          </cell>
          <cell r="H138">
            <v>5600</v>
          </cell>
          <cell r="I138">
            <v>562</v>
          </cell>
          <cell r="J138">
            <v>1</v>
          </cell>
          <cell r="K138" t="str">
            <v>Aspiradora industrial/semi industrial</v>
          </cell>
          <cell r="L138">
            <v>11801</v>
          </cell>
          <cell r="M138">
            <v>0</v>
          </cell>
          <cell r="N138">
            <v>11801</v>
          </cell>
          <cell r="O138">
            <v>0</v>
          </cell>
          <cell r="P138">
            <v>0</v>
          </cell>
          <cell r="Q138">
            <v>0</v>
          </cell>
          <cell r="R138">
            <v>11801</v>
          </cell>
          <cell r="S138" t="str">
            <v>Pieza</v>
          </cell>
          <cell r="T138">
            <v>1</v>
          </cell>
          <cell r="V138" t="str">
            <v>FC</v>
          </cell>
        </row>
        <row r="139">
          <cell r="A139">
            <v>84</v>
          </cell>
          <cell r="B139">
            <v>2017</v>
          </cell>
          <cell r="C139">
            <v>8300</v>
          </cell>
          <cell r="D139">
            <v>2</v>
          </cell>
          <cell r="E139">
            <v>3</v>
          </cell>
          <cell r="F139">
            <v>1</v>
          </cell>
          <cell r="G139">
            <v>5000</v>
          </cell>
          <cell r="H139">
            <v>5600</v>
          </cell>
          <cell r="I139">
            <v>564</v>
          </cell>
          <cell r="K139" t="str">
            <v>Sistemas de aire acondicionado, calefacción y de refrigeración industrial y comercial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A140">
            <v>85</v>
          </cell>
          <cell r="B140">
            <v>2017</v>
          </cell>
          <cell r="C140">
            <v>8300</v>
          </cell>
          <cell r="D140">
            <v>2</v>
          </cell>
          <cell r="E140">
            <v>3</v>
          </cell>
          <cell r="F140">
            <v>1</v>
          </cell>
          <cell r="G140">
            <v>5000</v>
          </cell>
          <cell r="H140">
            <v>5600</v>
          </cell>
          <cell r="I140">
            <v>564</v>
          </cell>
          <cell r="J140">
            <v>1</v>
          </cell>
          <cell r="K140" t="str">
            <v>Aire acondicionado de precisión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 t="str">
            <v>Pieza</v>
          </cell>
          <cell r="V140" t="str">
            <v>FC</v>
          </cell>
        </row>
        <row r="141">
          <cell r="A141">
            <v>86</v>
          </cell>
          <cell r="B141">
            <v>2017</v>
          </cell>
          <cell r="C141">
            <v>8300</v>
          </cell>
          <cell r="D141">
            <v>2</v>
          </cell>
          <cell r="E141">
            <v>3</v>
          </cell>
          <cell r="F141">
            <v>1</v>
          </cell>
          <cell r="G141">
            <v>5000</v>
          </cell>
          <cell r="H141">
            <v>5600</v>
          </cell>
          <cell r="I141">
            <v>565</v>
          </cell>
          <cell r="K141" t="str">
            <v>Equipo de comunicación y telecomunicación</v>
          </cell>
          <cell r="L141">
            <v>6705144</v>
          </cell>
          <cell r="M141">
            <v>0</v>
          </cell>
          <cell r="N141">
            <v>6705144</v>
          </cell>
          <cell r="O141">
            <v>0</v>
          </cell>
          <cell r="P141">
            <v>0</v>
          </cell>
          <cell r="Q141">
            <v>0</v>
          </cell>
          <cell r="R141">
            <v>6705144</v>
          </cell>
        </row>
        <row r="142">
          <cell r="A142">
            <v>87</v>
          </cell>
          <cell r="B142">
            <v>2017</v>
          </cell>
          <cell r="C142">
            <v>8300</v>
          </cell>
          <cell r="D142">
            <v>2</v>
          </cell>
          <cell r="E142">
            <v>3</v>
          </cell>
          <cell r="F142">
            <v>1</v>
          </cell>
          <cell r="G142">
            <v>5000</v>
          </cell>
          <cell r="H142">
            <v>5600</v>
          </cell>
          <cell r="I142">
            <v>565</v>
          </cell>
          <cell r="J142">
            <v>1</v>
          </cell>
          <cell r="K142" t="str">
            <v>Ampliación de canales para repetidor digital troncalizado (a 8, 12, 16)</v>
          </cell>
          <cell r="L142">
            <v>0</v>
          </cell>
          <cell r="M142">
            <v>0</v>
          </cell>
          <cell r="N142">
            <v>0</v>
          </cell>
          <cell r="P142">
            <v>0</v>
          </cell>
          <cell r="Q142">
            <v>0</v>
          </cell>
          <cell r="R142">
            <v>0</v>
          </cell>
          <cell r="S142" t="str">
            <v>Pieza</v>
          </cell>
          <cell r="V142" t="str">
            <v>FC</v>
          </cell>
        </row>
        <row r="143">
          <cell r="A143">
            <v>88</v>
          </cell>
          <cell r="B143">
            <v>2017</v>
          </cell>
          <cell r="C143">
            <v>8300</v>
          </cell>
          <cell r="D143">
            <v>2</v>
          </cell>
          <cell r="E143">
            <v>3</v>
          </cell>
          <cell r="F143">
            <v>1</v>
          </cell>
          <cell r="G143">
            <v>5000</v>
          </cell>
          <cell r="H143">
            <v>5600</v>
          </cell>
          <cell r="I143">
            <v>565</v>
          </cell>
          <cell r="J143">
            <v>2</v>
          </cell>
          <cell r="K143" t="str">
            <v>Banco de baterías UPS</v>
          </cell>
          <cell r="L143">
            <v>0</v>
          </cell>
          <cell r="M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 t="str">
            <v>Pieza</v>
          </cell>
          <cell r="V143" t="str">
            <v>FC</v>
          </cell>
        </row>
        <row r="144">
          <cell r="A144">
            <v>89</v>
          </cell>
          <cell r="B144">
            <v>2017</v>
          </cell>
          <cell r="C144">
            <v>8300</v>
          </cell>
          <cell r="D144">
            <v>2</v>
          </cell>
          <cell r="E144">
            <v>3</v>
          </cell>
          <cell r="F144">
            <v>1</v>
          </cell>
          <cell r="G144">
            <v>5000</v>
          </cell>
          <cell r="H144">
            <v>5600</v>
          </cell>
          <cell r="I144">
            <v>565</v>
          </cell>
          <cell r="J144">
            <v>3</v>
          </cell>
          <cell r="K144" t="str">
            <v>Batería para terminal digital portátil (radio portátil)</v>
          </cell>
          <cell r="L144">
            <v>893163</v>
          </cell>
          <cell r="M144">
            <v>0</v>
          </cell>
          <cell r="N144">
            <v>893163</v>
          </cell>
          <cell r="P144">
            <v>0</v>
          </cell>
          <cell r="Q144">
            <v>0</v>
          </cell>
          <cell r="R144">
            <v>893163</v>
          </cell>
          <cell r="S144" t="str">
            <v>Pieza</v>
          </cell>
          <cell r="T144">
            <v>800</v>
          </cell>
          <cell r="V144" t="str">
            <v>FC</v>
          </cell>
        </row>
        <row r="145">
          <cell r="A145">
            <v>90</v>
          </cell>
          <cell r="B145">
            <v>2017</v>
          </cell>
          <cell r="C145">
            <v>8300</v>
          </cell>
          <cell r="D145">
            <v>2</v>
          </cell>
          <cell r="E145">
            <v>3</v>
          </cell>
          <cell r="F145">
            <v>1</v>
          </cell>
          <cell r="G145">
            <v>5000</v>
          </cell>
          <cell r="H145">
            <v>5600</v>
          </cell>
          <cell r="I145">
            <v>565</v>
          </cell>
          <cell r="J145">
            <v>4</v>
          </cell>
          <cell r="K145" t="str">
            <v xml:space="preserve">Conmutador de radiocomunicación </v>
          </cell>
          <cell r="M145">
            <v>0</v>
          </cell>
          <cell r="N145">
            <v>0</v>
          </cell>
          <cell r="P145">
            <v>0</v>
          </cell>
          <cell r="Q145">
            <v>0</v>
          </cell>
          <cell r="R145">
            <v>0</v>
          </cell>
          <cell r="S145" t="str">
            <v>Pieza</v>
          </cell>
          <cell r="V145" t="str">
            <v>FC</v>
          </cell>
        </row>
        <row r="146">
          <cell r="A146">
            <v>91</v>
          </cell>
          <cell r="B146">
            <v>2017</v>
          </cell>
          <cell r="C146">
            <v>8300</v>
          </cell>
          <cell r="D146">
            <v>2</v>
          </cell>
          <cell r="E146">
            <v>3</v>
          </cell>
          <cell r="F146">
            <v>1</v>
          </cell>
          <cell r="G146">
            <v>5000</v>
          </cell>
          <cell r="H146">
            <v>5600</v>
          </cell>
          <cell r="I146">
            <v>565</v>
          </cell>
          <cell r="J146">
            <v>5</v>
          </cell>
          <cell r="K146" t="str">
            <v>Equipo de enlaces de microondas e inalámbricos 4.9 GHz</v>
          </cell>
          <cell r="M146">
            <v>0</v>
          </cell>
          <cell r="N146">
            <v>0</v>
          </cell>
          <cell r="P146">
            <v>0</v>
          </cell>
          <cell r="Q146">
            <v>0</v>
          </cell>
          <cell r="R146">
            <v>0</v>
          </cell>
          <cell r="S146" t="str">
            <v>Pieza</v>
          </cell>
          <cell r="V146" t="str">
            <v>FC</v>
          </cell>
        </row>
        <row r="147">
          <cell r="A147">
            <v>92</v>
          </cell>
          <cell r="B147">
            <v>2017</v>
          </cell>
          <cell r="C147">
            <v>8300</v>
          </cell>
          <cell r="D147">
            <v>2</v>
          </cell>
          <cell r="E147">
            <v>3</v>
          </cell>
          <cell r="F147">
            <v>1</v>
          </cell>
          <cell r="G147">
            <v>5000</v>
          </cell>
          <cell r="H147">
            <v>5600</v>
          </cell>
          <cell r="I147">
            <v>565</v>
          </cell>
          <cell r="J147">
            <v>6</v>
          </cell>
          <cell r="K147" t="str">
            <v>Equipo de grabación de voz para radiocomunicación</v>
          </cell>
          <cell r="M147">
            <v>0</v>
          </cell>
          <cell r="N147">
            <v>0</v>
          </cell>
          <cell r="P147">
            <v>0</v>
          </cell>
          <cell r="Q147">
            <v>0</v>
          </cell>
          <cell r="R147">
            <v>0</v>
          </cell>
          <cell r="S147" t="str">
            <v>Pieza</v>
          </cell>
          <cell r="V147" t="str">
            <v>FC</v>
          </cell>
        </row>
        <row r="148">
          <cell r="A148">
            <v>93</v>
          </cell>
          <cell r="B148">
            <v>2017</v>
          </cell>
          <cell r="C148">
            <v>8300</v>
          </cell>
          <cell r="D148">
            <v>2</v>
          </cell>
          <cell r="E148">
            <v>3</v>
          </cell>
          <cell r="F148">
            <v>1</v>
          </cell>
          <cell r="G148">
            <v>5000</v>
          </cell>
          <cell r="H148">
            <v>5600</v>
          </cell>
          <cell r="I148">
            <v>565</v>
          </cell>
          <cell r="J148">
            <v>7</v>
          </cell>
          <cell r="K148" t="str">
            <v>Equipo de radio para despacho</v>
          </cell>
          <cell r="M148">
            <v>0</v>
          </cell>
          <cell r="N148">
            <v>0</v>
          </cell>
          <cell r="P148">
            <v>0</v>
          </cell>
          <cell r="Q148">
            <v>0</v>
          </cell>
          <cell r="R148">
            <v>0</v>
          </cell>
          <cell r="S148" t="str">
            <v>Pieza</v>
          </cell>
          <cell r="V148" t="str">
            <v>FC</v>
          </cell>
        </row>
        <row r="149">
          <cell r="A149">
            <v>94</v>
          </cell>
          <cell r="B149">
            <v>2017</v>
          </cell>
          <cell r="C149">
            <v>8300</v>
          </cell>
          <cell r="D149">
            <v>2</v>
          </cell>
          <cell r="E149">
            <v>3</v>
          </cell>
          <cell r="F149">
            <v>1</v>
          </cell>
          <cell r="G149">
            <v>5000</v>
          </cell>
          <cell r="H149">
            <v>5600</v>
          </cell>
          <cell r="I149">
            <v>565</v>
          </cell>
          <cell r="J149">
            <v>8</v>
          </cell>
          <cell r="K149" t="str">
            <v>Equipo de Telemetría</v>
          </cell>
          <cell r="L149">
            <v>309755</v>
          </cell>
          <cell r="M149">
            <v>0</v>
          </cell>
          <cell r="N149">
            <v>309755</v>
          </cell>
          <cell r="P149">
            <v>0</v>
          </cell>
          <cell r="Q149">
            <v>0</v>
          </cell>
          <cell r="R149">
            <v>309755</v>
          </cell>
          <cell r="S149" t="str">
            <v>Equipo/
Pieza</v>
          </cell>
          <cell r="T149">
            <v>1</v>
          </cell>
          <cell r="V149" t="str">
            <v>FC</v>
          </cell>
        </row>
        <row r="150">
          <cell r="A150">
            <v>95</v>
          </cell>
          <cell r="B150">
            <v>2017</v>
          </cell>
          <cell r="C150">
            <v>8300</v>
          </cell>
          <cell r="D150">
            <v>2</v>
          </cell>
          <cell r="E150">
            <v>3</v>
          </cell>
          <cell r="F150">
            <v>1</v>
          </cell>
          <cell r="G150">
            <v>5000</v>
          </cell>
          <cell r="H150">
            <v>5600</v>
          </cell>
          <cell r="I150">
            <v>565</v>
          </cell>
          <cell r="J150">
            <v>9</v>
          </cell>
          <cell r="K150" t="str">
            <v xml:space="preserve">Equipo GPS </v>
          </cell>
          <cell r="L150">
            <v>0</v>
          </cell>
          <cell r="M150">
            <v>0</v>
          </cell>
          <cell r="N150">
            <v>0</v>
          </cell>
          <cell r="P150">
            <v>0</v>
          </cell>
          <cell r="Q150">
            <v>0</v>
          </cell>
          <cell r="R150">
            <v>0</v>
          </cell>
          <cell r="S150" t="str">
            <v>Equipo/
Pieza</v>
          </cell>
          <cell r="V150" t="str">
            <v>FC</v>
          </cell>
        </row>
        <row r="151">
          <cell r="A151">
            <v>96</v>
          </cell>
          <cell r="B151">
            <v>2017</v>
          </cell>
          <cell r="C151">
            <v>8300</v>
          </cell>
          <cell r="D151">
            <v>2</v>
          </cell>
          <cell r="E151">
            <v>3</v>
          </cell>
          <cell r="F151">
            <v>1</v>
          </cell>
          <cell r="G151">
            <v>5000</v>
          </cell>
          <cell r="H151">
            <v>5600</v>
          </cell>
          <cell r="I151">
            <v>565</v>
          </cell>
          <cell r="J151">
            <v>10</v>
          </cell>
          <cell r="K151" t="str">
            <v>Refacciones para terminales digitales móviles</v>
          </cell>
          <cell r="L151">
            <v>90552</v>
          </cell>
          <cell r="M151">
            <v>0</v>
          </cell>
          <cell r="N151">
            <v>90552</v>
          </cell>
          <cell r="P151">
            <v>0</v>
          </cell>
          <cell r="Q151">
            <v>0</v>
          </cell>
          <cell r="R151">
            <v>90552</v>
          </cell>
          <cell r="S151" t="str">
            <v>Equipo/
Pieza</v>
          </cell>
          <cell r="T151">
            <v>23</v>
          </cell>
          <cell r="V151" t="str">
            <v>FC</v>
          </cell>
        </row>
        <row r="152">
          <cell r="A152">
            <v>97</v>
          </cell>
          <cell r="B152">
            <v>2017</v>
          </cell>
          <cell r="C152">
            <v>8300</v>
          </cell>
          <cell r="D152">
            <v>2</v>
          </cell>
          <cell r="E152">
            <v>3</v>
          </cell>
          <cell r="F152">
            <v>1</v>
          </cell>
          <cell r="G152">
            <v>5000</v>
          </cell>
          <cell r="H152">
            <v>5600</v>
          </cell>
          <cell r="I152">
            <v>565</v>
          </cell>
          <cell r="J152">
            <v>11</v>
          </cell>
          <cell r="K152" t="str">
            <v>Refacciones para terminales digitales portátiles</v>
          </cell>
          <cell r="L152">
            <v>423609</v>
          </cell>
          <cell r="M152">
            <v>0</v>
          </cell>
          <cell r="N152">
            <v>423609</v>
          </cell>
          <cell r="P152">
            <v>0</v>
          </cell>
          <cell r="Q152">
            <v>0</v>
          </cell>
          <cell r="R152">
            <v>423609</v>
          </cell>
          <cell r="S152" t="str">
            <v>Equipo/
Pieza</v>
          </cell>
          <cell r="T152">
            <v>1000</v>
          </cell>
          <cell r="V152" t="str">
            <v>FC</v>
          </cell>
        </row>
        <row r="153">
          <cell r="A153">
            <v>98</v>
          </cell>
          <cell r="B153">
            <v>2017</v>
          </cell>
          <cell r="C153">
            <v>8300</v>
          </cell>
          <cell r="D153">
            <v>2</v>
          </cell>
          <cell r="E153">
            <v>3</v>
          </cell>
          <cell r="F153">
            <v>1</v>
          </cell>
          <cell r="G153">
            <v>5000</v>
          </cell>
          <cell r="H153">
            <v>5600</v>
          </cell>
          <cell r="I153">
            <v>565</v>
          </cell>
          <cell r="J153">
            <v>12</v>
          </cell>
          <cell r="K153" t="str">
            <v>Repetidor de radiocomunicación</v>
          </cell>
          <cell r="M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 t="str">
            <v>Pieza</v>
          </cell>
          <cell r="V153" t="str">
            <v>FC</v>
          </cell>
        </row>
        <row r="154">
          <cell r="A154">
            <v>99</v>
          </cell>
          <cell r="B154">
            <v>2017</v>
          </cell>
          <cell r="C154">
            <v>8300</v>
          </cell>
          <cell r="D154">
            <v>2</v>
          </cell>
          <cell r="E154">
            <v>3</v>
          </cell>
          <cell r="F154">
            <v>1</v>
          </cell>
          <cell r="G154">
            <v>5000</v>
          </cell>
          <cell r="H154">
            <v>5600</v>
          </cell>
          <cell r="I154">
            <v>565</v>
          </cell>
          <cell r="J154">
            <v>13</v>
          </cell>
          <cell r="K154" t="str">
            <v>Repetidor digital Independiente</v>
          </cell>
          <cell r="M154">
            <v>0</v>
          </cell>
          <cell r="N154">
            <v>0</v>
          </cell>
          <cell r="P154">
            <v>0</v>
          </cell>
          <cell r="Q154">
            <v>0</v>
          </cell>
          <cell r="R154">
            <v>0</v>
          </cell>
          <cell r="S154" t="str">
            <v>Pieza</v>
          </cell>
          <cell r="V154" t="str">
            <v>FC</v>
          </cell>
        </row>
        <row r="155">
          <cell r="A155">
            <v>100</v>
          </cell>
          <cell r="B155">
            <v>2017</v>
          </cell>
          <cell r="C155">
            <v>8300</v>
          </cell>
          <cell r="D155">
            <v>2</v>
          </cell>
          <cell r="E155">
            <v>3</v>
          </cell>
          <cell r="F155">
            <v>1</v>
          </cell>
          <cell r="G155">
            <v>5000</v>
          </cell>
          <cell r="H155">
            <v>5600</v>
          </cell>
          <cell r="I155">
            <v>565</v>
          </cell>
          <cell r="J155">
            <v>14</v>
          </cell>
          <cell r="K155" t="str">
            <v>Sistema de AVL</v>
          </cell>
          <cell r="L155">
            <v>3866054</v>
          </cell>
          <cell r="M155">
            <v>0</v>
          </cell>
          <cell r="N155">
            <v>3866054</v>
          </cell>
          <cell r="P155">
            <v>0</v>
          </cell>
          <cell r="Q155">
            <v>0</v>
          </cell>
          <cell r="R155">
            <v>3866054</v>
          </cell>
          <cell r="S155" t="str">
            <v>Pieza</v>
          </cell>
          <cell r="T155">
            <v>1</v>
          </cell>
          <cell r="V155" t="str">
            <v>FC</v>
          </cell>
        </row>
        <row r="156">
          <cell r="A156">
            <v>101</v>
          </cell>
          <cell r="B156">
            <v>2017</v>
          </cell>
          <cell r="C156">
            <v>8300</v>
          </cell>
          <cell r="D156">
            <v>2</v>
          </cell>
          <cell r="E156">
            <v>3</v>
          </cell>
          <cell r="F156">
            <v>1</v>
          </cell>
          <cell r="G156">
            <v>5000</v>
          </cell>
          <cell r="H156">
            <v>5600</v>
          </cell>
          <cell r="I156">
            <v>565</v>
          </cell>
          <cell r="J156">
            <v>15</v>
          </cell>
          <cell r="K156" t="str">
            <v>Terminal digital de escritorio (radio base)</v>
          </cell>
          <cell r="M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 t="str">
            <v>Equipo/
Pieza</v>
          </cell>
          <cell r="V156" t="str">
            <v>FC</v>
          </cell>
        </row>
        <row r="157">
          <cell r="A157">
            <v>102</v>
          </cell>
          <cell r="B157">
            <v>2017</v>
          </cell>
          <cell r="C157">
            <v>8300</v>
          </cell>
          <cell r="D157">
            <v>2</v>
          </cell>
          <cell r="E157">
            <v>3</v>
          </cell>
          <cell r="F157">
            <v>1</v>
          </cell>
          <cell r="G157">
            <v>5000</v>
          </cell>
          <cell r="H157">
            <v>5600</v>
          </cell>
          <cell r="I157">
            <v>565</v>
          </cell>
          <cell r="J157">
            <v>16</v>
          </cell>
          <cell r="K157" t="str">
            <v>Terminal digital móvil (radio)</v>
          </cell>
          <cell r="L157">
            <v>143731</v>
          </cell>
          <cell r="M157">
            <v>0</v>
          </cell>
          <cell r="N157">
            <v>143731</v>
          </cell>
          <cell r="P157">
            <v>0</v>
          </cell>
          <cell r="Q157">
            <v>0</v>
          </cell>
          <cell r="R157">
            <v>143731</v>
          </cell>
          <cell r="S157" t="str">
            <v>Equipo/
Pieza</v>
          </cell>
          <cell r="T157">
            <v>3</v>
          </cell>
          <cell r="V157" t="str">
            <v>FC</v>
          </cell>
        </row>
        <row r="158">
          <cell r="A158">
            <v>103</v>
          </cell>
          <cell r="B158">
            <v>2017</v>
          </cell>
          <cell r="C158">
            <v>8300</v>
          </cell>
          <cell r="D158">
            <v>2</v>
          </cell>
          <cell r="E158">
            <v>3</v>
          </cell>
          <cell r="F158">
            <v>1</v>
          </cell>
          <cell r="G158">
            <v>5000</v>
          </cell>
          <cell r="H158">
            <v>5600</v>
          </cell>
          <cell r="I158">
            <v>565</v>
          </cell>
          <cell r="J158">
            <v>17</v>
          </cell>
          <cell r="K158" t="str">
            <v>Terminal digital portátil (radio)</v>
          </cell>
          <cell r="L158">
            <v>978280</v>
          </cell>
          <cell r="M158">
            <v>0</v>
          </cell>
          <cell r="N158">
            <v>978280</v>
          </cell>
          <cell r="P158">
            <v>0</v>
          </cell>
          <cell r="Q158">
            <v>0</v>
          </cell>
          <cell r="R158">
            <v>978280</v>
          </cell>
          <cell r="S158" t="str">
            <v>Equipo/
Pieza</v>
          </cell>
          <cell r="T158">
            <v>42</v>
          </cell>
          <cell r="V158" t="str">
            <v>FC</v>
          </cell>
        </row>
        <row r="159">
          <cell r="A159">
            <v>104</v>
          </cell>
          <cell r="B159">
            <v>2017</v>
          </cell>
          <cell r="C159">
            <v>8300</v>
          </cell>
          <cell r="D159">
            <v>2</v>
          </cell>
          <cell r="E159">
            <v>3</v>
          </cell>
          <cell r="F159">
            <v>1</v>
          </cell>
          <cell r="G159">
            <v>5000</v>
          </cell>
          <cell r="H159">
            <v>5600</v>
          </cell>
          <cell r="I159">
            <v>565</v>
          </cell>
          <cell r="J159">
            <v>18</v>
          </cell>
          <cell r="K159" t="str">
            <v>Consola multitecnología</v>
          </cell>
          <cell r="M159">
            <v>0</v>
          </cell>
          <cell r="N159">
            <v>0</v>
          </cell>
          <cell r="P159">
            <v>0</v>
          </cell>
          <cell r="Q159">
            <v>0</v>
          </cell>
          <cell r="R159">
            <v>0</v>
          </cell>
          <cell r="S159" t="str">
            <v>Pieza</v>
          </cell>
          <cell r="V159" t="str">
            <v>FC</v>
          </cell>
        </row>
        <row r="160">
          <cell r="A160">
            <v>105</v>
          </cell>
          <cell r="B160">
            <v>2017</v>
          </cell>
          <cell r="C160">
            <v>8300</v>
          </cell>
          <cell r="D160">
            <v>2</v>
          </cell>
          <cell r="E160">
            <v>3</v>
          </cell>
          <cell r="F160">
            <v>1</v>
          </cell>
          <cell r="G160">
            <v>5000</v>
          </cell>
          <cell r="H160">
            <v>5600</v>
          </cell>
          <cell r="I160">
            <v>565</v>
          </cell>
          <cell r="J160">
            <v>19</v>
          </cell>
          <cell r="K160" t="str">
            <v>Torre de radiocomunicación</v>
          </cell>
          <cell r="M160">
            <v>0</v>
          </cell>
          <cell r="N160">
            <v>0</v>
          </cell>
          <cell r="P160">
            <v>0</v>
          </cell>
          <cell r="Q160">
            <v>0</v>
          </cell>
          <cell r="R160">
            <v>0</v>
          </cell>
          <cell r="S160" t="str">
            <v>Pieza</v>
          </cell>
          <cell r="V160" t="str">
            <v>FC</v>
          </cell>
        </row>
        <row r="161">
          <cell r="A161">
            <v>106</v>
          </cell>
          <cell r="B161">
            <v>2017</v>
          </cell>
          <cell r="C161">
            <v>8300</v>
          </cell>
          <cell r="D161">
            <v>2</v>
          </cell>
          <cell r="E161">
            <v>3</v>
          </cell>
          <cell r="F161">
            <v>1</v>
          </cell>
          <cell r="G161">
            <v>5000</v>
          </cell>
          <cell r="H161">
            <v>5600</v>
          </cell>
          <cell r="I161">
            <v>565</v>
          </cell>
          <cell r="J161">
            <v>20</v>
          </cell>
          <cell r="K161" t="str">
            <v>Servidor de Comunicaciones de Radio</v>
          </cell>
          <cell r="M161">
            <v>0</v>
          </cell>
          <cell r="N161">
            <v>0</v>
          </cell>
          <cell r="P161">
            <v>0</v>
          </cell>
          <cell r="Q161">
            <v>0</v>
          </cell>
          <cell r="R161">
            <v>0</v>
          </cell>
          <cell r="S161" t="str">
            <v>Pieza</v>
          </cell>
          <cell r="V161" t="str">
            <v>FC</v>
          </cell>
        </row>
        <row r="162">
          <cell r="A162">
            <v>107</v>
          </cell>
          <cell r="B162">
            <v>2017</v>
          </cell>
          <cell r="C162">
            <v>8300</v>
          </cell>
          <cell r="D162">
            <v>2</v>
          </cell>
          <cell r="E162">
            <v>3</v>
          </cell>
          <cell r="F162">
            <v>1</v>
          </cell>
          <cell r="G162">
            <v>5000</v>
          </cell>
          <cell r="H162">
            <v>5600</v>
          </cell>
          <cell r="I162">
            <v>566</v>
          </cell>
          <cell r="K162" t="str">
            <v>Equipos de generación eléctrica, aparatos y accesorios eléctricos</v>
          </cell>
          <cell r="L162">
            <v>2807013</v>
          </cell>
          <cell r="M162">
            <v>0</v>
          </cell>
          <cell r="N162">
            <v>2807013</v>
          </cell>
          <cell r="O162">
            <v>0</v>
          </cell>
          <cell r="P162">
            <v>0</v>
          </cell>
          <cell r="Q162">
            <v>0</v>
          </cell>
          <cell r="R162">
            <v>2807013</v>
          </cell>
        </row>
        <row r="163">
          <cell r="A163">
            <v>108</v>
          </cell>
          <cell r="B163">
            <v>2017</v>
          </cell>
          <cell r="C163">
            <v>8300</v>
          </cell>
          <cell r="D163">
            <v>2</v>
          </cell>
          <cell r="E163">
            <v>3</v>
          </cell>
          <cell r="F163">
            <v>1</v>
          </cell>
          <cell r="G163">
            <v>5000</v>
          </cell>
          <cell r="H163">
            <v>5600</v>
          </cell>
          <cell r="I163">
            <v>566</v>
          </cell>
          <cell r="J163">
            <v>1</v>
          </cell>
          <cell r="K163" t="str">
            <v>Acondicionador de línea trifásico mínimo 24KVA</v>
          </cell>
          <cell r="M163">
            <v>0</v>
          </cell>
          <cell r="N163">
            <v>0</v>
          </cell>
          <cell r="P163">
            <v>0</v>
          </cell>
          <cell r="Q163">
            <v>0</v>
          </cell>
          <cell r="R163">
            <v>0</v>
          </cell>
          <cell r="S163" t="str">
            <v>Equipo</v>
          </cell>
          <cell r="V163" t="str">
            <v>FC</v>
          </cell>
        </row>
        <row r="164">
          <cell r="A164">
            <v>109</v>
          </cell>
          <cell r="B164">
            <v>2017</v>
          </cell>
          <cell r="C164">
            <v>8300</v>
          </cell>
          <cell r="D164">
            <v>2</v>
          </cell>
          <cell r="E164">
            <v>3</v>
          </cell>
          <cell r="F164">
            <v>1</v>
          </cell>
          <cell r="G164">
            <v>5000</v>
          </cell>
          <cell r="H164">
            <v>5600</v>
          </cell>
          <cell r="I164">
            <v>566</v>
          </cell>
          <cell r="J164">
            <v>2</v>
          </cell>
          <cell r="K164" t="str">
            <v>Dispositivos de PoE de alimentación de energía</v>
          </cell>
          <cell r="M164">
            <v>0</v>
          </cell>
          <cell r="N164">
            <v>0</v>
          </cell>
          <cell r="P164">
            <v>0</v>
          </cell>
          <cell r="Q164">
            <v>0</v>
          </cell>
          <cell r="R164">
            <v>0</v>
          </cell>
          <cell r="S164" t="str">
            <v>Pieza</v>
          </cell>
          <cell r="V164" t="str">
            <v>FC</v>
          </cell>
        </row>
        <row r="165">
          <cell r="A165">
            <v>110</v>
          </cell>
          <cell r="B165">
            <v>2017</v>
          </cell>
          <cell r="C165">
            <v>8300</v>
          </cell>
          <cell r="D165">
            <v>2</v>
          </cell>
          <cell r="E165">
            <v>3</v>
          </cell>
          <cell r="F165">
            <v>1</v>
          </cell>
          <cell r="G165">
            <v>5000</v>
          </cell>
          <cell r="H165">
            <v>5600</v>
          </cell>
          <cell r="I165">
            <v>566</v>
          </cell>
          <cell r="J165">
            <v>3</v>
          </cell>
          <cell r="K165" t="str">
            <v>Equipo de protección contra descargas atmosféricas (Sistema de Tierras Físicas y apartarrayos)</v>
          </cell>
          <cell r="M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 t="str">
            <v>Pieza</v>
          </cell>
          <cell r="V165" t="str">
            <v>FC</v>
          </cell>
        </row>
        <row r="166">
          <cell r="A166">
            <v>111</v>
          </cell>
          <cell r="B166">
            <v>2017</v>
          </cell>
          <cell r="C166">
            <v>8300</v>
          </cell>
          <cell r="D166">
            <v>2</v>
          </cell>
          <cell r="E166">
            <v>3</v>
          </cell>
          <cell r="F166">
            <v>1</v>
          </cell>
          <cell r="G166">
            <v>5000</v>
          </cell>
          <cell r="H166">
            <v>5600</v>
          </cell>
          <cell r="I166">
            <v>566</v>
          </cell>
          <cell r="J166">
            <v>4</v>
          </cell>
          <cell r="K166" t="str">
            <v xml:space="preserve">Generador eléctrico a gasolina </v>
          </cell>
          <cell r="M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 t="str">
            <v>Pieza</v>
          </cell>
          <cell r="V166" t="str">
            <v>FC</v>
          </cell>
        </row>
        <row r="167">
          <cell r="A167">
            <v>112</v>
          </cell>
          <cell r="B167">
            <v>2017</v>
          </cell>
          <cell r="C167">
            <v>8300</v>
          </cell>
          <cell r="D167">
            <v>2</v>
          </cell>
          <cell r="E167">
            <v>3</v>
          </cell>
          <cell r="F167">
            <v>1</v>
          </cell>
          <cell r="G167">
            <v>5000</v>
          </cell>
          <cell r="H167">
            <v>5600</v>
          </cell>
          <cell r="I167">
            <v>566</v>
          </cell>
          <cell r="J167">
            <v>5</v>
          </cell>
          <cell r="K167" t="str">
            <v>Motogeneradora de energía eléctrica</v>
          </cell>
          <cell r="M167">
            <v>0</v>
          </cell>
          <cell r="N167">
            <v>0</v>
          </cell>
          <cell r="P167">
            <v>0</v>
          </cell>
          <cell r="Q167">
            <v>0</v>
          </cell>
          <cell r="R167">
            <v>0</v>
          </cell>
          <cell r="S167" t="str">
            <v>Pieza</v>
          </cell>
          <cell r="V167" t="str">
            <v>FC</v>
          </cell>
        </row>
        <row r="168">
          <cell r="A168">
            <v>113</v>
          </cell>
          <cell r="B168">
            <v>2017</v>
          </cell>
          <cell r="C168">
            <v>8300</v>
          </cell>
          <cell r="D168">
            <v>2</v>
          </cell>
          <cell r="E168">
            <v>3</v>
          </cell>
          <cell r="F168">
            <v>1</v>
          </cell>
          <cell r="G168">
            <v>5000</v>
          </cell>
          <cell r="H168">
            <v>5600</v>
          </cell>
          <cell r="I168">
            <v>566</v>
          </cell>
          <cell r="J168">
            <v>6</v>
          </cell>
          <cell r="K168" t="str">
            <v>Planta de emergencia</v>
          </cell>
          <cell r="L168">
            <v>627434</v>
          </cell>
          <cell r="M168">
            <v>0</v>
          </cell>
          <cell r="N168">
            <v>627434</v>
          </cell>
          <cell r="P168">
            <v>0</v>
          </cell>
          <cell r="Q168">
            <v>0</v>
          </cell>
          <cell r="R168">
            <v>627434</v>
          </cell>
          <cell r="S168" t="str">
            <v>Pieza</v>
          </cell>
          <cell r="T168">
            <v>1</v>
          </cell>
          <cell r="V168" t="str">
            <v>FC</v>
          </cell>
        </row>
        <row r="169">
          <cell r="A169">
            <v>114</v>
          </cell>
          <cell r="B169">
            <v>2017</v>
          </cell>
          <cell r="C169">
            <v>8300</v>
          </cell>
          <cell r="D169">
            <v>2</v>
          </cell>
          <cell r="E169">
            <v>3</v>
          </cell>
          <cell r="F169">
            <v>1</v>
          </cell>
          <cell r="G169">
            <v>5000</v>
          </cell>
          <cell r="H169">
            <v>5600</v>
          </cell>
          <cell r="I169">
            <v>566</v>
          </cell>
          <cell r="J169">
            <v>7</v>
          </cell>
          <cell r="K169" t="str">
            <v>Sistema de energía solar</v>
          </cell>
          <cell r="M169">
            <v>0</v>
          </cell>
          <cell r="N169">
            <v>0</v>
          </cell>
          <cell r="P169">
            <v>0</v>
          </cell>
          <cell r="Q169">
            <v>0</v>
          </cell>
          <cell r="R169">
            <v>0</v>
          </cell>
          <cell r="S169" t="str">
            <v>Pieza</v>
          </cell>
          <cell r="V169" t="str">
            <v>FC</v>
          </cell>
        </row>
        <row r="170">
          <cell r="A170">
            <v>115</v>
          </cell>
          <cell r="B170">
            <v>2017</v>
          </cell>
          <cell r="C170">
            <v>8300</v>
          </cell>
          <cell r="D170">
            <v>2</v>
          </cell>
          <cell r="E170">
            <v>3</v>
          </cell>
          <cell r="F170">
            <v>1</v>
          </cell>
          <cell r="G170">
            <v>5000</v>
          </cell>
          <cell r="H170">
            <v>5600</v>
          </cell>
          <cell r="I170">
            <v>566</v>
          </cell>
          <cell r="J170">
            <v>8</v>
          </cell>
          <cell r="K170" t="str">
            <v>Sistema de tierra física</v>
          </cell>
          <cell r="L170">
            <v>1872595</v>
          </cell>
          <cell r="M170">
            <v>0</v>
          </cell>
          <cell r="N170">
            <v>1872595</v>
          </cell>
          <cell r="P170">
            <v>0</v>
          </cell>
          <cell r="Q170">
            <v>0</v>
          </cell>
          <cell r="R170">
            <v>1872595</v>
          </cell>
          <cell r="S170" t="str">
            <v>Pieza</v>
          </cell>
          <cell r="T170">
            <v>4</v>
          </cell>
          <cell r="V170" t="str">
            <v>FC</v>
          </cell>
        </row>
        <row r="171">
          <cell r="A171">
            <v>116</v>
          </cell>
          <cell r="B171">
            <v>2017</v>
          </cell>
          <cell r="C171">
            <v>8300</v>
          </cell>
          <cell r="D171">
            <v>2</v>
          </cell>
          <cell r="E171">
            <v>3</v>
          </cell>
          <cell r="F171">
            <v>1</v>
          </cell>
          <cell r="G171">
            <v>5000</v>
          </cell>
          <cell r="H171">
            <v>5600</v>
          </cell>
          <cell r="I171">
            <v>566</v>
          </cell>
          <cell r="J171">
            <v>9</v>
          </cell>
          <cell r="K171" t="str">
            <v>Sistema modular de fuerza en CD -48V</v>
          </cell>
          <cell r="M171">
            <v>0</v>
          </cell>
          <cell r="N171">
            <v>0</v>
          </cell>
          <cell r="P171">
            <v>0</v>
          </cell>
          <cell r="Q171">
            <v>0</v>
          </cell>
          <cell r="R171">
            <v>0</v>
          </cell>
          <cell r="S171" t="str">
            <v>Equipo</v>
          </cell>
          <cell r="V171" t="str">
            <v>FC</v>
          </cell>
        </row>
        <row r="172">
          <cell r="A172">
            <v>117</v>
          </cell>
          <cell r="B172">
            <v>2017</v>
          </cell>
          <cell r="C172">
            <v>8300</v>
          </cell>
          <cell r="D172">
            <v>2</v>
          </cell>
          <cell r="E172">
            <v>3</v>
          </cell>
          <cell r="F172">
            <v>1</v>
          </cell>
          <cell r="G172">
            <v>5000</v>
          </cell>
          <cell r="H172">
            <v>5600</v>
          </cell>
          <cell r="I172">
            <v>566</v>
          </cell>
          <cell r="J172">
            <v>10</v>
          </cell>
          <cell r="K172" t="str">
            <v>Subestación eléctrica</v>
          </cell>
          <cell r="M172">
            <v>0</v>
          </cell>
          <cell r="N172">
            <v>0</v>
          </cell>
          <cell r="P172">
            <v>0</v>
          </cell>
          <cell r="Q172">
            <v>0</v>
          </cell>
          <cell r="R172">
            <v>0</v>
          </cell>
          <cell r="S172" t="str">
            <v>Pieza</v>
          </cell>
          <cell r="V172" t="str">
            <v>FC</v>
          </cell>
        </row>
        <row r="173">
          <cell r="A173">
            <v>118</v>
          </cell>
          <cell r="B173">
            <v>2017</v>
          </cell>
          <cell r="C173">
            <v>8300</v>
          </cell>
          <cell r="D173">
            <v>2</v>
          </cell>
          <cell r="E173">
            <v>3</v>
          </cell>
          <cell r="F173">
            <v>1</v>
          </cell>
          <cell r="G173">
            <v>5000</v>
          </cell>
          <cell r="H173">
            <v>5600</v>
          </cell>
          <cell r="I173">
            <v>566</v>
          </cell>
          <cell r="J173">
            <v>11</v>
          </cell>
          <cell r="K173" t="str">
            <v>Supresor de Picos</v>
          </cell>
          <cell r="M173">
            <v>0</v>
          </cell>
          <cell r="N173">
            <v>0</v>
          </cell>
          <cell r="P173">
            <v>0</v>
          </cell>
          <cell r="Q173">
            <v>0</v>
          </cell>
          <cell r="R173">
            <v>0</v>
          </cell>
          <cell r="S173" t="str">
            <v>Pieza</v>
          </cell>
          <cell r="V173" t="str">
            <v>FC</v>
          </cell>
        </row>
        <row r="174">
          <cell r="A174">
            <v>119</v>
          </cell>
          <cell r="B174">
            <v>2017</v>
          </cell>
          <cell r="C174">
            <v>8300</v>
          </cell>
          <cell r="D174">
            <v>2</v>
          </cell>
          <cell r="E174">
            <v>3</v>
          </cell>
          <cell r="F174">
            <v>1</v>
          </cell>
          <cell r="G174">
            <v>5000</v>
          </cell>
          <cell r="H174">
            <v>5600</v>
          </cell>
          <cell r="I174">
            <v>566</v>
          </cell>
          <cell r="J174">
            <v>12</v>
          </cell>
          <cell r="K174" t="str">
            <v>Tablero de transferencia</v>
          </cell>
          <cell r="M174">
            <v>0</v>
          </cell>
          <cell r="N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>Pieza</v>
          </cell>
          <cell r="V174" t="str">
            <v>FC</v>
          </cell>
        </row>
        <row r="175">
          <cell r="A175">
            <v>120</v>
          </cell>
          <cell r="B175">
            <v>2017</v>
          </cell>
          <cell r="C175">
            <v>8300</v>
          </cell>
          <cell r="D175">
            <v>2</v>
          </cell>
          <cell r="E175">
            <v>3</v>
          </cell>
          <cell r="F175">
            <v>1</v>
          </cell>
          <cell r="G175">
            <v>5000</v>
          </cell>
          <cell r="H175">
            <v>5600</v>
          </cell>
          <cell r="I175">
            <v>566</v>
          </cell>
          <cell r="J175">
            <v>13</v>
          </cell>
          <cell r="K175" t="str">
            <v>Transformador</v>
          </cell>
          <cell r="L175">
            <v>306984</v>
          </cell>
          <cell r="M175">
            <v>0</v>
          </cell>
          <cell r="N175">
            <v>306984</v>
          </cell>
          <cell r="P175">
            <v>0</v>
          </cell>
          <cell r="Q175">
            <v>0</v>
          </cell>
          <cell r="R175">
            <v>306984</v>
          </cell>
          <cell r="S175" t="str">
            <v>Pieza</v>
          </cell>
          <cell r="T175">
            <v>1</v>
          </cell>
          <cell r="V175" t="str">
            <v>FC</v>
          </cell>
        </row>
        <row r="176">
          <cell r="A176">
            <v>121</v>
          </cell>
          <cell r="B176">
            <v>2017</v>
          </cell>
          <cell r="C176">
            <v>8300</v>
          </cell>
          <cell r="D176">
            <v>2</v>
          </cell>
          <cell r="E176">
            <v>3</v>
          </cell>
          <cell r="F176">
            <v>1</v>
          </cell>
          <cell r="G176">
            <v>5000</v>
          </cell>
          <cell r="H176">
            <v>5600</v>
          </cell>
          <cell r="I176">
            <v>567</v>
          </cell>
          <cell r="K176" t="str">
            <v>Herramientas y Maquinaria - Herramientas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A177">
            <v>122</v>
          </cell>
          <cell r="B177">
            <v>2017</v>
          </cell>
          <cell r="C177">
            <v>8300</v>
          </cell>
          <cell r="D177">
            <v>2</v>
          </cell>
          <cell r="E177">
            <v>3</v>
          </cell>
          <cell r="F177">
            <v>1</v>
          </cell>
          <cell r="G177">
            <v>5000</v>
          </cell>
          <cell r="H177">
            <v>5600</v>
          </cell>
          <cell r="I177">
            <v>567</v>
          </cell>
          <cell r="J177">
            <v>1</v>
          </cell>
          <cell r="K177" t="str">
            <v>Rotomartillo, taladro y destornillador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 t="str">
            <v>Pieza</v>
          </cell>
          <cell r="V177" t="str">
            <v>FC</v>
          </cell>
        </row>
        <row r="178">
          <cell r="A178">
            <v>123</v>
          </cell>
          <cell r="B178">
            <v>2017</v>
          </cell>
          <cell r="C178">
            <v>8300</v>
          </cell>
          <cell r="D178">
            <v>2</v>
          </cell>
          <cell r="E178">
            <v>3</v>
          </cell>
          <cell r="F178">
            <v>1</v>
          </cell>
          <cell r="G178">
            <v>5000</v>
          </cell>
          <cell r="H178">
            <v>5900</v>
          </cell>
          <cell r="K178" t="str">
            <v>Activos Intangibles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A179">
            <v>124</v>
          </cell>
          <cell r="B179">
            <v>2017</v>
          </cell>
          <cell r="C179">
            <v>8300</v>
          </cell>
          <cell r="D179">
            <v>2</v>
          </cell>
          <cell r="E179">
            <v>3</v>
          </cell>
          <cell r="F179">
            <v>1</v>
          </cell>
          <cell r="G179">
            <v>5000</v>
          </cell>
          <cell r="H179">
            <v>5900</v>
          </cell>
          <cell r="I179">
            <v>591</v>
          </cell>
          <cell r="K179" t="str">
            <v>Software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>
            <v>125</v>
          </cell>
          <cell r="B180">
            <v>2017</v>
          </cell>
          <cell r="C180">
            <v>8300</v>
          </cell>
          <cell r="D180">
            <v>2</v>
          </cell>
          <cell r="E180">
            <v>3</v>
          </cell>
          <cell r="F180">
            <v>1</v>
          </cell>
          <cell r="G180">
            <v>5000</v>
          </cell>
          <cell r="H180">
            <v>5900</v>
          </cell>
          <cell r="I180">
            <v>591</v>
          </cell>
          <cell r="J180">
            <v>1</v>
          </cell>
          <cell r="K180" t="str">
            <v>Software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 t="str">
            <v>Licencia</v>
          </cell>
          <cell r="V180" t="str">
            <v>FC</v>
          </cell>
        </row>
        <row r="181">
          <cell r="A181">
            <v>126</v>
          </cell>
          <cell r="B181">
            <v>2017</v>
          </cell>
          <cell r="C181">
            <v>8300</v>
          </cell>
          <cell r="D181">
            <v>2</v>
          </cell>
          <cell r="E181">
            <v>3</v>
          </cell>
          <cell r="F181">
            <v>1</v>
          </cell>
          <cell r="G181">
            <v>5000</v>
          </cell>
          <cell r="H181">
            <v>5900</v>
          </cell>
          <cell r="I181">
            <v>597</v>
          </cell>
          <cell r="K181" t="str">
            <v>Licencias informáticas e intelectuales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A182">
            <v>127</v>
          </cell>
          <cell r="B182">
            <v>2017</v>
          </cell>
          <cell r="C182">
            <v>8300</v>
          </cell>
          <cell r="D182">
            <v>2</v>
          </cell>
          <cell r="E182">
            <v>3</v>
          </cell>
          <cell r="F182">
            <v>1</v>
          </cell>
          <cell r="G182">
            <v>5000</v>
          </cell>
          <cell r="H182">
            <v>5900</v>
          </cell>
          <cell r="I182">
            <v>597</v>
          </cell>
          <cell r="J182">
            <v>1</v>
          </cell>
          <cell r="K182" t="str">
            <v>Licencias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Licencia</v>
          </cell>
          <cell r="V182" t="str">
            <v>FC</v>
          </cell>
        </row>
        <row r="183">
          <cell r="A183">
            <v>128</v>
          </cell>
          <cell r="B183">
            <v>2017</v>
          </cell>
          <cell r="C183">
            <v>8300</v>
          </cell>
          <cell r="D183">
            <v>2</v>
          </cell>
          <cell r="E183">
            <v>3</v>
          </cell>
          <cell r="F183">
            <v>1</v>
          </cell>
          <cell r="G183">
            <v>6000</v>
          </cell>
          <cell r="K183" t="str">
            <v>INVERSION PÚBLICA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>
            <v>129</v>
          </cell>
          <cell r="B184">
            <v>2017</v>
          </cell>
          <cell r="C184">
            <v>8300</v>
          </cell>
          <cell r="D184">
            <v>2</v>
          </cell>
          <cell r="E184">
            <v>3</v>
          </cell>
          <cell r="F184">
            <v>1</v>
          </cell>
          <cell r="G184">
            <v>6000</v>
          </cell>
          <cell r="H184">
            <v>6200</v>
          </cell>
          <cell r="K184" t="str">
            <v>Obra pública en bienes propios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A185">
            <v>130</v>
          </cell>
          <cell r="B185">
            <v>2017</v>
          </cell>
          <cell r="C185">
            <v>8300</v>
          </cell>
          <cell r="D185">
            <v>2</v>
          </cell>
          <cell r="E185">
            <v>3</v>
          </cell>
          <cell r="F185">
            <v>1</v>
          </cell>
          <cell r="G185">
            <v>6000</v>
          </cell>
          <cell r="H185">
            <v>6200</v>
          </cell>
          <cell r="I185">
            <v>622</v>
          </cell>
          <cell r="K185" t="str">
            <v>Edificación no habitacional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A186">
            <v>131</v>
          </cell>
          <cell r="B186">
            <v>2017</v>
          </cell>
          <cell r="C186">
            <v>8300</v>
          </cell>
          <cell r="D186">
            <v>2</v>
          </cell>
          <cell r="E186">
            <v>3</v>
          </cell>
          <cell r="F186">
            <v>1</v>
          </cell>
          <cell r="G186">
            <v>6000</v>
          </cell>
          <cell r="H186">
            <v>6200</v>
          </cell>
          <cell r="I186">
            <v>622</v>
          </cell>
          <cell r="J186">
            <v>1</v>
          </cell>
          <cell r="K186" t="str">
            <v xml:space="preserve">Construcción 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 t="str">
            <v>Obra</v>
          </cell>
          <cell r="V186" t="str">
            <v>FC</v>
          </cell>
        </row>
        <row r="187">
          <cell r="A187">
            <v>132</v>
          </cell>
          <cell r="B187">
            <v>2017</v>
          </cell>
          <cell r="C187">
            <v>8300</v>
          </cell>
          <cell r="D187">
            <v>2</v>
          </cell>
          <cell r="E187">
            <v>3</v>
          </cell>
          <cell r="F187">
            <v>1</v>
          </cell>
          <cell r="G187">
            <v>6000</v>
          </cell>
          <cell r="H187">
            <v>6200</v>
          </cell>
          <cell r="I187">
            <v>622</v>
          </cell>
          <cell r="J187">
            <v>1</v>
          </cell>
          <cell r="K187" t="str">
            <v xml:space="preserve">Dependencia:
Nombre:
Domicilio: 
Meta: 
Etapa: 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Obra</v>
          </cell>
          <cell r="V187" t="str">
            <v>FC</v>
          </cell>
        </row>
        <row r="188">
          <cell r="A188">
            <v>133</v>
          </cell>
          <cell r="B188">
            <v>2017</v>
          </cell>
          <cell r="C188">
            <v>8300</v>
          </cell>
          <cell r="D188">
            <v>2</v>
          </cell>
          <cell r="E188">
            <v>3</v>
          </cell>
          <cell r="F188">
            <v>1</v>
          </cell>
          <cell r="G188">
            <v>6000</v>
          </cell>
          <cell r="H188">
            <v>6200</v>
          </cell>
          <cell r="I188">
            <v>622</v>
          </cell>
          <cell r="J188">
            <v>2</v>
          </cell>
          <cell r="K188" t="str">
            <v>Mejoramiento y/o ampliación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Obra</v>
          </cell>
          <cell r="V188" t="str">
            <v>FC</v>
          </cell>
        </row>
        <row r="189">
          <cell r="A189">
            <v>134</v>
          </cell>
          <cell r="B189">
            <v>2017</v>
          </cell>
          <cell r="C189">
            <v>8300</v>
          </cell>
          <cell r="D189">
            <v>2</v>
          </cell>
          <cell r="E189">
            <v>3</v>
          </cell>
          <cell r="F189">
            <v>1</v>
          </cell>
          <cell r="G189">
            <v>6000</v>
          </cell>
          <cell r="H189">
            <v>6200</v>
          </cell>
          <cell r="I189">
            <v>622</v>
          </cell>
          <cell r="J189">
            <v>2</v>
          </cell>
          <cell r="K189" t="str">
            <v xml:space="preserve">Dependencia:
Nombre:
Domicilio: 
Meta: 
Etapa: 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 t="str">
            <v>Obra</v>
          </cell>
          <cell r="V189" t="str">
            <v>FC</v>
          </cell>
        </row>
      </sheetData>
      <sheetData sheetId="3">
        <row r="58">
          <cell r="A58">
            <v>1</v>
          </cell>
          <cell r="B58">
            <v>2017</v>
          </cell>
          <cell r="C58">
            <v>8300</v>
          </cell>
          <cell r="D58">
            <v>2</v>
          </cell>
          <cell r="E58">
            <v>2</v>
          </cell>
          <cell r="F58">
            <v>1</v>
          </cell>
          <cell r="G58">
            <v>2000</v>
          </cell>
          <cell r="K58" t="str">
            <v>MATERIALES Y SUMINISTROS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2</v>
          </cell>
          <cell r="B59">
            <v>2017</v>
          </cell>
          <cell r="C59">
            <v>8300</v>
          </cell>
          <cell r="D59">
            <v>2</v>
          </cell>
          <cell r="E59">
            <v>2</v>
          </cell>
          <cell r="F59">
            <v>1</v>
          </cell>
          <cell r="G59">
            <v>2000</v>
          </cell>
          <cell r="H59">
            <v>2100</v>
          </cell>
          <cell r="K59" t="str">
            <v>Materiales de Administración, Emisión de Documentos y Artículos Oficiales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3</v>
          </cell>
          <cell r="B60">
            <v>2017</v>
          </cell>
          <cell r="C60">
            <v>8300</v>
          </cell>
          <cell r="D60">
            <v>2</v>
          </cell>
          <cell r="E60">
            <v>2</v>
          </cell>
          <cell r="F60">
            <v>1</v>
          </cell>
          <cell r="G60">
            <v>2000</v>
          </cell>
          <cell r="H60">
            <v>2100</v>
          </cell>
          <cell r="I60">
            <v>212</v>
          </cell>
          <cell r="K60" t="str">
            <v>Materiales y útiles de impresión y reproducción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</v>
          </cell>
          <cell r="B61">
            <v>2017</v>
          </cell>
          <cell r="C61">
            <v>8300</v>
          </cell>
          <cell r="D61">
            <v>2</v>
          </cell>
          <cell r="E61">
            <v>2</v>
          </cell>
          <cell r="F61">
            <v>1</v>
          </cell>
          <cell r="G61">
            <v>2000</v>
          </cell>
          <cell r="H61">
            <v>2100</v>
          </cell>
          <cell r="I61">
            <v>212</v>
          </cell>
          <cell r="J61">
            <v>1</v>
          </cell>
          <cell r="K61" t="str">
            <v>Materiales y útiles de impresión y reproducción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Pieza/
Lote</v>
          </cell>
          <cell r="V61" t="str">
            <v>AE</v>
          </cell>
        </row>
        <row r="62">
          <cell r="A62">
            <v>5</v>
          </cell>
          <cell r="B62">
            <v>2017</v>
          </cell>
          <cell r="C62">
            <v>8300</v>
          </cell>
          <cell r="D62">
            <v>2</v>
          </cell>
          <cell r="E62">
            <v>2</v>
          </cell>
          <cell r="F62">
            <v>1</v>
          </cell>
          <cell r="G62">
            <v>2000</v>
          </cell>
          <cell r="H62">
            <v>2700</v>
          </cell>
          <cell r="K62" t="str">
            <v>Vestuario, Blancos, Prendas de Protección y Artículos Deportivos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6</v>
          </cell>
          <cell r="B63">
            <v>2017</v>
          </cell>
          <cell r="C63">
            <v>8300</v>
          </cell>
          <cell r="D63">
            <v>2</v>
          </cell>
          <cell r="E63">
            <v>2</v>
          </cell>
          <cell r="F63">
            <v>1</v>
          </cell>
          <cell r="G63">
            <v>2000</v>
          </cell>
          <cell r="H63">
            <v>2700</v>
          </cell>
          <cell r="I63">
            <v>271</v>
          </cell>
          <cell r="K63" t="str">
            <v>Vestuario y uniformes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7</v>
          </cell>
          <cell r="B64">
            <v>2017</v>
          </cell>
          <cell r="C64">
            <v>8300</v>
          </cell>
          <cell r="D64">
            <v>2</v>
          </cell>
          <cell r="E64">
            <v>2</v>
          </cell>
          <cell r="F64">
            <v>1</v>
          </cell>
          <cell r="G64">
            <v>2000</v>
          </cell>
          <cell r="H64">
            <v>2700</v>
          </cell>
          <cell r="I64">
            <v>271</v>
          </cell>
          <cell r="J64">
            <v>1</v>
          </cell>
          <cell r="K64" t="str">
            <v>Botas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Par </v>
          </cell>
          <cell r="V64" t="str">
            <v>FC</v>
          </cell>
        </row>
        <row r="65">
          <cell r="A65">
            <v>8</v>
          </cell>
          <cell r="B65">
            <v>2017</v>
          </cell>
          <cell r="C65">
            <v>8300</v>
          </cell>
          <cell r="D65">
            <v>2</v>
          </cell>
          <cell r="E65">
            <v>2</v>
          </cell>
          <cell r="F65">
            <v>1</v>
          </cell>
          <cell r="G65">
            <v>2000</v>
          </cell>
          <cell r="H65">
            <v>2700</v>
          </cell>
          <cell r="I65">
            <v>271</v>
          </cell>
          <cell r="J65">
            <v>2</v>
          </cell>
          <cell r="K65" t="str">
            <v>Camisa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Pieza</v>
          </cell>
          <cell r="V65" t="str">
            <v>FC</v>
          </cell>
        </row>
        <row r="66">
          <cell r="A66">
            <v>9</v>
          </cell>
          <cell r="B66">
            <v>2017</v>
          </cell>
          <cell r="C66">
            <v>8300</v>
          </cell>
          <cell r="D66">
            <v>2</v>
          </cell>
          <cell r="E66">
            <v>2</v>
          </cell>
          <cell r="F66">
            <v>1</v>
          </cell>
          <cell r="G66">
            <v>2000</v>
          </cell>
          <cell r="H66">
            <v>2700</v>
          </cell>
          <cell r="I66">
            <v>271</v>
          </cell>
          <cell r="J66">
            <v>3</v>
          </cell>
          <cell r="K66" t="str">
            <v>Chamarra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Pieza</v>
          </cell>
          <cell r="V66" t="str">
            <v>FC</v>
          </cell>
        </row>
        <row r="67">
          <cell r="A67">
            <v>10</v>
          </cell>
          <cell r="B67">
            <v>2017</v>
          </cell>
          <cell r="C67">
            <v>8300</v>
          </cell>
          <cell r="D67">
            <v>2</v>
          </cell>
          <cell r="E67">
            <v>2</v>
          </cell>
          <cell r="F67">
            <v>1</v>
          </cell>
          <cell r="G67">
            <v>2000</v>
          </cell>
          <cell r="H67">
            <v>2700</v>
          </cell>
          <cell r="I67">
            <v>271</v>
          </cell>
          <cell r="J67">
            <v>4</v>
          </cell>
          <cell r="K67" t="str">
            <v>Fornitura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 t="str">
            <v>Pieza</v>
          </cell>
          <cell r="V67" t="str">
            <v>FC</v>
          </cell>
        </row>
        <row r="68">
          <cell r="A68">
            <v>11</v>
          </cell>
          <cell r="B68">
            <v>2017</v>
          </cell>
          <cell r="C68">
            <v>8300</v>
          </cell>
          <cell r="D68">
            <v>2</v>
          </cell>
          <cell r="E68">
            <v>2</v>
          </cell>
          <cell r="F68">
            <v>1</v>
          </cell>
          <cell r="G68">
            <v>2000</v>
          </cell>
          <cell r="H68">
            <v>2700</v>
          </cell>
          <cell r="I68">
            <v>271</v>
          </cell>
          <cell r="J68">
            <v>5</v>
          </cell>
          <cell r="K68" t="str">
            <v>Gorra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>Pieza</v>
          </cell>
          <cell r="V68" t="str">
            <v>FC</v>
          </cell>
        </row>
        <row r="69">
          <cell r="A69">
            <v>12</v>
          </cell>
          <cell r="B69">
            <v>2017</v>
          </cell>
          <cell r="C69">
            <v>8300</v>
          </cell>
          <cell r="D69">
            <v>2</v>
          </cell>
          <cell r="E69">
            <v>2</v>
          </cell>
          <cell r="F69">
            <v>1</v>
          </cell>
          <cell r="G69">
            <v>2000</v>
          </cell>
          <cell r="H69">
            <v>2700</v>
          </cell>
          <cell r="I69">
            <v>271</v>
          </cell>
          <cell r="J69">
            <v>6</v>
          </cell>
          <cell r="K69" t="str">
            <v>Pantalón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 t="str">
            <v>Pieza</v>
          </cell>
          <cell r="V69" t="str">
            <v>FC</v>
          </cell>
        </row>
        <row r="70">
          <cell r="A70">
            <v>13</v>
          </cell>
          <cell r="B70">
            <v>2017</v>
          </cell>
          <cell r="C70">
            <v>8300</v>
          </cell>
          <cell r="D70">
            <v>2</v>
          </cell>
          <cell r="E70">
            <v>2</v>
          </cell>
          <cell r="F70">
            <v>1</v>
          </cell>
          <cell r="G70">
            <v>2000</v>
          </cell>
          <cell r="H70">
            <v>2700</v>
          </cell>
          <cell r="I70">
            <v>271</v>
          </cell>
          <cell r="J70">
            <v>7</v>
          </cell>
          <cell r="K70" t="str">
            <v>Pants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>Pieza</v>
          </cell>
          <cell r="V70" t="str">
            <v>FC</v>
          </cell>
        </row>
        <row r="71">
          <cell r="A71">
            <v>14</v>
          </cell>
          <cell r="B71">
            <v>2017</v>
          </cell>
          <cell r="C71">
            <v>8300</v>
          </cell>
          <cell r="D71">
            <v>2</v>
          </cell>
          <cell r="E71">
            <v>2</v>
          </cell>
          <cell r="F71">
            <v>1</v>
          </cell>
          <cell r="G71">
            <v>2000</v>
          </cell>
          <cell r="H71">
            <v>2700</v>
          </cell>
          <cell r="I71">
            <v>271</v>
          </cell>
          <cell r="J71">
            <v>8</v>
          </cell>
          <cell r="K71" t="str">
            <v xml:space="preserve">Pasa montañas 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str">
            <v>Pieza</v>
          </cell>
          <cell r="V71" t="str">
            <v>FC</v>
          </cell>
        </row>
        <row r="72">
          <cell r="A72">
            <v>15</v>
          </cell>
          <cell r="B72">
            <v>2017</v>
          </cell>
          <cell r="C72">
            <v>8300</v>
          </cell>
          <cell r="D72">
            <v>2</v>
          </cell>
          <cell r="E72">
            <v>2</v>
          </cell>
          <cell r="F72">
            <v>1</v>
          </cell>
          <cell r="G72">
            <v>2000</v>
          </cell>
          <cell r="H72">
            <v>2700</v>
          </cell>
          <cell r="I72">
            <v>271</v>
          </cell>
          <cell r="J72">
            <v>9</v>
          </cell>
          <cell r="K72" t="str">
            <v>Playera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str">
            <v>Pieza</v>
          </cell>
          <cell r="V72" t="str">
            <v>FC</v>
          </cell>
        </row>
        <row r="73">
          <cell r="A73">
            <v>16</v>
          </cell>
          <cell r="B73">
            <v>2017</v>
          </cell>
          <cell r="C73">
            <v>8300</v>
          </cell>
          <cell r="D73">
            <v>2</v>
          </cell>
          <cell r="E73">
            <v>2</v>
          </cell>
          <cell r="F73">
            <v>1</v>
          </cell>
          <cell r="G73">
            <v>2000</v>
          </cell>
          <cell r="H73">
            <v>2700</v>
          </cell>
          <cell r="I73">
            <v>271</v>
          </cell>
          <cell r="J73">
            <v>10</v>
          </cell>
          <cell r="K73" t="str">
            <v>Short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 t="str">
            <v>Pieza</v>
          </cell>
          <cell r="V73" t="str">
            <v>FC</v>
          </cell>
        </row>
        <row r="74">
          <cell r="A74">
            <v>17</v>
          </cell>
          <cell r="B74">
            <v>2017</v>
          </cell>
          <cell r="C74">
            <v>8300</v>
          </cell>
          <cell r="D74">
            <v>2</v>
          </cell>
          <cell r="E74">
            <v>2</v>
          </cell>
          <cell r="F74">
            <v>1</v>
          </cell>
          <cell r="G74">
            <v>2000</v>
          </cell>
          <cell r="H74">
            <v>2700</v>
          </cell>
          <cell r="I74">
            <v>271</v>
          </cell>
          <cell r="J74">
            <v>11</v>
          </cell>
          <cell r="K74" t="str">
            <v>Sudadera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>Pieza</v>
          </cell>
          <cell r="V74" t="str">
            <v>FC</v>
          </cell>
        </row>
        <row r="75">
          <cell r="A75">
            <v>18</v>
          </cell>
          <cell r="B75">
            <v>2017</v>
          </cell>
          <cell r="C75">
            <v>8300</v>
          </cell>
          <cell r="D75">
            <v>2</v>
          </cell>
          <cell r="E75">
            <v>2</v>
          </cell>
          <cell r="F75">
            <v>1</v>
          </cell>
          <cell r="G75">
            <v>2000</v>
          </cell>
          <cell r="H75">
            <v>2700</v>
          </cell>
          <cell r="I75">
            <v>271</v>
          </cell>
          <cell r="J75">
            <v>12</v>
          </cell>
          <cell r="K75" t="str">
            <v>Tenis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Pieza</v>
          </cell>
          <cell r="V75" t="str">
            <v>FC</v>
          </cell>
        </row>
        <row r="76">
          <cell r="A76">
            <v>19</v>
          </cell>
          <cell r="B76">
            <v>2017</v>
          </cell>
          <cell r="C76">
            <v>8300</v>
          </cell>
          <cell r="D76">
            <v>2</v>
          </cell>
          <cell r="E76">
            <v>2</v>
          </cell>
          <cell r="F76">
            <v>1</v>
          </cell>
          <cell r="G76">
            <v>2000</v>
          </cell>
          <cell r="H76">
            <v>2700</v>
          </cell>
          <cell r="I76">
            <v>271</v>
          </cell>
          <cell r="J76">
            <v>13</v>
          </cell>
          <cell r="K76" t="str">
            <v>Zapato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str">
            <v xml:space="preserve">Par </v>
          </cell>
          <cell r="V76" t="str">
            <v>FC</v>
          </cell>
        </row>
        <row r="77">
          <cell r="A77">
            <v>20</v>
          </cell>
          <cell r="B77">
            <v>2017</v>
          </cell>
          <cell r="C77">
            <v>8300</v>
          </cell>
          <cell r="D77">
            <v>2</v>
          </cell>
          <cell r="E77">
            <v>2</v>
          </cell>
          <cell r="F77">
            <v>1</v>
          </cell>
          <cell r="G77">
            <v>2000</v>
          </cell>
          <cell r="H77">
            <v>2700</v>
          </cell>
          <cell r="I77">
            <v>272</v>
          </cell>
          <cell r="K77" t="str">
            <v>Prendas de seguridad y protección personal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>
            <v>21</v>
          </cell>
          <cell r="B78">
            <v>2017</v>
          </cell>
          <cell r="C78">
            <v>8300</v>
          </cell>
          <cell r="D78">
            <v>2</v>
          </cell>
          <cell r="E78">
            <v>2</v>
          </cell>
          <cell r="F78">
            <v>1</v>
          </cell>
          <cell r="G78">
            <v>2000</v>
          </cell>
          <cell r="H78">
            <v>2700</v>
          </cell>
          <cell r="I78">
            <v>272</v>
          </cell>
          <cell r="J78">
            <v>1</v>
          </cell>
          <cell r="K78" t="str">
            <v>Traje de contacto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 t="str">
            <v>Pieza</v>
          </cell>
          <cell r="V78" t="str">
            <v>FC</v>
          </cell>
        </row>
        <row r="79">
          <cell r="A79">
            <v>22</v>
          </cell>
          <cell r="B79">
            <v>2017</v>
          </cell>
          <cell r="C79">
            <v>8300</v>
          </cell>
          <cell r="D79">
            <v>2</v>
          </cell>
          <cell r="E79">
            <v>2</v>
          </cell>
          <cell r="F79">
            <v>1</v>
          </cell>
          <cell r="G79">
            <v>2000</v>
          </cell>
          <cell r="H79">
            <v>2800</v>
          </cell>
          <cell r="K79" t="str">
            <v>Materiales y Suministros para Seguridad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>
            <v>23</v>
          </cell>
          <cell r="B80">
            <v>2017</v>
          </cell>
          <cell r="C80">
            <v>8300</v>
          </cell>
          <cell r="D80">
            <v>2</v>
          </cell>
          <cell r="E80">
            <v>2</v>
          </cell>
          <cell r="F80">
            <v>1</v>
          </cell>
          <cell r="G80">
            <v>2000</v>
          </cell>
          <cell r="H80">
            <v>2800</v>
          </cell>
          <cell r="I80">
            <v>282</v>
          </cell>
          <cell r="K80" t="str">
            <v>Materiales de Seguridad Pública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>
            <v>24</v>
          </cell>
          <cell r="B81">
            <v>2017</v>
          </cell>
          <cell r="C81">
            <v>8300</v>
          </cell>
          <cell r="D81">
            <v>2</v>
          </cell>
          <cell r="E81">
            <v>2</v>
          </cell>
          <cell r="F81">
            <v>1</v>
          </cell>
          <cell r="G81">
            <v>2000</v>
          </cell>
          <cell r="H81">
            <v>2800</v>
          </cell>
          <cell r="I81">
            <v>282</v>
          </cell>
          <cell r="J81">
            <v>1</v>
          </cell>
          <cell r="K81" t="str">
            <v>Bengalas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Pieza</v>
          </cell>
          <cell r="V81" t="str">
            <v>FC</v>
          </cell>
        </row>
        <row r="82">
          <cell r="A82">
            <v>25</v>
          </cell>
          <cell r="B82">
            <v>2017</v>
          </cell>
          <cell r="C82">
            <v>8300</v>
          </cell>
          <cell r="D82">
            <v>2</v>
          </cell>
          <cell r="E82">
            <v>2</v>
          </cell>
          <cell r="F82">
            <v>1</v>
          </cell>
          <cell r="G82">
            <v>2000</v>
          </cell>
          <cell r="H82">
            <v>2800</v>
          </cell>
          <cell r="I82">
            <v>282</v>
          </cell>
          <cell r="J82">
            <v>2</v>
          </cell>
          <cell r="K82" t="str">
            <v>Botes de humo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Pieza</v>
          </cell>
          <cell r="V82" t="str">
            <v>FC</v>
          </cell>
        </row>
        <row r="83">
          <cell r="A83">
            <v>26</v>
          </cell>
          <cell r="B83">
            <v>2017</v>
          </cell>
          <cell r="C83">
            <v>8300</v>
          </cell>
          <cell r="D83">
            <v>2</v>
          </cell>
          <cell r="E83">
            <v>2</v>
          </cell>
          <cell r="F83">
            <v>1</v>
          </cell>
          <cell r="G83">
            <v>2000</v>
          </cell>
          <cell r="H83">
            <v>2800</v>
          </cell>
          <cell r="I83">
            <v>282</v>
          </cell>
          <cell r="J83">
            <v>3</v>
          </cell>
          <cell r="K83" t="str">
            <v>Gas lacrimógeno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Pieza</v>
          </cell>
          <cell r="V83" t="str">
            <v>FC</v>
          </cell>
        </row>
        <row r="84">
          <cell r="A84">
            <v>27</v>
          </cell>
          <cell r="B84">
            <v>2017</v>
          </cell>
          <cell r="C84">
            <v>8300</v>
          </cell>
          <cell r="D84">
            <v>2</v>
          </cell>
          <cell r="E84">
            <v>2</v>
          </cell>
          <cell r="F84">
            <v>1</v>
          </cell>
          <cell r="G84">
            <v>2000</v>
          </cell>
          <cell r="H84">
            <v>2800</v>
          </cell>
          <cell r="I84">
            <v>282</v>
          </cell>
          <cell r="J84">
            <v>4</v>
          </cell>
          <cell r="K84" t="str">
            <v>Granadas para entrenamiento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Pieza</v>
          </cell>
          <cell r="V84" t="str">
            <v>FC</v>
          </cell>
        </row>
        <row r="85">
          <cell r="A85">
            <v>28</v>
          </cell>
          <cell r="B85">
            <v>2017</v>
          </cell>
          <cell r="C85">
            <v>8300</v>
          </cell>
          <cell r="D85">
            <v>2</v>
          </cell>
          <cell r="E85">
            <v>2</v>
          </cell>
          <cell r="F85">
            <v>1</v>
          </cell>
          <cell r="G85">
            <v>2000</v>
          </cell>
          <cell r="H85">
            <v>2800</v>
          </cell>
          <cell r="I85">
            <v>282</v>
          </cell>
          <cell r="J85">
            <v>5</v>
          </cell>
          <cell r="K85" t="str">
            <v>Municiones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Millar</v>
          </cell>
          <cell r="V85" t="str">
            <v>FC</v>
          </cell>
        </row>
        <row r="86">
          <cell r="A86">
            <v>29</v>
          </cell>
          <cell r="B86">
            <v>2017</v>
          </cell>
          <cell r="C86">
            <v>8300</v>
          </cell>
          <cell r="D86">
            <v>2</v>
          </cell>
          <cell r="E86">
            <v>2</v>
          </cell>
          <cell r="F86">
            <v>1</v>
          </cell>
          <cell r="G86">
            <v>2000</v>
          </cell>
          <cell r="H86">
            <v>2800</v>
          </cell>
          <cell r="I86">
            <v>282</v>
          </cell>
          <cell r="J86">
            <v>6</v>
          </cell>
          <cell r="K86" t="str">
            <v>Proyectiles para entrenamiento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Pieza</v>
          </cell>
          <cell r="V86" t="str">
            <v>FC</v>
          </cell>
        </row>
        <row r="87">
          <cell r="A87">
            <v>30</v>
          </cell>
          <cell r="B87">
            <v>2017</v>
          </cell>
          <cell r="C87">
            <v>8300</v>
          </cell>
          <cell r="D87">
            <v>2</v>
          </cell>
          <cell r="E87">
            <v>2</v>
          </cell>
          <cell r="F87">
            <v>1</v>
          </cell>
          <cell r="G87">
            <v>2000</v>
          </cell>
          <cell r="H87">
            <v>2800</v>
          </cell>
          <cell r="I87">
            <v>283</v>
          </cell>
          <cell r="K87" t="str">
            <v>Prendas de protección para seguridad pública y nacional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A88">
            <v>31</v>
          </cell>
          <cell r="B88">
            <v>2017</v>
          </cell>
          <cell r="C88">
            <v>8300</v>
          </cell>
          <cell r="D88">
            <v>2</v>
          </cell>
          <cell r="E88">
            <v>2</v>
          </cell>
          <cell r="F88">
            <v>1</v>
          </cell>
          <cell r="G88">
            <v>2000</v>
          </cell>
          <cell r="H88">
            <v>2800</v>
          </cell>
          <cell r="I88">
            <v>283</v>
          </cell>
          <cell r="J88">
            <v>1</v>
          </cell>
          <cell r="K88" t="str">
            <v>Bastón PR-24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Pieza</v>
          </cell>
          <cell r="V88" t="str">
            <v>FC</v>
          </cell>
        </row>
        <row r="89">
          <cell r="A89">
            <v>32</v>
          </cell>
          <cell r="B89">
            <v>2017</v>
          </cell>
          <cell r="C89">
            <v>8300</v>
          </cell>
          <cell r="D89">
            <v>2</v>
          </cell>
          <cell r="E89">
            <v>2</v>
          </cell>
          <cell r="F89">
            <v>1</v>
          </cell>
          <cell r="G89">
            <v>2000</v>
          </cell>
          <cell r="H89">
            <v>2800</v>
          </cell>
          <cell r="I89">
            <v>283</v>
          </cell>
          <cell r="J89">
            <v>2</v>
          </cell>
          <cell r="K89" t="str">
            <v>Candado de mano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Pieza</v>
          </cell>
          <cell r="V89" t="str">
            <v>FC</v>
          </cell>
        </row>
        <row r="90">
          <cell r="A90">
            <v>33</v>
          </cell>
          <cell r="B90">
            <v>2017</v>
          </cell>
          <cell r="C90">
            <v>8300</v>
          </cell>
          <cell r="D90">
            <v>2</v>
          </cell>
          <cell r="E90">
            <v>2</v>
          </cell>
          <cell r="F90">
            <v>1</v>
          </cell>
          <cell r="G90">
            <v>2000</v>
          </cell>
          <cell r="H90">
            <v>2800</v>
          </cell>
          <cell r="I90">
            <v>283</v>
          </cell>
          <cell r="J90">
            <v>3</v>
          </cell>
          <cell r="K90" t="str">
            <v xml:space="preserve">Careta 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Pieza</v>
          </cell>
          <cell r="V90" t="str">
            <v>FC</v>
          </cell>
        </row>
        <row r="91">
          <cell r="A91">
            <v>34</v>
          </cell>
          <cell r="B91">
            <v>2017</v>
          </cell>
          <cell r="C91">
            <v>8300</v>
          </cell>
          <cell r="D91">
            <v>2</v>
          </cell>
          <cell r="E91">
            <v>2</v>
          </cell>
          <cell r="F91">
            <v>1</v>
          </cell>
          <cell r="G91">
            <v>2000</v>
          </cell>
          <cell r="H91">
            <v>2800</v>
          </cell>
          <cell r="I91">
            <v>283</v>
          </cell>
          <cell r="J91">
            <v>4</v>
          </cell>
          <cell r="K91" t="str">
            <v>Careta para gotcha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Pieza</v>
          </cell>
          <cell r="V91" t="str">
            <v>FC</v>
          </cell>
        </row>
        <row r="92">
          <cell r="A92">
            <v>35</v>
          </cell>
          <cell r="B92">
            <v>2017</v>
          </cell>
          <cell r="C92">
            <v>8300</v>
          </cell>
          <cell r="D92">
            <v>2</v>
          </cell>
          <cell r="E92">
            <v>2</v>
          </cell>
          <cell r="F92">
            <v>1</v>
          </cell>
          <cell r="G92">
            <v>2000</v>
          </cell>
          <cell r="H92">
            <v>2800</v>
          </cell>
          <cell r="I92">
            <v>283</v>
          </cell>
          <cell r="J92">
            <v>5</v>
          </cell>
          <cell r="K92" t="str">
            <v>Casco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Pieza</v>
          </cell>
          <cell r="V92" t="str">
            <v>FC</v>
          </cell>
        </row>
        <row r="93">
          <cell r="A93">
            <v>36</v>
          </cell>
          <cell r="B93">
            <v>2017</v>
          </cell>
          <cell r="C93">
            <v>8300</v>
          </cell>
          <cell r="D93">
            <v>2</v>
          </cell>
          <cell r="E93">
            <v>2</v>
          </cell>
          <cell r="F93">
            <v>1</v>
          </cell>
          <cell r="G93">
            <v>2000</v>
          </cell>
          <cell r="H93">
            <v>2800</v>
          </cell>
          <cell r="I93">
            <v>283</v>
          </cell>
          <cell r="J93">
            <v>6</v>
          </cell>
          <cell r="K93" t="str">
            <v xml:space="preserve">Cinturón 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Pieza</v>
          </cell>
          <cell r="V93" t="str">
            <v>FC</v>
          </cell>
        </row>
        <row r="94">
          <cell r="A94">
            <v>37</v>
          </cell>
          <cell r="B94">
            <v>2017</v>
          </cell>
          <cell r="C94">
            <v>8300</v>
          </cell>
          <cell r="D94">
            <v>2</v>
          </cell>
          <cell r="E94">
            <v>2</v>
          </cell>
          <cell r="F94">
            <v>1</v>
          </cell>
          <cell r="G94">
            <v>2000</v>
          </cell>
          <cell r="H94">
            <v>2800</v>
          </cell>
          <cell r="I94">
            <v>283</v>
          </cell>
          <cell r="J94">
            <v>7</v>
          </cell>
          <cell r="K94" t="str">
            <v>Coderas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Pieza</v>
          </cell>
          <cell r="V94" t="str">
            <v>FC</v>
          </cell>
        </row>
        <row r="95">
          <cell r="A95">
            <v>38</v>
          </cell>
          <cell r="B95">
            <v>2017</v>
          </cell>
          <cell r="C95">
            <v>8300</v>
          </cell>
          <cell r="D95">
            <v>2</v>
          </cell>
          <cell r="E95">
            <v>2</v>
          </cell>
          <cell r="F95">
            <v>1</v>
          </cell>
          <cell r="G95">
            <v>2000</v>
          </cell>
          <cell r="H95">
            <v>2800</v>
          </cell>
          <cell r="I95">
            <v>283</v>
          </cell>
          <cell r="J95">
            <v>8</v>
          </cell>
          <cell r="K95" t="str">
            <v>Cuchillos de utilería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Pieza</v>
          </cell>
          <cell r="V95" t="str">
            <v>FC</v>
          </cell>
        </row>
        <row r="96">
          <cell r="A96">
            <v>39</v>
          </cell>
          <cell r="B96">
            <v>2017</v>
          </cell>
          <cell r="C96">
            <v>8300</v>
          </cell>
          <cell r="D96">
            <v>2</v>
          </cell>
          <cell r="E96">
            <v>2</v>
          </cell>
          <cell r="F96">
            <v>1</v>
          </cell>
          <cell r="G96">
            <v>2000</v>
          </cell>
          <cell r="H96">
            <v>2800</v>
          </cell>
          <cell r="I96">
            <v>283</v>
          </cell>
          <cell r="J96">
            <v>9</v>
          </cell>
          <cell r="K96" t="str">
            <v>Cuerdas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Pieza</v>
          </cell>
          <cell r="V96" t="str">
            <v>FC</v>
          </cell>
        </row>
        <row r="97">
          <cell r="A97">
            <v>40</v>
          </cell>
          <cell r="B97">
            <v>2017</v>
          </cell>
          <cell r="C97">
            <v>8300</v>
          </cell>
          <cell r="D97">
            <v>2</v>
          </cell>
          <cell r="E97">
            <v>2</v>
          </cell>
          <cell r="F97">
            <v>1</v>
          </cell>
          <cell r="G97">
            <v>2000</v>
          </cell>
          <cell r="H97">
            <v>2800</v>
          </cell>
          <cell r="I97">
            <v>283</v>
          </cell>
          <cell r="J97">
            <v>10</v>
          </cell>
          <cell r="K97" t="str">
            <v>Descensor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Pieza</v>
          </cell>
          <cell r="V97" t="str">
            <v>FC</v>
          </cell>
        </row>
        <row r="98">
          <cell r="A98">
            <v>41</v>
          </cell>
          <cell r="B98">
            <v>2017</v>
          </cell>
          <cell r="C98">
            <v>8300</v>
          </cell>
          <cell r="D98">
            <v>2</v>
          </cell>
          <cell r="E98">
            <v>2</v>
          </cell>
          <cell r="F98">
            <v>1</v>
          </cell>
          <cell r="G98">
            <v>2000</v>
          </cell>
          <cell r="H98">
            <v>2800</v>
          </cell>
          <cell r="I98">
            <v>283</v>
          </cell>
          <cell r="J98">
            <v>11</v>
          </cell>
          <cell r="K98" t="str">
            <v xml:space="preserve">Equipo antimotín 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Pieza</v>
          </cell>
          <cell r="V98" t="str">
            <v>FC</v>
          </cell>
        </row>
        <row r="99">
          <cell r="A99">
            <v>42</v>
          </cell>
          <cell r="B99">
            <v>2017</v>
          </cell>
          <cell r="C99">
            <v>8300</v>
          </cell>
          <cell r="D99">
            <v>2</v>
          </cell>
          <cell r="E99">
            <v>2</v>
          </cell>
          <cell r="F99">
            <v>1</v>
          </cell>
          <cell r="G99">
            <v>2000</v>
          </cell>
          <cell r="H99">
            <v>2800</v>
          </cell>
          <cell r="I99">
            <v>283</v>
          </cell>
          <cell r="J99">
            <v>12</v>
          </cell>
          <cell r="K99" t="str">
            <v xml:space="preserve">Equipo de rappel 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Pieza</v>
          </cell>
          <cell r="V99" t="str">
            <v>FC</v>
          </cell>
        </row>
        <row r="100">
          <cell r="A100">
            <v>43</v>
          </cell>
          <cell r="B100">
            <v>2017</v>
          </cell>
          <cell r="C100">
            <v>8300</v>
          </cell>
          <cell r="D100">
            <v>2</v>
          </cell>
          <cell r="E100">
            <v>2</v>
          </cell>
          <cell r="F100">
            <v>1</v>
          </cell>
          <cell r="G100">
            <v>2000</v>
          </cell>
          <cell r="H100">
            <v>2800</v>
          </cell>
          <cell r="I100">
            <v>283</v>
          </cell>
          <cell r="J100">
            <v>13</v>
          </cell>
          <cell r="K100" t="str">
            <v>Escudo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str">
            <v>Pieza</v>
          </cell>
          <cell r="V100" t="str">
            <v>FC</v>
          </cell>
        </row>
        <row r="101">
          <cell r="A101">
            <v>44</v>
          </cell>
          <cell r="B101">
            <v>2017</v>
          </cell>
          <cell r="C101">
            <v>8300</v>
          </cell>
          <cell r="D101">
            <v>2</v>
          </cell>
          <cell r="E101">
            <v>2</v>
          </cell>
          <cell r="F101">
            <v>1</v>
          </cell>
          <cell r="G101">
            <v>2000</v>
          </cell>
          <cell r="H101">
            <v>2800</v>
          </cell>
          <cell r="I101">
            <v>283</v>
          </cell>
          <cell r="J101">
            <v>14</v>
          </cell>
          <cell r="K101" t="str">
            <v xml:space="preserve">Espejo 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 t="str">
            <v>Pieza</v>
          </cell>
          <cell r="V101" t="str">
            <v>FC</v>
          </cell>
        </row>
        <row r="102">
          <cell r="A102">
            <v>45</v>
          </cell>
          <cell r="B102">
            <v>2017</v>
          </cell>
          <cell r="C102">
            <v>8300</v>
          </cell>
          <cell r="D102">
            <v>2</v>
          </cell>
          <cell r="E102">
            <v>2</v>
          </cell>
          <cell r="F102">
            <v>1</v>
          </cell>
          <cell r="G102">
            <v>2000</v>
          </cell>
          <cell r="H102">
            <v>2800</v>
          </cell>
          <cell r="I102">
            <v>283</v>
          </cell>
          <cell r="J102">
            <v>15</v>
          </cell>
          <cell r="K102" t="str">
            <v>Esposas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 t="str">
            <v>Pieza</v>
          </cell>
          <cell r="V102" t="str">
            <v>FC</v>
          </cell>
        </row>
        <row r="103">
          <cell r="A103">
            <v>46</v>
          </cell>
          <cell r="B103">
            <v>2017</v>
          </cell>
          <cell r="C103">
            <v>8300</v>
          </cell>
          <cell r="D103">
            <v>2</v>
          </cell>
          <cell r="E103">
            <v>2</v>
          </cell>
          <cell r="F103">
            <v>1</v>
          </cell>
          <cell r="G103">
            <v>2000</v>
          </cell>
          <cell r="H103">
            <v>2800</v>
          </cell>
          <cell r="I103">
            <v>283</v>
          </cell>
          <cell r="J103">
            <v>16</v>
          </cell>
          <cell r="K103" t="str">
            <v>Fusiles de utilería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 t="str">
            <v>Pieza</v>
          </cell>
          <cell r="V103" t="str">
            <v>FC</v>
          </cell>
        </row>
        <row r="104">
          <cell r="A104">
            <v>47</v>
          </cell>
          <cell r="B104">
            <v>2017</v>
          </cell>
          <cell r="C104">
            <v>8300</v>
          </cell>
          <cell r="D104">
            <v>2</v>
          </cell>
          <cell r="E104">
            <v>2</v>
          </cell>
          <cell r="F104">
            <v>1</v>
          </cell>
          <cell r="G104">
            <v>2000</v>
          </cell>
          <cell r="H104">
            <v>2800</v>
          </cell>
          <cell r="I104">
            <v>283</v>
          </cell>
          <cell r="J104">
            <v>17</v>
          </cell>
          <cell r="K104" t="str">
            <v xml:space="preserve">Lámpara de mano 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 t="str">
            <v>Pieza</v>
          </cell>
          <cell r="V104" t="str">
            <v>FC</v>
          </cell>
        </row>
        <row r="105">
          <cell r="A105">
            <v>48</v>
          </cell>
          <cell r="B105">
            <v>2017</v>
          </cell>
          <cell r="C105">
            <v>8300</v>
          </cell>
          <cell r="D105">
            <v>2</v>
          </cell>
          <cell r="E105">
            <v>2</v>
          </cell>
          <cell r="F105">
            <v>1</v>
          </cell>
          <cell r="G105">
            <v>2000</v>
          </cell>
          <cell r="H105">
            <v>2800</v>
          </cell>
          <cell r="I105">
            <v>283</v>
          </cell>
          <cell r="J105">
            <v>18</v>
          </cell>
          <cell r="K105" t="str">
            <v xml:space="preserve">Maletín 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 t="str">
            <v>Pieza</v>
          </cell>
          <cell r="V105" t="str">
            <v>FC</v>
          </cell>
        </row>
        <row r="106">
          <cell r="A106">
            <v>49</v>
          </cell>
          <cell r="B106">
            <v>2017</v>
          </cell>
          <cell r="C106">
            <v>8300</v>
          </cell>
          <cell r="D106">
            <v>2</v>
          </cell>
          <cell r="E106">
            <v>2</v>
          </cell>
          <cell r="F106">
            <v>1</v>
          </cell>
          <cell r="G106">
            <v>2000</v>
          </cell>
          <cell r="H106">
            <v>2800</v>
          </cell>
          <cell r="I106">
            <v>283</v>
          </cell>
          <cell r="J106">
            <v>19</v>
          </cell>
          <cell r="K106" t="str">
            <v>Máscara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 t="str">
            <v>Pieza</v>
          </cell>
          <cell r="V106" t="str">
            <v>FC</v>
          </cell>
        </row>
        <row r="107">
          <cell r="A107">
            <v>50</v>
          </cell>
          <cell r="B107">
            <v>2017</v>
          </cell>
          <cell r="C107">
            <v>8300</v>
          </cell>
          <cell r="D107">
            <v>2</v>
          </cell>
          <cell r="E107">
            <v>2</v>
          </cell>
          <cell r="F107">
            <v>1</v>
          </cell>
          <cell r="G107">
            <v>2000</v>
          </cell>
          <cell r="H107">
            <v>2800</v>
          </cell>
          <cell r="I107">
            <v>283</v>
          </cell>
          <cell r="J107">
            <v>20</v>
          </cell>
          <cell r="K107" t="str">
            <v>Mochila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Pieza</v>
          </cell>
          <cell r="V107" t="str">
            <v>FC</v>
          </cell>
        </row>
        <row r="108">
          <cell r="A108">
            <v>51</v>
          </cell>
          <cell r="B108">
            <v>2017</v>
          </cell>
          <cell r="C108">
            <v>8300</v>
          </cell>
          <cell r="D108">
            <v>2</v>
          </cell>
          <cell r="E108">
            <v>2</v>
          </cell>
          <cell r="F108">
            <v>1</v>
          </cell>
          <cell r="G108">
            <v>2000</v>
          </cell>
          <cell r="H108">
            <v>2800</v>
          </cell>
          <cell r="I108">
            <v>283</v>
          </cell>
          <cell r="J108">
            <v>21</v>
          </cell>
          <cell r="K108" t="str">
            <v>Mosquetón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 t="str">
            <v>Pieza</v>
          </cell>
          <cell r="V108" t="str">
            <v>FC</v>
          </cell>
        </row>
        <row r="109">
          <cell r="A109">
            <v>52</v>
          </cell>
          <cell r="B109">
            <v>2017</v>
          </cell>
          <cell r="C109">
            <v>8300</v>
          </cell>
          <cell r="D109">
            <v>2</v>
          </cell>
          <cell r="E109">
            <v>2</v>
          </cell>
          <cell r="F109">
            <v>1</v>
          </cell>
          <cell r="G109">
            <v>2000</v>
          </cell>
          <cell r="H109">
            <v>2800</v>
          </cell>
          <cell r="I109">
            <v>283</v>
          </cell>
          <cell r="J109">
            <v>22</v>
          </cell>
          <cell r="K109" t="str">
            <v>Ocho de rescate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 t="str">
            <v>Pieza</v>
          </cell>
          <cell r="V109" t="str">
            <v>FC</v>
          </cell>
        </row>
        <row r="110">
          <cell r="A110">
            <v>53</v>
          </cell>
          <cell r="B110">
            <v>2017</v>
          </cell>
          <cell r="C110">
            <v>8300</v>
          </cell>
          <cell r="D110">
            <v>2</v>
          </cell>
          <cell r="E110">
            <v>2</v>
          </cell>
          <cell r="F110">
            <v>1</v>
          </cell>
          <cell r="G110">
            <v>2000</v>
          </cell>
          <cell r="H110">
            <v>2800</v>
          </cell>
          <cell r="I110">
            <v>283</v>
          </cell>
          <cell r="J110">
            <v>23</v>
          </cell>
          <cell r="K110" t="str">
            <v xml:space="preserve">Peto 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 t="str">
            <v>Pieza</v>
          </cell>
          <cell r="V110" t="str">
            <v>FC</v>
          </cell>
        </row>
        <row r="111">
          <cell r="A111">
            <v>54</v>
          </cell>
          <cell r="B111">
            <v>2017</v>
          </cell>
          <cell r="C111">
            <v>8300</v>
          </cell>
          <cell r="D111">
            <v>2</v>
          </cell>
          <cell r="E111">
            <v>2</v>
          </cell>
          <cell r="F111">
            <v>1</v>
          </cell>
          <cell r="G111">
            <v>2000</v>
          </cell>
          <cell r="H111">
            <v>2800</v>
          </cell>
          <cell r="I111">
            <v>283</v>
          </cell>
          <cell r="J111">
            <v>24</v>
          </cell>
          <cell r="K111" t="str">
            <v>Pistolas de utilería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 t="str">
            <v>Pieza</v>
          </cell>
          <cell r="V111" t="str">
            <v>FC</v>
          </cell>
        </row>
        <row r="112">
          <cell r="A112">
            <v>55</v>
          </cell>
          <cell r="B112">
            <v>2017</v>
          </cell>
          <cell r="C112">
            <v>8300</v>
          </cell>
          <cell r="D112">
            <v>2</v>
          </cell>
          <cell r="E112">
            <v>2</v>
          </cell>
          <cell r="F112">
            <v>1</v>
          </cell>
          <cell r="G112">
            <v>2000</v>
          </cell>
          <cell r="H112">
            <v>2800</v>
          </cell>
          <cell r="I112">
            <v>283</v>
          </cell>
          <cell r="J112">
            <v>25</v>
          </cell>
          <cell r="K112" t="str">
            <v xml:space="preserve">Placas 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 t="str">
            <v>Pieza</v>
          </cell>
          <cell r="V112" t="str">
            <v>FC</v>
          </cell>
        </row>
        <row r="113">
          <cell r="A113">
            <v>56</v>
          </cell>
          <cell r="B113">
            <v>2017</v>
          </cell>
          <cell r="C113">
            <v>8300</v>
          </cell>
          <cell r="D113">
            <v>2</v>
          </cell>
          <cell r="E113">
            <v>2</v>
          </cell>
          <cell r="F113">
            <v>1</v>
          </cell>
          <cell r="G113">
            <v>2000</v>
          </cell>
          <cell r="H113">
            <v>2800</v>
          </cell>
          <cell r="I113">
            <v>283</v>
          </cell>
          <cell r="J113">
            <v>26</v>
          </cell>
          <cell r="K113" t="str">
            <v>Porta cargador arma larga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 t="str">
            <v>Pieza</v>
          </cell>
          <cell r="V113" t="str">
            <v>FC</v>
          </cell>
        </row>
        <row r="114">
          <cell r="A114">
            <v>57</v>
          </cell>
          <cell r="B114">
            <v>2017</v>
          </cell>
          <cell r="C114">
            <v>8300</v>
          </cell>
          <cell r="D114">
            <v>2</v>
          </cell>
          <cell r="E114">
            <v>2</v>
          </cell>
          <cell r="F114">
            <v>1</v>
          </cell>
          <cell r="G114">
            <v>2000</v>
          </cell>
          <cell r="H114">
            <v>2800</v>
          </cell>
          <cell r="I114">
            <v>283</v>
          </cell>
          <cell r="J114">
            <v>27</v>
          </cell>
          <cell r="K114" t="str">
            <v>Protecciones visuales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 t="str">
            <v>Pieza</v>
          </cell>
          <cell r="V114" t="str">
            <v>FC</v>
          </cell>
        </row>
        <row r="115">
          <cell r="A115">
            <v>58</v>
          </cell>
          <cell r="B115">
            <v>2017</v>
          </cell>
          <cell r="C115">
            <v>8300</v>
          </cell>
          <cell r="D115">
            <v>2</v>
          </cell>
          <cell r="E115">
            <v>2</v>
          </cell>
          <cell r="F115">
            <v>1</v>
          </cell>
          <cell r="G115">
            <v>2000</v>
          </cell>
          <cell r="H115">
            <v>2800</v>
          </cell>
          <cell r="I115">
            <v>283</v>
          </cell>
          <cell r="J115">
            <v>28</v>
          </cell>
          <cell r="K115" t="str">
            <v>Protectores auditivos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 t="str">
            <v>Pieza</v>
          </cell>
          <cell r="V115" t="str">
            <v>FC</v>
          </cell>
        </row>
        <row r="116">
          <cell r="A116">
            <v>59</v>
          </cell>
          <cell r="B116">
            <v>2017</v>
          </cell>
          <cell r="C116">
            <v>8300</v>
          </cell>
          <cell r="D116">
            <v>2</v>
          </cell>
          <cell r="E116">
            <v>2</v>
          </cell>
          <cell r="F116">
            <v>1</v>
          </cell>
          <cell r="G116">
            <v>2000</v>
          </cell>
          <cell r="H116">
            <v>2800</v>
          </cell>
          <cell r="I116">
            <v>283</v>
          </cell>
          <cell r="J116">
            <v>29</v>
          </cell>
          <cell r="K116" t="str">
            <v>Reductor de grilletes para esposas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 t="str">
            <v>Pieza</v>
          </cell>
          <cell r="V116" t="str">
            <v>FC</v>
          </cell>
        </row>
        <row r="117">
          <cell r="A117">
            <v>60</v>
          </cell>
          <cell r="B117">
            <v>2017</v>
          </cell>
          <cell r="C117">
            <v>8300</v>
          </cell>
          <cell r="D117">
            <v>2</v>
          </cell>
          <cell r="E117">
            <v>2</v>
          </cell>
          <cell r="F117">
            <v>1</v>
          </cell>
          <cell r="G117">
            <v>2000</v>
          </cell>
          <cell r="H117">
            <v>2800</v>
          </cell>
          <cell r="I117">
            <v>283</v>
          </cell>
          <cell r="J117">
            <v>30</v>
          </cell>
          <cell r="K117" t="str">
            <v>Rodilleras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 t="str">
            <v>Pieza</v>
          </cell>
          <cell r="V117" t="str">
            <v>FC</v>
          </cell>
        </row>
        <row r="118">
          <cell r="A118">
            <v>61</v>
          </cell>
          <cell r="B118">
            <v>2017</v>
          </cell>
          <cell r="C118">
            <v>8300</v>
          </cell>
          <cell r="D118">
            <v>2</v>
          </cell>
          <cell r="E118">
            <v>2</v>
          </cell>
          <cell r="F118">
            <v>1</v>
          </cell>
          <cell r="G118">
            <v>2000</v>
          </cell>
          <cell r="H118">
            <v>2800</v>
          </cell>
          <cell r="I118">
            <v>283</v>
          </cell>
          <cell r="J118">
            <v>31</v>
          </cell>
          <cell r="K118" t="str">
            <v>Tolete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 t="str">
            <v>Pieza</v>
          </cell>
          <cell r="V118" t="str">
            <v>FC</v>
          </cell>
        </row>
        <row r="119">
          <cell r="A119">
            <v>62</v>
          </cell>
          <cell r="B119">
            <v>2017</v>
          </cell>
          <cell r="C119">
            <v>8300</v>
          </cell>
          <cell r="D119">
            <v>2</v>
          </cell>
          <cell r="E119">
            <v>2</v>
          </cell>
          <cell r="F119">
            <v>1</v>
          </cell>
          <cell r="G119">
            <v>2000</v>
          </cell>
          <cell r="H119">
            <v>2800</v>
          </cell>
          <cell r="I119">
            <v>283</v>
          </cell>
          <cell r="J119">
            <v>32</v>
          </cell>
          <cell r="K119" t="str">
            <v>Tonfa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 t="str">
            <v>Pieza</v>
          </cell>
          <cell r="V119" t="str">
            <v>FC</v>
          </cell>
        </row>
        <row r="120">
          <cell r="A120">
            <v>63</v>
          </cell>
          <cell r="B120">
            <v>2017</v>
          </cell>
          <cell r="C120">
            <v>8300</v>
          </cell>
          <cell r="D120">
            <v>2</v>
          </cell>
          <cell r="E120">
            <v>2</v>
          </cell>
          <cell r="F120">
            <v>1</v>
          </cell>
          <cell r="G120">
            <v>3000</v>
          </cell>
          <cell r="K120" t="str">
            <v>SERVICIOS GENERALES</v>
          </cell>
          <cell r="L120">
            <v>0</v>
          </cell>
          <cell r="M120">
            <v>3569500</v>
          </cell>
          <cell r="N120">
            <v>3569500</v>
          </cell>
          <cell r="O120">
            <v>0</v>
          </cell>
          <cell r="P120">
            <v>0</v>
          </cell>
          <cell r="Q120">
            <v>0</v>
          </cell>
          <cell r="R120">
            <v>3569500</v>
          </cell>
        </row>
        <row r="121">
          <cell r="A121">
            <v>64</v>
          </cell>
          <cell r="B121">
            <v>2017</v>
          </cell>
          <cell r="C121">
            <v>8300</v>
          </cell>
          <cell r="D121">
            <v>2</v>
          </cell>
          <cell r="E121">
            <v>2</v>
          </cell>
          <cell r="F121">
            <v>1</v>
          </cell>
          <cell r="G121">
            <v>3000</v>
          </cell>
          <cell r="H121">
            <v>3300</v>
          </cell>
          <cell r="K121" t="str">
            <v>Servicios Profesionales, Científicos, Técnicos y Otros Servicios</v>
          </cell>
          <cell r="L121">
            <v>0</v>
          </cell>
          <cell r="M121">
            <v>3569500</v>
          </cell>
          <cell r="N121">
            <v>3569500</v>
          </cell>
          <cell r="O121">
            <v>0</v>
          </cell>
          <cell r="P121">
            <v>0</v>
          </cell>
          <cell r="Q121">
            <v>0</v>
          </cell>
          <cell r="R121">
            <v>3569500</v>
          </cell>
        </row>
        <row r="122">
          <cell r="A122">
            <v>65</v>
          </cell>
          <cell r="B122">
            <v>2017</v>
          </cell>
          <cell r="C122">
            <v>8300</v>
          </cell>
          <cell r="D122">
            <v>2</v>
          </cell>
          <cell r="E122">
            <v>2</v>
          </cell>
          <cell r="F122">
            <v>1</v>
          </cell>
          <cell r="G122">
            <v>3000</v>
          </cell>
          <cell r="H122">
            <v>3300</v>
          </cell>
          <cell r="I122">
            <v>334</v>
          </cell>
          <cell r="K122" t="str">
            <v>Servicios de capacitación</v>
          </cell>
          <cell r="L122">
            <v>0</v>
          </cell>
          <cell r="M122">
            <v>3569500</v>
          </cell>
          <cell r="N122">
            <v>3569500</v>
          </cell>
          <cell r="O122">
            <v>0</v>
          </cell>
          <cell r="P122">
            <v>0</v>
          </cell>
          <cell r="Q122">
            <v>0</v>
          </cell>
          <cell r="R122">
            <v>3569500</v>
          </cell>
          <cell r="S122" t="str">
            <v xml:space="preserve"> </v>
          </cell>
        </row>
        <row r="123">
          <cell r="A123">
            <v>66</v>
          </cell>
          <cell r="B123">
            <v>2017</v>
          </cell>
          <cell r="C123">
            <v>8300</v>
          </cell>
          <cell r="D123">
            <v>2</v>
          </cell>
          <cell r="E123">
            <v>2</v>
          </cell>
          <cell r="F123">
            <v>1</v>
          </cell>
          <cell r="G123">
            <v>3000</v>
          </cell>
          <cell r="H123">
            <v>3300</v>
          </cell>
          <cell r="I123">
            <v>334</v>
          </cell>
          <cell r="J123">
            <v>1</v>
          </cell>
          <cell r="K123" t="str">
            <v>Curso de capacitación</v>
          </cell>
          <cell r="L123">
            <v>0</v>
          </cell>
          <cell r="M123">
            <v>3569500</v>
          </cell>
          <cell r="N123">
            <v>3569500</v>
          </cell>
          <cell r="O123">
            <v>0</v>
          </cell>
          <cell r="P123">
            <v>0</v>
          </cell>
          <cell r="Q123">
            <v>0</v>
          </cell>
          <cell r="R123">
            <v>3569500</v>
          </cell>
          <cell r="S123" t="str">
            <v>Servicio</v>
          </cell>
          <cell r="V123" t="str">
            <v>FC</v>
          </cell>
        </row>
        <row r="124">
          <cell r="A124">
            <v>67</v>
          </cell>
          <cell r="B124">
            <v>2017</v>
          </cell>
          <cell r="C124">
            <v>8300</v>
          </cell>
          <cell r="D124">
            <v>2</v>
          </cell>
          <cell r="E124">
            <v>2</v>
          </cell>
          <cell r="F124">
            <v>1</v>
          </cell>
          <cell r="G124">
            <v>3000</v>
          </cell>
          <cell r="H124">
            <v>3300</v>
          </cell>
          <cell r="I124">
            <v>334</v>
          </cell>
          <cell r="K124" t="str">
            <v>Curso de capacitación para Policía Estatal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>Servicio</v>
          </cell>
          <cell r="V124" t="str">
            <v>FC</v>
          </cell>
        </row>
        <row r="125">
          <cell r="A125">
            <v>68</v>
          </cell>
          <cell r="B125">
            <v>2017</v>
          </cell>
          <cell r="C125">
            <v>8300</v>
          </cell>
          <cell r="D125">
            <v>2</v>
          </cell>
          <cell r="E125">
            <v>2</v>
          </cell>
          <cell r="F125">
            <v>1</v>
          </cell>
          <cell r="G125">
            <v>3000</v>
          </cell>
          <cell r="H125">
            <v>3300</v>
          </cell>
          <cell r="I125">
            <v>334</v>
          </cell>
          <cell r="K125" t="str">
            <v>Formación Inicial (Aspirantes)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 t="str">
            <v>Servicio</v>
          </cell>
          <cell r="V125" t="str">
            <v>FC</v>
          </cell>
        </row>
        <row r="126">
          <cell r="A126">
            <v>69</v>
          </cell>
          <cell r="B126">
            <v>2017</v>
          </cell>
          <cell r="C126">
            <v>8300</v>
          </cell>
          <cell r="D126">
            <v>2</v>
          </cell>
          <cell r="E126">
            <v>2</v>
          </cell>
          <cell r="F126">
            <v>1</v>
          </cell>
          <cell r="G126">
            <v>3000</v>
          </cell>
          <cell r="H126">
            <v>3300</v>
          </cell>
          <cell r="I126">
            <v>334</v>
          </cell>
          <cell r="K126" t="str">
            <v>Formación Inicial (Elementos en activo)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>Servicio</v>
          </cell>
          <cell r="V126" t="str">
            <v>FC</v>
          </cell>
        </row>
        <row r="127">
          <cell r="A127">
            <v>70</v>
          </cell>
          <cell r="B127">
            <v>2017</v>
          </cell>
          <cell r="C127">
            <v>8300</v>
          </cell>
          <cell r="D127">
            <v>2</v>
          </cell>
          <cell r="E127">
            <v>2</v>
          </cell>
          <cell r="F127">
            <v>1</v>
          </cell>
          <cell r="G127">
            <v>3000</v>
          </cell>
          <cell r="H127">
            <v>3300</v>
          </cell>
          <cell r="I127">
            <v>334</v>
          </cell>
          <cell r="K127" t="str">
            <v>Formación Continua (Profesionalización)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Servicio</v>
          </cell>
          <cell r="V127" t="str">
            <v>FC</v>
          </cell>
        </row>
        <row r="128">
          <cell r="A128">
            <v>71</v>
          </cell>
          <cell r="B128">
            <v>2017</v>
          </cell>
          <cell r="C128">
            <v>8300</v>
          </cell>
          <cell r="D128">
            <v>2</v>
          </cell>
          <cell r="E128">
            <v>2</v>
          </cell>
          <cell r="F128">
            <v>1</v>
          </cell>
          <cell r="G128">
            <v>3000</v>
          </cell>
          <cell r="H128">
            <v>3300</v>
          </cell>
          <cell r="I128">
            <v>334</v>
          </cell>
          <cell r="K128" t="str">
            <v xml:space="preserve">         Técnicas de intervención policial en motopatrullas</v>
          </cell>
          <cell r="S128" t="str">
            <v>Servicio</v>
          </cell>
          <cell r="T128">
            <v>1</v>
          </cell>
          <cell r="U128">
            <v>30</v>
          </cell>
        </row>
        <row r="129">
          <cell r="A129">
            <v>72</v>
          </cell>
          <cell r="B129">
            <v>2017</v>
          </cell>
          <cell r="C129">
            <v>8300</v>
          </cell>
          <cell r="D129">
            <v>2</v>
          </cell>
          <cell r="E129">
            <v>2</v>
          </cell>
          <cell r="F129">
            <v>1</v>
          </cell>
          <cell r="G129">
            <v>3000</v>
          </cell>
          <cell r="H129">
            <v>3300</v>
          </cell>
          <cell r="I129">
            <v>334</v>
          </cell>
          <cell r="K129" t="str">
            <v xml:space="preserve">         Formacion de Mandos</v>
          </cell>
          <cell r="S129" t="str">
            <v>Servicio</v>
          </cell>
          <cell r="T129">
            <v>1</v>
          </cell>
          <cell r="U129">
            <v>5</v>
          </cell>
        </row>
        <row r="130">
          <cell r="A130">
            <v>73</v>
          </cell>
          <cell r="B130">
            <v>2017</v>
          </cell>
          <cell r="C130">
            <v>8300</v>
          </cell>
          <cell r="D130">
            <v>2</v>
          </cell>
          <cell r="E130">
            <v>2</v>
          </cell>
          <cell r="F130">
            <v>1</v>
          </cell>
          <cell r="G130">
            <v>3000</v>
          </cell>
          <cell r="H130">
            <v>3300</v>
          </cell>
          <cell r="I130">
            <v>334</v>
          </cell>
          <cell r="K130" t="str">
            <v>Formación Continua (Sistema Penal Acusatorio)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Servicio</v>
          </cell>
          <cell r="V130" t="str">
            <v>FC/FM</v>
          </cell>
        </row>
        <row r="131">
          <cell r="A131">
            <v>74</v>
          </cell>
          <cell r="B131">
            <v>2017</v>
          </cell>
          <cell r="C131">
            <v>8300</v>
          </cell>
          <cell r="D131">
            <v>2</v>
          </cell>
          <cell r="E131">
            <v>2</v>
          </cell>
          <cell r="F131">
            <v>1</v>
          </cell>
          <cell r="G131">
            <v>3000</v>
          </cell>
          <cell r="H131">
            <v>3300</v>
          </cell>
          <cell r="I131">
            <v>334</v>
          </cell>
          <cell r="K131" t="str">
            <v xml:space="preserve">         Diplomado de formador de formadores ( 2 policias preventivos y 3   
         policia procesal)</v>
          </cell>
          <cell r="S131" t="str">
            <v>Servicio</v>
          </cell>
          <cell r="T131">
            <v>1</v>
          </cell>
          <cell r="U131">
            <v>5</v>
          </cell>
        </row>
        <row r="132">
          <cell r="A132">
            <v>75</v>
          </cell>
          <cell r="B132">
            <v>2017</v>
          </cell>
          <cell r="C132">
            <v>8300</v>
          </cell>
          <cell r="D132">
            <v>2</v>
          </cell>
          <cell r="E132">
            <v>2</v>
          </cell>
          <cell r="F132">
            <v>1</v>
          </cell>
          <cell r="G132">
            <v>3000</v>
          </cell>
          <cell r="H132">
            <v>3300</v>
          </cell>
          <cell r="I132">
            <v>334</v>
          </cell>
          <cell r="S132" t="str">
            <v>Servicio</v>
          </cell>
          <cell r="U132">
            <v>2520</v>
          </cell>
        </row>
        <row r="133">
          <cell r="A133">
            <v>76</v>
          </cell>
          <cell r="B133">
            <v>2017</v>
          </cell>
          <cell r="C133">
            <v>8300</v>
          </cell>
          <cell r="D133">
            <v>2</v>
          </cell>
          <cell r="E133">
            <v>2</v>
          </cell>
          <cell r="F133">
            <v>1</v>
          </cell>
          <cell r="G133">
            <v>3000</v>
          </cell>
          <cell r="H133">
            <v>3300</v>
          </cell>
          <cell r="I133">
            <v>334</v>
          </cell>
          <cell r="K133" t="str">
            <v>Nivelación Académica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Servicio</v>
          </cell>
          <cell r="V133" t="str">
            <v>FC/FM</v>
          </cell>
        </row>
        <row r="134">
          <cell r="A134">
            <v>77</v>
          </cell>
          <cell r="B134">
            <v>2017</v>
          </cell>
          <cell r="C134">
            <v>8300</v>
          </cell>
          <cell r="D134">
            <v>2</v>
          </cell>
          <cell r="E134">
            <v>2</v>
          </cell>
          <cell r="F134">
            <v>1</v>
          </cell>
          <cell r="G134">
            <v>3000</v>
          </cell>
          <cell r="H134">
            <v>3300</v>
          </cell>
          <cell r="I134">
            <v>334</v>
          </cell>
          <cell r="K134" t="str">
            <v xml:space="preserve">         Licenciatura en Derecho</v>
          </cell>
          <cell r="S134" t="str">
            <v>Servicio</v>
          </cell>
          <cell r="T134">
            <v>2</v>
          </cell>
          <cell r="U134">
            <v>16</v>
          </cell>
        </row>
        <row r="135">
          <cell r="A135">
            <v>78</v>
          </cell>
          <cell r="B135">
            <v>2017</v>
          </cell>
          <cell r="C135">
            <v>8300</v>
          </cell>
          <cell r="D135">
            <v>2</v>
          </cell>
          <cell r="E135">
            <v>2</v>
          </cell>
          <cell r="F135">
            <v>1</v>
          </cell>
          <cell r="G135">
            <v>3000</v>
          </cell>
          <cell r="H135">
            <v>3300</v>
          </cell>
          <cell r="I135">
            <v>334</v>
          </cell>
          <cell r="K135" t="str">
            <v>Curso de capacitación para Policía Municipal</v>
          </cell>
          <cell r="L135">
            <v>0</v>
          </cell>
          <cell r="M135">
            <v>3569500</v>
          </cell>
          <cell r="N135">
            <v>3569500</v>
          </cell>
          <cell r="O135">
            <v>0</v>
          </cell>
          <cell r="P135">
            <v>0</v>
          </cell>
          <cell r="Q135">
            <v>0</v>
          </cell>
          <cell r="R135">
            <v>3569500</v>
          </cell>
          <cell r="S135" t="str">
            <v>Servicio</v>
          </cell>
          <cell r="V135" t="str">
            <v>FC/FM</v>
          </cell>
        </row>
        <row r="136">
          <cell r="A136">
            <v>79</v>
          </cell>
          <cell r="B136">
            <v>2017</v>
          </cell>
          <cell r="C136">
            <v>8300</v>
          </cell>
          <cell r="D136">
            <v>2</v>
          </cell>
          <cell r="E136">
            <v>2</v>
          </cell>
          <cell r="F136">
            <v>1</v>
          </cell>
          <cell r="G136">
            <v>3000</v>
          </cell>
          <cell r="H136">
            <v>3300</v>
          </cell>
          <cell r="I136">
            <v>334</v>
          </cell>
          <cell r="K136" t="str">
            <v>Formación Inicial (Aspirantes)</v>
          </cell>
          <cell r="S136" t="str">
            <v>Servicio</v>
          </cell>
          <cell r="V136" t="str">
            <v>FC/FM</v>
          </cell>
        </row>
        <row r="137">
          <cell r="A137">
            <v>80</v>
          </cell>
          <cell r="B137">
            <v>2017</v>
          </cell>
          <cell r="C137">
            <v>8300</v>
          </cell>
          <cell r="D137">
            <v>2</v>
          </cell>
          <cell r="E137">
            <v>2</v>
          </cell>
          <cell r="F137">
            <v>1</v>
          </cell>
          <cell r="G137">
            <v>3000</v>
          </cell>
          <cell r="H137">
            <v>3300</v>
          </cell>
          <cell r="I137">
            <v>334</v>
          </cell>
          <cell r="K137" t="str">
            <v>Formación Inicial (Elementos en activo)</v>
          </cell>
          <cell r="M137">
            <v>1984000</v>
          </cell>
          <cell r="N137">
            <v>1984000</v>
          </cell>
          <cell r="O137">
            <v>0</v>
          </cell>
          <cell r="P137">
            <v>0</v>
          </cell>
          <cell r="Q137">
            <v>0</v>
          </cell>
          <cell r="R137">
            <v>1984000</v>
          </cell>
          <cell r="S137" t="str">
            <v>Servicio</v>
          </cell>
          <cell r="T137">
            <v>124</v>
          </cell>
          <cell r="V137" t="str">
            <v>FC/FM</v>
          </cell>
        </row>
        <row r="138">
          <cell r="A138">
            <v>81</v>
          </cell>
          <cell r="B138">
            <v>2017</v>
          </cell>
          <cell r="C138">
            <v>8300</v>
          </cell>
          <cell r="D138">
            <v>2</v>
          </cell>
          <cell r="E138">
            <v>2</v>
          </cell>
          <cell r="F138">
            <v>1</v>
          </cell>
          <cell r="G138">
            <v>3000</v>
          </cell>
          <cell r="H138">
            <v>3300</v>
          </cell>
          <cell r="I138">
            <v>334</v>
          </cell>
          <cell r="K138" t="str">
            <v>Formación Continua (Profesionalización)</v>
          </cell>
          <cell r="S138" t="str">
            <v>Servicio</v>
          </cell>
          <cell r="V138" t="str">
            <v>FC/FM</v>
          </cell>
        </row>
        <row r="139">
          <cell r="A139">
            <v>82</v>
          </cell>
          <cell r="B139">
            <v>2017</v>
          </cell>
          <cell r="C139">
            <v>8300</v>
          </cell>
          <cell r="D139">
            <v>2</v>
          </cell>
          <cell r="E139">
            <v>2</v>
          </cell>
          <cell r="F139">
            <v>1</v>
          </cell>
          <cell r="G139">
            <v>3000</v>
          </cell>
          <cell r="H139">
            <v>3300</v>
          </cell>
          <cell r="I139">
            <v>334</v>
          </cell>
          <cell r="K139" t="str">
            <v>Formación Continua (Sistema Penal Acusatorio)</v>
          </cell>
          <cell r="M139">
            <v>1092000</v>
          </cell>
          <cell r="N139">
            <v>1092000</v>
          </cell>
          <cell r="O139">
            <v>0</v>
          </cell>
          <cell r="P139">
            <v>0</v>
          </cell>
          <cell r="Q139">
            <v>0</v>
          </cell>
          <cell r="R139">
            <v>1092000</v>
          </cell>
          <cell r="S139" t="str">
            <v>Servicio</v>
          </cell>
          <cell r="T139">
            <v>312</v>
          </cell>
          <cell r="V139" t="str">
            <v>FC/FM</v>
          </cell>
        </row>
        <row r="140">
          <cell r="A140">
            <v>83</v>
          </cell>
          <cell r="B140">
            <v>2017</v>
          </cell>
          <cell r="C140">
            <v>8300</v>
          </cell>
          <cell r="D140">
            <v>2</v>
          </cell>
          <cell r="E140">
            <v>2</v>
          </cell>
          <cell r="F140">
            <v>1</v>
          </cell>
          <cell r="G140">
            <v>3000</v>
          </cell>
          <cell r="H140">
            <v>3300</v>
          </cell>
          <cell r="I140">
            <v>334</v>
          </cell>
          <cell r="K140" t="str">
            <v>Nivelación Académica</v>
          </cell>
          <cell r="M140">
            <v>493500</v>
          </cell>
          <cell r="N140">
            <v>493500</v>
          </cell>
          <cell r="O140">
            <v>0</v>
          </cell>
          <cell r="P140">
            <v>0</v>
          </cell>
          <cell r="Q140">
            <v>0</v>
          </cell>
          <cell r="R140">
            <v>493500</v>
          </cell>
          <cell r="S140" t="str">
            <v>Servicio</v>
          </cell>
          <cell r="T140">
            <v>47</v>
          </cell>
          <cell r="V140" t="str">
            <v>FC/FM</v>
          </cell>
        </row>
        <row r="141">
          <cell r="A141">
            <v>84</v>
          </cell>
          <cell r="B141">
            <v>2017</v>
          </cell>
          <cell r="C141">
            <v>8300</v>
          </cell>
          <cell r="D141">
            <v>2</v>
          </cell>
          <cell r="E141">
            <v>2</v>
          </cell>
          <cell r="F141">
            <v>1</v>
          </cell>
          <cell r="G141">
            <v>3000</v>
          </cell>
          <cell r="H141">
            <v>3300</v>
          </cell>
          <cell r="I141">
            <v>334</v>
          </cell>
          <cell r="K141" t="str">
            <v>Curso de capacitación para Policía de Investigación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 t="str">
            <v>Servicio</v>
          </cell>
          <cell r="V141" t="str">
            <v>FC</v>
          </cell>
        </row>
        <row r="142">
          <cell r="A142">
            <v>85</v>
          </cell>
          <cell r="B142">
            <v>2017</v>
          </cell>
          <cell r="C142">
            <v>8300</v>
          </cell>
          <cell r="D142">
            <v>2</v>
          </cell>
          <cell r="E142">
            <v>2</v>
          </cell>
          <cell r="F142">
            <v>1</v>
          </cell>
          <cell r="G142">
            <v>3000</v>
          </cell>
          <cell r="H142">
            <v>3300</v>
          </cell>
          <cell r="I142">
            <v>334</v>
          </cell>
          <cell r="K142" t="str">
            <v xml:space="preserve">Formación Inicial 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 t="str">
            <v>Servicio</v>
          </cell>
          <cell r="V142" t="str">
            <v>FC</v>
          </cell>
        </row>
        <row r="143">
          <cell r="A143">
            <v>86</v>
          </cell>
          <cell r="B143">
            <v>2017</v>
          </cell>
          <cell r="C143">
            <v>8300</v>
          </cell>
          <cell r="D143">
            <v>2</v>
          </cell>
          <cell r="E143">
            <v>2</v>
          </cell>
          <cell r="F143">
            <v>1</v>
          </cell>
          <cell r="G143">
            <v>3000</v>
          </cell>
          <cell r="H143">
            <v>3300</v>
          </cell>
          <cell r="I143">
            <v>334</v>
          </cell>
          <cell r="K143" t="str">
            <v>Formación Continua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 t="str">
            <v>Servicio</v>
          </cell>
          <cell r="V143" t="str">
            <v>FC</v>
          </cell>
        </row>
        <row r="144">
          <cell r="A144">
            <v>87</v>
          </cell>
          <cell r="B144">
            <v>2017</v>
          </cell>
          <cell r="C144">
            <v>8300</v>
          </cell>
          <cell r="D144">
            <v>2</v>
          </cell>
          <cell r="E144">
            <v>2</v>
          </cell>
          <cell r="F144">
            <v>1</v>
          </cell>
          <cell r="G144">
            <v>3000</v>
          </cell>
          <cell r="H144">
            <v>3300</v>
          </cell>
          <cell r="I144">
            <v>334</v>
          </cell>
          <cell r="K144" t="str">
            <v>Nivelación Académica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 t="str">
            <v>Servicio</v>
          </cell>
          <cell r="V144" t="str">
            <v>FC</v>
          </cell>
        </row>
        <row r="145">
          <cell r="A145">
            <v>88</v>
          </cell>
          <cell r="B145">
            <v>2017</v>
          </cell>
          <cell r="C145">
            <v>8300</v>
          </cell>
          <cell r="D145">
            <v>2</v>
          </cell>
          <cell r="E145">
            <v>2</v>
          </cell>
          <cell r="F145">
            <v>1</v>
          </cell>
          <cell r="G145">
            <v>3000</v>
          </cell>
          <cell r="H145">
            <v>3300</v>
          </cell>
          <cell r="I145">
            <v>334</v>
          </cell>
          <cell r="K145" t="str">
            <v>Curso de capacitación para Perito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 t="str">
            <v>Servicio</v>
          </cell>
          <cell r="V145" t="str">
            <v>FC</v>
          </cell>
        </row>
        <row r="146">
          <cell r="A146">
            <v>89</v>
          </cell>
          <cell r="B146">
            <v>2017</v>
          </cell>
          <cell r="C146">
            <v>8300</v>
          </cell>
          <cell r="D146">
            <v>2</v>
          </cell>
          <cell r="E146">
            <v>2</v>
          </cell>
          <cell r="F146">
            <v>1</v>
          </cell>
          <cell r="G146">
            <v>3000</v>
          </cell>
          <cell r="H146">
            <v>3300</v>
          </cell>
          <cell r="I146">
            <v>334</v>
          </cell>
          <cell r="K146" t="str">
            <v xml:space="preserve">Formación Inicial 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 t="str">
            <v>Servicio</v>
          </cell>
          <cell r="V146" t="str">
            <v>FC</v>
          </cell>
        </row>
        <row r="147">
          <cell r="A147">
            <v>90</v>
          </cell>
          <cell r="B147">
            <v>2017</v>
          </cell>
          <cell r="C147">
            <v>8300</v>
          </cell>
          <cell r="D147">
            <v>2</v>
          </cell>
          <cell r="E147">
            <v>2</v>
          </cell>
          <cell r="F147">
            <v>1</v>
          </cell>
          <cell r="G147">
            <v>3000</v>
          </cell>
          <cell r="H147">
            <v>3300</v>
          </cell>
          <cell r="I147">
            <v>334</v>
          </cell>
          <cell r="K147" t="str">
            <v>Formación Continua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 t="str">
            <v>Servicio</v>
          </cell>
          <cell r="V147" t="str">
            <v>FC</v>
          </cell>
        </row>
        <row r="148">
          <cell r="A148">
            <v>91</v>
          </cell>
          <cell r="B148">
            <v>2017</v>
          </cell>
          <cell r="C148">
            <v>8300</v>
          </cell>
          <cell r="D148">
            <v>2</v>
          </cell>
          <cell r="E148">
            <v>2</v>
          </cell>
          <cell r="F148">
            <v>1</v>
          </cell>
          <cell r="G148">
            <v>3000</v>
          </cell>
          <cell r="H148">
            <v>3300</v>
          </cell>
          <cell r="I148">
            <v>334</v>
          </cell>
          <cell r="K148" t="str">
            <v>Nivelación Académica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 t="str">
            <v>Servicio</v>
          </cell>
          <cell r="V148" t="str">
            <v>FC</v>
          </cell>
        </row>
        <row r="149">
          <cell r="A149">
            <v>92</v>
          </cell>
          <cell r="B149">
            <v>2017</v>
          </cell>
          <cell r="C149">
            <v>8300</v>
          </cell>
          <cell r="D149">
            <v>2</v>
          </cell>
          <cell r="E149">
            <v>2</v>
          </cell>
          <cell r="F149">
            <v>1</v>
          </cell>
          <cell r="G149">
            <v>3000</v>
          </cell>
          <cell r="H149">
            <v>3300</v>
          </cell>
          <cell r="I149">
            <v>334</v>
          </cell>
          <cell r="K149" t="str">
            <v>Curso de capacitación para Agente del Ministerio Público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 t="str">
            <v>Servicio</v>
          </cell>
          <cell r="V149" t="str">
            <v>FC</v>
          </cell>
        </row>
        <row r="150">
          <cell r="A150">
            <v>93</v>
          </cell>
          <cell r="B150">
            <v>2017</v>
          </cell>
          <cell r="C150">
            <v>8300</v>
          </cell>
          <cell r="D150">
            <v>2</v>
          </cell>
          <cell r="E150">
            <v>2</v>
          </cell>
          <cell r="F150">
            <v>1</v>
          </cell>
          <cell r="G150">
            <v>3000</v>
          </cell>
          <cell r="H150">
            <v>3300</v>
          </cell>
          <cell r="I150">
            <v>334</v>
          </cell>
          <cell r="K150" t="str">
            <v xml:space="preserve">Formación Inicial 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 t="str">
            <v>Servicio</v>
          </cell>
          <cell r="V150" t="str">
            <v>FC</v>
          </cell>
        </row>
        <row r="151">
          <cell r="A151">
            <v>94</v>
          </cell>
          <cell r="B151">
            <v>2017</v>
          </cell>
          <cell r="C151">
            <v>8300</v>
          </cell>
          <cell r="D151">
            <v>2</v>
          </cell>
          <cell r="E151">
            <v>2</v>
          </cell>
          <cell r="F151">
            <v>1</v>
          </cell>
          <cell r="G151">
            <v>3000</v>
          </cell>
          <cell r="H151">
            <v>3300</v>
          </cell>
          <cell r="I151">
            <v>334</v>
          </cell>
          <cell r="K151" t="str">
            <v>Formación Continua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 t="str">
            <v>Servicio</v>
          </cell>
          <cell r="V151" t="str">
            <v>FC</v>
          </cell>
        </row>
        <row r="152">
          <cell r="A152">
            <v>95</v>
          </cell>
          <cell r="B152">
            <v>2017</v>
          </cell>
          <cell r="C152">
            <v>8300</v>
          </cell>
          <cell r="D152">
            <v>2</v>
          </cell>
          <cell r="E152">
            <v>2</v>
          </cell>
          <cell r="F152">
            <v>1</v>
          </cell>
          <cell r="G152">
            <v>3000</v>
          </cell>
          <cell r="H152">
            <v>3300</v>
          </cell>
          <cell r="I152">
            <v>334</v>
          </cell>
          <cell r="K152" t="str">
            <v>Nivelación Académica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 t="str">
            <v>Servicio</v>
          </cell>
          <cell r="V152" t="str">
            <v>FC</v>
          </cell>
        </row>
        <row r="153">
          <cell r="A153">
            <v>96</v>
          </cell>
          <cell r="B153">
            <v>2017</v>
          </cell>
          <cell r="C153">
            <v>8300</v>
          </cell>
          <cell r="D153">
            <v>2</v>
          </cell>
          <cell r="E153">
            <v>2</v>
          </cell>
          <cell r="F153">
            <v>1</v>
          </cell>
          <cell r="G153">
            <v>3000</v>
          </cell>
          <cell r="H153">
            <v>3300</v>
          </cell>
          <cell r="I153">
            <v>334</v>
          </cell>
          <cell r="K153" t="str">
            <v>Curso de capacitación para otros operadores de Procuración de Justicia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 t="str">
            <v>Servicio</v>
          </cell>
          <cell r="V153" t="str">
            <v>AE</v>
          </cell>
        </row>
        <row r="154">
          <cell r="A154">
            <v>97</v>
          </cell>
          <cell r="B154">
            <v>2017</v>
          </cell>
          <cell r="C154">
            <v>8300</v>
          </cell>
          <cell r="D154">
            <v>2</v>
          </cell>
          <cell r="E154">
            <v>2</v>
          </cell>
          <cell r="F154">
            <v>1</v>
          </cell>
          <cell r="G154">
            <v>3000</v>
          </cell>
          <cell r="H154">
            <v>3300</v>
          </cell>
          <cell r="I154">
            <v>334</v>
          </cell>
          <cell r="K154" t="str">
            <v xml:space="preserve">Formación Inicial 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 t="str">
            <v>Servicio</v>
          </cell>
          <cell r="V154" t="str">
            <v>AE</v>
          </cell>
        </row>
        <row r="155">
          <cell r="A155">
            <v>98</v>
          </cell>
          <cell r="B155">
            <v>2017</v>
          </cell>
          <cell r="C155">
            <v>8300</v>
          </cell>
          <cell r="D155">
            <v>2</v>
          </cell>
          <cell r="E155">
            <v>2</v>
          </cell>
          <cell r="F155">
            <v>1</v>
          </cell>
          <cell r="G155">
            <v>3000</v>
          </cell>
          <cell r="H155">
            <v>3300</v>
          </cell>
          <cell r="I155">
            <v>334</v>
          </cell>
          <cell r="K155" t="str">
            <v>Formación Continua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 t="str">
            <v>Servicio</v>
          </cell>
          <cell r="V155" t="str">
            <v>AE</v>
          </cell>
        </row>
        <row r="156">
          <cell r="A156">
            <v>99</v>
          </cell>
          <cell r="B156">
            <v>2017</v>
          </cell>
          <cell r="C156">
            <v>8300</v>
          </cell>
          <cell r="D156">
            <v>2</v>
          </cell>
          <cell r="E156">
            <v>2</v>
          </cell>
          <cell r="F156">
            <v>1</v>
          </cell>
          <cell r="G156">
            <v>3000</v>
          </cell>
          <cell r="H156">
            <v>3300</v>
          </cell>
          <cell r="I156">
            <v>334</v>
          </cell>
          <cell r="K156" t="str">
            <v xml:space="preserve">Curso de capacitación para Personal del Sistema Penitenciario 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 t="str">
            <v>Servicio</v>
          </cell>
          <cell r="V156" t="str">
            <v xml:space="preserve"> </v>
          </cell>
        </row>
        <row r="157">
          <cell r="A157">
            <v>100</v>
          </cell>
          <cell r="B157">
            <v>2017</v>
          </cell>
          <cell r="C157">
            <v>8300</v>
          </cell>
          <cell r="D157">
            <v>2</v>
          </cell>
          <cell r="E157">
            <v>2</v>
          </cell>
          <cell r="F157">
            <v>1</v>
          </cell>
          <cell r="G157">
            <v>3000</v>
          </cell>
          <cell r="H157">
            <v>3300</v>
          </cell>
          <cell r="I157">
            <v>334</v>
          </cell>
          <cell r="K157" t="str">
            <v>Formación Inicial (Custodia Penitenciaria)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 t="str">
            <v>Servicio</v>
          </cell>
          <cell r="V157" t="str">
            <v>FC</v>
          </cell>
        </row>
        <row r="158">
          <cell r="A158">
            <v>101</v>
          </cell>
          <cell r="B158">
            <v>2017</v>
          </cell>
          <cell r="C158">
            <v>8300</v>
          </cell>
          <cell r="D158">
            <v>2</v>
          </cell>
          <cell r="E158">
            <v>2</v>
          </cell>
          <cell r="F158">
            <v>1</v>
          </cell>
          <cell r="G158">
            <v>3000</v>
          </cell>
          <cell r="H158">
            <v>3300</v>
          </cell>
          <cell r="I158">
            <v>334</v>
          </cell>
          <cell r="K158" t="str">
            <v>Formación Inicial (Técnico)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 t="str">
            <v>Servicio</v>
          </cell>
          <cell r="V158" t="str">
            <v>AE</v>
          </cell>
        </row>
        <row r="159">
          <cell r="A159">
            <v>102</v>
          </cell>
          <cell r="B159">
            <v>2017</v>
          </cell>
          <cell r="C159">
            <v>8300</v>
          </cell>
          <cell r="D159">
            <v>2</v>
          </cell>
          <cell r="E159">
            <v>2</v>
          </cell>
          <cell r="F159">
            <v>1</v>
          </cell>
          <cell r="G159">
            <v>3000</v>
          </cell>
          <cell r="H159">
            <v>3300</v>
          </cell>
          <cell r="I159">
            <v>334</v>
          </cell>
          <cell r="K159" t="str">
            <v>Formación Inicial (Administrativo)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 t="str">
            <v>Servicio</v>
          </cell>
          <cell r="V159" t="str">
            <v>AE</v>
          </cell>
        </row>
        <row r="160">
          <cell r="A160">
            <v>103</v>
          </cell>
          <cell r="B160">
            <v>2017</v>
          </cell>
          <cell r="C160">
            <v>8300</v>
          </cell>
          <cell r="D160">
            <v>2</v>
          </cell>
          <cell r="E160">
            <v>2</v>
          </cell>
          <cell r="F160">
            <v>1</v>
          </cell>
          <cell r="G160">
            <v>3000</v>
          </cell>
          <cell r="H160">
            <v>3300</v>
          </cell>
          <cell r="I160">
            <v>334</v>
          </cell>
          <cell r="K160" t="str">
            <v>Formación Inicial (Jurídico)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 t="str">
            <v>Servicio</v>
          </cell>
          <cell r="V160" t="str">
            <v>AE</v>
          </cell>
        </row>
        <row r="161">
          <cell r="A161">
            <v>104</v>
          </cell>
          <cell r="B161">
            <v>2017</v>
          </cell>
          <cell r="C161">
            <v>8300</v>
          </cell>
          <cell r="D161">
            <v>2</v>
          </cell>
          <cell r="E161">
            <v>2</v>
          </cell>
          <cell r="F161">
            <v>1</v>
          </cell>
          <cell r="G161">
            <v>3000</v>
          </cell>
          <cell r="H161">
            <v>3300</v>
          </cell>
          <cell r="I161">
            <v>334</v>
          </cell>
          <cell r="K161" t="str">
            <v>Formación Continua (Custodia Penitenciaria)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 t="str">
            <v>Servicio</v>
          </cell>
          <cell r="V161" t="str">
            <v>FC</v>
          </cell>
        </row>
        <row r="162">
          <cell r="A162">
            <v>105</v>
          </cell>
          <cell r="B162">
            <v>2017</v>
          </cell>
          <cell r="C162">
            <v>8300</v>
          </cell>
          <cell r="D162">
            <v>2</v>
          </cell>
          <cell r="E162">
            <v>2</v>
          </cell>
          <cell r="F162">
            <v>1</v>
          </cell>
          <cell r="G162">
            <v>3000</v>
          </cell>
          <cell r="H162">
            <v>3300</v>
          </cell>
          <cell r="I162">
            <v>334</v>
          </cell>
          <cell r="K162" t="str">
            <v>Formación Continua (Técnico)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 t="str">
            <v>Servicio</v>
          </cell>
          <cell r="V162" t="str">
            <v>AE</v>
          </cell>
        </row>
        <row r="163">
          <cell r="A163">
            <v>106</v>
          </cell>
          <cell r="B163">
            <v>2017</v>
          </cell>
          <cell r="C163">
            <v>8300</v>
          </cell>
          <cell r="D163">
            <v>2</v>
          </cell>
          <cell r="E163">
            <v>2</v>
          </cell>
          <cell r="F163">
            <v>1</v>
          </cell>
          <cell r="G163">
            <v>3000</v>
          </cell>
          <cell r="H163">
            <v>3300</v>
          </cell>
          <cell r="I163">
            <v>334</v>
          </cell>
          <cell r="K163" t="str">
            <v>Formación Continua (Administrativo)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 t="str">
            <v>Servicio</v>
          </cell>
          <cell r="V163" t="str">
            <v>AE</v>
          </cell>
        </row>
        <row r="164">
          <cell r="A164">
            <v>107</v>
          </cell>
          <cell r="B164">
            <v>2017</v>
          </cell>
          <cell r="C164">
            <v>8300</v>
          </cell>
          <cell r="D164">
            <v>2</v>
          </cell>
          <cell r="E164">
            <v>2</v>
          </cell>
          <cell r="F164">
            <v>1</v>
          </cell>
          <cell r="G164">
            <v>3000</v>
          </cell>
          <cell r="H164">
            <v>3300</v>
          </cell>
          <cell r="I164">
            <v>334</v>
          </cell>
          <cell r="K164" t="str">
            <v>Formación Continua  (Jurídico)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 t="str">
            <v>Servicio</v>
          </cell>
          <cell r="V164" t="str">
            <v>AE</v>
          </cell>
        </row>
        <row r="165">
          <cell r="A165">
            <v>108</v>
          </cell>
          <cell r="B165">
            <v>2017</v>
          </cell>
          <cell r="C165">
            <v>8300</v>
          </cell>
          <cell r="D165">
            <v>2</v>
          </cell>
          <cell r="E165">
            <v>2</v>
          </cell>
          <cell r="F165">
            <v>1</v>
          </cell>
          <cell r="G165">
            <v>3000</v>
          </cell>
          <cell r="H165">
            <v>3300</v>
          </cell>
          <cell r="I165">
            <v>334</v>
          </cell>
          <cell r="K165" t="str">
            <v>Formación Inicial (otros perfiles)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 t="str">
            <v>Servicio</v>
          </cell>
          <cell r="V165" t="str">
            <v>AE</v>
          </cell>
        </row>
        <row r="166">
          <cell r="A166">
            <v>109</v>
          </cell>
          <cell r="B166">
            <v>2017</v>
          </cell>
          <cell r="C166">
            <v>8300</v>
          </cell>
          <cell r="D166">
            <v>2</v>
          </cell>
          <cell r="E166">
            <v>2</v>
          </cell>
          <cell r="F166">
            <v>1</v>
          </cell>
          <cell r="G166">
            <v>3000</v>
          </cell>
          <cell r="H166">
            <v>3300</v>
          </cell>
          <cell r="I166">
            <v>334</v>
          </cell>
          <cell r="K166" t="str">
            <v>Formación continua (otros perfiles)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 t="str">
            <v>Servicio</v>
          </cell>
          <cell r="V166" t="str">
            <v>AE</v>
          </cell>
        </row>
        <row r="167">
          <cell r="A167">
            <v>110</v>
          </cell>
          <cell r="B167">
            <v>2017</v>
          </cell>
          <cell r="C167">
            <v>8300</v>
          </cell>
          <cell r="D167">
            <v>2</v>
          </cell>
          <cell r="E167">
            <v>2</v>
          </cell>
          <cell r="F167">
            <v>1</v>
          </cell>
          <cell r="G167">
            <v>3000</v>
          </cell>
          <cell r="H167">
            <v>3300</v>
          </cell>
          <cell r="I167">
            <v>334</v>
          </cell>
          <cell r="K167" t="str">
            <v>Nivelación Académica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 t="str">
            <v>Servicio</v>
          </cell>
          <cell r="V167" t="str">
            <v>AE</v>
          </cell>
        </row>
        <row r="168">
          <cell r="A168">
            <v>111</v>
          </cell>
          <cell r="B168">
            <v>2017</v>
          </cell>
          <cell r="C168">
            <v>8300</v>
          </cell>
          <cell r="D168">
            <v>2</v>
          </cell>
          <cell r="E168">
            <v>2</v>
          </cell>
          <cell r="F168">
            <v>1</v>
          </cell>
          <cell r="G168">
            <v>3000</v>
          </cell>
          <cell r="H168">
            <v>3300</v>
          </cell>
          <cell r="I168">
            <v>334</v>
          </cell>
          <cell r="K168" t="str">
            <v>Curso de capacitación en materia de prevención del delito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 t="str">
            <v>Servicio</v>
          </cell>
          <cell r="V168" t="str">
            <v>AE</v>
          </cell>
        </row>
        <row r="169">
          <cell r="A169">
            <v>112</v>
          </cell>
          <cell r="B169">
            <v>2017</v>
          </cell>
          <cell r="C169">
            <v>8300</v>
          </cell>
          <cell r="D169">
            <v>2</v>
          </cell>
          <cell r="E169">
            <v>2</v>
          </cell>
          <cell r="F169">
            <v>1</v>
          </cell>
          <cell r="G169">
            <v>3000</v>
          </cell>
          <cell r="H169">
            <v>3300</v>
          </cell>
          <cell r="I169">
            <v>334</v>
          </cell>
          <cell r="K169" t="str">
            <v>Formación Continua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 t="str">
            <v>Servicio</v>
          </cell>
          <cell r="V169" t="str">
            <v>AE</v>
          </cell>
        </row>
        <row r="170">
          <cell r="A170">
            <v>113</v>
          </cell>
          <cell r="B170">
            <v>2017</v>
          </cell>
          <cell r="C170">
            <v>8300</v>
          </cell>
          <cell r="D170">
            <v>2</v>
          </cell>
          <cell r="E170">
            <v>2</v>
          </cell>
          <cell r="F170">
            <v>1</v>
          </cell>
          <cell r="G170">
            <v>3000</v>
          </cell>
          <cell r="H170">
            <v>3300</v>
          </cell>
          <cell r="I170">
            <v>334</v>
          </cell>
          <cell r="K170" t="str">
            <v>Curso de capacitación a servidores públicos en temas  de acceso a la justicia para mujeres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 t="str">
            <v>Servicio</v>
          </cell>
          <cell r="V170" t="str">
            <v>FC</v>
          </cell>
        </row>
        <row r="171">
          <cell r="A171">
            <v>114</v>
          </cell>
          <cell r="B171">
            <v>2017</v>
          </cell>
          <cell r="C171">
            <v>8300</v>
          </cell>
          <cell r="D171">
            <v>2</v>
          </cell>
          <cell r="E171">
            <v>2</v>
          </cell>
          <cell r="F171">
            <v>1</v>
          </cell>
          <cell r="G171">
            <v>3000</v>
          </cell>
          <cell r="H171">
            <v>3300</v>
          </cell>
          <cell r="I171">
            <v>334</v>
          </cell>
          <cell r="K171" t="str">
            <v xml:space="preserve">Formación Continua 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 t="str">
            <v>Servicio</v>
          </cell>
          <cell r="V171" t="str">
            <v>FC</v>
          </cell>
        </row>
        <row r="172">
          <cell r="A172">
            <v>115</v>
          </cell>
          <cell r="B172">
            <v>2017</v>
          </cell>
          <cell r="C172">
            <v>8300</v>
          </cell>
          <cell r="D172">
            <v>2</v>
          </cell>
          <cell r="E172">
            <v>2</v>
          </cell>
          <cell r="F172">
            <v>1</v>
          </cell>
          <cell r="G172">
            <v>3000</v>
          </cell>
          <cell r="H172">
            <v>3300</v>
          </cell>
          <cell r="I172">
            <v>334</v>
          </cell>
          <cell r="K172" t="str">
            <v>Curso de capacitación al personal en temas de control de confianza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 t="str">
            <v>Servicio</v>
          </cell>
          <cell r="V172" t="str">
            <v>FC</v>
          </cell>
        </row>
        <row r="173">
          <cell r="A173">
            <v>116</v>
          </cell>
          <cell r="B173">
            <v>2017</v>
          </cell>
          <cell r="C173">
            <v>8300</v>
          </cell>
          <cell r="D173">
            <v>2</v>
          </cell>
          <cell r="E173">
            <v>2</v>
          </cell>
          <cell r="F173">
            <v>1</v>
          </cell>
          <cell r="G173">
            <v>3000</v>
          </cell>
          <cell r="H173">
            <v>3300</v>
          </cell>
          <cell r="I173">
            <v>334</v>
          </cell>
          <cell r="K173" t="str">
            <v>Formación Continua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 t="str">
            <v>Servicio</v>
          </cell>
          <cell r="V173" t="str">
            <v>FC</v>
          </cell>
        </row>
        <row r="174">
          <cell r="A174">
            <v>117</v>
          </cell>
          <cell r="B174">
            <v>2017</v>
          </cell>
          <cell r="C174">
            <v>8300</v>
          </cell>
          <cell r="D174">
            <v>2</v>
          </cell>
          <cell r="E174">
            <v>2</v>
          </cell>
          <cell r="F174">
            <v>1</v>
          </cell>
          <cell r="G174">
            <v>3000</v>
          </cell>
          <cell r="H174">
            <v>3300</v>
          </cell>
          <cell r="I174">
            <v>334</v>
          </cell>
          <cell r="K174" t="str">
            <v xml:space="preserve">Curso de capacitación en temas de Justicia para Adolescentes 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>Servicio</v>
          </cell>
          <cell r="V174" t="str">
            <v>AE</v>
          </cell>
        </row>
        <row r="175">
          <cell r="A175">
            <v>118</v>
          </cell>
          <cell r="B175">
            <v>2017</v>
          </cell>
          <cell r="C175">
            <v>8300</v>
          </cell>
          <cell r="D175">
            <v>2</v>
          </cell>
          <cell r="E175">
            <v>2</v>
          </cell>
          <cell r="F175">
            <v>1</v>
          </cell>
          <cell r="G175">
            <v>3000</v>
          </cell>
          <cell r="H175">
            <v>3300</v>
          </cell>
          <cell r="I175">
            <v>334</v>
          </cell>
          <cell r="K175" t="str">
            <v>Formación Inicial (Guía Técnico)</v>
          </cell>
          <cell r="S175" t="str">
            <v>Servicio</v>
          </cell>
          <cell r="V175" t="str">
            <v>AE</v>
          </cell>
        </row>
        <row r="176">
          <cell r="A176">
            <v>119</v>
          </cell>
          <cell r="B176">
            <v>2017</v>
          </cell>
          <cell r="C176">
            <v>8300</v>
          </cell>
          <cell r="D176">
            <v>2</v>
          </cell>
          <cell r="E176">
            <v>2</v>
          </cell>
          <cell r="F176">
            <v>1</v>
          </cell>
          <cell r="G176">
            <v>3000</v>
          </cell>
          <cell r="H176">
            <v>3300</v>
          </cell>
          <cell r="I176">
            <v>334</v>
          </cell>
          <cell r="K176" t="str">
            <v>Formación Continua (Guía Técnico)</v>
          </cell>
          <cell r="S176" t="str">
            <v>Servicio</v>
          </cell>
          <cell r="V176" t="str">
            <v>AE</v>
          </cell>
        </row>
        <row r="177">
          <cell r="A177">
            <v>120</v>
          </cell>
          <cell r="B177">
            <v>2017</v>
          </cell>
          <cell r="C177">
            <v>8300</v>
          </cell>
          <cell r="D177">
            <v>2</v>
          </cell>
          <cell r="E177">
            <v>2</v>
          </cell>
          <cell r="F177">
            <v>1</v>
          </cell>
          <cell r="G177">
            <v>3000</v>
          </cell>
          <cell r="H177">
            <v>3300</v>
          </cell>
          <cell r="I177">
            <v>334</v>
          </cell>
          <cell r="K177" t="str">
            <v>Formación continua (otros perfiles)</v>
          </cell>
          <cell r="S177" t="str">
            <v>Servicio</v>
          </cell>
          <cell r="V177" t="str">
            <v>AE</v>
          </cell>
        </row>
        <row r="178">
          <cell r="A178">
            <v>121</v>
          </cell>
          <cell r="B178">
            <v>2017</v>
          </cell>
          <cell r="C178">
            <v>8300</v>
          </cell>
          <cell r="D178">
            <v>2</v>
          </cell>
          <cell r="E178">
            <v>2</v>
          </cell>
          <cell r="F178">
            <v>1</v>
          </cell>
          <cell r="G178">
            <v>3000</v>
          </cell>
          <cell r="H178">
            <v>3300</v>
          </cell>
          <cell r="I178">
            <v>334</v>
          </cell>
          <cell r="K178" t="str">
            <v>Formación continua (custodios)</v>
          </cell>
          <cell r="S178" t="str">
            <v>Servicio</v>
          </cell>
        </row>
        <row r="179">
          <cell r="A179">
            <v>122</v>
          </cell>
          <cell r="B179">
            <v>2017</v>
          </cell>
          <cell r="C179">
            <v>8300</v>
          </cell>
          <cell r="D179">
            <v>2</v>
          </cell>
          <cell r="E179">
            <v>2</v>
          </cell>
          <cell r="F179">
            <v>1</v>
          </cell>
          <cell r="G179">
            <v>3000</v>
          </cell>
          <cell r="H179">
            <v>3300</v>
          </cell>
          <cell r="I179">
            <v>334</v>
          </cell>
          <cell r="K179" t="str">
            <v>Formación continua (juridicos)</v>
          </cell>
          <cell r="S179" t="str">
            <v>Servicio</v>
          </cell>
        </row>
        <row r="180">
          <cell r="A180">
            <v>123</v>
          </cell>
          <cell r="B180">
            <v>2017</v>
          </cell>
          <cell r="C180">
            <v>8300</v>
          </cell>
          <cell r="D180">
            <v>2</v>
          </cell>
          <cell r="E180">
            <v>2</v>
          </cell>
          <cell r="F180">
            <v>1</v>
          </cell>
          <cell r="G180">
            <v>3000</v>
          </cell>
          <cell r="H180">
            <v>3300</v>
          </cell>
          <cell r="I180">
            <v>334</v>
          </cell>
          <cell r="K180" t="str">
            <v xml:space="preserve">Curso de capacitación exclusivamente para personal que labora en el área de la Red Nacional de  Radiocomunicación 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 t="str">
            <v>Servicio</v>
          </cell>
          <cell r="V180" t="str">
            <v>FC</v>
          </cell>
        </row>
        <row r="181">
          <cell r="A181">
            <v>124</v>
          </cell>
          <cell r="B181">
            <v>2017</v>
          </cell>
          <cell r="C181">
            <v>8300</v>
          </cell>
          <cell r="D181">
            <v>2</v>
          </cell>
          <cell r="E181">
            <v>2</v>
          </cell>
          <cell r="F181">
            <v>1</v>
          </cell>
          <cell r="G181">
            <v>3000</v>
          </cell>
          <cell r="H181">
            <v>3300</v>
          </cell>
          <cell r="I181">
            <v>334</v>
          </cell>
          <cell r="K181" t="str">
            <v>Formación Continua</v>
          </cell>
          <cell r="S181" t="str">
            <v>Servicio</v>
          </cell>
          <cell r="V181" t="str">
            <v>FC</v>
          </cell>
        </row>
        <row r="182">
          <cell r="A182">
            <v>125</v>
          </cell>
          <cell r="B182">
            <v>2017</v>
          </cell>
          <cell r="C182">
            <v>8300</v>
          </cell>
          <cell r="D182">
            <v>2</v>
          </cell>
          <cell r="E182">
            <v>2</v>
          </cell>
          <cell r="F182">
            <v>1</v>
          </cell>
          <cell r="G182">
            <v>3000</v>
          </cell>
          <cell r="H182">
            <v>3300</v>
          </cell>
          <cell r="I182">
            <v>334</v>
          </cell>
          <cell r="K182" t="str">
            <v>Curso de capacitación exclusivamente para proyectos relacionados con el Sistema de Videovigilancia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Servicio</v>
          </cell>
          <cell r="V182" t="str">
            <v>FC</v>
          </cell>
        </row>
        <row r="183">
          <cell r="A183">
            <v>126</v>
          </cell>
          <cell r="B183">
            <v>2017</v>
          </cell>
          <cell r="C183">
            <v>8300</v>
          </cell>
          <cell r="D183">
            <v>2</v>
          </cell>
          <cell r="E183">
            <v>2</v>
          </cell>
          <cell r="F183">
            <v>1</v>
          </cell>
          <cell r="G183">
            <v>3000</v>
          </cell>
          <cell r="H183">
            <v>3300</v>
          </cell>
          <cell r="I183">
            <v>334</v>
          </cell>
          <cell r="K183" t="str">
            <v>Formación Continua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 t="str">
            <v>Servicio</v>
          </cell>
          <cell r="V183" t="str">
            <v>FC</v>
          </cell>
        </row>
        <row r="184">
          <cell r="A184">
            <v>127</v>
          </cell>
          <cell r="B184">
            <v>2017</v>
          </cell>
          <cell r="C184">
            <v>8300</v>
          </cell>
          <cell r="D184">
            <v>2</v>
          </cell>
          <cell r="E184">
            <v>2</v>
          </cell>
          <cell r="F184">
            <v>1</v>
          </cell>
          <cell r="G184">
            <v>3000</v>
          </cell>
          <cell r="H184">
            <v>3300</v>
          </cell>
          <cell r="I184">
            <v>334</v>
          </cell>
          <cell r="K184" t="str">
            <v>Curso de capacitación para personal de las áreas de análisis, captura e investigación del Sistema Nacional de Información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 t="str">
            <v>Servicio</v>
          </cell>
          <cell r="V184" t="str">
            <v>FC</v>
          </cell>
        </row>
        <row r="185">
          <cell r="A185">
            <v>128</v>
          </cell>
          <cell r="B185">
            <v>2017</v>
          </cell>
          <cell r="C185">
            <v>8300</v>
          </cell>
          <cell r="D185">
            <v>2</v>
          </cell>
          <cell r="E185">
            <v>2</v>
          </cell>
          <cell r="F185">
            <v>1</v>
          </cell>
          <cell r="G185">
            <v>3000</v>
          </cell>
          <cell r="H185">
            <v>3300</v>
          </cell>
          <cell r="I185">
            <v>334</v>
          </cell>
          <cell r="K185" t="str">
            <v>Formación Continua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 t="str">
            <v>Servicio</v>
          </cell>
          <cell r="V185" t="str">
            <v>FC</v>
          </cell>
        </row>
        <row r="186">
          <cell r="A186">
            <v>129</v>
          </cell>
          <cell r="B186">
            <v>2017</v>
          </cell>
          <cell r="C186">
            <v>8300</v>
          </cell>
          <cell r="D186">
            <v>2</v>
          </cell>
          <cell r="E186">
            <v>2</v>
          </cell>
          <cell r="F186">
            <v>1</v>
          </cell>
          <cell r="G186">
            <v>3000</v>
          </cell>
          <cell r="H186">
            <v>3300</v>
          </cell>
          <cell r="I186">
            <v>334</v>
          </cell>
          <cell r="K186" t="str">
            <v>Curso de capacitación en materia de Registro Público Vehicular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 t="str">
            <v>Servicio</v>
          </cell>
          <cell r="V186" t="str">
            <v>AE</v>
          </cell>
        </row>
        <row r="187">
          <cell r="A187">
            <v>130</v>
          </cell>
          <cell r="B187">
            <v>2017</v>
          </cell>
          <cell r="C187">
            <v>8300</v>
          </cell>
          <cell r="D187">
            <v>2</v>
          </cell>
          <cell r="E187">
            <v>2</v>
          </cell>
          <cell r="F187">
            <v>1</v>
          </cell>
          <cell r="G187">
            <v>3000</v>
          </cell>
          <cell r="H187">
            <v>3300</v>
          </cell>
          <cell r="I187">
            <v>334</v>
          </cell>
          <cell r="K187" t="str">
            <v>Formación Continua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Servicio</v>
          </cell>
          <cell r="V187" t="str">
            <v>AE</v>
          </cell>
        </row>
        <row r="188">
          <cell r="A188">
            <v>131</v>
          </cell>
          <cell r="B188">
            <v>2017</v>
          </cell>
          <cell r="C188">
            <v>8300</v>
          </cell>
          <cell r="D188">
            <v>2</v>
          </cell>
          <cell r="E188">
            <v>2</v>
          </cell>
          <cell r="F188">
            <v>1</v>
          </cell>
          <cell r="G188">
            <v>3000</v>
          </cell>
          <cell r="H188">
            <v>3300</v>
          </cell>
          <cell r="I188">
            <v>334</v>
          </cell>
          <cell r="K188" t="str">
            <v xml:space="preserve">Curso de capacitación para operadores telefónicos y supervisores del Sistema Nacional de Atención de Llamadas de Emergencia y Denuncias Ciudadanas. 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Servicio</v>
          </cell>
          <cell r="V188" t="str">
            <v>FC</v>
          </cell>
        </row>
        <row r="189">
          <cell r="A189">
            <v>132</v>
          </cell>
          <cell r="B189">
            <v>2017</v>
          </cell>
          <cell r="C189">
            <v>8300</v>
          </cell>
          <cell r="D189">
            <v>2</v>
          </cell>
          <cell r="E189">
            <v>2</v>
          </cell>
          <cell r="F189">
            <v>1</v>
          </cell>
          <cell r="G189">
            <v>3000</v>
          </cell>
          <cell r="H189">
            <v>3300</v>
          </cell>
          <cell r="I189">
            <v>334</v>
          </cell>
          <cell r="K189" t="str">
            <v>Formación Continua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 t="str">
            <v>Servicio</v>
          </cell>
          <cell r="V189" t="str">
            <v>FC</v>
          </cell>
        </row>
        <row r="190">
          <cell r="A190">
            <v>133</v>
          </cell>
          <cell r="B190">
            <v>2017</v>
          </cell>
          <cell r="C190">
            <v>8300</v>
          </cell>
          <cell r="D190">
            <v>2</v>
          </cell>
          <cell r="E190">
            <v>2</v>
          </cell>
          <cell r="F190">
            <v>1</v>
          </cell>
          <cell r="G190">
            <v>3000</v>
          </cell>
          <cell r="H190">
            <v>3300</v>
          </cell>
          <cell r="I190">
            <v>334</v>
          </cell>
          <cell r="K190" t="str">
            <v>Curso de capacitación para otros operadores de las instituciones de seguridad pública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Servicio</v>
          </cell>
          <cell r="V190" t="str">
            <v>FC</v>
          </cell>
        </row>
        <row r="191">
          <cell r="A191">
            <v>134</v>
          </cell>
          <cell r="B191">
            <v>2017</v>
          </cell>
          <cell r="C191">
            <v>8300</v>
          </cell>
          <cell r="D191">
            <v>2</v>
          </cell>
          <cell r="E191">
            <v>2</v>
          </cell>
          <cell r="F191">
            <v>1</v>
          </cell>
          <cell r="G191">
            <v>3000</v>
          </cell>
          <cell r="H191">
            <v>3300</v>
          </cell>
          <cell r="I191">
            <v>334</v>
          </cell>
          <cell r="K191" t="str">
            <v>Formación Inicial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Servicio</v>
          </cell>
          <cell r="V191" t="str">
            <v>FC</v>
          </cell>
        </row>
        <row r="192">
          <cell r="A192">
            <v>135</v>
          </cell>
          <cell r="B192">
            <v>2017</v>
          </cell>
          <cell r="C192">
            <v>8300</v>
          </cell>
          <cell r="D192">
            <v>2</v>
          </cell>
          <cell r="E192">
            <v>2</v>
          </cell>
          <cell r="F192">
            <v>1</v>
          </cell>
          <cell r="G192">
            <v>3000</v>
          </cell>
          <cell r="H192">
            <v>3300</v>
          </cell>
          <cell r="I192">
            <v>334</v>
          </cell>
          <cell r="K192" t="str">
            <v>Formación Continua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 t="str">
            <v>Servicio</v>
          </cell>
          <cell r="V192" t="str">
            <v>FC</v>
          </cell>
        </row>
        <row r="193">
          <cell r="A193">
            <v>136</v>
          </cell>
          <cell r="B193">
            <v>2017</v>
          </cell>
          <cell r="C193">
            <v>8300</v>
          </cell>
          <cell r="D193">
            <v>2</v>
          </cell>
          <cell r="E193">
            <v>2</v>
          </cell>
          <cell r="F193">
            <v>1</v>
          </cell>
          <cell r="G193">
            <v>3000</v>
          </cell>
          <cell r="H193">
            <v>3300</v>
          </cell>
          <cell r="I193">
            <v>334</v>
          </cell>
          <cell r="K193" t="str">
            <v>Formación de mandos (Policía procesal)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 t="str">
            <v>Servicio</v>
          </cell>
          <cell r="V193" t="str">
            <v>FC</v>
          </cell>
        </row>
        <row r="194">
          <cell r="A194">
            <v>137</v>
          </cell>
          <cell r="B194">
            <v>2017</v>
          </cell>
          <cell r="C194">
            <v>8300</v>
          </cell>
          <cell r="D194">
            <v>2</v>
          </cell>
          <cell r="E194">
            <v>2</v>
          </cell>
          <cell r="F194">
            <v>1</v>
          </cell>
          <cell r="G194">
            <v>3000</v>
          </cell>
          <cell r="H194">
            <v>3300</v>
          </cell>
          <cell r="I194">
            <v>334</v>
          </cell>
          <cell r="K194" t="str">
            <v>Formador de Formadores (Policía procesal)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 t="str">
            <v>Servicio</v>
          </cell>
          <cell r="V194" t="str">
            <v>FC</v>
          </cell>
        </row>
        <row r="195">
          <cell r="A195">
            <v>138</v>
          </cell>
          <cell r="B195">
            <v>2017</v>
          </cell>
          <cell r="C195">
            <v>8300</v>
          </cell>
          <cell r="D195">
            <v>2</v>
          </cell>
          <cell r="E195">
            <v>2</v>
          </cell>
          <cell r="F195">
            <v>1</v>
          </cell>
          <cell r="G195">
            <v>3000</v>
          </cell>
          <cell r="H195">
            <v>3300</v>
          </cell>
          <cell r="I195">
            <v>334</v>
          </cell>
          <cell r="K195" t="str">
            <v xml:space="preserve">Cursos de capacitación técnicos, científicos especializados en materia de ciencias forenses 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 t="str">
            <v>Servicio</v>
          </cell>
          <cell r="V195" t="str">
            <v>FC</v>
          </cell>
        </row>
        <row r="196">
          <cell r="A196">
            <v>139</v>
          </cell>
          <cell r="B196">
            <v>2017</v>
          </cell>
          <cell r="C196">
            <v>8300</v>
          </cell>
          <cell r="D196">
            <v>2</v>
          </cell>
          <cell r="E196">
            <v>2</v>
          </cell>
          <cell r="F196">
            <v>1</v>
          </cell>
          <cell r="G196">
            <v>3000</v>
          </cell>
          <cell r="H196">
            <v>3300</v>
          </cell>
          <cell r="I196">
            <v>334</v>
          </cell>
          <cell r="K196" t="str">
            <v>Formación Inicial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 t="str">
            <v>Servicio</v>
          </cell>
          <cell r="V196" t="str">
            <v>FC</v>
          </cell>
        </row>
        <row r="197">
          <cell r="A197">
            <v>140</v>
          </cell>
          <cell r="B197">
            <v>2017</v>
          </cell>
          <cell r="C197">
            <v>8300</v>
          </cell>
          <cell r="D197">
            <v>2</v>
          </cell>
          <cell r="E197">
            <v>2</v>
          </cell>
          <cell r="F197">
            <v>1</v>
          </cell>
          <cell r="G197">
            <v>3000</v>
          </cell>
          <cell r="H197">
            <v>3300</v>
          </cell>
          <cell r="I197">
            <v>334</v>
          </cell>
          <cell r="K197" t="str">
            <v>Formación Continua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 t="str">
            <v>Servicio</v>
          </cell>
          <cell r="V197" t="str">
            <v>FC</v>
          </cell>
        </row>
        <row r="198">
          <cell r="A198">
            <v>141</v>
          </cell>
          <cell r="B198">
            <v>2017</v>
          </cell>
          <cell r="C198">
            <v>8300</v>
          </cell>
          <cell r="D198">
            <v>2</v>
          </cell>
          <cell r="E198">
            <v>2</v>
          </cell>
          <cell r="F198">
            <v>1</v>
          </cell>
          <cell r="G198">
            <v>3000</v>
          </cell>
          <cell r="H198">
            <v>3300</v>
          </cell>
          <cell r="I198">
            <v>336</v>
          </cell>
          <cell r="K198" t="str">
            <v>Servicios de apoyo administrativo, traducción, fotocopiado e impresión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A199">
            <v>142</v>
          </cell>
          <cell r="B199">
            <v>2017</v>
          </cell>
          <cell r="C199">
            <v>8300</v>
          </cell>
          <cell r="D199">
            <v>2</v>
          </cell>
          <cell r="E199">
            <v>2</v>
          </cell>
          <cell r="F199">
            <v>1</v>
          </cell>
          <cell r="G199">
            <v>3000</v>
          </cell>
          <cell r="H199">
            <v>3300</v>
          </cell>
          <cell r="I199">
            <v>336</v>
          </cell>
          <cell r="J199">
            <v>1</v>
          </cell>
          <cell r="K199" t="str">
            <v>Convocatoria para operadores de Procuración de Justicia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 t="str">
            <v>Convocatorias</v>
          </cell>
          <cell r="V199" t="str">
            <v>AE</v>
          </cell>
        </row>
        <row r="200">
          <cell r="A200">
            <v>143</v>
          </cell>
          <cell r="B200">
            <v>2017</v>
          </cell>
          <cell r="C200">
            <v>8300</v>
          </cell>
          <cell r="D200">
            <v>2</v>
          </cell>
          <cell r="E200">
            <v>2</v>
          </cell>
          <cell r="F200">
            <v>1</v>
          </cell>
          <cell r="G200">
            <v>3000</v>
          </cell>
          <cell r="H200">
            <v>3300</v>
          </cell>
          <cell r="I200">
            <v>336</v>
          </cell>
          <cell r="J200">
            <v>2</v>
          </cell>
          <cell r="K200" t="str">
            <v>Convocatoria para operadores del Sistema Penitenciario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 t="str">
            <v>Convocatorias</v>
          </cell>
          <cell r="V200" t="str">
            <v>AE</v>
          </cell>
        </row>
        <row r="201">
          <cell r="A201">
            <v>144</v>
          </cell>
          <cell r="B201">
            <v>2017</v>
          </cell>
          <cell r="C201">
            <v>8300</v>
          </cell>
          <cell r="D201">
            <v>2</v>
          </cell>
          <cell r="E201">
            <v>2</v>
          </cell>
          <cell r="F201">
            <v>1</v>
          </cell>
          <cell r="G201">
            <v>3000</v>
          </cell>
          <cell r="H201">
            <v>3300</v>
          </cell>
          <cell r="I201">
            <v>336</v>
          </cell>
          <cell r="J201">
            <v>3</v>
          </cell>
          <cell r="K201" t="str">
            <v>Convocatoria para otros operadores de las Instituciones de Seguridad Pública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 t="str">
            <v>Convocatorias</v>
          </cell>
          <cell r="V201" t="str">
            <v>AE</v>
          </cell>
        </row>
        <row r="202">
          <cell r="A202">
            <v>145</v>
          </cell>
          <cell r="B202">
            <v>2017</v>
          </cell>
          <cell r="C202">
            <v>8300</v>
          </cell>
          <cell r="D202">
            <v>2</v>
          </cell>
          <cell r="E202">
            <v>2</v>
          </cell>
          <cell r="F202">
            <v>1</v>
          </cell>
          <cell r="G202">
            <v>3000</v>
          </cell>
          <cell r="H202">
            <v>3300</v>
          </cell>
          <cell r="I202">
            <v>336</v>
          </cell>
          <cell r="J202">
            <v>4</v>
          </cell>
          <cell r="K202" t="str">
            <v>Convocatoria Policía Estatal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 t="str">
            <v>Convocatorias</v>
          </cell>
          <cell r="V202" t="str">
            <v>AE</v>
          </cell>
        </row>
        <row r="203">
          <cell r="A203">
            <v>146</v>
          </cell>
          <cell r="B203">
            <v>2017</v>
          </cell>
          <cell r="C203">
            <v>8300</v>
          </cell>
          <cell r="D203">
            <v>2</v>
          </cell>
          <cell r="E203">
            <v>2</v>
          </cell>
          <cell r="F203">
            <v>1</v>
          </cell>
          <cell r="G203">
            <v>3000</v>
          </cell>
          <cell r="H203">
            <v>3300</v>
          </cell>
          <cell r="I203">
            <v>336</v>
          </cell>
          <cell r="J203">
            <v>5</v>
          </cell>
          <cell r="K203" t="str">
            <v>Convocatoria Policía Municipal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Convocatorias</v>
          </cell>
          <cell r="V203" t="str">
            <v>AE</v>
          </cell>
        </row>
        <row r="204">
          <cell r="A204">
            <v>147</v>
          </cell>
          <cell r="B204">
            <v>2017</v>
          </cell>
          <cell r="C204">
            <v>8300</v>
          </cell>
          <cell r="D204">
            <v>2</v>
          </cell>
          <cell r="E204">
            <v>2</v>
          </cell>
          <cell r="F204">
            <v>1</v>
          </cell>
          <cell r="G204">
            <v>3000</v>
          </cell>
          <cell r="H204">
            <v>3300</v>
          </cell>
          <cell r="I204">
            <v>336</v>
          </cell>
          <cell r="J204">
            <v>6</v>
          </cell>
          <cell r="K204" t="str">
            <v>Evaluación del desempeño para Ministerios Públicos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Evaluaciones</v>
          </cell>
          <cell r="V204" t="str">
            <v>AE</v>
          </cell>
        </row>
        <row r="205">
          <cell r="A205">
            <v>148</v>
          </cell>
          <cell r="B205">
            <v>2017</v>
          </cell>
          <cell r="C205">
            <v>8300</v>
          </cell>
          <cell r="D205">
            <v>2</v>
          </cell>
          <cell r="E205">
            <v>2</v>
          </cell>
          <cell r="F205">
            <v>1</v>
          </cell>
          <cell r="G205">
            <v>3000</v>
          </cell>
          <cell r="H205">
            <v>3300</v>
          </cell>
          <cell r="I205">
            <v>336</v>
          </cell>
          <cell r="J205">
            <v>7</v>
          </cell>
          <cell r="K205" t="str">
            <v>Evaluación del desempeño para Personal de Custodia Penitenciaria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 t="str">
            <v>Evaluaciones</v>
          </cell>
          <cell r="V205" t="str">
            <v>AE</v>
          </cell>
        </row>
        <row r="206">
          <cell r="A206">
            <v>149</v>
          </cell>
          <cell r="B206">
            <v>2017</v>
          </cell>
          <cell r="C206">
            <v>8300</v>
          </cell>
          <cell r="D206">
            <v>2</v>
          </cell>
          <cell r="E206">
            <v>2</v>
          </cell>
          <cell r="F206">
            <v>1</v>
          </cell>
          <cell r="G206">
            <v>3000</v>
          </cell>
          <cell r="H206">
            <v>3300</v>
          </cell>
          <cell r="I206">
            <v>336</v>
          </cell>
          <cell r="J206">
            <v>8</v>
          </cell>
          <cell r="K206" t="str">
            <v>Evaluación del desempeño para Peritos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 t="str">
            <v>Evaluaciones</v>
          </cell>
          <cell r="V206" t="str">
            <v>AE</v>
          </cell>
        </row>
        <row r="207">
          <cell r="A207">
            <v>150</v>
          </cell>
          <cell r="B207">
            <v>2017</v>
          </cell>
          <cell r="C207">
            <v>8300</v>
          </cell>
          <cell r="D207">
            <v>2</v>
          </cell>
          <cell r="E207">
            <v>2</v>
          </cell>
          <cell r="F207">
            <v>1</v>
          </cell>
          <cell r="G207">
            <v>3000</v>
          </cell>
          <cell r="H207">
            <v>3300</v>
          </cell>
          <cell r="I207">
            <v>336</v>
          </cell>
          <cell r="J207">
            <v>9</v>
          </cell>
          <cell r="K207" t="str">
            <v>Evaluación del desempeño para Policías de Investigación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 t="str">
            <v>Evaluaciones</v>
          </cell>
          <cell r="V207" t="str">
            <v>AE</v>
          </cell>
        </row>
        <row r="208">
          <cell r="A208">
            <v>151</v>
          </cell>
          <cell r="B208">
            <v>2017</v>
          </cell>
          <cell r="C208">
            <v>8300</v>
          </cell>
          <cell r="D208">
            <v>2</v>
          </cell>
          <cell r="E208">
            <v>2</v>
          </cell>
          <cell r="F208">
            <v>1</v>
          </cell>
          <cell r="G208">
            <v>3000</v>
          </cell>
          <cell r="H208">
            <v>3300</v>
          </cell>
          <cell r="I208">
            <v>336</v>
          </cell>
          <cell r="J208">
            <v>10</v>
          </cell>
          <cell r="K208" t="str">
            <v>Evaluación del desempeño para Policías Estatales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 t="str">
            <v>Evaluaciones</v>
          </cell>
          <cell r="V208" t="str">
            <v>AE</v>
          </cell>
        </row>
        <row r="209">
          <cell r="A209">
            <v>152</v>
          </cell>
          <cell r="B209">
            <v>2017</v>
          </cell>
          <cell r="C209">
            <v>8300</v>
          </cell>
          <cell r="D209">
            <v>2</v>
          </cell>
          <cell r="E209">
            <v>2</v>
          </cell>
          <cell r="F209">
            <v>1</v>
          </cell>
          <cell r="G209">
            <v>3000</v>
          </cell>
          <cell r="H209">
            <v>3300</v>
          </cell>
          <cell r="I209">
            <v>336</v>
          </cell>
          <cell r="J209">
            <v>11</v>
          </cell>
          <cell r="K209" t="str">
            <v xml:space="preserve">Evaluación del desempeño para Policías Municipales 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Evaluaciones</v>
          </cell>
          <cell r="V209" t="str">
            <v>AE</v>
          </cell>
        </row>
        <row r="210">
          <cell r="A210">
            <v>153</v>
          </cell>
          <cell r="B210">
            <v>2017</v>
          </cell>
          <cell r="C210">
            <v>8300</v>
          </cell>
          <cell r="D210">
            <v>2</v>
          </cell>
          <cell r="E210">
            <v>2</v>
          </cell>
          <cell r="F210">
            <v>1</v>
          </cell>
          <cell r="G210">
            <v>3000</v>
          </cell>
          <cell r="H210">
            <v>3300</v>
          </cell>
          <cell r="I210">
            <v>336</v>
          </cell>
          <cell r="J210">
            <v>12</v>
          </cell>
          <cell r="K210" t="str">
            <v>Evaluación del desempeño para otros integrantes de las Instituciones de Seguridad Pública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Evaluaciones</v>
          </cell>
          <cell r="V210" t="str">
            <v>AE</v>
          </cell>
        </row>
        <row r="211">
          <cell r="A211">
            <v>154</v>
          </cell>
          <cell r="B211">
            <v>2017</v>
          </cell>
          <cell r="C211">
            <v>8300</v>
          </cell>
          <cell r="D211">
            <v>2</v>
          </cell>
          <cell r="E211">
            <v>2</v>
          </cell>
          <cell r="F211">
            <v>1</v>
          </cell>
          <cell r="G211">
            <v>3000</v>
          </cell>
          <cell r="H211">
            <v>3300</v>
          </cell>
          <cell r="I211">
            <v>336</v>
          </cell>
          <cell r="J211">
            <v>13</v>
          </cell>
          <cell r="K211" t="str">
            <v>Impresiones de documentos oficiales para la prestación de servicios públicos, identificación, formatos administrativos y fiscales, formas valoradas, certificados y títulos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Servicio</v>
          </cell>
          <cell r="V211" t="str">
            <v>AE</v>
          </cell>
        </row>
        <row r="212">
          <cell r="A212">
            <v>155</v>
          </cell>
          <cell r="B212">
            <v>2017</v>
          </cell>
          <cell r="C212">
            <v>8300</v>
          </cell>
          <cell r="D212">
            <v>2</v>
          </cell>
          <cell r="E212">
            <v>2</v>
          </cell>
          <cell r="F212">
            <v>1</v>
          </cell>
          <cell r="G212">
            <v>3000</v>
          </cell>
          <cell r="H212">
            <v>3300</v>
          </cell>
          <cell r="I212">
            <v>336</v>
          </cell>
          <cell r="J212">
            <v>14</v>
          </cell>
          <cell r="K212" t="str">
            <v>Información en medios masivos derivada de la operación y administración de las dependencias y entidades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Servicio</v>
          </cell>
          <cell r="V212" t="str">
            <v>AE</v>
          </cell>
        </row>
        <row r="213">
          <cell r="A213">
            <v>156</v>
          </cell>
          <cell r="B213">
            <v>2017</v>
          </cell>
          <cell r="C213">
            <v>8300</v>
          </cell>
          <cell r="D213">
            <v>2</v>
          </cell>
          <cell r="E213">
            <v>2</v>
          </cell>
          <cell r="F213">
            <v>1</v>
          </cell>
          <cell r="G213">
            <v>3000</v>
          </cell>
          <cell r="H213">
            <v>3300</v>
          </cell>
          <cell r="I213">
            <v>339</v>
          </cell>
          <cell r="K213" t="str">
            <v>Servicios profesionales, científicos y técnicos integrales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A214">
            <v>157</v>
          </cell>
          <cell r="B214">
            <v>2017</v>
          </cell>
          <cell r="C214">
            <v>8300</v>
          </cell>
          <cell r="D214">
            <v>2</v>
          </cell>
          <cell r="E214">
            <v>2</v>
          </cell>
          <cell r="F214">
            <v>1</v>
          </cell>
          <cell r="G214">
            <v>3000</v>
          </cell>
          <cell r="H214">
            <v>3300</v>
          </cell>
          <cell r="I214">
            <v>339</v>
          </cell>
          <cell r="J214">
            <v>1</v>
          </cell>
          <cell r="K214" t="str">
            <v>Subcontratación de servicios con terceros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 t="str">
            <v>Evaluaciones</v>
          </cell>
          <cell r="V214" t="str">
            <v>FC</v>
          </cell>
        </row>
        <row r="215">
          <cell r="A215">
            <v>158</v>
          </cell>
          <cell r="B215">
            <v>2017</v>
          </cell>
          <cell r="C215">
            <v>8300</v>
          </cell>
          <cell r="D215">
            <v>2</v>
          </cell>
          <cell r="E215">
            <v>2</v>
          </cell>
          <cell r="F215">
            <v>1</v>
          </cell>
          <cell r="G215">
            <v>3000</v>
          </cell>
          <cell r="H215">
            <v>3300</v>
          </cell>
          <cell r="I215">
            <v>339</v>
          </cell>
          <cell r="K215" t="str">
            <v>Evaluación de Competencias Básicas para Personal de Custodia Penitenciaria</v>
          </cell>
          <cell r="S215" t="str">
            <v>Evaluaciones</v>
          </cell>
          <cell r="V215" t="str">
            <v>FC</v>
          </cell>
        </row>
        <row r="216">
          <cell r="A216">
            <v>159</v>
          </cell>
          <cell r="B216">
            <v>2017</v>
          </cell>
          <cell r="C216">
            <v>8300</v>
          </cell>
          <cell r="D216">
            <v>2</v>
          </cell>
          <cell r="E216">
            <v>2</v>
          </cell>
          <cell r="F216">
            <v>1</v>
          </cell>
          <cell r="G216">
            <v>3000</v>
          </cell>
          <cell r="H216">
            <v>3300</v>
          </cell>
          <cell r="I216">
            <v>339</v>
          </cell>
          <cell r="K216" t="str">
            <v>Evaluación de Competencias Básicas para Policías Estatales</v>
          </cell>
          <cell r="S216" t="str">
            <v>Evaluaciones</v>
          </cell>
          <cell r="V216" t="str">
            <v>FC</v>
          </cell>
        </row>
        <row r="217">
          <cell r="A217">
            <v>160</v>
          </cell>
          <cell r="B217">
            <v>2017</v>
          </cell>
          <cell r="C217">
            <v>8300</v>
          </cell>
          <cell r="D217">
            <v>2</v>
          </cell>
          <cell r="E217">
            <v>2</v>
          </cell>
          <cell r="F217">
            <v>1</v>
          </cell>
          <cell r="G217">
            <v>3000</v>
          </cell>
          <cell r="H217">
            <v>3300</v>
          </cell>
          <cell r="I217">
            <v>339</v>
          </cell>
          <cell r="K217" t="str">
            <v>Evaluación de Competencias Básicas para Policías Municipales</v>
          </cell>
          <cell r="S217" t="str">
            <v>Evaluaciones</v>
          </cell>
          <cell r="V217" t="str">
            <v>FC/FM</v>
          </cell>
        </row>
        <row r="218">
          <cell r="A218">
            <v>161</v>
          </cell>
          <cell r="B218">
            <v>2017</v>
          </cell>
          <cell r="C218">
            <v>8300</v>
          </cell>
          <cell r="D218">
            <v>2</v>
          </cell>
          <cell r="E218">
            <v>2</v>
          </cell>
          <cell r="F218">
            <v>1</v>
          </cell>
          <cell r="G218">
            <v>3000</v>
          </cell>
          <cell r="H218">
            <v>3300</v>
          </cell>
          <cell r="I218">
            <v>339</v>
          </cell>
          <cell r="K218" t="str">
            <v>Evaluación de Competencias Básicas para Policías de Investigación</v>
          </cell>
          <cell r="S218" t="str">
            <v>Evaluaciones</v>
          </cell>
          <cell r="V218" t="str">
            <v>FC</v>
          </cell>
        </row>
        <row r="219">
          <cell r="A219">
            <v>162</v>
          </cell>
          <cell r="B219">
            <v>2017</v>
          </cell>
          <cell r="C219">
            <v>8300</v>
          </cell>
          <cell r="D219">
            <v>2</v>
          </cell>
          <cell r="E219">
            <v>2</v>
          </cell>
          <cell r="F219">
            <v>1</v>
          </cell>
          <cell r="G219">
            <v>3000</v>
          </cell>
          <cell r="H219">
            <v>3300</v>
          </cell>
          <cell r="I219">
            <v>339</v>
          </cell>
          <cell r="K219" t="str">
            <v>Evaluación de  aspirantes a Instructores Evaluadores de la función.</v>
          </cell>
          <cell r="S219" t="str">
            <v>Evaluaciones</v>
          </cell>
          <cell r="V219" t="str">
            <v>AE</v>
          </cell>
        </row>
        <row r="220">
          <cell r="A220">
            <v>163</v>
          </cell>
          <cell r="B220">
            <v>2017</v>
          </cell>
          <cell r="C220">
            <v>8300</v>
          </cell>
          <cell r="D220">
            <v>2</v>
          </cell>
          <cell r="E220">
            <v>2</v>
          </cell>
          <cell r="F220">
            <v>1</v>
          </cell>
          <cell r="G220">
            <v>3000</v>
          </cell>
          <cell r="H220">
            <v>3700</v>
          </cell>
          <cell r="K220" t="str">
            <v>Servicios de Traslado y Viáticos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A221">
            <v>164</v>
          </cell>
          <cell r="B221">
            <v>2017</v>
          </cell>
          <cell r="C221">
            <v>8300</v>
          </cell>
          <cell r="D221">
            <v>2</v>
          </cell>
          <cell r="E221">
            <v>2</v>
          </cell>
          <cell r="F221">
            <v>1</v>
          </cell>
          <cell r="G221">
            <v>3000</v>
          </cell>
          <cell r="H221">
            <v>3700</v>
          </cell>
          <cell r="I221">
            <v>371</v>
          </cell>
          <cell r="K221" t="str">
            <v>Pasajes aéreos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A222">
            <v>165</v>
          </cell>
          <cell r="B222">
            <v>2017</v>
          </cell>
          <cell r="C222">
            <v>8300</v>
          </cell>
          <cell r="D222">
            <v>2</v>
          </cell>
          <cell r="E222">
            <v>2</v>
          </cell>
          <cell r="F222">
            <v>1</v>
          </cell>
          <cell r="G222">
            <v>3000</v>
          </cell>
          <cell r="H222">
            <v>3700</v>
          </cell>
          <cell r="I222">
            <v>371</v>
          </cell>
          <cell r="J222">
            <v>1</v>
          </cell>
          <cell r="K222" t="str">
            <v xml:space="preserve">Pasajes aéreos nacionales 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 t="str">
            <v>Traslado</v>
          </cell>
          <cell r="V222" t="str">
            <v>AE</v>
          </cell>
        </row>
        <row r="223">
          <cell r="A223">
            <v>166</v>
          </cell>
          <cell r="B223">
            <v>2017</v>
          </cell>
          <cell r="C223">
            <v>8300</v>
          </cell>
          <cell r="D223">
            <v>2</v>
          </cell>
          <cell r="E223">
            <v>2</v>
          </cell>
          <cell r="F223">
            <v>1</v>
          </cell>
          <cell r="G223">
            <v>3000</v>
          </cell>
          <cell r="H223">
            <v>3700</v>
          </cell>
          <cell r="I223">
            <v>372</v>
          </cell>
          <cell r="K223" t="str">
            <v>Pasajes terrestres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A224">
            <v>167</v>
          </cell>
          <cell r="B224">
            <v>2017</v>
          </cell>
          <cell r="C224">
            <v>8300</v>
          </cell>
          <cell r="D224">
            <v>2</v>
          </cell>
          <cell r="E224">
            <v>2</v>
          </cell>
          <cell r="F224">
            <v>1</v>
          </cell>
          <cell r="G224">
            <v>3000</v>
          </cell>
          <cell r="H224">
            <v>3700</v>
          </cell>
          <cell r="I224">
            <v>372</v>
          </cell>
          <cell r="J224">
            <v>1</v>
          </cell>
          <cell r="K224" t="str">
            <v xml:space="preserve">Pasajes terrestres nacionales 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 t="str">
            <v>Traslado</v>
          </cell>
          <cell r="V224" t="str">
            <v>AE</v>
          </cell>
        </row>
        <row r="225">
          <cell r="A225">
            <v>168</v>
          </cell>
          <cell r="B225">
            <v>2017</v>
          </cell>
          <cell r="C225">
            <v>8300</v>
          </cell>
          <cell r="D225">
            <v>2</v>
          </cell>
          <cell r="E225">
            <v>2</v>
          </cell>
          <cell r="F225">
            <v>1</v>
          </cell>
          <cell r="G225">
            <v>3000</v>
          </cell>
          <cell r="H225">
            <v>3700</v>
          </cell>
          <cell r="I225">
            <v>375</v>
          </cell>
          <cell r="K225" t="str">
            <v>Viáticos en el país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A226">
            <v>169</v>
          </cell>
          <cell r="B226">
            <v>2017</v>
          </cell>
          <cell r="C226">
            <v>8300</v>
          </cell>
          <cell r="D226">
            <v>2</v>
          </cell>
          <cell r="E226">
            <v>2</v>
          </cell>
          <cell r="F226">
            <v>1</v>
          </cell>
          <cell r="G226">
            <v>3000</v>
          </cell>
          <cell r="H226">
            <v>3700</v>
          </cell>
          <cell r="I226">
            <v>375</v>
          </cell>
          <cell r="J226">
            <v>1</v>
          </cell>
          <cell r="K226" t="str">
            <v xml:space="preserve">Viáticos nacionales 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 t="str">
            <v>Traslado</v>
          </cell>
          <cell r="V226" t="str">
            <v>AE</v>
          </cell>
        </row>
        <row r="227">
          <cell r="A227">
            <v>170</v>
          </cell>
          <cell r="B227">
            <v>2017</v>
          </cell>
          <cell r="C227">
            <v>8300</v>
          </cell>
          <cell r="D227">
            <v>2</v>
          </cell>
          <cell r="E227">
            <v>2</v>
          </cell>
          <cell r="F227">
            <v>1</v>
          </cell>
          <cell r="G227">
            <v>3000</v>
          </cell>
          <cell r="H227">
            <v>3700</v>
          </cell>
          <cell r="I227">
            <v>376</v>
          </cell>
          <cell r="K227" t="str">
            <v>Viáticos en el extranjero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A228">
            <v>171</v>
          </cell>
          <cell r="B228">
            <v>2017</v>
          </cell>
          <cell r="C228">
            <v>8300</v>
          </cell>
          <cell r="D228">
            <v>2</v>
          </cell>
          <cell r="E228">
            <v>2</v>
          </cell>
          <cell r="F228">
            <v>1</v>
          </cell>
          <cell r="G228">
            <v>3000</v>
          </cell>
          <cell r="H228">
            <v>3700</v>
          </cell>
          <cell r="I228">
            <v>376</v>
          </cell>
          <cell r="J228">
            <v>1</v>
          </cell>
          <cell r="K228" t="str">
            <v>Viáticos en el extranjero asociados a los programas de Seguridad Pública Nacional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 t="str">
            <v>Traslado</v>
          </cell>
          <cell r="V228" t="str">
            <v>AE</v>
          </cell>
        </row>
        <row r="229">
          <cell r="A229">
            <v>172</v>
          </cell>
          <cell r="B229">
            <v>2017</v>
          </cell>
          <cell r="C229">
            <v>8300</v>
          </cell>
          <cell r="D229">
            <v>2</v>
          </cell>
          <cell r="E229">
            <v>2</v>
          </cell>
          <cell r="F229">
            <v>1</v>
          </cell>
          <cell r="G229">
            <v>4000</v>
          </cell>
          <cell r="K229" t="str">
            <v>TRANSFERENCIAS, ASIGNACIONES, SUBSIDIOS Y OTRAS AYUDAS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A230">
            <v>173</v>
          </cell>
          <cell r="B230">
            <v>2017</v>
          </cell>
          <cell r="C230">
            <v>8300</v>
          </cell>
          <cell r="D230">
            <v>2</v>
          </cell>
          <cell r="E230">
            <v>2</v>
          </cell>
          <cell r="F230">
            <v>1</v>
          </cell>
          <cell r="G230">
            <v>4000</v>
          </cell>
          <cell r="H230">
            <v>4400</v>
          </cell>
          <cell r="K230" t="str">
            <v>Ayudas Sociales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A231">
            <v>174</v>
          </cell>
          <cell r="B231">
            <v>2017</v>
          </cell>
          <cell r="C231">
            <v>8300</v>
          </cell>
          <cell r="D231">
            <v>2</v>
          </cell>
          <cell r="E231">
            <v>2</v>
          </cell>
          <cell r="F231">
            <v>1</v>
          </cell>
          <cell r="G231">
            <v>4000</v>
          </cell>
          <cell r="H231">
            <v>4400</v>
          </cell>
          <cell r="I231">
            <v>442</v>
          </cell>
          <cell r="K231" t="str">
            <v>Becas y otras ayudas para programas de capacitación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>
            <v>175</v>
          </cell>
          <cell r="B232">
            <v>2017</v>
          </cell>
          <cell r="C232">
            <v>8300</v>
          </cell>
          <cell r="D232">
            <v>2</v>
          </cell>
          <cell r="E232">
            <v>2</v>
          </cell>
          <cell r="F232">
            <v>1</v>
          </cell>
          <cell r="G232">
            <v>4000</v>
          </cell>
          <cell r="H232">
            <v>4400</v>
          </cell>
          <cell r="I232">
            <v>442</v>
          </cell>
          <cell r="J232">
            <v>1</v>
          </cell>
          <cell r="K232" t="str">
            <v>Becas y otras ayudas para programas de capacitación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 t="str">
            <v>Beca</v>
          </cell>
          <cell r="V232" t="str">
            <v>FC</v>
          </cell>
        </row>
        <row r="233">
          <cell r="A233">
            <v>176</v>
          </cell>
          <cell r="B233">
            <v>2017</v>
          </cell>
          <cell r="C233">
            <v>8300</v>
          </cell>
          <cell r="D233">
            <v>2</v>
          </cell>
          <cell r="E233">
            <v>2</v>
          </cell>
          <cell r="F233">
            <v>1</v>
          </cell>
          <cell r="G233">
            <v>4000</v>
          </cell>
          <cell r="H233">
            <v>4400</v>
          </cell>
          <cell r="I233">
            <v>442</v>
          </cell>
          <cell r="K233" t="str">
            <v>Becas para aspirantes a Agentes del Ministerio Público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Beca</v>
          </cell>
          <cell r="V233" t="str">
            <v>FC</v>
          </cell>
        </row>
        <row r="234">
          <cell r="A234">
            <v>177</v>
          </cell>
          <cell r="B234">
            <v>2017</v>
          </cell>
          <cell r="C234">
            <v>8300</v>
          </cell>
          <cell r="D234">
            <v>2</v>
          </cell>
          <cell r="E234">
            <v>2</v>
          </cell>
          <cell r="F234">
            <v>1</v>
          </cell>
          <cell r="G234">
            <v>4000</v>
          </cell>
          <cell r="H234">
            <v>4400</v>
          </cell>
          <cell r="I234">
            <v>442</v>
          </cell>
          <cell r="K234" t="str">
            <v>Becas para aspirantes a Personal de Custodia Penitenciaria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Beca</v>
          </cell>
          <cell r="V234" t="str">
            <v>FC</v>
          </cell>
        </row>
        <row r="235">
          <cell r="A235">
            <v>178</v>
          </cell>
          <cell r="B235">
            <v>2017</v>
          </cell>
          <cell r="C235">
            <v>8300</v>
          </cell>
          <cell r="D235">
            <v>2</v>
          </cell>
          <cell r="E235">
            <v>2</v>
          </cell>
          <cell r="F235">
            <v>1</v>
          </cell>
          <cell r="G235">
            <v>4000</v>
          </cell>
          <cell r="H235">
            <v>4400</v>
          </cell>
          <cell r="I235">
            <v>442</v>
          </cell>
          <cell r="K235" t="str">
            <v>Becas para aspirantes a Peritos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 t="str">
            <v>Beca</v>
          </cell>
          <cell r="V235" t="str">
            <v>FC</v>
          </cell>
        </row>
        <row r="236">
          <cell r="A236">
            <v>179</v>
          </cell>
          <cell r="B236">
            <v>2017</v>
          </cell>
          <cell r="C236">
            <v>8300</v>
          </cell>
          <cell r="D236">
            <v>2</v>
          </cell>
          <cell r="E236">
            <v>2</v>
          </cell>
          <cell r="F236">
            <v>1</v>
          </cell>
          <cell r="G236">
            <v>4000</v>
          </cell>
          <cell r="H236">
            <v>4400</v>
          </cell>
          <cell r="I236">
            <v>442</v>
          </cell>
          <cell r="K236" t="str">
            <v>Becas para aspirantes a Policía de Investigación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 t="str">
            <v>Beca</v>
          </cell>
          <cell r="V236" t="str">
            <v>FC</v>
          </cell>
        </row>
        <row r="237">
          <cell r="A237">
            <v>180</v>
          </cell>
          <cell r="B237">
            <v>2017</v>
          </cell>
          <cell r="C237">
            <v>8300</v>
          </cell>
          <cell r="D237">
            <v>2</v>
          </cell>
          <cell r="E237">
            <v>2</v>
          </cell>
          <cell r="F237">
            <v>1</v>
          </cell>
          <cell r="G237">
            <v>4000</v>
          </cell>
          <cell r="H237">
            <v>4400</v>
          </cell>
          <cell r="I237">
            <v>442</v>
          </cell>
          <cell r="K237" t="str">
            <v>Becas para aspirantes a Policía Estatal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 t="str">
            <v>Beca</v>
          </cell>
          <cell r="V237" t="str">
            <v>FC</v>
          </cell>
        </row>
        <row r="238">
          <cell r="A238">
            <v>181</v>
          </cell>
          <cell r="B238">
            <v>2017</v>
          </cell>
          <cell r="C238">
            <v>8300</v>
          </cell>
          <cell r="D238">
            <v>2</v>
          </cell>
          <cell r="E238">
            <v>2</v>
          </cell>
          <cell r="F238">
            <v>1</v>
          </cell>
          <cell r="G238">
            <v>4000</v>
          </cell>
          <cell r="H238">
            <v>4400</v>
          </cell>
          <cell r="I238">
            <v>442</v>
          </cell>
          <cell r="K238" t="str">
            <v>Becas para aspirantes a Policía Municipal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 t="str">
            <v>Beca</v>
          </cell>
          <cell r="V238" t="str">
            <v>FC/FM</v>
          </cell>
        </row>
        <row r="239">
          <cell r="A239">
            <v>182</v>
          </cell>
          <cell r="B239">
            <v>2017</v>
          </cell>
          <cell r="C239">
            <v>8300</v>
          </cell>
          <cell r="D239">
            <v>2</v>
          </cell>
          <cell r="E239">
            <v>2</v>
          </cell>
          <cell r="F239">
            <v>1</v>
          </cell>
          <cell r="G239">
            <v>4000</v>
          </cell>
          <cell r="H239">
            <v>4400</v>
          </cell>
          <cell r="I239">
            <v>442</v>
          </cell>
          <cell r="K239" t="str">
            <v>Becas para aspirantes a Administrativo del sistema penitenciario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 t="str">
            <v>Beca</v>
          </cell>
          <cell r="V239" t="str">
            <v>AE</v>
          </cell>
        </row>
        <row r="240">
          <cell r="A240">
            <v>183</v>
          </cell>
          <cell r="B240">
            <v>2017</v>
          </cell>
          <cell r="C240">
            <v>8300</v>
          </cell>
          <cell r="D240">
            <v>2</v>
          </cell>
          <cell r="E240">
            <v>2</v>
          </cell>
          <cell r="F240">
            <v>1</v>
          </cell>
          <cell r="G240">
            <v>4000</v>
          </cell>
          <cell r="H240">
            <v>4400</v>
          </cell>
          <cell r="I240">
            <v>442</v>
          </cell>
          <cell r="K240" t="str">
            <v>Becas para aspirantes a Técnico del sistema penitenciario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 t="str">
            <v>Beca</v>
          </cell>
          <cell r="V240" t="str">
            <v>AE</v>
          </cell>
        </row>
        <row r="241">
          <cell r="A241">
            <v>184</v>
          </cell>
          <cell r="B241">
            <v>2017</v>
          </cell>
          <cell r="C241">
            <v>8300</v>
          </cell>
          <cell r="D241">
            <v>2</v>
          </cell>
          <cell r="E241">
            <v>2</v>
          </cell>
          <cell r="F241">
            <v>1</v>
          </cell>
          <cell r="G241">
            <v>4000</v>
          </cell>
          <cell r="H241">
            <v>4400</v>
          </cell>
          <cell r="I241">
            <v>442</v>
          </cell>
          <cell r="K241" t="str">
            <v>Becas para aspirantes a Jurídico del sistema penitenciario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Beca</v>
          </cell>
          <cell r="V241" t="str">
            <v>AE</v>
          </cell>
        </row>
        <row r="242">
          <cell r="A242">
            <v>185</v>
          </cell>
          <cell r="B242">
            <v>2017</v>
          </cell>
          <cell r="C242">
            <v>8300</v>
          </cell>
          <cell r="D242">
            <v>2</v>
          </cell>
          <cell r="E242">
            <v>2</v>
          </cell>
          <cell r="F242">
            <v>1</v>
          </cell>
          <cell r="G242">
            <v>4000</v>
          </cell>
          <cell r="H242">
            <v>4400</v>
          </cell>
          <cell r="I242">
            <v>442</v>
          </cell>
          <cell r="K242" t="str">
            <v>Becas para aspirante a Guía Técnico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Beca</v>
          </cell>
          <cell r="V242" t="str">
            <v>AE</v>
          </cell>
        </row>
        <row r="243">
          <cell r="A243">
            <v>186</v>
          </cell>
          <cell r="B243">
            <v>2017</v>
          </cell>
          <cell r="C243">
            <v>8300</v>
          </cell>
          <cell r="D243">
            <v>2</v>
          </cell>
          <cell r="E243">
            <v>2</v>
          </cell>
          <cell r="F243">
            <v>1</v>
          </cell>
          <cell r="G243">
            <v>4000</v>
          </cell>
          <cell r="H243">
            <v>4400</v>
          </cell>
          <cell r="I243">
            <v>442</v>
          </cell>
          <cell r="K243" t="str">
            <v>Becas para otros aspirantes a ser integrantes de las instituciones de seguridad pública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 t="str">
            <v>Beca</v>
          </cell>
          <cell r="V243" t="str">
            <v>AE</v>
          </cell>
        </row>
        <row r="244">
          <cell r="A244">
            <v>187</v>
          </cell>
          <cell r="B244">
            <v>2017</v>
          </cell>
          <cell r="C244">
            <v>8300</v>
          </cell>
          <cell r="D244">
            <v>2</v>
          </cell>
          <cell r="E244">
            <v>2</v>
          </cell>
          <cell r="F244">
            <v>1</v>
          </cell>
          <cell r="G244">
            <v>5000</v>
          </cell>
          <cell r="K244" t="str">
            <v>BIENES MUEBLES, INMUEBLES E INTANGIBLES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A245">
            <v>188</v>
          </cell>
          <cell r="B245">
            <v>2017</v>
          </cell>
          <cell r="C245">
            <v>8300</v>
          </cell>
          <cell r="D245">
            <v>2</v>
          </cell>
          <cell r="E245">
            <v>2</v>
          </cell>
          <cell r="F245">
            <v>1</v>
          </cell>
          <cell r="G245">
            <v>5000</v>
          </cell>
          <cell r="H245">
            <v>5200</v>
          </cell>
          <cell r="K245" t="str">
            <v>Mobiliario y Equipo Educacional y Recreativo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A246">
            <v>189</v>
          </cell>
          <cell r="B246">
            <v>2017</v>
          </cell>
          <cell r="C246">
            <v>8300</v>
          </cell>
          <cell r="D246">
            <v>2</v>
          </cell>
          <cell r="E246">
            <v>2</v>
          </cell>
          <cell r="F246">
            <v>1</v>
          </cell>
          <cell r="G246">
            <v>5000</v>
          </cell>
          <cell r="H246">
            <v>5200</v>
          </cell>
          <cell r="I246">
            <v>522</v>
          </cell>
          <cell r="K246" t="str">
            <v>Aparatos deportivos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A247">
            <v>190</v>
          </cell>
          <cell r="B247">
            <v>2017</v>
          </cell>
          <cell r="C247">
            <v>8300</v>
          </cell>
          <cell r="D247">
            <v>2</v>
          </cell>
          <cell r="E247">
            <v>2</v>
          </cell>
          <cell r="F247">
            <v>1</v>
          </cell>
          <cell r="G247">
            <v>5000</v>
          </cell>
          <cell r="H247">
            <v>5200</v>
          </cell>
          <cell r="I247">
            <v>522</v>
          </cell>
          <cell r="J247">
            <v>1</v>
          </cell>
          <cell r="K247" t="str">
            <v>Aparato pantorrilla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 t="str">
            <v>Pieza</v>
          </cell>
          <cell r="V247" t="str">
            <v>FC</v>
          </cell>
        </row>
        <row r="248">
          <cell r="A248">
            <v>191</v>
          </cell>
          <cell r="B248">
            <v>2017</v>
          </cell>
          <cell r="C248">
            <v>8300</v>
          </cell>
          <cell r="D248">
            <v>2</v>
          </cell>
          <cell r="E248">
            <v>2</v>
          </cell>
          <cell r="F248">
            <v>1</v>
          </cell>
          <cell r="G248">
            <v>5000</v>
          </cell>
          <cell r="H248">
            <v>5200</v>
          </cell>
          <cell r="I248">
            <v>522</v>
          </cell>
          <cell r="J248">
            <v>2</v>
          </cell>
          <cell r="K248" t="str">
            <v>Banco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 t="str">
            <v>Pieza</v>
          </cell>
          <cell r="V248" t="str">
            <v>FC</v>
          </cell>
        </row>
        <row r="249">
          <cell r="A249">
            <v>192</v>
          </cell>
          <cell r="B249">
            <v>2017</v>
          </cell>
          <cell r="C249">
            <v>8300</v>
          </cell>
          <cell r="D249">
            <v>2</v>
          </cell>
          <cell r="E249">
            <v>2</v>
          </cell>
          <cell r="F249">
            <v>1</v>
          </cell>
          <cell r="G249">
            <v>5000</v>
          </cell>
          <cell r="H249">
            <v>5200</v>
          </cell>
          <cell r="I249">
            <v>522</v>
          </cell>
          <cell r="J249">
            <v>3</v>
          </cell>
          <cell r="K249" t="str">
            <v>Barra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 t="str">
            <v>Pieza</v>
          </cell>
          <cell r="V249" t="str">
            <v>FC</v>
          </cell>
        </row>
        <row r="250">
          <cell r="A250">
            <v>193</v>
          </cell>
          <cell r="B250">
            <v>2017</v>
          </cell>
          <cell r="C250">
            <v>8300</v>
          </cell>
          <cell r="D250">
            <v>2</v>
          </cell>
          <cell r="E250">
            <v>2</v>
          </cell>
          <cell r="F250">
            <v>1</v>
          </cell>
          <cell r="G250">
            <v>5000</v>
          </cell>
          <cell r="H250">
            <v>5200</v>
          </cell>
          <cell r="I250">
            <v>522</v>
          </cell>
          <cell r="J250">
            <v>4</v>
          </cell>
          <cell r="K250" t="str">
            <v>Bicicleta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 t="str">
            <v>Pieza</v>
          </cell>
          <cell r="V250" t="str">
            <v>FC</v>
          </cell>
        </row>
        <row r="251">
          <cell r="A251">
            <v>194</v>
          </cell>
          <cell r="B251">
            <v>2017</v>
          </cell>
          <cell r="C251">
            <v>8300</v>
          </cell>
          <cell r="D251">
            <v>2</v>
          </cell>
          <cell r="E251">
            <v>2</v>
          </cell>
          <cell r="F251">
            <v>1</v>
          </cell>
          <cell r="G251">
            <v>5000</v>
          </cell>
          <cell r="H251">
            <v>5200</v>
          </cell>
          <cell r="I251">
            <v>522</v>
          </cell>
          <cell r="J251">
            <v>5</v>
          </cell>
          <cell r="K251" t="str">
            <v>Caminadora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 t="str">
            <v>Pieza</v>
          </cell>
          <cell r="V251" t="str">
            <v>FC</v>
          </cell>
        </row>
        <row r="252">
          <cell r="A252">
            <v>195</v>
          </cell>
          <cell r="B252">
            <v>2017</v>
          </cell>
          <cell r="C252">
            <v>8300</v>
          </cell>
          <cell r="D252">
            <v>2</v>
          </cell>
          <cell r="E252">
            <v>2</v>
          </cell>
          <cell r="F252">
            <v>1</v>
          </cell>
          <cell r="G252">
            <v>5000</v>
          </cell>
          <cell r="H252">
            <v>5200</v>
          </cell>
          <cell r="I252">
            <v>522</v>
          </cell>
          <cell r="J252">
            <v>6</v>
          </cell>
          <cell r="K252" t="str">
            <v>Costal de box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 t="str">
            <v>Pieza</v>
          </cell>
          <cell r="V252" t="str">
            <v>FC</v>
          </cell>
        </row>
        <row r="253">
          <cell r="A253">
            <v>196</v>
          </cell>
          <cell r="B253">
            <v>2017</v>
          </cell>
          <cell r="C253">
            <v>8300</v>
          </cell>
          <cell r="D253">
            <v>2</v>
          </cell>
          <cell r="E253">
            <v>2</v>
          </cell>
          <cell r="F253">
            <v>1</v>
          </cell>
          <cell r="G253">
            <v>5000</v>
          </cell>
          <cell r="H253">
            <v>5200</v>
          </cell>
          <cell r="I253">
            <v>522</v>
          </cell>
          <cell r="J253">
            <v>7</v>
          </cell>
          <cell r="K253" t="str">
            <v>Discos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 t="str">
            <v>Pieza</v>
          </cell>
          <cell r="V253" t="str">
            <v>FC</v>
          </cell>
        </row>
        <row r="254">
          <cell r="A254">
            <v>197</v>
          </cell>
          <cell r="B254">
            <v>2017</v>
          </cell>
          <cell r="C254">
            <v>8300</v>
          </cell>
          <cell r="D254">
            <v>2</v>
          </cell>
          <cell r="E254">
            <v>2</v>
          </cell>
          <cell r="F254">
            <v>1</v>
          </cell>
          <cell r="G254">
            <v>5000</v>
          </cell>
          <cell r="H254">
            <v>5200</v>
          </cell>
          <cell r="I254">
            <v>522</v>
          </cell>
          <cell r="J254">
            <v>8</v>
          </cell>
          <cell r="K254" t="str">
            <v>Elíptica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 t="str">
            <v>Pieza</v>
          </cell>
          <cell r="V254" t="str">
            <v>FC</v>
          </cell>
        </row>
        <row r="255">
          <cell r="A255">
            <v>198</v>
          </cell>
          <cell r="B255">
            <v>2017</v>
          </cell>
          <cell r="C255">
            <v>8300</v>
          </cell>
          <cell r="D255">
            <v>2</v>
          </cell>
          <cell r="E255">
            <v>2</v>
          </cell>
          <cell r="F255">
            <v>1</v>
          </cell>
          <cell r="G255">
            <v>5000</v>
          </cell>
          <cell r="H255">
            <v>5200</v>
          </cell>
          <cell r="I255">
            <v>522</v>
          </cell>
          <cell r="J255">
            <v>9</v>
          </cell>
          <cell r="K255" t="str">
            <v>Equipo para bíceps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Pieza</v>
          </cell>
          <cell r="V255" t="str">
            <v>FC</v>
          </cell>
        </row>
        <row r="256">
          <cell r="A256">
            <v>199</v>
          </cell>
          <cell r="B256">
            <v>2017</v>
          </cell>
          <cell r="C256">
            <v>8300</v>
          </cell>
          <cell r="D256">
            <v>2</v>
          </cell>
          <cell r="E256">
            <v>2</v>
          </cell>
          <cell r="F256">
            <v>1</v>
          </cell>
          <cell r="G256">
            <v>5000</v>
          </cell>
          <cell r="H256">
            <v>5200</v>
          </cell>
          <cell r="I256">
            <v>522</v>
          </cell>
          <cell r="J256">
            <v>10</v>
          </cell>
          <cell r="K256" t="str">
            <v>Equipo para ejercitar bíceps y tríceps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Pieza</v>
          </cell>
          <cell r="V256" t="str">
            <v>FC</v>
          </cell>
        </row>
        <row r="257">
          <cell r="A257">
            <v>200</v>
          </cell>
          <cell r="B257">
            <v>2017</v>
          </cell>
          <cell r="C257">
            <v>8300</v>
          </cell>
          <cell r="D257">
            <v>2</v>
          </cell>
          <cell r="E257">
            <v>2</v>
          </cell>
          <cell r="F257">
            <v>1</v>
          </cell>
          <cell r="G257">
            <v>5000</v>
          </cell>
          <cell r="H257">
            <v>5200</v>
          </cell>
          <cell r="I257">
            <v>522</v>
          </cell>
          <cell r="J257">
            <v>11</v>
          </cell>
          <cell r="K257" t="str">
            <v>Equipo para ejercitar espalda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Pieza</v>
          </cell>
          <cell r="V257" t="str">
            <v>FC</v>
          </cell>
        </row>
        <row r="258">
          <cell r="A258">
            <v>201</v>
          </cell>
          <cell r="B258">
            <v>2017</v>
          </cell>
          <cell r="C258">
            <v>8300</v>
          </cell>
          <cell r="D258">
            <v>2</v>
          </cell>
          <cell r="E258">
            <v>2</v>
          </cell>
          <cell r="F258">
            <v>1</v>
          </cell>
          <cell r="G258">
            <v>5000</v>
          </cell>
          <cell r="H258">
            <v>5200</v>
          </cell>
          <cell r="I258">
            <v>522</v>
          </cell>
          <cell r="J258">
            <v>12</v>
          </cell>
          <cell r="K258" t="str">
            <v>Equipo para ejercitar pectoral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 t="str">
            <v>Pieza</v>
          </cell>
          <cell r="V258" t="str">
            <v>FC</v>
          </cell>
        </row>
        <row r="259">
          <cell r="A259">
            <v>202</v>
          </cell>
          <cell r="B259">
            <v>2017</v>
          </cell>
          <cell r="C259">
            <v>8300</v>
          </cell>
          <cell r="D259">
            <v>2</v>
          </cell>
          <cell r="E259">
            <v>2</v>
          </cell>
          <cell r="F259">
            <v>1</v>
          </cell>
          <cell r="G259">
            <v>5000</v>
          </cell>
          <cell r="H259">
            <v>5200</v>
          </cell>
          <cell r="I259">
            <v>522</v>
          </cell>
          <cell r="J259">
            <v>13</v>
          </cell>
          <cell r="K259" t="str">
            <v>Equipo para ejercitar pectorales y hombro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 t="str">
            <v>Pieza</v>
          </cell>
          <cell r="V259" t="str">
            <v>FC</v>
          </cell>
        </row>
        <row r="260">
          <cell r="A260">
            <v>203</v>
          </cell>
          <cell r="B260">
            <v>2017</v>
          </cell>
          <cell r="C260">
            <v>8300</v>
          </cell>
          <cell r="D260">
            <v>2</v>
          </cell>
          <cell r="E260">
            <v>2</v>
          </cell>
          <cell r="F260">
            <v>1</v>
          </cell>
          <cell r="G260">
            <v>5000</v>
          </cell>
          <cell r="H260">
            <v>5200</v>
          </cell>
          <cell r="I260">
            <v>522</v>
          </cell>
          <cell r="J260">
            <v>14</v>
          </cell>
          <cell r="K260" t="str">
            <v>Equipo para ejercitar pierna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 t="str">
            <v>Pieza</v>
          </cell>
          <cell r="V260" t="str">
            <v>FC</v>
          </cell>
        </row>
        <row r="261">
          <cell r="A261">
            <v>204</v>
          </cell>
          <cell r="B261">
            <v>2017</v>
          </cell>
          <cell r="C261">
            <v>8300</v>
          </cell>
          <cell r="D261">
            <v>2</v>
          </cell>
          <cell r="E261">
            <v>2</v>
          </cell>
          <cell r="F261">
            <v>1</v>
          </cell>
          <cell r="G261">
            <v>5000</v>
          </cell>
          <cell r="H261">
            <v>5200</v>
          </cell>
          <cell r="I261">
            <v>522</v>
          </cell>
          <cell r="J261">
            <v>15</v>
          </cell>
          <cell r="K261" t="str">
            <v>Equipo para tríceps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 t="str">
            <v>Pieza</v>
          </cell>
          <cell r="V261" t="str">
            <v>FC</v>
          </cell>
        </row>
        <row r="262">
          <cell r="A262">
            <v>205</v>
          </cell>
          <cell r="B262">
            <v>2017</v>
          </cell>
          <cell r="C262">
            <v>8300</v>
          </cell>
          <cell r="D262">
            <v>2</v>
          </cell>
          <cell r="E262">
            <v>2</v>
          </cell>
          <cell r="F262">
            <v>1</v>
          </cell>
          <cell r="G262">
            <v>5000</v>
          </cell>
          <cell r="H262">
            <v>5200</v>
          </cell>
          <cell r="I262">
            <v>522</v>
          </cell>
          <cell r="J262">
            <v>16</v>
          </cell>
          <cell r="K262" t="str">
            <v>Extensión de pierna con peso integrado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 t="str">
            <v>Pieza</v>
          </cell>
          <cell r="V262" t="str">
            <v>FC</v>
          </cell>
        </row>
        <row r="263">
          <cell r="A263">
            <v>206</v>
          </cell>
          <cell r="B263">
            <v>2017</v>
          </cell>
          <cell r="C263">
            <v>8300</v>
          </cell>
          <cell r="D263">
            <v>2</v>
          </cell>
          <cell r="E263">
            <v>2</v>
          </cell>
          <cell r="F263">
            <v>1</v>
          </cell>
          <cell r="G263">
            <v>5000</v>
          </cell>
          <cell r="H263">
            <v>5200</v>
          </cell>
          <cell r="I263">
            <v>522</v>
          </cell>
          <cell r="J263">
            <v>17</v>
          </cell>
          <cell r="K263" t="str">
            <v>Juego de mancuernas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 t="str">
            <v>Pieza</v>
          </cell>
          <cell r="V263" t="str">
            <v>FC</v>
          </cell>
        </row>
        <row r="264">
          <cell r="A264">
            <v>207</v>
          </cell>
          <cell r="B264">
            <v>2017</v>
          </cell>
          <cell r="C264">
            <v>8300</v>
          </cell>
          <cell r="D264">
            <v>2</v>
          </cell>
          <cell r="E264">
            <v>2</v>
          </cell>
          <cell r="F264">
            <v>1</v>
          </cell>
          <cell r="G264">
            <v>5000</v>
          </cell>
          <cell r="H264">
            <v>5200</v>
          </cell>
          <cell r="I264">
            <v>522</v>
          </cell>
          <cell r="J264">
            <v>18</v>
          </cell>
          <cell r="K264" t="str">
            <v>Manoplas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Pieza</v>
          </cell>
          <cell r="V264" t="str">
            <v>FC</v>
          </cell>
        </row>
        <row r="265">
          <cell r="A265">
            <v>208</v>
          </cell>
          <cell r="B265">
            <v>2017</v>
          </cell>
          <cell r="C265">
            <v>8300</v>
          </cell>
          <cell r="D265">
            <v>2</v>
          </cell>
          <cell r="E265">
            <v>2</v>
          </cell>
          <cell r="F265">
            <v>1</v>
          </cell>
          <cell r="G265">
            <v>5000</v>
          </cell>
          <cell r="H265">
            <v>5200</v>
          </cell>
          <cell r="I265">
            <v>522</v>
          </cell>
          <cell r="J265">
            <v>19</v>
          </cell>
          <cell r="K265" t="str">
            <v>Máquina smith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 t="str">
            <v>Pieza</v>
          </cell>
          <cell r="V265" t="str">
            <v>FC</v>
          </cell>
        </row>
        <row r="266">
          <cell r="A266">
            <v>209</v>
          </cell>
          <cell r="B266">
            <v>2017</v>
          </cell>
          <cell r="C266">
            <v>8300</v>
          </cell>
          <cell r="D266">
            <v>2</v>
          </cell>
          <cell r="E266">
            <v>2</v>
          </cell>
          <cell r="F266">
            <v>1</v>
          </cell>
          <cell r="G266">
            <v>5000</v>
          </cell>
          <cell r="H266">
            <v>5200</v>
          </cell>
          <cell r="I266">
            <v>522</v>
          </cell>
          <cell r="J266">
            <v>20</v>
          </cell>
          <cell r="K266" t="str">
            <v>Multipolea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 t="str">
            <v>Pieza</v>
          </cell>
          <cell r="V266" t="str">
            <v>FC</v>
          </cell>
        </row>
        <row r="267">
          <cell r="A267">
            <v>210</v>
          </cell>
          <cell r="B267">
            <v>2017</v>
          </cell>
          <cell r="C267">
            <v>8300</v>
          </cell>
          <cell r="D267">
            <v>2</v>
          </cell>
          <cell r="E267">
            <v>2</v>
          </cell>
          <cell r="F267">
            <v>1</v>
          </cell>
          <cell r="G267">
            <v>5000</v>
          </cell>
          <cell r="H267">
            <v>5200</v>
          </cell>
          <cell r="I267">
            <v>522</v>
          </cell>
          <cell r="J267">
            <v>21</v>
          </cell>
          <cell r="K267" t="str">
            <v>Peras fijas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 t="str">
            <v>Pieza</v>
          </cell>
          <cell r="V267" t="str">
            <v>FC</v>
          </cell>
        </row>
        <row r="268">
          <cell r="A268">
            <v>211</v>
          </cell>
          <cell r="B268">
            <v>2017</v>
          </cell>
          <cell r="C268">
            <v>8300</v>
          </cell>
          <cell r="D268">
            <v>2</v>
          </cell>
          <cell r="E268">
            <v>2</v>
          </cell>
          <cell r="F268">
            <v>1</v>
          </cell>
          <cell r="G268">
            <v>5000</v>
          </cell>
          <cell r="H268">
            <v>5200</v>
          </cell>
          <cell r="I268">
            <v>522</v>
          </cell>
          <cell r="J268">
            <v>22</v>
          </cell>
          <cell r="K268" t="str">
            <v>Polea para espalda y remo peso integrado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 t="str">
            <v>Pieza</v>
          </cell>
          <cell r="V268" t="str">
            <v>FC</v>
          </cell>
        </row>
        <row r="269">
          <cell r="A269">
            <v>212</v>
          </cell>
          <cell r="B269">
            <v>2017</v>
          </cell>
          <cell r="C269">
            <v>8300</v>
          </cell>
          <cell r="D269">
            <v>2</v>
          </cell>
          <cell r="E269">
            <v>2</v>
          </cell>
          <cell r="F269">
            <v>1</v>
          </cell>
          <cell r="G269">
            <v>5000</v>
          </cell>
          <cell r="H269">
            <v>5200</v>
          </cell>
          <cell r="I269">
            <v>522</v>
          </cell>
          <cell r="J269">
            <v>23</v>
          </cell>
          <cell r="K269" t="str">
            <v>Porta mancuerna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 t="str">
            <v>Pieza</v>
          </cell>
          <cell r="V269" t="str">
            <v>FC</v>
          </cell>
        </row>
        <row r="270">
          <cell r="A270">
            <v>213</v>
          </cell>
          <cell r="B270">
            <v>2017</v>
          </cell>
          <cell r="C270">
            <v>8300</v>
          </cell>
          <cell r="D270">
            <v>2</v>
          </cell>
          <cell r="E270">
            <v>2</v>
          </cell>
          <cell r="F270">
            <v>1</v>
          </cell>
          <cell r="G270">
            <v>5000</v>
          </cell>
          <cell r="H270">
            <v>5200</v>
          </cell>
          <cell r="I270">
            <v>522</v>
          </cell>
          <cell r="J270">
            <v>24</v>
          </cell>
          <cell r="K270" t="str">
            <v>Portadiscos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 t="str">
            <v>Pieza</v>
          </cell>
          <cell r="V270" t="str">
            <v>FC</v>
          </cell>
        </row>
        <row r="271">
          <cell r="A271">
            <v>214</v>
          </cell>
          <cell r="B271">
            <v>2017</v>
          </cell>
          <cell r="C271">
            <v>8300</v>
          </cell>
          <cell r="D271">
            <v>2</v>
          </cell>
          <cell r="E271">
            <v>2</v>
          </cell>
          <cell r="F271">
            <v>1</v>
          </cell>
          <cell r="G271">
            <v>5000</v>
          </cell>
          <cell r="H271">
            <v>5200</v>
          </cell>
          <cell r="I271">
            <v>522</v>
          </cell>
          <cell r="J271">
            <v>25</v>
          </cell>
          <cell r="K271" t="str">
            <v xml:space="preserve">Prensa para pierna 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 t="str">
            <v>Pieza</v>
          </cell>
          <cell r="V271" t="str">
            <v>FC</v>
          </cell>
        </row>
        <row r="272">
          <cell r="A272">
            <v>215</v>
          </cell>
          <cell r="B272">
            <v>2017</v>
          </cell>
          <cell r="C272">
            <v>8300</v>
          </cell>
          <cell r="D272">
            <v>2</v>
          </cell>
          <cell r="E272">
            <v>2</v>
          </cell>
          <cell r="F272">
            <v>1</v>
          </cell>
          <cell r="G272">
            <v>5000</v>
          </cell>
          <cell r="H272">
            <v>5200</v>
          </cell>
          <cell r="I272">
            <v>522</v>
          </cell>
          <cell r="J272">
            <v>26</v>
          </cell>
          <cell r="K272" t="str">
            <v xml:space="preserve">Rack 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 t="str">
            <v>Pieza</v>
          </cell>
          <cell r="V272" t="str">
            <v>FC</v>
          </cell>
        </row>
        <row r="273">
          <cell r="A273">
            <v>216</v>
          </cell>
          <cell r="B273">
            <v>2017</v>
          </cell>
          <cell r="C273">
            <v>8300</v>
          </cell>
          <cell r="D273">
            <v>2</v>
          </cell>
          <cell r="E273">
            <v>2</v>
          </cell>
          <cell r="F273">
            <v>1</v>
          </cell>
          <cell r="G273">
            <v>5000</v>
          </cell>
          <cell r="H273">
            <v>5200</v>
          </cell>
          <cell r="I273">
            <v>522</v>
          </cell>
          <cell r="J273">
            <v>27</v>
          </cell>
          <cell r="K273" t="str">
            <v>Remadora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 t="str">
            <v>Pieza</v>
          </cell>
          <cell r="V273" t="str">
            <v>FC</v>
          </cell>
        </row>
        <row r="274">
          <cell r="A274">
            <v>217</v>
          </cell>
          <cell r="B274">
            <v>2017</v>
          </cell>
          <cell r="C274">
            <v>8300</v>
          </cell>
          <cell r="D274">
            <v>2</v>
          </cell>
          <cell r="E274">
            <v>2</v>
          </cell>
          <cell r="F274">
            <v>1</v>
          </cell>
          <cell r="G274">
            <v>5000</v>
          </cell>
          <cell r="H274">
            <v>5200</v>
          </cell>
          <cell r="I274">
            <v>522</v>
          </cell>
          <cell r="J274">
            <v>28</v>
          </cell>
          <cell r="K274" t="str">
            <v>Set olímpico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 t="str">
            <v>Pieza</v>
          </cell>
          <cell r="V274" t="str">
            <v>FC</v>
          </cell>
        </row>
        <row r="275">
          <cell r="A275">
            <v>218</v>
          </cell>
          <cell r="B275">
            <v>2017</v>
          </cell>
          <cell r="C275">
            <v>8300</v>
          </cell>
          <cell r="D275">
            <v>2</v>
          </cell>
          <cell r="E275">
            <v>2</v>
          </cell>
          <cell r="F275">
            <v>1</v>
          </cell>
          <cell r="G275">
            <v>5000</v>
          </cell>
          <cell r="H275">
            <v>5200</v>
          </cell>
          <cell r="I275">
            <v>522</v>
          </cell>
          <cell r="J275">
            <v>29</v>
          </cell>
          <cell r="K275" t="str">
            <v>Tabla abdominal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 t="str">
            <v>Pieza</v>
          </cell>
          <cell r="V275" t="str">
            <v>FC</v>
          </cell>
        </row>
        <row r="276">
          <cell r="A276">
            <v>219</v>
          </cell>
          <cell r="B276">
            <v>2017</v>
          </cell>
          <cell r="C276">
            <v>8300</v>
          </cell>
          <cell r="D276">
            <v>2</v>
          </cell>
          <cell r="E276">
            <v>2</v>
          </cell>
          <cell r="F276">
            <v>1</v>
          </cell>
          <cell r="G276">
            <v>5000</v>
          </cell>
          <cell r="H276">
            <v>5200</v>
          </cell>
          <cell r="I276">
            <v>522</v>
          </cell>
          <cell r="J276">
            <v>30</v>
          </cell>
          <cell r="K276" t="str">
            <v>Torre multifuncional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 t="str">
            <v>Pieza</v>
          </cell>
          <cell r="V276" t="str">
            <v>FC</v>
          </cell>
        </row>
        <row r="277">
          <cell r="A277">
            <v>220</v>
          </cell>
          <cell r="B277">
            <v>2017</v>
          </cell>
          <cell r="C277">
            <v>8300</v>
          </cell>
          <cell r="D277">
            <v>2</v>
          </cell>
          <cell r="E277">
            <v>2</v>
          </cell>
          <cell r="F277">
            <v>1</v>
          </cell>
          <cell r="G277">
            <v>5000</v>
          </cell>
          <cell r="H277">
            <v>5400</v>
          </cell>
          <cell r="K277" t="str">
            <v>Vehículos y Equipo de Transporte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A278">
            <v>221</v>
          </cell>
          <cell r="B278">
            <v>2017</v>
          </cell>
          <cell r="C278">
            <v>8300</v>
          </cell>
          <cell r="D278">
            <v>2</v>
          </cell>
          <cell r="E278">
            <v>2</v>
          </cell>
          <cell r="F278">
            <v>1</v>
          </cell>
          <cell r="G278">
            <v>5000</v>
          </cell>
          <cell r="H278">
            <v>5400</v>
          </cell>
          <cell r="I278">
            <v>541</v>
          </cell>
          <cell r="K278" t="str">
            <v>Vehículos y equipo terrestre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A279">
            <v>222</v>
          </cell>
          <cell r="B279">
            <v>2017</v>
          </cell>
          <cell r="C279">
            <v>8300</v>
          </cell>
          <cell r="D279">
            <v>2</v>
          </cell>
          <cell r="E279">
            <v>2</v>
          </cell>
          <cell r="F279">
            <v>1</v>
          </cell>
          <cell r="G279">
            <v>5000</v>
          </cell>
          <cell r="H279">
            <v>5400</v>
          </cell>
          <cell r="I279">
            <v>541</v>
          </cell>
          <cell r="J279">
            <v>1</v>
          </cell>
          <cell r="K279" t="str">
            <v>Cuatrimoto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 t="str">
            <v>Pieza</v>
          </cell>
          <cell r="V279" t="str">
            <v>FC</v>
          </cell>
        </row>
        <row r="280">
          <cell r="A280">
            <v>223</v>
          </cell>
          <cell r="B280">
            <v>2017</v>
          </cell>
          <cell r="C280">
            <v>8300</v>
          </cell>
          <cell r="D280">
            <v>2</v>
          </cell>
          <cell r="E280">
            <v>2</v>
          </cell>
          <cell r="F280">
            <v>1</v>
          </cell>
          <cell r="G280">
            <v>5000</v>
          </cell>
          <cell r="H280">
            <v>5400</v>
          </cell>
          <cell r="I280">
            <v>541</v>
          </cell>
          <cell r="J280">
            <v>2</v>
          </cell>
          <cell r="K280" t="str">
            <v>Motocicleta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 t="str">
            <v>Pieza</v>
          </cell>
          <cell r="V280" t="str">
            <v>FC</v>
          </cell>
        </row>
        <row r="281">
          <cell r="A281">
            <v>224</v>
          </cell>
          <cell r="B281">
            <v>2017</v>
          </cell>
          <cell r="C281">
            <v>8300</v>
          </cell>
          <cell r="D281">
            <v>2</v>
          </cell>
          <cell r="E281">
            <v>2</v>
          </cell>
          <cell r="F281">
            <v>1</v>
          </cell>
          <cell r="G281">
            <v>5000</v>
          </cell>
          <cell r="H281">
            <v>5400</v>
          </cell>
          <cell r="I281">
            <v>541</v>
          </cell>
          <cell r="J281">
            <v>3</v>
          </cell>
          <cell r="K281" t="str">
            <v xml:space="preserve">Vehículo 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 t="str">
            <v>Pieza</v>
          </cell>
          <cell r="V281" t="str">
            <v>FC</v>
          </cell>
        </row>
        <row r="282">
          <cell r="A282">
            <v>225</v>
          </cell>
          <cell r="B282">
            <v>2017</v>
          </cell>
          <cell r="C282">
            <v>8300</v>
          </cell>
          <cell r="D282">
            <v>2</v>
          </cell>
          <cell r="E282">
            <v>2</v>
          </cell>
          <cell r="F282">
            <v>1</v>
          </cell>
          <cell r="G282">
            <v>5000</v>
          </cell>
          <cell r="H282">
            <v>5500</v>
          </cell>
          <cell r="K282" t="str">
            <v>Equipo de Defensa y Seguridad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</row>
        <row r="283">
          <cell r="A283">
            <v>226</v>
          </cell>
          <cell r="B283">
            <v>2017</v>
          </cell>
          <cell r="C283">
            <v>8300</v>
          </cell>
          <cell r="D283">
            <v>2</v>
          </cell>
          <cell r="E283">
            <v>2</v>
          </cell>
          <cell r="F283">
            <v>1</v>
          </cell>
          <cell r="G283">
            <v>5000</v>
          </cell>
          <cell r="H283">
            <v>5500</v>
          </cell>
          <cell r="I283">
            <v>551</v>
          </cell>
          <cell r="K283" t="str">
            <v>Equipo de defensa y seguridad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A284">
            <v>227</v>
          </cell>
          <cell r="B284">
            <v>2017</v>
          </cell>
          <cell r="C284">
            <v>8300</v>
          </cell>
          <cell r="D284">
            <v>2</v>
          </cell>
          <cell r="E284">
            <v>2</v>
          </cell>
          <cell r="F284">
            <v>1</v>
          </cell>
          <cell r="G284">
            <v>5000</v>
          </cell>
          <cell r="H284">
            <v>5500</v>
          </cell>
          <cell r="I284">
            <v>551</v>
          </cell>
          <cell r="J284">
            <v>1</v>
          </cell>
          <cell r="K284" t="str">
            <v xml:space="preserve">Ariete 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 t="str">
            <v>Pieza</v>
          </cell>
          <cell r="V284" t="str">
            <v>FC</v>
          </cell>
        </row>
        <row r="285">
          <cell r="A285">
            <v>228</v>
          </cell>
          <cell r="B285">
            <v>2017</v>
          </cell>
          <cell r="C285">
            <v>8300</v>
          </cell>
          <cell r="D285">
            <v>2</v>
          </cell>
          <cell r="E285">
            <v>2</v>
          </cell>
          <cell r="F285">
            <v>1</v>
          </cell>
          <cell r="G285">
            <v>5000</v>
          </cell>
          <cell r="H285">
            <v>5500</v>
          </cell>
          <cell r="I285">
            <v>551</v>
          </cell>
          <cell r="J285">
            <v>2</v>
          </cell>
          <cell r="K285" t="str">
            <v xml:space="preserve">Arma corta  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Pieza</v>
          </cell>
          <cell r="V285" t="str">
            <v>FC</v>
          </cell>
        </row>
        <row r="286">
          <cell r="A286">
            <v>229</v>
          </cell>
          <cell r="B286">
            <v>2017</v>
          </cell>
          <cell r="C286">
            <v>8300</v>
          </cell>
          <cell r="D286">
            <v>2</v>
          </cell>
          <cell r="E286">
            <v>2</v>
          </cell>
          <cell r="F286">
            <v>1</v>
          </cell>
          <cell r="G286">
            <v>5000</v>
          </cell>
          <cell r="H286">
            <v>5500</v>
          </cell>
          <cell r="I286">
            <v>551</v>
          </cell>
          <cell r="J286">
            <v>3</v>
          </cell>
          <cell r="K286" t="str">
            <v xml:space="preserve">Arma larga  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Pieza</v>
          </cell>
          <cell r="V286" t="str">
            <v>FC</v>
          </cell>
        </row>
        <row r="287">
          <cell r="A287">
            <v>230</v>
          </cell>
          <cell r="B287">
            <v>2017</v>
          </cell>
          <cell r="C287">
            <v>8300</v>
          </cell>
          <cell r="D287">
            <v>2</v>
          </cell>
          <cell r="E287">
            <v>2</v>
          </cell>
          <cell r="F287">
            <v>1</v>
          </cell>
          <cell r="G287">
            <v>5000</v>
          </cell>
          <cell r="H287">
            <v>5500</v>
          </cell>
          <cell r="I287">
            <v>551</v>
          </cell>
          <cell r="J287">
            <v>4</v>
          </cell>
          <cell r="K287" t="str">
            <v>Binoculares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 t="str">
            <v>Pieza</v>
          </cell>
          <cell r="V287" t="str">
            <v>FC</v>
          </cell>
        </row>
        <row r="288">
          <cell r="A288">
            <v>231</v>
          </cell>
          <cell r="B288">
            <v>2017</v>
          </cell>
          <cell r="C288">
            <v>8300</v>
          </cell>
          <cell r="D288">
            <v>2</v>
          </cell>
          <cell r="E288">
            <v>2</v>
          </cell>
          <cell r="F288">
            <v>1</v>
          </cell>
          <cell r="G288">
            <v>5000</v>
          </cell>
          <cell r="H288">
            <v>5500</v>
          </cell>
          <cell r="I288">
            <v>551</v>
          </cell>
          <cell r="J288">
            <v>5</v>
          </cell>
          <cell r="K288" t="str">
            <v>Cizalla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 t="str">
            <v>Pieza</v>
          </cell>
          <cell r="V288" t="str">
            <v>FC</v>
          </cell>
        </row>
        <row r="289">
          <cell r="A289">
            <v>232</v>
          </cell>
          <cell r="B289">
            <v>2017</v>
          </cell>
          <cell r="C289">
            <v>8300</v>
          </cell>
          <cell r="D289">
            <v>2</v>
          </cell>
          <cell r="E289">
            <v>2</v>
          </cell>
          <cell r="F289">
            <v>1</v>
          </cell>
          <cell r="G289">
            <v>5000</v>
          </cell>
          <cell r="H289">
            <v>5500</v>
          </cell>
          <cell r="I289">
            <v>551</v>
          </cell>
          <cell r="J289">
            <v>6</v>
          </cell>
          <cell r="K289" t="str">
            <v>Implemento de visión nocturna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 t="str">
            <v>Pieza</v>
          </cell>
          <cell r="V289" t="str">
            <v>FC</v>
          </cell>
        </row>
        <row r="290">
          <cell r="A290">
            <v>233</v>
          </cell>
          <cell r="B290">
            <v>2017</v>
          </cell>
          <cell r="C290">
            <v>8300</v>
          </cell>
          <cell r="D290">
            <v>2</v>
          </cell>
          <cell r="E290">
            <v>2</v>
          </cell>
          <cell r="F290">
            <v>1</v>
          </cell>
          <cell r="G290">
            <v>5000</v>
          </cell>
          <cell r="H290">
            <v>5500</v>
          </cell>
          <cell r="I290">
            <v>551</v>
          </cell>
          <cell r="J290">
            <v>7</v>
          </cell>
          <cell r="K290" t="str">
            <v>Implemento para abrir ventanas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 t="str">
            <v>Pieza</v>
          </cell>
          <cell r="V290" t="str">
            <v>FC</v>
          </cell>
        </row>
        <row r="291">
          <cell r="A291">
            <v>234</v>
          </cell>
          <cell r="B291">
            <v>2017</v>
          </cell>
          <cell r="C291">
            <v>8300</v>
          </cell>
          <cell r="D291">
            <v>2</v>
          </cell>
          <cell r="E291">
            <v>2</v>
          </cell>
          <cell r="F291">
            <v>1</v>
          </cell>
          <cell r="G291">
            <v>5000</v>
          </cell>
          <cell r="H291">
            <v>5500</v>
          </cell>
          <cell r="I291">
            <v>551</v>
          </cell>
          <cell r="J291">
            <v>8</v>
          </cell>
          <cell r="K291" t="str">
            <v>Mira telescópica diurna y nocturna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 t="str">
            <v>Pieza</v>
          </cell>
          <cell r="V291" t="str">
            <v>FC</v>
          </cell>
        </row>
        <row r="292">
          <cell r="A292">
            <v>235</v>
          </cell>
          <cell r="B292">
            <v>2017</v>
          </cell>
          <cell r="C292">
            <v>8300</v>
          </cell>
          <cell r="D292">
            <v>2</v>
          </cell>
          <cell r="E292">
            <v>2</v>
          </cell>
          <cell r="F292">
            <v>1</v>
          </cell>
          <cell r="G292">
            <v>5000</v>
          </cell>
          <cell r="H292">
            <v>5500</v>
          </cell>
          <cell r="I292">
            <v>551</v>
          </cell>
          <cell r="J292">
            <v>9</v>
          </cell>
          <cell r="K292" t="str">
            <v>Puntero láser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 t="str">
            <v>Pieza</v>
          </cell>
          <cell r="V292" t="str">
            <v>FC</v>
          </cell>
        </row>
        <row r="293">
          <cell r="A293">
            <v>236</v>
          </cell>
          <cell r="B293">
            <v>2017</v>
          </cell>
          <cell r="C293">
            <v>8300</v>
          </cell>
          <cell r="D293">
            <v>2</v>
          </cell>
          <cell r="E293">
            <v>2</v>
          </cell>
          <cell r="F293">
            <v>1</v>
          </cell>
          <cell r="G293">
            <v>5000</v>
          </cell>
          <cell r="H293">
            <v>5500</v>
          </cell>
          <cell r="I293">
            <v>551</v>
          </cell>
          <cell r="J293">
            <v>10</v>
          </cell>
          <cell r="K293" t="str">
            <v>Réplica de cuchillo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 t="str">
            <v>Pieza</v>
          </cell>
          <cell r="V293" t="str">
            <v>FC</v>
          </cell>
        </row>
        <row r="294">
          <cell r="A294">
            <v>237</v>
          </cell>
          <cell r="B294">
            <v>2017</v>
          </cell>
          <cell r="C294">
            <v>8300</v>
          </cell>
          <cell r="D294">
            <v>2</v>
          </cell>
          <cell r="E294">
            <v>2</v>
          </cell>
          <cell r="F294">
            <v>1</v>
          </cell>
          <cell r="G294">
            <v>5000</v>
          </cell>
          <cell r="H294">
            <v>5500</v>
          </cell>
          <cell r="I294">
            <v>551</v>
          </cell>
          <cell r="J294">
            <v>11</v>
          </cell>
          <cell r="K294" t="str">
            <v xml:space="preserve">Réplica de fusil 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 t="str">
            <v>Pieza</v>
          </cell>
          <cell r="V294" t="str">
            <v>FC</v>
          </cell>
        </row>
        <row r="295">
          <cell r="A295">
            <v>238</v>
          </cell>
          <cell r="B295">
            <v>2017</v>
          </cell>
          <cell r="C295">
            <v>8300</v>
          </cell>
          <cell r="D295">
            <v>2</v>
          </cell>
          <cell r="E295">
            <v>2</v>
          </cell>
          <cell r="F295">
            <v>1</v>
          </cell>
          <cell r="G295">
            <v>5000</v>
          </cell>
          <cell r="H295">
            <v>5500</v>
          </cell>
          <cell r="I295">
            <v>551</v>
          </cell>
          <cell r="J295">
            <v>12</v>
          </cell>
          <cell r="K295" t="str">
            <v>Réplica de pistola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Pieza</v>
          </cell>
          <cell r="V295" t="str">
            <v>FC</v>
          </cell>
        </row>
        <row r="296">
          <cell r="A296">
            <v>239</v>
          </cell>
          <cell r="B296">
            <v>2017</v>
          </cell>
          <cell r="C296">
            <v>8300</v>
          </cell>
          <cell r="D296">
            <v>2</v>
          </cell>
          <cell r="E296">
            <v>2</v>
          </cell>
          <cell r="F296">
            <v>1</v>
          </cell>
          <cell r="G296">
            <v>5000</v>
          </cell>
          <cell r="H296">
            <v>5600</v>
          </cell>
          <cell r="K296" t="str">
            <v>Maquinaria, otros equipos y herramientas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297">
          <cell r="A297">
            <v>240</v>
          </cell>
          <cell r="B297">
            <v>2017</v>
          </cell>
          <cell r="C297">
            <v>8300</v>
          </cell>
          <cell r="D297">
            <v>2</v>
          </cell>
          <cell r="E297">
            <v>2</v>
          </cell>
          <cell r="F297">
            <v>1</v>
          </cell>
          <cell r="G297">
            <v>5000</v>
          </cell>
          <cell r="H297">
            <v>5600</v>
          </cell>
          <cell r="I297">
            <v>565</v>
          </cell>
          <cell r="K297" t="str">
            <v>Equipo de comunicación y telecomunicación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A298">
            <v>241</v>
          </cell>
          <cell r="B298">
            <v>2017</v>
          </cell>
          <cell r="C298">
            <v>8300</v>
          </cell>
          <cell r="D298">
            <v>2</v>
          </cell>
          <cell r="E298">
            <v>2</v>
          </cell>
          <cell r="F298">
            <v>1</v>
          </cell>
          <cell r="G298">
            <v>5000</v>
          </cell>
          <cell r="H298">
            <v>5600</v>
          </cell>
          <cell r="I298">
            <v>565</v>
          </cell>
          <cell r="J298">
            <v>1</v>
          </cell>
          <cell r="K298" t="str">
            <v>Radio portátil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 t="str">
            <v>Pieza</v>
          </cell>
          <cell r="V298" t="str">
            <v>FC</v>
          </cell>
        </row>
        <row r="299">
          <cell r="A299">
            <v>242</v>
          </cell>
          <cell r="B299">
            <v>2017</v>
          </cell>
          <cell r="C299">
            <v>8300</v>
          </cell>
          <cell r="D299">
            <v>2</v>
          </cell>
          <cell r="E299">
            <v>2</v>
          </cell>
          <cell r="F299">
            <v>1</v>
          </cell>
          <cell r="G299">
            <v>5000</v>
          </cell>
          <cell r="H299">
            <v>5600</v>
          </cell>
          <cell r="I299">
            <v>569</v>
          </cell>
          <cell r="K299" t="str">
            <v>Otros equipos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A300">
            <v>243</v>
          </cell>
          <cell r="B300">
            <v>2017</v>
          </cell>
          <cell r="C300">
            <v>8300</v>
          </cell>
          <cell r="D300">
            <v>2</v>
          </cell>
          <cell r="E300">
            <v>2</v>
          </cell>
          <cell r="F300">
            <v>1</v>
          </cell>
          <cell r="G300">
            <v>5000</v>
          </cell>
          <cell r="H300">
            <v>5600</v>
          </cell>
          <cell r="I300">
            <v>569</v>
          </cell>
          <cell r="J300">
            <v>1</v>
          </cell>
          <cell r="K300" t="str">
            <v>Simulador de tiro virtual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 t="str">
            <v>Pieza</v>
          </cell>
          <cell r="V300" t="str">
            <v>FC</v>
          </cell>
        </row>
        <row r="301">
          <cell r="A301">
            <v>244</v>
          </cell>
          <cell r="B301">
            <v>2017</v>
          </cell>
          <cell r="C301">
            <v>8300</v>
          </cell>
          <cell r="D301">
            <v>2</v>
          </cell>
          <cell r="E301">
            <v>2</v>
          </cell>
          <cell r="F301">
            <v>1</v>
          </cell>
          <cell r="G301">
            <v>6000</v>
          </cell>
          <cell r="K301" t="str">
            <v>INVERSION PÚBLICA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A302">
            <v>245</v>
          </cell>
          <cell r="B302">
            <v>2017</v>
          </cell>
          <cell r="C302">
            <v>8300</v>
          </cell>
          <cell r="D302">
            <v>2</v>
          </cell>
          <cell r="E302">
            <v>2</v>
          </cell>
          <cell r="F302">
            <v>1</v>
          </cell>
          <cell r="G302">
            <v>6000</v>
          </cell>
          <cell r="H302">
            <v>6200</v>
          </cell>
          <cell r="K302" t="str">
            <v>Obra pública en bienes propios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A303">
            <v>246</v>
          </cell>
          <cell r="B303">
            <v>2017</v>
          </cell>
          <cell r="C303">
            <v>8300</v>
          </cell>
          <cell r="D303">
            <v>2</v>
          </cell>
          <cell r="E303">
            <v>2</v>
          </cell>
          <cell r="F303">
            <v>1</v>
          </cell>
          <cell r="G303">
            <v>6000</v>
          </cell>
          <cell r="H303">
            <v>6200</v>
          </cell>
          <cell r="I303">
            <v>622</v>
          </cell>
          <cell r="K303" t="str">
            <v>Edificación no habitacional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A304">
            <v>247</v>
          </cell>
          <cell r="B304">
            <v>2017</v>
          </cell>
          <cell r="C304">
            <v>8300</v>
          </cell>
          <cell r="D304">
            <v>2</v>
          </cell>
          <cell r="E304">
            <v>2</v>
          </cell>
          <cell r="F304">
            <v>1</v>
          </cell>
          <cell r="G304">
            <v>6000</v>
          </cell>
          <cell r="H304">
            <v>6200</v>
          </cell>
          <cell r="I304">
            <v>622</v>
          </cell>
          <cell r="J304">
            <v>1</v>
          </cell>
          <cell r="K304" t="str">
            <v>Construcción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 t="str">
            <v>Obra</v>
          </cell>
          <cell r="V304" t="str">
            <v>FC</v>
          </cell>
        </row>
        <row r="305">
          <cell r="A305">
            <v>248</v>
          </cell>
          <cell r="B305">
            <v>2017</v>
          </cell>
          <cell r="C305">
            <v>8300</v>
          </cell>
          <cell r="D305">
            <v>2</v>
          </cell>
          <cell r="E305">
            <v>2</v>
          </cell>
          <cell r="F305">
            <v>1</v>
          </cell>
          <cell r="G305">
            <v>6000</v>
          </cell>
          <cell r="H305">
            <v>6200</v>
          </cell>
          <cell r="I305">
            <v>622</v>
          </cell>
          <cell r="J305">
            <v>1</v>
          </cell>
          <cell r="K305" t="str">
            <v xml:space="preserve">Dependencia:
Nombre:
Domicilio: 
Meta: 
Etapa: 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 t="str">
            <v>Obra</v>
          </cell>
          <cell r="V305" t="str">
            <v>FC</v>
          </cell>
        </row>
        <row r="306">
          <cell r="A306">
            <v>249</v>
          </cell>
          <cell r="B306">
            <v>2017</v>
          </cell>
          <cell r="C306">
            <v>8300</v>
          </cell>
          <cell r="D306">
            <v>2</v>
          </cell>
          <cell r="E306">
            <v>2</v>
          </cell>
          <cell r="F306">
            <v>1</v>
          </cell>
          <cell r="G306">
            <v>6000</v>
          </cell>
          <cell r="H306">
            <v>6200</v>
          </cell>
          <cell r="I306">
            <v>622</v>
          </cell>
          <cell r="J306">
            <v>2</v>
          </cell>
          <cell r="K306" t="str">
            <v>Mejoramiento y/o ampliación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 t="str">
            <v>Obra</v>
          </cell>
          <cell r="V306" t="str">
            <v>FC</v>
          </cell>
        </row>
        <row r="307">
          <cell r="A307">
            <v>250</v>
          </cell>
          <cell r="B307">
            <v>2017</v>
          </cell>
          <cell r="C307">
            <v>8300</v>
          </cell>
          <cell r="D307">
            <v>2</v>
          </cell>
          <cell r="E307">
            <v>2</v>
          </cell>
          <cell r="F307">
            <v>1</v>
          </cell>
          <cell r="G307">
            <v>6000</v>
          </cell>
          <cell r="H307">
            <v>6200</v>
          </cell>
          <cell r="I307">
            <v>622</v>
          </cell>
          <cell r="J307">
            <v>2</v>
          </cell>
          <cell r="K307" t="str">
            <v xml:space="preserve">Dependencia:
Nombre:
Domicilio: 
Meta: 
Etapa: 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 t="str">
            <v>Obra</v>
          </cell>
          <cell r="V307" t="str">
            <v>FC</v>
          </cell>
        </row>
        <row r="309">
          <cell r="A309">
            <v>1</v>
          </cell>
          <cell r="B309">
            <v>2017</v>
          </cell>
          <cell r="C309">
            <v>8300</v>
          </cell>
          <cell r="D309">
            <v>2</v>
          </cell>
          <cell r="E309">
            <v>2</v>
          </cell>
          <cell r="F309">
            <v>2</v>
          </cell>
          <cell r="G309">
            <v>1000</v>
          </cell>
          <cell r="K309" t="str">
            <v>SERVICIOS PERSONALES</v>
          </cell>
          <cell r="L309">
            <v>0</v>
          </cell>
          <cell r="M309">
            <v>0</v>
          </cell>
          <cell r="N309">
            <v>0</v>
          </cell>
          <cell r="O309">
            <v>21743819.120000001</v>
          </cell>
          <cell r="P309">
            <v>0</v>
          </cell>
          <cell r="Q309">
            <v>21743819.120000001</v>
          </cell>
          <cell r="R309">
            <v>21743819.120000001</v>
          </cell>
        </row>
        <row r="310">
          <cell r="A310">
            <v>2</v>
          </cell>
          <cell r="B310">
            <v>2017</v>
          </cell>
          <cell r="C310">
            <v>8300</v>
          </cell>
          <cell r="D310">
            <v>2</v>
          </cell>
          <cell r="E310">
            <v>2</v>
          </cell>
          <cell r="F310">
            <v>2</v>
          </cell>
          <cell r="G310">
            <v>1000</v>
          </cell>
          <cell r="H310">
            <v>1200</v>
          </cell>
          <cell r="K310" t="str">
            <v>Remuneraciones al personal de carácter transitorio</v>
          </cell>
          <cell r="L310">
            <v>0</v>
          </cell>
          <cell r="M310">
            <v>0</v>
          </cell>
          <cell r="N310">
            <v>0</v>
          </cell>
          <cell r="O310">
            <v>18963790.41</v>
          </cell>
          <cell r="P310">
            <v>0</v>
          </cell>
          <cell r="Q310">
            <v>18963790.41</v>
          </cell>
          <cell r="R310">
            <v>18963790.41</v>
          </cell>
        </row>
        <row r="311">
          <cell r="A311">
            <v>3</v>
          </cell>
          <cell r="B311">
            <v>2017</v>
          </cell>
          <cell r="C311">
            <v>8300</v>
          </cell>
          <cell r="D311">
            <v>2</v>
          </cell>
          <cell r="E311">
            <v>2</v>
          </cell>
          <cell r="F311">
            <v>2</v>
          </cell>
          <cell r="G311">
            <v>1000</v>
          </cell>
          <cell r="H311">
            <v>1200</v>
          </cell>
          <cell r="I311">
            <v>121</v>
          </cell>
          <cell r="K311" t="str">
            <v>Honorarios asimilables a salarios</v>
          </cell>
          <cell r="L311">
            <v>0</v>
          </cell>
          <cell r="M311">
            <v>0</v>
          </cell>
          <cell r="N311">
            <v>0</v>
          </cell>
          <cell r="O311">
            <v>18963790.41</v>
          </cell>
          <cell r="P311">
            <v>0</v>
          </cell>
          <cell r="Q311">
            <v>18963790.41</v>
          </cell>
          <cell r="R311">
            <v>18963790.41</v>
          </cell>
        </row>
        <row r="312">
          <cell r="A312">
            <v>4</v>
          </cell>
          <cell r="B312">
            <v>2017</v>
          </cell>
          <cell r="C312">
            <v>8300</v>
          </cell>
          <cell r="D312">
            <v>2</v>
          </cell>
          <cell r="E312">
            <v>2</v>
          </cell>
          <cell r="F312">
            <v>2</v>
          </cell>
          <cell r="G312">
            <v>1000</v>
          </cell>
          <cell r="H312">
            <v>1200</v>
          </cell>
          <cell r="I312">
            <v>121</v>
          </cell>
          <cell r="J312">
            <v>1</v>
          </cell>
          <cell r="K312" t="str">
            <v>Honorarios</v>
          </cell>
          <cell r="L312">
            <v>0</v>
          </cell>
          <cell r="M312">
            <v>0</v>
          </cell>
          <cell r="N312">
            <v>0</v>
          </cell>
          <cell r="O312">
            <v>18963790.41</v>
          </cell>
          <cell r="P312">
            <v>0</v>
          </cell>
          <cell r="Q312">
            <v>18963790.41</v>
          </cell>
          <cell r="R312">
            <v>18963790.41</v>
          </cell>
          <cell r="S312" t="str">
            <v>Persona</v>
          </cell>
          <cell r="T312">
            <v>120</v>
          </cell>
          <cell r="V312" t="str">
            <v>AE</v>
          </cell>
        </row>
        <row r="313">
          <cell r="A313">
            <v>5</v>
          </cell>
          <cell r="B313">
            <v>2017</v>
          </cell>
          <cell r="C313">
            <v>8300</v>
          </cell>
          <cell r="D313">
            <v>2</v>
          </cell>
          <cell r="E313">
            <v>2</v>
          </cell>
          <cell r="F313">
            <v>2</v>
          </cell>
          <cell r="G313">
            <v>1000</v>
          </cell>
          <cell r="H313">
            <v>1200</v>
          </cell>
          <cell r="I313">
            <v>122</v>
          </cell>
          <cell r="K313" t="str">
            <v>Sueldos base al personal eventual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A314">
            <v>6</v>
          </cell>
          <cell r="B314">
            <v>2017</v>
          </cell>
          <cell r="C314">
            <v>8300</v>
          </cell>
          <cell r="D314">
            <v>2</v>
          </cell>
          <cell r="E314">
            <v>2</v>
          </cell>
          <cell r="F314">
            <v>2</v>
          </cell>
          <cell r="G314">
            <v>1000</v>
          </cell>
          <cell r="H314">
            <v>1200</v>
          </cell>
          <cell r="I314">
            <v>122</v>
          </cell>
          <cell r="J314">
            <v>1</v>
          </cell>
          <cell r="K314" t="str">
            <v>Sueldo base al personal eventual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 t="str">
            <v>Persona</v>
          </cell>
          <cell r="V314" t="str">
            <v>AE</v>
          </cell>
        </row>
        <row r="315">
          <cell r="A315">
            <v>7</v>
          </cell>
          <cell r="B315">
            <v>2017</v>
          </cell>
          <cell r="C315">
            <v>8300</v>
          </cell>
          <cell r="D315">
            <v>2</v>
          </cell>
          <cell r="E315">
            <v>2</v>
          </cell>
          <cell r="F315">
            <v>2</v>
          </cell>
          <cell r="G315">
            <v>1000</v>
          </cell>
          <cell r="H315">
            <v>1300</v>
          </cell>
          <cell r="K315" t="str">
            <v>Remuneraciones adicionales y especiales</v>
          </cell>
          <cell r="L315">
            <v>0</v>
          </cell>
          <cell r="M315">
            <v>0</v>
          </cell>
          <cell r="N315">
            <v>0</v>
          </cell>
          <cell r="O315">
            <v>2780028.71</v>
          </cell>
          <cell r="P315">
            <v>0</v>
          </cell>
          <cell r="Q315">
            <v>2780028.71</v>
          </cell>
          <cell r="R315">
            <v>2780028.71</v>
          </cell>
        </row>
        <row r="316">
          <cell r="A316">
            <v>8</v>
          </cell>
          <cell r="B316">
            <v>2017</v>
          </cell>
          <cell r="C316">
            <v>8300</v>
          </cell>
          <cell r="D316">
            <v>2</v>
          </cell>
          <cell r="E316">
            <v>2</v>
          </cell>
          <cell r="F316">
            <v>2</v>
          </cell>
          <cell r="G316">
            <v>1000</v>
          </cell>
          <cell r="H316">
            <v>1300</v>
          </cell>
          <cell r="I316">
            <v>132</v>
          </cell>
          <cell r="K316" t="str">
            <v>Primas de vacaciones, dominical y gratificación de fin de año</v>
          </cell>
          <cell r="L316">
            <v>0</v>
          </cell>
          <cell r="M316">
            <v>0</v>
          </cell>
          <cell r="N316">
            <v>0</v>
          </cell>
          <cell r="O316">
            <v>1619264.03</v>
          </cell>
          <cell r="P316">
            <v>0</v>
          </cell>
          <cell r="Q316">
            <v>1619264.03</v>
          </cell>
          <cell r="R316">
            <v>1619264.03</v>
          </cell>
        </row>
        <row r="317">
          <cell r="A317">
            <v>9</v>
          </cell>
          <cell r="B317">
            <v>2017</v>
          </cell>
          <cell r="C317">
            <v>8300</v>
          </cell>
          <cell r="D317">
            <v>2</v>
          </cell>
          <cell r="E317">
            <v>2</v>
          </cell>
          <cell r="F317">
            <v>2</v>
          </cell>
          <cell r="G317">
            <v>1000</v>
          </cell>
          <cell r="H317">
            <v>1300</v>
          </cell>
          <cell r="I317">
            <v>132</v>
          </cell>
          <cell r="J317">
            <v>1</v>
          </cell>
          <cell r="K317" t="str">
            <v>Prima de vacaciones y dominical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 t="str">
            <v>Persona</v>
          </cell>
          <cell r="V317" t="str">
            <v>AE</v>
          </cell>
        </row>
        <row r="318">
          <cell r="A318">
            <v>10</v>
          </cell>
          <cell r="B318">
            <v>2017</v>
          </cell>
          <cell r="C318">
            <v>8300</v>
          </cell>
          <cell r="D318">
            <v>2</v>
          </cell>
          <cell r="E318">
            <v>2</v>
          </cell>
          <cell r="F318">
            <v>2</v>
          </cell>
          <cell r="G318">
            <v>1000</v>
          </cell>
          <cell r="H318">
            <v>1300</v>
          </cell>
          <cell r="I318">
            <v>132</v>
          </cell>
          <cell r="J318">
            <v>2</v>
          </cell>
          <cell r="K318" t="str">
            <v>Aguinaldo o gratificación de fin de año</v>
          </cell>
          <cell r="L318">
            <v>0</v>
          </cell>
          <cell r="M318">
            <v>0</v>
          </cell>
          <cell r="N318">
            <v>0</v>
          </cell>
          <cell r="O318">
            <v>1619264.03</v>
          </cell>
          <cell r="P318">
            <v>0</v>
          </cell>
          <cell r="Q318">
            <v>1619264.03</v>
          </cell>
          <cell r="R318">
            <v>1619264.03</v>
          </cell>
          <cell r="S318" t="str">
            <v>Persona</v>
          </cell>
          <cell r="T318">
            <v>120</v>
          </cell>
          <cell r="V318" t="str">
            <v>AE</v>
          </cell>
        </row>
        <row r="319">
          <cell r="A319">
            <v>11</v>
          </cell>
          <cell r="B319">
            <v>2017</v>
          </cell>
          <cell r="C319">
            <v>8300</v>
          </cell>
          <cell r="D319">
            <v>2</v>
          </cell>
          <cell r="E319">
            <v>2</v>
          </cell>
          <cell r="F319">
            <v>2</v>
          </cell>
          <cell r="G319">
            <v>1000</v>
          </cell>
          <cell r="H319">
            <v>1300</v>
          </cell>
          <cell r="I319">
            <v>134</v>
          </cell>
          <cell r="K319" t="str">
            <v>Compensaciones</v>
          </cell>
          <cell r="L319">
            <v>0</v>
          </cell>
          <cell r="M319">
            <v>0</v>
          </cell>
          <cell r="N319">
            <v>0</v>
          </cell>
          <cell r="O319">
            <v>1160764.68</v>
          </cell>
          <cell r="P319">
            <v>0</v>
          </cell>
          <cell r="Q319">
            <v>1160764.68</v>
          </cell>
          <cell r="R319">
            <v>1160764.68</v>
          </cell>
        </row>
        <row r="320">
          <cell r="A320">
            <v>12</v>
          </cell>
          <cell r="B320">
            <v>2017</v>
          </cell>
          <cell r="C320">
            <v>8300</v>
          </cell>
          <cell r="D320">
            <v>2</v>
          </cell>
          <cell r="E320">
            <v>2</v>
          </cell>
          <cell r="F320">
            <v>2</v>
          </cell>
          <cell r="G320">
            <v>1000</v>
          </cell>
          <cell r="H320">
            <v>1300</v>
          </cell>
          <cell r="I320">
            <v>134</v>
          </cell>
          <cell r="J320">
            <v>1</v>
          </cell>
          <cell r="K320" t="str">
            <v>Compensaciones por servicios eventuales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 t="str">
            <v>Persona</v>
          </cell>
          <cell r="V320" t="str">
            <v>AE</v>
          </cell>
        </row>
        <row r="321">
          <cell r="A321">
            <v>13</v>
          </cell>
          <cell r="B321">
            <v>2017</v>
          </cell>
          <cell r="C321">
            <v>8300</v>
          </cell>
          <cell r="D321">
            <v>2</v>
          </cell>
          <cell r="E321">
            <v>2</v>
          </cell>
          <cell r="F321">
            <v>2</v>
          </cell>
          <cell r="G321">
            <v>1000</v>
          </cell>
          <cell r="H321">
            <v>1300</v>
          </cell>
          <cell r="I321">
            <v>134</v>
          </cell>
          <cell r="J321">
            <v>2</v>
          </cell>
          <cell r="K321" t="str">
            <v>Compensaciones adicionales por servicios especiales</v>
          </cell>
          <cell r="L321">
            <v>0</v>
          </cell>
          <cell r="M321">
            <v>0</v>
          </cell>
          <cell r="N321">
            <v>0</v>
          </cell>
          <cell r="O321">
            <v>1160764.68</v>
          </cell>
          <cell r="P321">
            <v>0</v>
          </cell>
          <cell r="Q321">
            <v>1160764.68</v>
          </cell>
          <cell r="R321">
            <v>1160764.68</v>
          </cell>
          <cell r="S321" t="str">
            <v>Persona</v>
          </cell>
          <cell r="T321">
            <v>98</v>
          </cell>
          <cell r="V321" t="str">
            <v>AE</v>
          </cell>
        </row>
        <row r="322">
          <cell r="A322">
            <v>14</v>
          </cell>
          <cell r="B322">
            <v>2017</v>
          </cell>
          <cell r="C322">
            <v>8300</v>
          </cell>
          <cell r="D322">
            <v>2</v>
          </cell>
          <cell r="E322">
            <v>2</v>
          </cell>
          <cell r="F322">
            <v>2</v>
          </cell>
          <cell r="G322">
            <v>2000</v>
          </cell>
          <cell r="K322" t="str">
            <v>MATERIALES Y SUMINISTROS</v>
          </cell>
          <cell r="L322">
            <v>0</v>
          </cell>
          <cell r="M322">
            <v>0</v>
          </cell>
          <cell r="N322">
            <v>0</v>
          </cell>
          <cell r="O322">
            <v>357863.32</v>
          </cell>
          <cell r="P322">
            <v>0</v>
          </cell>
          <cell r="Q322">
            <v>357863.32</v>
          </cell>
          <cell r="R322">
            <v>357863.32</v>
          </cell>
          <cell r="S322" t="str">
            <v xml:space="preserve"> </v>
          </cell>
        </row>
        <row r="323">
          <cell r="A323">
            <v>15</v>
          </cell>
          <cell r="B323">
            <v>2017</v>
          </cell>
          <cell r="C323">
            <v>8300</v>
          </cell>
          <cell r="D323">
            <v>2</v>
          </cell>
          <cell r="E323">
            <v>2</v>
          </cell>
          <cell r="F323">
            <v>2</v>
          </cell>
          <cell r="G323">
            <v>2000</v>
          </cell>
          <cell r="H323">
            <v>2100</v>
          </cell>
          <cell r="K323" t="str">
            <v>Materiales de administración, emisión de documentos y artículos oficiales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A324">
            <v>16</v>
          </cell>
          <cell r="B324">
            <v>2017</v>
          </cell>
          <cell r="C324">
            <v>8300</v>
          </cell>
          <cell r="D324">
            <v>2</v>
          </cell>
          <cell r="E324">
            <v>2</v>
          </cell>
          <cell r="F324">
            <v>2</v>
          </cell>
          <cell r="G324">
            <v>2000</v>
          </cell>
          <cell r="H324">
            <v>2100</v>
          </cell>
          <cell r="I324">
            <v>211</v>
          </cell>
          <cell r="K324" t="str">
            <v>Materiales, útiles y equipos menores de oficina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A325">
            <v>17</v>
          </cell>
          <cell r="B325">
            <v>2017</v>
          </cell>
          <cell r="C325">
            <v>8300</v>
          </cell>
          <cell r="D325">
            <v>2</v>
          </cell>
          <cell r="E325">
            <v>2</v>
          </cell>
          <cell r="F325">
            <v>2</v>
          </cell>
          <cell r="G325">
            <v>2000</v>
          </cell>
          <cell r="H325">
            <v>2100</v>
          </cell>
          <cell r="I325">
            <v>211</v>
          </cell>
          <cell r="J325">
            <v>1</v>
          </cell>
          <cell r="K325" t="str">
            <v>Materiales y útiles de oficina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 t="str">
            <v>Pieza</v>
          </cell>
          <cell r="V325" t="str">
            <v>AE</v>
          </cell>
        </row>
        <row r="326">
          <cell r="A326">
            <v>18</v>
          </cell>
          <cell r="B326">
            <v>2017</v>
          </cell>
          <cell r="C326">
            <v>8300</v>
          </cell>
          <cell r="D326">
            <v>2</v>
          </cell>
          <cell r="E326">
            <v>2</v>
          </cell>
          <cell r="F326">
            <v>2</v>
          </cell>
          <cell r="G326">
            <v>2000</v>
          </cell>
          <cell r="H326">
            <v>2100</v>
          </cell>
          <cell r="I326">
            <v>212</v>
          </cell>
          <cell r="K326" t="str">
            <v>Materiales y útiles de impresión y reproducción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A327">
            <v>19</v>
          </cell>
          <cell r="B327">
            <v>2017</v>
          </cell>
          <cell r="C327">
            <v>8300</v>
          </cell>
          <cell r="D327">
            <v>2</v>
          </cell>
          <cell r="E327">
            <v>2</v>
          </cell>
          <cell r="F327">
            <v>2</v>
          </cell>
          <cell r="G327">
            <v>2000</v>
          </cell>
          <cell r="H327">
            <v>2100</v>
          </cell>
          <cell r="I327">
            <v>212</v>
          </cell>
          <cell r="J327">
            <v>1</v>
          </cell>
          <cell r="K327" t="str">
            <v>Materiales y útiles de impresión y reproducción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 t="str">
            <v>Pieza/Lote</v>
          </cell>
          <cell r="V327" t="str">
            <v>AE</v>
          </cell>
        </row>
        <row r="328">
          <cell r="A328">
            <v>20</v>
          </cell>
          <cell r="B328">
            <v>2017</v>
          </cell>
          <cell r="C328">
            <v>8300</v>
          </cell>
          <cell r="D328">
            <v>2</v>
          </cell>
          <cell r="E328">
            <v>2</v>
          </cell>
          <cell r="F328">
            <v>2</v>
          </cell>
          <cell r="G328">
            <v>2000</v>
          </cell>
          <cell r="H328">
            <v>2100</v>
          </cell>
          <cell r="I328">
            <v>214</v>
          </cell>
          <cell r="K328" t="str">
            <v>Materiales, útiles y equipos menores de tecnologías de la información y comunicaciones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>
            <v>21</v>
          </cell>
          <cell r="B329">
            <v>2017</v>
          </cell>
          <cell r="C329">
            <v>8300</v>
          </cell>
          <cell r="D329">
            <v>2</v>
          </cell>
          <cell r="E329">
            <v>2</v>
          </cell>
          <cell r="F329">
            <v>2</v>
          </cell>
          <cell r="G329">
            <v>2000</v>
          </cell>
          <cell r="H329">
            <v>2100</v>
          </cell>
          <cell r="I329">
            <v>214</v>
          </cell>
          <cell r="J329">
            <v>1</v>
          </cell>
          <cell r="K329" t="str">
            <v>Materiales y útiles para el procesamiento en equipos y bienes informáticos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 t="str">
            <v>Pieza</v>
          </cell>
          <cell r="V329" t="str">
            <v>AE</v>
          </cell>
        </row>
        <row r="330">
          <cell r="A330">
            <v>22</v>
          </cell>
          <cell r="B330">
            <v>2017</v>
          </cell>
          <cell r="C330">
            <v>8300</v>
          </cell>
          <cell r="D330">
            <v>2</v>
          </cell>
          <cell r="E330">
            <v>2</v>
          </cell>
          <cell r="F330">
            <v>2</v>
          </cell>
          <cell r="G330">
            <v>2000</v>
          </cell>
          <cell r="H330">
            <v>2100</v>
          </cell>
          <cell r="I330">
            <v>215</v>
          </cell>
          <cell r="K330" t="str">
            <v>Material impreso e información digital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A331">
            <v>23</v>
          </cell>
          <cell r="B331">
            <v>2017</v>
          </cell>
          <cell r="C331">
            <v>8300</v>
          </cell>
          <cell r="D331">
            <v>2</v>
          </cell>
          <cell r="E331">
            <v>2</v>
          </cell>
          <cell r="F331">
            <v>2</v>
          </cell>
          <cell r="G331">
            <v>2000</v>
          </cell>
          <cell r="H331">
            <v>2100</v>
          </cell>
          <cell r="I331">
            <v>215</v>
          </cell>
          <cell r="J331">
            <v>1</v>
          </cell>
          <cell r="K331" t="str">
            <v>Material de apoyo informativo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 t="str">
            <v>Pieza</v>
          </cell>
          <cell r="V331" t="str">
            <v>AE</v>
          </cell>
        </row>
        <row r="332">
          <cell r="A332">
            <v>24</v>
          </cell>
          <cell r="B332">
            <v>2017</v>
          </cell>
          <cell r="C332">
            <v>8300</v>
          </cell>
          <cell r="D332">
            <v>2</v>
          </cell>
          <cell r="E332">
            <v>2</v>
          </cell>
          <cell r="F332">
            <v>2</v>
          </cell>
          <cell r="G332">
            <v>2000</v>
          </cell>
          <cell r="H332">
            <v>2100</v>
          </cell>
          <cell r="I332">
            <v>217</v>
          </cell>
          <cell r="K332" t="str">
            <v>Materiales, útiles de enseñanza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A333">
            <v>25</v>
          </cell>
          <cell r="B333">
            <v>2017</v>
          </cell>
          <cell r="C333">
            <v>8300</v>
          </cell>
          <cell r="D333">
            <v>2</v>
          </cell>
          <cell r="E333">
            <v>2</v>
          </cell>
          <cell r="F333">
            <v>2</v>
          </cell>
          <cell r="G333">
            <v>2000</v>
          </cell>
          <cell r="H333">
            <v>2100</v>
          </cell>
          <cell r="I333">
            <v>217</v>
          </cell>
          <cell r="J333">
            <v>1</v>
          </cell>
          <cell r="K333" t="str">
            <v>Materiales y útiles de enseñanza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Pieza</v>
          </cell>
          <cell r="V333" t="str">
            <v>AE</v>
          </cell>
        </row>
        <row r="334">
          <cell r="A334">
            <v>26</v>
          </cell>
          <cell r="B334">
            <v>2017</v>
          </cell>
          <cell r="C334">
            <v>8300</v>
          </cell>
          <cell r="D334">
            <v>2</v>
          </cell>
          <cell r="E334">
            <v>2</v>
          </cell>
          <cell r="F334">
            <v>2</v>
          </cell>
          <cell r="G334">
            <v>2000</v>
          </cell>
          <cell r="H334">
            <v>2500</v>
          </cell>
          <cell r="K334" t="str">
            <v>Productos Químicos, Farmacéuticos y de Laboratorio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A335">
            <v>27</v>
          </cell>
          <cell r="B335">
            <v>2017</v>
          </cell>
          <cell r="C335">
            <v>8300</v>
          </cell>
          <cell r="D335">
            <v>2</v>
          </cell>
          <cell r="E335">
            <v>2</v>
          </cell>
          <cell r="F335">
            <v>2</v>
          </cell>
          <cell r="G335">
            <v>2000</v>
          </cell>
          <cell r="H335">
            <v>2500</v>
          </cell>
          <cell r="I335">
            <v>251</v>
          </cell>
          <cell r="K335" t="str">
            <v>Productos químicos básicos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>
            <v>28</v>
          </cell>
          <cell r="B336">
            <v>2017</v>
          </cell>
          <cell r="C336">
            <v>8300</v>
          </cell>
          <cell r="D336">
            <v>2</v>
          </cell>
          <cell r="E336">
            <v>2</v>
          </cell>
          <cell r="F336">
            <v>2</v>
          </cell>
          <cell r="G336">
            <v>2000</v>
          </cell>
          <cell r="H336">
            <v>2500</v>
          </cell>
          <cell r="I336">
            <v>251</v>
          </cell>
          <cell r="J336">
            <v>1</v>
          </cell>
          <cell r="K336" t="str">
            <v>Productos químicos básicos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 t="str">
            <v>Lote</v>
          </cell>
          <cell r="V336" t="str">
            <v>FC</v>
          </cell>
        </row>
        <row r="337">
          <cell r="A337">
            <v>29</v>
          </cell>
          <cell r="B337">
            <v>2017</v>
          </cell>
          <cell r="C337">
            <v>8300</v>
          </cell>
          <cell r="D337">
            <v>2</v>
          </cell>
          <cell r="E337">
            <v>2</v>
          </cell>
          <cell r="F337">
            <v>2</v>
          </cell>
          <cell r="G337">
            <v>2000</v>
          </cell>
          <cell r="H337">
            <v>2500</v>
          </cell>
          <cell r="I337">
            <v>254</v>
          </cell>
          <cell r="K337" t="str">
            <v>Materiales, accesorios y suministros médicos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</row>
        <row r="338">
          <cell r="A338">
            <v>30</v>
          </cell>
          <cell r="B338">
            <v>2017</v>
          </cell>
          <cell r="C338">
            <v>8300</v>
          </cell>
          <cell r="D338">
            <v>2</v>
          </cell>
          <cell r="E338">
            <v>2</v>
          </cell>
          <cell r="F338">
            <v>2</v>
          </cell>
          <cell r="G338">
            <v>2000</v>
          </cell>
          <cell r="H338">
            <v>2500</v>
          </cell>
          <cell r="I338">
            <v>254</v>
          </cell>
          <cell r="J338">
            <v>1</v>
          </cell>
          <cell r="K338" t="str">
            <v>Materiales, accesorios y suministros médicos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Lote</v>
          </cell>
          <cell r="V338" t="str">
            <v>FC</v>
          </cell>
        </row>
        <row r="339">
          <cell r="A339">
            <v>31</v>
          </cell>
          <cell r="B339">
            <v>2017</v>
          </cell>
          <cell r="C339">
            <v>8300</v>
          </cell>
          <cell r="D339">
            <v>2</v>
          </cell>
          <cell r="E339">
            <v>2</v>
          </cell>
          <cell r="F339">
            <v>2</v>
          </cell>
          <cell r="G339">
            <v>2000</v>
          </cell>
          <cell r="H339">
            <v>2500</v>
          </cell>
          <cell r="I339">
            <v>255</v>
          </cell>
          <cell r="K339" t="str">
            <v>Materiales, accesorios y suministros de laboratorio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</row>
        <row r="340">
          <cell r="A340">
            <v>32</v>
          </cell>
          <cell r="B340">
            <v>2017</v>
          </cell>
          <cell r="C340">
            <v>8300</v>
          </cell>
          <cell r="D340">
            <v>2</v>
          </cell>
          <cell r="E340">
            <v>2</v>
          </cell>
          <cell r="F340">
            <v>2</v>
          </cell>
          <cell r="G340">
            <v>2000</v>
          </cell>
          <cell r="H340">
            <v>2500</v>
          </cell>
          <cell r="I340">
            <v>255</v>
          </cell>
          <cell r="J340">
            <v>1</v>
          </cell>
          <cell r="K340" t="str">
            <v>Materiales, accesorios y suministros de laboratorio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Lote</v>
          </cell>
          <cell r="V340" t="str">
            <v>FC</v>
          </cell>
        </row>
        <row r="341">
          <cell r="A341">
            <v>33</v>
          </cell>
          <cell r="B341">
            <v>2017</v>
          </cell>
          <cell r="C341">
            <v>8300</v>
          </cell>
          <cell r="D341">
            <v>2</v>
          </cell>
          <cell r="E341">
            <v>2</v>
          </cell>
          <cell r="F341">
            <v>2</v>
          </cell>
          <cell r="G341">
            <v>2000</v>
          </cell>
          <cell r="H341">
            <v>2500</v>
          </cell>
          <cell r="I341">
            <v>259</v>
          </cell>
          <cell r="K341" t="str">
            <v>Otros productos químicos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A342">
            <v>34</v>
          </cell>
          <cell r="B342">
            <v>2017</v>
          </cell>
          <cell r="C342">
            <v>8300</v>
          </cell>
          <cell r="D342">
            <v>2</v>
          </cell>
          <cell r="E342">
            <v>2</v>
          </cell>
          <cell r="F342">
            <v>2</v>
          </cell>
          <cell r="G342">
            <v>2000</v>
          </cell>
          <cell r="H342">
            <v>2500</v>
          </cell>
          <cell r="I342">
            <v>259</v>
          </cell>
          <cell r="J342">
            <v>1</v>
          </cell>
          <cell r="K342" t="str">
            <v>Otros productos químicos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 t="str">
            <v>Lote</v>
          </cell>
          <cell r="V342" t="str">
            <v>FC</v>
          </cell>
        </row>
        <row r="343">
          <cell r="A343">
            <v>35</v>
          </cell>
          <cell r="B343">
            <v>2017</v>
          </cell>
          <cell r="C343">
            <v>8300</v>
          </cell>
          <cell r="D343">
            <v>2</v>
          </cell>
          <cell r="E343">
            <v>2</v>
          </cell>
          <cell r="F343">
            <v>2</v>
          </cell>
          <cell r="G343">
            <v>2000</v>
          </cell>
          <cell r="H343">
            <v>2600</v>
          </cell>
          <cell r="K343" t="str">
            <v xml:space="preserve"> Combustibles, lubricantes y aditivos</v>
          </cell>
          <cell r="L343">
            <v>0</v>
          </cell>
          <cell r="M343">
            <v>0</v>
          </cell>
          <cell r="N343">
            <v>0</v>
          </cell>
          <cell r="O343">
            <v>357863.32</v>
          </cell>
          <cell r="P343">
            <v>0</v>
          </cell>
          <cell r="Q343">
            <v>357863.32</v>
          </cell>
          <cell r="R343">
            <v>357863.32</v>
          </cell>
        </row>
        <row r="344">
          <cell r="A344">
            <v>36</v>
          </cell>
          <cell r="B344">
            <v>2017</v>
          </cell>
          <cell r="C344">
            <v>8300</v>
          </cell>
          <cell r="D344">
            <v>2</v>
          </cell>
          <cell r="E344">
            <v>2</v>
          </cell>
          <cell r="F344">
            <v>2</v>
          </cell>
          <cell r="G344">
            <v>2000</v>
          </cell>
          <cell r="H344">
            <v>2600</v>
          </cell>
          <cell r="I344">
            <v>261</v>
          </cell>
          <cell r="K344" t="str">
            <v>Combustibles, lubricantes y aditivos</v>
          </cell>
          <cell r="L344">
            <v>0</v>
          </cell>
          <cell r="M344">
            <v>0</v>
          </cell>
          <cell r="N344">
            <v>0</v>
          </cell>
          <cell r="O344">
            <v>357863.32</v>
          </cell>
          <cell r="P344">
            <v>0</v>
          </cell>
          <cell r="Q344">
            <v>357863.32</v>
          </cell>
          <cell r="R344">
            <v>357863.32</v>
          </cell>
        </row>
        <row r="345">
          <cell r="A345">
            <v>37</v>
          </cell>
          <cell r="B345">
            <v>2017</v>
          </cell>
          <cell r="C345">
            <v>8300</v>
          </cell>
          <cell r="D345">
            <v>2</v>
          </cell>
          <cell r="E345">
            <v>2</v>
          </cell>
          <cell r="F345">
            <v>2</v>
          </cell>
          <cell r="G345">
            <v>2000</v>
          </cell>
          <cell r="H345">
            <v>2600</v>
          </cell>
          <cell r="I345">
            <v>261</v>
          </cell>
          <cell r="J345">
            <v>1</v>
          </cell>
          <cell r="K345" t="str">
            <v>Gasolina y diésel</v>
          </cell>
          <cell r="L345">
            <v>0</v>
          </cell>
          <cell r="M345">
            <v>0</v>
          </cell>
          <cell r="N345">
            <v>0</v>
          </cell>
          <cell r="O345">
            <v>357863.32</v>
          </cell>
          <cell r="P345">
            <v>0</v>
          </cell>
          <cell r="Q345">
            <v>357863.32</v>
          </cell>
          <cell r="R345">
            <v>357863.32</v>
          </cell>
          <cell r="S345" t="str">
            <v>Litro</v>
          </cell>
          <cell r="T345">
            <v>32133</v>
          </cell>
          <cell r="V345" t="str">
            <v>AE</v>
          </cell>
        </row>
        <row r="346">
          <cell r="A346">
            <v>38</v>
          </cell>
          <cell r="B346">
            <v>2017</v>
          </cell>
          <cell r="C346">
            <v>8300</v>
          </cell>
          <cell r="D346">
            <v>2</v>
          </cell>
          <cell r="E346">
            <v>2</v>
          </cell>
          <cell r="F346">
            <v>2</v>
          </cell>
          <cell r="G346">
            <v>2000</v>
          </cell>
          <cell r="H346">
            <v>2700</v>
          </cell>
          <cell r="K346" t="str">
            <v>Vestuario, Blancos, Prendas de Protección y Artículos Deportivos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A347">
            <v>39</v>
          </cell>
          <cell r="B347">
            <v>2017</v>
          </cell>
          <cell r="C347">
            <v>8300</v>
          </cell>
          <cell r="D347">
            <v>2</v>
          </cell>
          <cell r="E347">
            <v>2</v>
          </cell>
          <cell r="F347">
            <v>2</v>
          </cell>
          <cell r="G347">
            <v>2000</v>
          </cell>
          <cell r="H347">
            <v>2700</v>
          </cell>
          <cell r="I347">
            <v>271</v>
          </cell>
          <cell r="K347" t="str">
            <v>Vestuario y uniformes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</row>
        <row r="348">
          <cell r="A348">
            <v>40</v>
          </cell>
          <cell r="B348">
            <v>2017</v>
          </cell>
          <cell r="C348">
            <v>8300</v>
          </cell>
          <cell r="D348">
            <v>2</v>
          </cell>
          <cell r="E348">
            <v>2</v>
          </cell>
          <cell r="F348">
            <v>2</v>
          </cell>
          <cell r="G348">
            <v>2000</v>
          </cell>
          <cell r="H348">
            <v>2700</v>
          </cell>
          <cell r="I348">
            <v>271</v>
          </cell>
          <cell r="J348">
            <v>1</v>
          </cell>
          <cell r="K348" t="str">
            <v>Vestuario y uniformes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 t="str">
            <v>Par
Pieza</v>
          </cell>
          <cell r="V348" t="str">
            <v>AE</v>
          </cell>
        </row>
        <row r="349">
          <cell r="A349">
            <v>41</v>
          </cell>
          <cell r="B349">
            <v>2017</v>
          </cell>
          <cell r="C349">
            <v>8300</v>
          </cell>
          <cell r="D349">
            <v>2</v>
          </cell>
          <cell r="E349">
            <v>2</v>
          </cell>
          <cell r="F349">
            <v>2</v>
          </cell>
          <cell r="G349">
            <v>2000</v>
          </cell>
          <cell r="H349">
            <v>2700</v>
          </cell>
          <cell r="I349">
            <v>272</v>
          </cell>
          <cell r="K349" t="str">
            <v>Prendas de seguridad y protección personal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A350">
            <v>42</v>
          </cell>
          <cell r="B350">
            <v>2017</v>
          </cell>
          <cell r="C350">
            <v>8300</v>
          </cell>
          <cell r="D350">
            <v>2</v>
          </cell>
          <cell r="E350">
            <v>2</v>
          </cell>
          <cell r="F350">
            <v>2</v>
          </cell>
          <cell r="G350">
            <v>2000</v>
          </cell>
          <cell r="H350">
            <v>2700</v>
          </cell>
          <cell r="I350">
            <v>272</v>
          </cell>
          <cell r="J350">
            <v>1</v>
          </cell>
          <cell r="K350" t="str">
            <v>Prendas de protección personal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 t="str">
            <v>Pieza</v>
          </cell>
          <cell r="V350" t="str">
            <v>FC</v>
          </cell>
        </row>
        <row r="351">
          <cell r="A351">
            <v>43</v>
          </cell>
          <cell r="B351">
            <v>2017</v>
          </cell>
          <cell r="C351">
            <v>8300</v>
          </cell>
          <cell r="D351">
            <v>2</v>
          </cell>
          <cell r="E351">
            <v>2</v>
          </cell>
          <cell r="F351">
            <v>2</v>
          </cell>
          <cell r="G351">
            <v>2000</v>
          </cell>
          <cell r="H351">
            <v>2700</v>
          </cell>
          <cell r="I351">
            <v>275</v>
          </cell>
          <cell r="K351" t="str">
            <v>Blancos y otros productos textiles, excepto prendas de vestir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A352">
            <v>44</v>
          </cell>
          <cell r="B352">
            <v>2017</v>
          </cell>
          <cell r="C352">
            <v>8300</v>
          </cell>
          <cell r="D352">
            <v>2</v>
          </cell>
          <cell r="E352">
            <v>2</v>
          </cell>
          <cell r="F352">
            <v>2</v>
          </cell>
          <cell r="G352">
            <v>2000</v>
          </cell>
          <cell r="H352">
            <v>2700</v>
          </cell>
          <cell r="I352">
            <v>275</v>
          </cell>
          <cell r="J352">
            <v>1</v>
          </cell>
          <cell r="K352" t="str">
            <v xml:space="preserve">Blancos 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 t="str">
            <v>Pieza
Juego</v>
          </cell>
          <cell r="V352" t="str">
            <v>FC</v>
          </cell>
        </row>
        <row r="353">
          <cell r="A353">
            <v>45</v>
          </cell>
          <cell r="B353">
            <v>2017</v>
          </cell>
          <cell r="C353">
            <v>8300</v>
          </cell>
          <cell r="D353">
            <v>2</v>
          </cell>
          <cell r="E353">
            <v>2</v>
          </cell>
          <cell r="F353">
            <v>2</v>
          </cell>
          <cell r="G353">
            <v>2000</v>
          </cell>
          <cell r="H353">
            <v>2900</v>
          </cell>
          <cell r="K353" t="str">
            <v>Herramientas, refacciones y accesorios menores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A354">
            <v>46</v>
          </cell>
          <cell r="B354">
            <v>2017</v>
          </cell>
          <cell r="C354">
            <v>8301</v>
          </cell>
          <cell r="D354">
            <v>2</v>
          </cell>
          <cell r="E354">
            <v>2</v>
          </cell>
          <cell r="F354">
            <v>2</v>
          </cell>
          <cell r="G354">
            <v>2000</v>
          </cell>
          <cell r="H354">
            <v>2900</v>
          </cell>
          <cell r="I354">
            <v>291</v>
          </cell>
          <cell r="K354" t="str">
            <v>Herramientas menores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A355">
            <v>47</v>
          </cell>
          <cell r="B355">
            <v>2017</v>
          </cell>
          <cell r="C355">
            <v>8300</v>
          </cell>
          <cell r="D355">
            <v>2</v>
          </cell>
          <cell r="E355">
            <v>2</v>
          </cell>
          <cell r="F355">
            <v>2</v>
          </cell>
          <cell r="G355">
            <v>2000</v>
          </cell>
          <cell r="H355">
            <v>2900</v>
          </cell>
          <cell r="I355">
            <v>291</v>
          </cell>
          <cell r="J355">
            <v>1</v>
          </cell>
          <cell r="K355" t="str">
            <v>Cronómetro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 t="str">
            <v>Pieza</v>
          </cell>
          <cell r="V355" t="str">
            <v>AE</v>
          </cell>
        </row>
        <row r="356">
          <cell r="A356">
            <v>48</v>
          </cell>
          <cell r="B356">
            <v>2017</v>
          </cell>
          <cell r="C356">
            <v>8300</v>
          </cell>
          <cell r="D356">
            <v>2</v>
          </cell>
          <cell r="E356">
            <v>2</v>
          </cell>
          <cell r="F356">
            <v>2</v>
          </cell>
          <cell r="G356">
            <v>2000</v>
          </cell>
          <cell r="H356">
            <v>2900</v>
          </cell>
          <cell r="I356">
            <v>291</v>
          </cell>
          <cell r="J356">
            <v>2</v>
          </cell>
          <cell r="K356" t="str">
            <v xml:space="preserve">Detector de metales 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 t="str">
            <v>Pieza</v>
          </cell>
          <cell r="V356" t="str">
            <v>AE</v>
          </cell>
        </row>
        <row r="357">
          <cell r="A357">
            <v>49</v>
          </cell>
          <cell r="B357">
            <v>2017</v>
          </cell>
          <cell r="C357">
            <v>8300</v>
          </cell>
          <cell r="D357">
            <v>2</v>
          </cell>
          <cell r="E357">
            <v>2</v>
          </cell>
          <cell r="F357">
            <v>2</v>
          </cell>
          <cell r="G357">
            <v>2000</v>
          </cell>
          <cell r="H357">
            <v>2900</v>
          </cell>
          <cell r="I357">
            <v>294</v>
          </cell>
          <cell r="K357" t="str">
            <v>Refacciones y accesorios menores de equipo de cómputo y tecnologías de la información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A358">
            <v>50</v>
          </cell>
          <cell r="B358">
            <v>2017</v>
          </cell>
          <cell r="C358">
            <v>8300</v>
          </cell>
          <cell r="D358">
            <v>2</v>
          </cell>
          <cell r="E358">
            <v>2</v>
          </cell>
          <cell r="F358">
            <v>2</v>
          </cell>
          <cell r="G358">
            <v>2000</v>
          </cell>
          <cell r="H358">
            <v>2900</v>
          </cell>
          <cell r="I358">
            <v>294</v>
          </cell>
          <cell r="J358">
            <v>1</v>
          </cell>
          <cell r="K358" t="str">
            <v>Refacciones y accesorios para equipo de cómputo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 t="str">
            <v>Pieza</v>
          </cell>
          <cell r="V358" t="str">
            <v>AE</v>
          </cell>
        </row>
        <row r="359">
          <cell r="A359">
            <v>51</v>
          </cell>
          <cell r="B359">
            <v>2017</v>
          </cell>
          <cell r="C359">
            <v>8300</v>
          </cell>
          <cell r="D359">
            <v>2</v>
          </cell>
          <cell r="E359">
            <v>2</v>
          </cell>
          <cell r="F359">
            <v>2</v>
          </cell>
          <cell r="G359">
            <v>3000</v>
          </cell>
          <cell r="K359" t="str">
            <v>SERVICIOS GENERALES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A360">
            <v>52</v>
          </cell>
          <cell r="B360">
            <v>2017</v>
          </cell>
          <cell r="C360">
            <v>8300</v>
          </cell>
          <cell r="D360">
            <v>2</v>
          </cell>
          <cell r="E360">
            <v>2</v>
          </cell>
          <cell r="F360">
            <v>2</v>
          </cell>
          <cell r="G360">
            <v>3000</v>
          </cell>
          <cell r="H360">
            <v>3100</v>
          </cell>
          <cell r="K360" t="str">
            <v>Servicios Básicos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A361">
            <v>53</v>
          </cell>
          <cell r="B361">
            <v>2017</v>
          </cell>
          <cell r="C361">
            <v>8300</v>
          </cell>
          <cell r="D361">
            <v>2</v>
          </cell>
          <cell r="E361">
            <v>2</v>
          </cell>
          <cell r="F361">
            <v>2</v>
          </cell>
          <cell r="G361">
            <v>3000</v>
          </cell>
          <cell r="H361">
            <v>3100</v>
          </cell>
          <cell r="I361">
            <v>311</v>
          </cell>
          <cell r="K361" t="str">
            <v>Energía eléctrica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A362">
            <v>54</v>
          </cell>
          <cell r="B362">
            <v>2017</v>
          </cell>
          <cell r="C362">
            <v>8300</v>
          </cell>
          <cell r="D362">
            <v>2</v>
          </cell>
          <cell r="E362">
            <v>2</v>
          </cell>
          <cell r="F362">
            <v>2</v>
          </cell>
          <cell r="G362">
            <v>3000</v>
          </cell>
          <cell r="H362">
            <v>3100</v>
          </cell>
          <cell r="I362">
            <v>311</v>
          </cell>
          <cell r="J362">
            <v>1</v>
          </cell>
          <cell r="K362" t="str">
            <v>Servicio de energía eléctrica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 t="str">
            <v>Servicio</v>
          </cell>
          <cell r="V362" t="str">
            <v>AE</v>
          </cell>
        </row>
        <row r="363">
          <cell r="A363">
            <v>55</v>
          </cell>
          <cell r="B363">
            <v>2017</v>
          </cell>
          <cell r="C363">
            <v>8300</v>
          </cell>
          <cell r="D363">
            <v>2</v>
          </cell>
          <cell r="E363">
            <v>2</v>
          </cell>
          <cell r="F363">
            <v>2</v>
          </cell>
          <cell r="G363">
            <v>3000</v>
          </cell>
          <cell r="H363">
            <v>3100</v>
          </cell>
          <cell r="I363">
            <v>317</v>
          </cell>
          <cell r="K363" t="str">
            <v>Servicios de Acceso de Internet, redes y procesamiento de información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A364">
            <v>56</v>
          </cell>
          <cell r="B364">
            <v>2017</v>
          </cell>
          <cell r="C364">
            <v>8300</v>
          </cell>
          <cell r="D364">
            <v>2</v>
          </cell>
          <cell r="E364">
            <v>2</v>
          </cell>
          <cell r="F364">
            <v>2</v>
          </cell>
          <cell r="G364">
            <v>3000</v>
          </cell>
          <cell r="H364">
            <v>3100</v>
          </cell>
          <cell r="I364">
            <v>317</v>
          </cell>
          <cell r="J364">
            <v>1</v>
          </cell>
          <cell r="K364" t="str">
            <v>Enlaces digitales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 t="str">
            <v>Servicio</v>
          </cell>
          <cell r="V364" t="str">
            <v>FC</v>
          </cell>
        </row>
        <row r="365">
          <cell r="A365">
            <v>57</v>
          </cell>
          <cell r="B365">
            <v>2017</v>
          </cell>
          <cell r="C365">
            <v>8300</v>
          </cell>
          <cell r="D365">
            <v>2</v>
          </cell>
          <cell r="E365">
            <v>2</v>
          </cell>
          <cell r="F365">
            <v>2</v>
          </cell>
          <cell r="G365">
            <v>3000</v>
          </cell>
          <cell r="H365">
            <v>3200</v>
          </cell>
          <cell r="K365" t="str">
            <v>Servicios de arrendamiento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</row>
        <row r="366">
          <cell r="A366">
            <v>58</v>
          </cell>
          <cell r="B366">
            <v>2017</v>
          </cell>
          <cell r="C366">
            <v>8300</v>
          </cell>
          <cell r="D366">
            <v>2</v>
          </cell>
          <cell r="E366">
            <v>2</v>
          </cell>
          <cell r="F366">
            <v>2</v>
          </cell>
          <cell r="G366">
            <v>3000</v>
          </cell>
          <cell r="H366">
            <v>3200</v>
          </cell>
          <cell r="I366">
            <v>327</v>
          </cell>
          <cell r="K366" t="str">
            <v>Arrendamiento de activos intangibles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A367">
            <v>59</v>
          </cell>
          <cell r="B367">
            <v>2017</v>
          </cell>
          <cell r="C367">
            <v>8300</v>
          </cell>
          <cell r="D367">
            <v>2</v>
          </cell>
          <cell r="E367">
            <v>2</v>
          </cell>
          <cell r="F367">
            <v>2</v>
          </cell>
          <cell r="G367">
            <v>3000</v>
          </cell>
          <cell r="H367">
            <v>3200</v>
          </cell>
          <cell r="I367">
            <v>327</v>
          </cell>
          <cell r="J367">
            <v>1</v>
          </cell>
          <cell r="K367" t="str">
            <v>Actualización de licencias de software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 t="str">
            <v>Servicio</v>
          </cell>
          <cell r="V367" t="str">
            <v>AE</v>
          </cell>
        </row>
        <row r="368">
          <cell r="A368">
            <v>60</v>
          </cell>
          <cell r="B368">
            <v>2017</v>
          </cell>
          <cell r="C368">
            <v>8300</v>
          </cell>
          <cell r="D368">
            <v>2</v>
          </cell>
          <cell r="E368">
            <v>2</v>
          </cell>
          <cell r="F368">
            <v>2</v>
          </cell>
          <cell r="G368">
            <v>3000</v>
          </cell>
          <cell r="H368">
            <v>3300</v>
          </cell>
          <cell r="K368" t="str">
            <v>Servicios Profesionales, Científicos, Técnicos y Otros Servicios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A369">
            <v>61</v>
          </cell>
          <cell r="B369">
            <v>2017</v>
          </cell>
          <cell r="C369">
            <v>8300</v>
          </cell>
          <cell r="D369">
            <v>2</v>
          </cell>
          <cell r="E369">
            <v>2</v>
          </cell>
          <cell r="F369">
            <v>2</v>
          </cell>
          <cell r="G369">
            <v>3000</v>
          </cell>
          <cell r="H369">
            <v>3300</v>
          </cell>
          <cell r="I369">
            <v>336</v>
          </cell>
          <cell r="K369" t="str">
            <v>Servicios de Apoyo Administrativo, traducción, fotocopiado e impresión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A370">
            <v>62</v>
          </cell>
          <cell r="B370">
            <v>2017</v>
          </cell>
          <cell r="C370">
            <v>8300</v>
          </cell>
          <cell r="D370">
            <v>2</v>
          </cell>
          <cell r="E370">
            <v>2</v>
          </cell>
          <cell r="F370">
            <v>2</v>
          </cell>
          <cell r="G370">
            <v>3000</v>
          </cell>
          <cell r="H370">
            <v>3300</v>
          </cell>
          <cell r="I370">
            <v>336</v>
          </cell>
          <cell r="J370">
            <v>1</v>
          </cell>
          <cell r="K370" t="str">
            <v>Programa de aseguramiento de calidad, para el laboratorio clínico (Certificación Pacal)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 t="str">
            <v>Servicio</v>
          </cell>
          <cell r="V370" t="str">
            <v>AE</v>
          </cell>
        </row>
        <row r="371">
          <cell r="A371">
            <v>63</v>
          </cell>
          <cell r="B371">
            <v>2017</v>
          </cell>
          <cell r="C371">
            <v>8300</v>
          </cell>
          <cell r="D371">
            <v>2</v>
          </cell>
          <cell r="E371">
            <v>2</v>
          </cell>
          <cell r="F371">
            <v>2</v>
          </cell>
          <cell r="G371">
            <v>3000</v>
          </cell>
          <cell r="H371">
            <v>3300</v>
          </cell>
          <cell r="I371">
            <v>339</v>
          </cell>
          <cell r="K371" t="str">
            <v>Servicios profesionales, científicos y técnicos integrales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A372">
            <v>64</v>
          </cell>
          <cell r="B372">
            <v>2017</v>
          </cell>
          <cell r="C372">
            <v>8300</v>
          </cell>
          <cell r="D372">
            <v>2</v>
          </cell>
          <cell r="E372">
            <v>2</v>
          </cell>
          <cell r="F372">
            <v>2</v>
          </cell>
          <cell r="G372">
            <v>3000</v>
          </cell>
          <cell r="H372">
            <v>3300</v>
          </cell>
          <cell r="I372">
            <v>339</v>
          </cell>
          <cell r="J372">
            <v>1</v>
          </cell>
          <cell r="K372" t="str">
            <v>Certificación de elementos</v>
          </cell>
          <cell r="M372">
            <v>0</v>
          </cell>
          <cell r="N372">
            <v>0</v>
          </cell>
          <cell r="P372">
            <v>0</v>
          </cell>
          <cell r="Q372">
            <v>0</v>
          </cell>
          <cell r="S372" t="str">
            <v>Servicio</v>
          </cell>
          <cell r="V372" t="str">
            <v>FC/FM</v>
          </cell>
        </row>
        <row r="373">
          <cell r="A373">
            <v>65</v>
          </cell>
          <cell r="B373">
            <v>2017</v>
          </cell>
          <cell r="C373">
            <v>8300</v>
          </cell>
          <cell r="D373">
            <v>2</v>
          </cell>
          <cell r="E373">
            <v>2</v>
          </cell>
          <cell r="F373">
            <v>2</v>
          </cell>
          <cell r="G373">
            <v>3000</v>
          </cell>
          <cell r="H373">
            <v>3300</v>
          </cell>
          <cell r="I373">
            <v>339</v>
          </cell>
          <cell r="J373">
            <v>2</v>
          </cell>
          <cell r="K373" t="str">
            <v>Evaluaciones de permanencia/nuevo ingreso</v>
          </cell>
          <cell r="M373">
            <v>0</v>
          </cell>
          <cell r="N373">
            <v>0</v>
          </cell>
          <cell r="P373">
            <v>0</v>
          </cell>
          <cell r="Q373">
            <v>0</v>
          </cell>
          <cell r="S373" t="str">
            <v>Servicio</v>
          </cell>
          <cell r="V373" t="str">
            <v>FC/FM</v>
          </cell>
        </row>
        <row r="374">
          <cell r="A374">
            <v>66</v>
          </cell>
          <cell r="B374">
            <v>2017</v>
          </cell>
          <cell r="C374">
            <v>8300</v>
          </cell>
          <cell r="D374">
            <v>2</v>
          </cell>
          <cell r="E374">
            <v>2</v>
          </cell>
          <cell r="F374">
            <v>2</v>
          </cell>
          <cell r="G374">
            <v>3000</v>
          </cell>
          <cell r="H374">
            <v>3300</v>
          </cell>
          <cell r="I374">
            <v>339</v>
          </cell>
          <cell r="J374">
            <v>3</v>
          </cell>
          <cell r="K374" t="str">
            <v>Evaluación para la licencia colectiva de portación de armas de fuego</v>
          </cell>
          <cell r="M374">
            <v>0</v>
          </cell>
          <cell r="N374">
            <v>0</v>
          </cell>
          <cell r="P374">
            <v>0</v>
          </cell>
          <cell r="Q374">
            <v>0</v>
          </cell>
          <cell r="S374" t="str">
            <v>Servicio</v>
          </cell>
          <cell r="V374" t="str">
            <v>FC/FM</v>
          </cell>
        </row>
        <row r="375">
          <cell r="A375">
            <v>67</v>
          </cell>
          <cell r="B375">
            <v>2017</v>
          </cell>
          <cell r="C375">
            <v>8300</v>
          </cell>
          <cell r="D375">
            <v>2</v>
          </cell>
          <cell r="E375">
            <v>2</v>
          </cell>
          <cell r="F375">
            <v>2</v>
          </cell>
          <cell r="G375">
            <v>3000</v>
          </cell>
          <cell r="H375">
            <v>3300</v>
          </cell>
          <cell r="I375">
            <v>339</v>
          </cell>
          <cell r="J375">
            <v>4</v>
          </cell>
          <cell r="K375" t="str">
            <v>Subcontratación de eliminación de RPBI´s</v>
          </cell>
          <cell r="M375">
            <v>0</v>
          </cell>
          <cell r="N375">
            <v>0</v>
          </cell>
          <cell r="P375">
            <v>0</v>
          </cell>
          <cell r="Q375">
            <v>0</v>
          </cell>
          <cell r="S375" t="str">
            <v>Servicio</v>
          </cell>
          <cell r="V375" t="str">
            <v>AE</v>
          </cell>
        </row>
        <row r="376">
          <cell r="A376">
            <v>68</v>
          </cell>
          <cell r="B376">
            <v>2017</v>
          </cell>
          <cell r="C376">
            <v>8300</v>
          </cell>
          <cell r="D376">
            <v>2</v>
          </cell>
          <cell r="E376">
            <v>2</v>
          </cell>
          <cell r="F376">
            <v>2</v>
          </cell>
          <cell r="G376">
            <v>3000</v>
          </cell>
          <cell r="H376">
            <v>3300</v>
          </cell>
          <cell r="I376">
            <v>339</v>
          </cell>
          <cell r="J376">
            <v>5</v>
          </cell>
          <cell r="K376" t="str">
            <v>Subcontratación de servicios con terceros</v>
          </cell>
          <cell r="L376">
            <v>0</v>
          </cell>
          <cell r="M376">
            <v>0</v>
          </cell>
          <cell r="N376">
            <v>0</v>
          </cell>
          <cell r="P376">
            <v>0</v>
          </cell>
          <cell r="Q376">
            <v>0</v>
          </cell>
          <cell r="S376" t="str">
            <v>Servicio</v>
          </cell>
          <cell r="V376" t="str">
            <v>FC</v>
          </cell>
        </row>
        <row r="377">
          <cell r="A377">
            <v>69</v>
          </cell>
          <cell r="B377">
            <v>2017</v>
          </cell>
          <cell r="C377">
            <v>8300</v>
          </cell>
          <cell r="D377">
            <v>2</v>
          </cell>
          <cell r="E377">
            <v>2</v>
          </cell>
          <cell r="F377">
            <v>2</v>
          </cell>
          <cell r="G377">
            <v>3000</v>
          </cell>
          <cell r="H377">
            <v>3400</v>
          </cell>
          <cell r="K377" t="str">
            <v>Servicios Financieros, Bancarios y Comerciales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A378">
            <v>70</v>
          </cell>
          <cell r="B378">
            <v>2017</v>
          </cell>
          <cell r="C378">
            <v>8300</v>
          </cell>
          <cell r="D378">
            <v>2</v>
          </cell>
          <cell r="E378">
            <v>2</v>
          </cell>
          <cell r="F378">
            <v>2</v>
          </cell>
          <cell r="G378">
            <v>3000</v>
          </cell>
          <cell r="H378">
            <v>3400</v>
          </cell>
          <cell r="I378">
            <v>345</v>
          </cell>
          <cell r="K378" t="str">
            <v>Seguro de bienes patrimoniales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A379">
            <v>71</v>
          </cell>
          <cell r="B379">
            <v>2017</v>
          </cell>
          <cell r="C379">
            <v>8300</v>
          </cell>
          <cell r="D379">
            <v>2</v>
          </cell>
          <cell r="E379">
            <v>2</v>
          </cell>
          <cell r="F379">
            <v>2</v>
          </cell>
          <cell r="G379">
            <v>3000</v>
          </cell>
          <cell r="H379">
            <v>3400</v>
          </cell>
          <cell r="I379">
            <v>345</v>
          </cell>
          <cell r="J379">
            <v>1</v>
          </cell>
          <cell r="K379" t="str">
            <v>Seguro de bienes patrimoniales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 t="str">
            <v>Servicio</v>
          </cell>
          <cell r="V379" t="str">
            <v>AE</v>
          </cell>
        </row>
        <row r="380">
          <cell r="A380">
            <v>72</v>
          </cell>
          <cell r="B380">
            <v>2017</v>
          </cell>
          <cell r="C380">
            <v>8300</v>
          </cell>
          <cell r="D380">
            <v>2</v>
          </cell>
          <cell r="E380">
            <v>2</v>
          </cell>
          <cell r="F380">
            <v>2</v>
          </cell>
          <cell r="G380">
            <v>3000</v>
          </cell>
          <cell r="H380">
            <v>3500</v>
          </cell>
          <cell r="K380" t="str">
            <v>Servicios de Instalación, Reparación, Mantenimiento y Conservación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A381">
            <v>73</v>
          </cell>
          <cell r="B381">
            <v>2017</v>
          </cell>
          <cell r="C381">
            <v>8300</v>
          </cell>
          <cell r="D381">
            <v>2</v>
          </cell>
          <cell r="E381">
            <v>2</v>
          </cell>
          <cell r="F381">
            <v>2</v>
          </cell>
          <cell r="G381">
            <v>3000</v>
          </cell>
          <cell r="H381">
            <v>3500</v>
          </cell>
          <cell r="I381">
            <v>354</v>
          </cell>
          <cell r="K381" t="str">
            <v>Instalación , reparación y mantenimiento de equipo e instrumental médico y de laboratorio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A382">
            <v>74</v>
          </cell>
          <cell r="B382">
            <v>2017</v>
          </cell>
          <cell r="C382">
            <v>8300</v>
          </cell>
          <cell r="D382">
            <v>2</v>
          </cell>
          <cell r="E382">
            <v>2</v>
          </cell>
          <cell r="F382">
            <v>2</v>
          </cell>
          <cell r="G382">
            <v>3000</v>
          </cell>
          <cell r="H382">
            <v>3500</v>
          </cell>
          <cell r="I382">
            <v>354</v>
          </cell>
          <cell r="J382">
            <v>1</v>
          </cell>
          <cell r="K382" t="str">
            <v>Instalación, reparación y mantenimiento de equipo e instrumental médico y de laboratorio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 t="str">
            <v>Servicio</v>
          </cell>
          <cell r="V382" t="str">
            <v>AE</v>
          </cell>
        </row>
        <row r="383">
          <cell r="A383">
            <v>75</v>
          </cell>
          <cell r="B383">
            <v>2017</v>
          </cell>
          <cell r="C383">
            <v>8300</v>
          </cell>
          <cell r="D383">
            <v>2</v>
          </cell>
          <cell r="E383">
            <v>2</v>
          </cell>
          <cell r="F383">
            <v>2</v>
          </cell>
          <cell r="G383">
            <v>3000</v>
          </cell>
          <cell r="H383">
            <v>3500</v>
          </cell>
          <cell r="I383">
            <v>357</v>
          </cell>
          <cell r="K383" t="str">
            <v>Instalación, reparación y mantenimiento de maquinaria, otros equipos y herramienta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A384">
            <v>76</v>
          </cell>
          <cell r="B384">
            <v>2017</v>
          </cell>
          <cell r="C384">
            <v>8300</v>
          </cell>
          <cell r="D384">
            <v>2</v>
          </cell>
          <cell r="E384">
            <v>2</v>
          </cell>
          <cell r="F384">
            <v>2</v>
          </cell>
          <cell r="G384">
            <v>3000</v>
          </cell>
          <cell r="H384">
            <v>3500</v>
          </cell>
          <cell r="I384">
            <v>357</v>
          </cell>
          <cell r="J384">
            <v>1</v>
          </cell>
          <cell r="K384" t="str">
            <v>Mantenimiento y conservación de maquinaria y equipo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 t="str">
            <v>Póliza</v>
          </cell>
          <cell r="V384" t="str">
            <v>AE</v>
          </cell>
        </row>
        <row r="385">
          <cell r="A385">
            <v>77</v>
          </cell>
          <cell r="B385">
            <v>2017</v>
          </cell>
          <cell r="C385">
            <v>8300</v>
          </cell>
          <cell r="D385">
            <v>2</v>
          </cell>
          <cell r="E385">
            <v>2</v>
          </cell>
          <cell r="F385">
            <v>2</v>
          </cell>
          <cell r="G385">
            <v>3000</v>
          </cell>
          <cell r="H385">
            <v>3700</v>
          </cell>
          <cell r="K385" t="str">
            <v>Servicios de Traslado y Viáticos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A386">
            <v>78</v>
          </cell>
          <cell r="B386">
            <v>2017</v>
          </cell>
          <cell r="C386">
            <v>8300</v>
          </cell>
          <cell r="D386">
            <v>2</v>
          </cell>
          <cell r="E386">
            <v>2</v>
          </cell>
          <cell r="F386">
            <v>2</v>
          </cell>
          <cell r="G386">
            <v>3000</v>
          </cell>
          <cell r="H386">
            <v>3700</v>
          </cell>
          <cell r="I386">
            <v>371</v>
          </cell>
          <cell r="K386" t="str">
            <v>Pasajes aéreos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A387">
            <v>79</v>
          </cell>
          <cell r="B387">
            <v>2017</v>
          </cell>
          <cell r="C387">
            <v>8300</v>
          </cell>
          <cell r="D387">
            <v>2</v>
          </cell>
          <cell r="E387">
            <v>2</v>
          </cell>
          <cell r="F387">
            <v>2</v>
          </cell>
          <cell r="G387">
            <v>3000</v>
          </cell>
          <cell r="H387">
            <v>3700</v>
          </cell>
          <cell r="I387">
            <v>371</v>
          </cell>
          <cell r="J387">
            <v>1</v>
          </cell>
          <cell r="K387" t="str">
            <v xml:space="preserve">Pasajes aéreos nacionales 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 t="str">
            <v>Traslado</v>
          </cell>
          <cell r="V387" t="str">
            <v>AE</v>
          </cell>
        </row>
        <row r="388">
          <cell r="A388">
            <v>80</v>
          </cell>
          <cell r="B388">
            <v>2017</v>
          </cell>
          <cell r="C388">
            <v>8300</v>
          </cell>
          <cell r="D388">
            <v>2</v>
          </cell>
          <cell r="E388">
            <v>2</v>
          </cell>
          <cell r="F388">
            <v>2</v>
          </cell>
          <cell r="G388">
            <v>3000</v>
          </cell>
          <cell r="H388">
            <v>3700</v>
          </cell>
          <cell r="I388">
            <v>372</v>
          </cell>
          <cell r="K388" t="str">
            <v>Pasajes terrestres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A389">
            <v>81</v>
          </cell>
          <cell r="B389">
            <v>2017</v>
          </cell>
          <cell r="C389">
            <v>8300</v>
          </cell>
          <cell r="D389">
            <v>2</v>
          </cell>
          <cell r="E389">
            <v>2</v>
          </cell>
          <cell r="F389">
            <v>2</v>
          </cell>
          <cell r="G389">
            <v>3000</v>
          </cell>
          <cell r="H389">
            <v>3700</v>
          </cell>
          <cell r="I389">
            <v>372</v>
          </cell>
          <cell r="J389">
            <v>1</v>
          </cell>
          <cell r="K389" t="str">
            <v xml:space="preserve">Pasajes terrestres nacionales 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 t="str">
            <v>Traslado</v>
          </cell>
          <cell r="V389" t="str">
            <v>AE</v>
          </cell>
        </row>
        <row r="390">
          <cell r="A390">
            <v>82</v>
          </cell>
          <cell r="B390">
            <v>2017</v>
          </cell>
          <cell r="C390">
            <v>8300</v>
          </cell>
          <cell r="D390">
            <v>2</v>
          </cell>
          <cell r="E390">
            <v>2</v>
          </cell>
          <cell r="F390">
            <v>2</v>
          </cell>
          <cell r="G390">
            <v>3000</v>
          </cell>
          <cell r="H390">
            <v>3700</v>
          </cell>
          <cell r="I390">
            <v>375</v>
          </cell>
          <cell r="K390" t="str">
            <v>Viáticos en el país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A391">
            <v>83</v>
          </cell>
          <cell r="B391">
            <v>2017</v>
          </cell>
          <cell r="C391">
            <v>8300</v>
          </cell>
          <cell r="D391">
            <v>2</v>
          </cell>
          <cell r="E391">
            <v>2</v>
          </cell>
          <cell r="F391">
            <v>2</v>
          </cell>
          <cell r="G391">
            <v>3000</v>
          </cell>
          <cell r="H391">
            <v>3700</v>
          </cell>
          <cell r="I391">
            <v>375</v>
          </cell>
          <cell r="J391">
            <v>1</v>
          </cell>
          <cell r="K391" t="str">
            <v xml:space="preserve">Viáticos nacionales 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 t="str">
            <v>Traslado</v>
          </cell>
          <cell r="V391" t="str">
            <v>AE</v>
          </cell>
        </row>
        <row r="392">
          <cell r="A392">
            <v>84</v>
          </cell>
          <cell r="B392">
            <v>2017</v>
          </cell>
          <cell r="C392">
            <v>8300</v>
          </cell>
          <cell r="D392">
            <v>2</v>
          </cell>
          <cell r="E392">
            <v>2</v>
          </cell>
          <cell r="F392">
            <v>2</v>
          </cell>
          <cell r="G392">
            <v>5000</v>
          </cell>
          <cell r="K392" t="str">
            <v>BIENES MUEBLES, INMUEBLES E INTANGIBLES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A393">
            <v>85</v>
          </cell>
          <cell r="B393">
            <v>2017</v>
          </cell>
          <cell r="C393">
            <v>8300</v>
          </cell>
          <cell r="D393">
            <v>2</v>
          </cell>
          <cell r="E393">
            <v>2</v>
          </cell>
          <cell r="F393">
            <v>2</v>
          </cell>
          <cell r="G393">
            <v>5000</v>
          </cell>
          <cell r="H393">
            <v>5100</v>
          </cell>
          <cell r="K393" t="str">
            <v>Mobiliario y Equipo de Administración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A394">
            <v>86</v>
          </cell>
          <cell r="B394">
            <v>2017</v>
          </cell>
          <cell r="C394">
            <v>8300</v>
          </cell>
          <cell r="D394">
            <v>2</v>
          </cell>
          <cell r="E394">
            <v>2</v>
          </cell>
          <cell r="F394">
            <v>2</v>
          </cell>
          <cell r="G394">
            <v>5000</v>
          </cell>
          <cell r="H394">
            <v>5100</v>
          </cell>
          <cell r="I394">
            <v>511</v>
          </cell>
          <cell r="K394" t="str">
            <v>Muebles de oficina y estantería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A395">
            <v>87</v>
          </cell>
          <cell r="B395">
            <v>2017</v>
          </cell>
          <cell r="C395">
            <v>8300</v>
          </cell>
          <cell r="D395">
            <v>2</v>
          </cell>
          <cell r="E395">
            <v>2</v>
          </cell>
          <cell r="F395">
            <v>2</v>
          </cell>
          <cell r="G395">
            <v>5000</v>
          </cell>
          <cell r="H395">
            <v>5100</v>
          </cell>
          <cell r="I395">
            <v>511</v>
          </cell>
          <cell r="J395">
            <v>1</v>
          </cell>
          <cell r="K395" t="str">
            <v>Anaquel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 t="str">
            <v>Pieza</v>
          </cell>
          <cell r="V395" t="str">
            <v>FC</v>
          </cell>
        </row>
        <row r="396">
          <cell r="A396">
            <v>88</v>
          </cell>
          <cell r="B396">
            <v>2017</v>
          </cell>
          <cell r="C396">
            <v>8300</v>
          </cell>
          <cell r="D396">
            <v>2</v>
          </cell>
          <cell r="E396">
            <v>2</v>
          </cell>
          <cell r="F396">
            <v>2</v>
          </cell>
          <cell r="G396">
            <v>5000</v>
          </cell>
          <cell r="H396">
            <v>5100</v>
          </cell>
          <cell r="I396">
            <v>511</v>
          </cell>
          <cell r="J396">
            <v>2</v>
          </cell>
          <cell r="K396" t="str">
            <v>Archivero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 t="str">
            <v>Pieza</v>
          </cell>
          <cell r="V396" t="str">
            <v>FC</v>
          </cell>
        </row>
        <row r="397">
          <cell r="A397">
            <v>89</v>
          </cell>
          <cell r="B397">
            <v>2017</v>
          </cell>
          <cell r="C397">
            <v>8300</v>
          </cell>
          <cell r="D397">
            <v>2</v>
          </cell>
          <cell r="E397">
            <v>2</v>
          </cell>
          <cell r="F397">
            <v>2</v>
          </cell>
          <cell r="G397">
            <v>5000</v>
          </cell>
          <cell r="H397">
            <v>5100</v>
          </cell>
          <cell r="I397">
            <v>511</v>
          </cell>
          <cell r="J397">
            <v>3</v>
          </cell>
          <cell r="K397" t="str">
            <v>Archivo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 t="str">
            <v>Pieza</v>
          </cell>
          <cell r="V397" t="str">
            <v>FC</v>
          </cell>
        </row>
        <row r="398">
          <cell r="A398">
            <v>90</v>
          </cell>
          <cell r="B398">
            <v>2017</v>
          </cell>
          <cell r="C398">
            <v>8300</v>
          </cell>
          <cell r="D398">
            <v>2</v>
          </cell>
          <cell r="E398">
            <v>2</v>
          </cell>
          <cell r="F398">
            <v>2</v>
          </cell>
          <cell r="G398">
            <v>5000</v>
          </cell>
          <cell r="H398">
            <v>5100</v>
          </cell>
          <cell r="I398">
            <v>511</v>
          </cell>
          <cell r="J398">
            <v>4</v>
          </cell>
          <cell r="K398" t="str">
            <v>Butaca con paleta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 t="str">
            <v>Pieza</v>
          </cell>
          <cell r="V398" t="str">
            <v>FC</v>
          </cell>
        </row>
        <row r="399">
          <cell r="A399">
            <v>91</v>
          </cell>
          <cell r="B399">
            <v>2017</v>
          </cell>
          <cell r="C399">
            <v>8300</v>
          </cell>
          <cell r="D399">
            <v>2</v>
          </cell>
          <cell r="E399">
            <v>2</v>
          </cell>
          <cell r="F399">
            <v>2</v>
          </cell>
          <cell r="G399">
            <v>5000</v>
          </cell>
          <cell r="H399">
            <v>5100</v>
          </cell>
          <cell r="I399">
            <v>511</v>
          </cell>
          <cell r="J399">
            <v>5</v>
          </cell>
          <cell r="K399" t="str">
            <v>Cajonera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 t="str">
            <v>Pieza</v>
          </cell>
          <cell r="V399" t="str">
            <v>FC</v>
          </cell>
        </row>
        <row r="400">
          <cell r="A400">
            <v>92</v>
          </cell>
          <cell r="B400">
            <v>2017</v>
          </cell>
          <cell r="C400">
            <v>8300</v>
          </cell>
          <cell r="D400">
            <v>2</v>
          </cell>
          <cell r="E400">
            <v>2</v>
          </cell>
          <cell r="F400">
            <v>2</v>
          </cell>
          <cell r="G400">
            <v>5000</v>
          </cell>
          <cell r="H400">
            <v>5100</v>
          </cell>
          <cell r="I400">
            <v>511</v>
          </cell>
          <cell r="J400">
            <v>6</v>
          </cell>
          <cell r="K400" t="str">
            <v>Casillero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 t="str">
            <v>Pieza</v>
          </cell>
          <cell r="V400" t="str">
            <v>FC</v>
          </cell>
        </row>
        <row r="401">
          <cell r="A401">
            <v>93</v>
          </cell>
          <cell r="B401">
            <v>2017</v>
          </cell>
          <cell r="C401">
            <v>8300</v>
          </cell>
          <cell r="D401">
            <v>2</v>
          </cell>
          <cell r="E401">
            <v>2</v>
          </cell>
          <cell r="F401">
            <v>2</v>
          </cell>
          <cell r="G401">
            <v>5000</v>
          </cell>
          <cell r="H401">
            <v>5100</v>
          </cell>
          <cell r="I401">
            <v>511</v>
          </cell>
          <cell r="J401">
            <v>7</v>
          </cell>
          <cell r="K401" t="str">
            <v>Conjunto-Modular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 t="str">
            <v>Pieza</v>
          </cell>
          <cell r="V401" t="str">
            <v>FC</v>
          </cell>
        </row>
        <row r="402">
          <cell r="A402">
            <v>94</v>
          </cell>
          <cell r="B402">
            <v>2017</v>
          </cell>
          <cell r="C402">
            <v>8300</v>
          </cell>
          <cell r="D402">
            <v>2</v>
          </cell>
          <cell r="E402">
            <v>2</v>
          </cell>
          <cell r="F402">
            <v>2</v>
          </cell>
          <cell r="G402">
            <v>5000</v>
          </cell>
          <cell r="H402">
            <v>5100</v>
          </cell>
          <cell r="I402">
            <v>511</v>
          </cell>
          <cell r="J402">
            <v>8</v>
          </cell>
          <cell r="K402" t="str">
            <v>Credenza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 t="str">
            <v>Pieza</v>
          </cell>
          <cell r="V402" t="str">
            <v>FC</v>
          </cell>
        </row>
        <row r="403">
          <cell r="A403">
            <v>95</v>
          </cell>
          <cell r="B403">
            <v>2017</v>
          </cell>
          <cell r="C403">
            <v>8300</v>
          </cell>
          <cell r="D403">
            <v>2</v>
          </cell>
          <cell r="E403">
            <v>2</v>
          </cell>
          <cell r="F403">
            <v>2</v>
          </cell>
          <cell r="G403">
            <v>5000</v>
          </cell>
          <cell r="H403">
            <v>5100</v>
          </cell>
          <cell r="I403">
            <v>511</v>
          </cell>
          <cell r="J403">
            <v>9</v>
          </cell>
          <cell r="K403" t="str">
            <v>Escritorio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 t="str">
            <v>Pieza</v>
          </cell>
          <cell r="V403" t="str">
            <v>FC</v>
          </cell>
        </row>
        <row r="404">
          <cell r="A404">
            <v>96</v>
          </cell>
          <cell r="B404">
            <v>2017</v>
          </cell>
          <cell r="C404">
            <v>8300</v>
          </cell>
          <cell r="D404">
            <v>2</v>
          </cell>
          <cell r="E404">
            <v>2</v>
          </cell>
          <cell r="F404">
            <v>2</v>
          </cell>
          <cell r="G404">
            <v>5000</v>
          </cell>
          <cell r="H404">
            <v>5100</v>
          </cell>
          <cell r="I404">
            <v>511</v>
          </cell>
          <cell r="J404">
            <v>10</v>
          </cell>
          <cell r="K404" t="str">
            <v>Esquinero curvo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 t="str">
            <v>Pieza</v>
          </cell>
          <cell r="V404" t="str">
            <v>FC</v>
          </cell>
        </row>
        <row r="405">
          <cell r="A405">
            <v>97</v>
          </cell>
          <cell r="B405">
            <v>2017</v>
          </cell>
          <cell r="C405">
            <v>8300</v>
          </cell>
          <cell r="D405">
            <v>2</v>
          </cell>
          <cell r="E405">
            <v>2</v>
          </cell>
          <cell r="F405">
            <v>2</v>
          </cell>
          <cell r="G405">
            <v>5000</v>
          </cell>
          <cell r="H405">
            <v>5100</v>
          </cell>
          <cell r="I405">
            <v>511</v>
          </cell>
          <cell r="J405">
            <v>11</v>
          </cell>
          <cell r="K405" t="str">
            <v>Estante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 t="str">
            <v>Pieza</v>
          </cell>
          <cell r="V405" t="str">
            <v>FC</v>
          </cell>
        </row>
        <row r="406">
          <cell r="A406">
            <v>98</v>
          </cell>
          <cell r="B406">
            <v>2017</v>
          </cell>
          <cell r="C406">
            <v>8300</v>
          </cell>
          <cell r="D406">
            <v>2</v>
          </cell>
          <cell r="E406">
            <v>2</v>
          </cell>
          <cell r="F406">
            <v>2</v>
          </cell>
          <cell r="G406">
            <v>5000</v>
          </cell>
          <cell r="H406">
            <v>5100</v>
          </cell>
          <cell r="I406">
            <v>511</v>
          </cell>
          <cell r="J406">
            <v>12</v>
          </cell>
          <cell r="K406" t="str">
            <v>Gabinete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 t="str">
            <v>Pieza</v>
          </cell>
          <cell r="V406" t="str">
            <v>FC</v>
          </cell>
        </row>
        <row r="407">
          <cell r="A407">
            <v>99</v>
          </cell>
          <cell r="B407">
            <v>2017</v>
          </cell>
          <cell r="C407">
            <v>8300</v>
          </cell>
          <cell r="D407">
            <v>2</v>
          </cell>
          <cell r="E407">
            <v>2</v>
          </cell>
          <cell r="F407">
            <v>2</v>
          </cell>
          <cell r="G407">
            <v>5000</v>
          </cell>
          <cell r="H407">
            <v>5100</v>
          </cell>
          <cell r="I407">
            <v>511</v>
          </cell>
          <cell r="J407">
            <v>13</v>
          </cell>
          <cell r="K407" t="str">
            <v>Gaveta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 t="str">
            <v>Pieza</v>
          </cell>
          <cell r="V407" t="str">
            <v>FC</v>
          </cell>
        </row>
        <row r="408">
          <cell r="A408">
            <v>100</v>
          </cell>
          <cell r="B408">
            <v>2017</v>
          </cell>
          <cell r="C408">
            <v>8300</v>
          </cell>
          <cell r="D408">
            <v>2</v>
          </cell>
          <cell r="E408">
            <v>2</v>
          </cell>
          <cell r="F408">
            <v>2</v>
          </cell>
          <cell r="G408">
            <v>5000</v>
          </cell>
          <cell r="H408">
            <v>5100</v>
          </cell>
          <cell r="I408">
            <v>511</v>
          </cell>
          <cell r="J408">
            <v>14</v>
          </cell>
          <cell r="K408" t="str">
            <v>Librero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 t="str">
            <v>Pieza</v>
          </cell>
          <cell r="V408" t="str">
            <v>FC</v>
          </cell>
        </row>
        <row r="409">
          <cell r="A409">
            <v>101</v>
          </cell>
          <cell r="B409">
            <v>2017</v>
          </cell>
          <cell r="C409">
            <v>8300</v>
          </cell>
          <cell r="D409">
            <v>2</v>
          </cell>
          <cell r="E409">
            <v>2</v>
          </cell>
          <cell r="F409">
            <v>2</v>
          </cell>
          <cell r="G409">
            <v>5000</v>
          </cell>
          <cell r="H409">
            <v>5100</v>
          </cell>
          <cell r="I409">
            <v>511</v>
          </cell>
          <cell r="J409">
            <v>15</v>
          </cell>
          <cell r="K409" t="str">
            <v>Mesa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Pieza</v>
          </cell>
          <cell r="V409" t="str">
            <v>FC</v>
          </cell>
        </row>
        <row r="410">
          <cell r="A410">
            <v>102</v>
          </cell>
          <cell r="B410">
            <v>2017</v>
          </cell>
          <cell r="C410">
            <v>8300</v>
          </cell>
          <cell r="D410">
            <v>2</v>
          </cell>
          <cell r="E410">
            <v>2</v>
          </cell>
          <cell r="F410">
            <v>2</v>
          </cell>
          <cell r="G410">
            <v>5000</v>
          </cell>
          <cell r="H410">
            <v>5100</v>
          </cell>
          <cell r="I410">
            <v>511</v>
          </cell>
          <cell r="J410">
            <v>16</v>
          </cell>
          <cell r="K410" t="str">
            <v>Mostrador para recepción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Pieza</v>
          </cell>
          <cell r="V410" t="str">
            <v>FC</v>
          </cell>
        </row>
        <row r="411">
          <cell r="A411">
            <v>103</v>
          </cell>
          <cell r="B411">
            <v>2017</v>
          </cell>
          <cell r="C411">
            <v>8300</v>
          </cell>
          <cell r="D411">
            <v>2</v>
          </cell>
          <cell r="E411">
            <v>2</v>
          </cell>
          <cell r="F411">
            <v>2</v>
          </cell>
          <cell r="G411">
            <v>5000</v>
          </cell>
          <cell r="H411">
            <v>5100</v>
          </cell>
          <cell r="I411">
            <v>511</v>
          </cell>
          <cell r="J411">
            <v>17</v>
          </cell>
          <cell r="K411" t="str">
            <v>Mueble para computadora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 t="str">
            <v>Pieza</v>
          </cell>
          <cell r="V411" t="str">
            <v>FC</v>
          </cell>
        </row>
        <row r="412">
          <cell r="A412">
            <v>104</v>
          </cell>
          <cell r="B412">
            <v>2017</v>
          </cell>
          <cell r="C412">
            <v>8300</v>
          </cell>
          <cell r="D412">
            <v>2</v>
          </cell>
          <cell r="E412">
            <v>2</v>
          </cell>
          <cell r="F412">
            <v>2</v>
          </cell>
          <cell r="G412">
            <v>5000</v>
          </cell>
          <cell r="H412">
            <v>5100</v>
          </cell>
          <cell r="I412">
            <v>511</v>
          </cell>
          <cell r="J412">
            <v>18</v>
          </cell>
          <cell r="K412" t="str">
            <v>Perchero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 t="str">
            <v>Pieza</v>
          </cell>
          <cell r="V412" t="str">
            <v>FC</v>
          </cell>
        </row>
        <row r="413">
          <cell r="A413">
            <v>105</v>
          </cell>
          <cell r="B413">
            <v>2017</v>
          </cell>
          <cell r="C413">
            <v>8300</v>
          </cell>
          <cell r="D413">
            <v>2</v>
          </cell>
          <cell r="E413">
            <v>2</v>
          </cell>
          <cell r="F413">
            <v>2</v>
          </cell>
          <cell r="G413">
            <v>5000</v>
          </cell>
          <cell r="H413">
            <v>5100</v>
          </cell>
          <cell r="I413">
            <v>511</v>
          </cell>
          <cell r="J413">
            <v>19</v>
          </cell>
          <cell r="K413" t="str">
            <v>Sala de espera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 t="str">
            <v>Pieza</v>
          </cell>
          <cell r="V413" t="str">
            <v>FC</v>
          </cell>
        </row>
        <row r="414">
          <cell r="A414">
            <v>106</v>
          </cell>
          <cell r="B414">
            <v>2017</v>
          </cell>
          <cell r="C414">
            <v>8300</v>
          </cell>
          <cell r="D414">
            <v>2</v>
          </cell>
          <cell r="E414">
            <v>2</v>
          </cell>
          <cell r="F414">
            <v>2</v>
          </cell>
          <cell r="G414">
            <v>5000</v>
          </cell>
          <cell r="H414">
            <v>5100</v>
          </cell>
          <cell r="I414">
            <v>511</v>
          </cell>
          <cell r="J414">
            <v>20</v>
          </cell>
          <cell r="K414" t="str">
            <v>Silla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 t="str">
            <v>Pieza</v>
          </cell>
          <cell r="V414" t="str">
            <v>FC</v>
          </cell>
        </row>
        <row r="415">
          <cell r="A415">
            <v>107</v>
          </cell>
          <cell r="B415">
            <v>2017</v>
          </cell>
          <cell r="C415">
            <v>8300</v>
          </cell>
          <cell r="D415">
            <v>2</v>
          </cell>
          <cell r="E415">
            <v>2</v>
          </cell>
          <cell r="F415">
            <v>2</v>
          </cell>
          <cell r="G415">
            <v>5000</v>
          </cell>
          <cell r="H415">
            <v>5100</v>
          </cell>
          <cell r="I415">
            <v>511</v>
          </cell>
          <cell r="J415">
            <v>21</v>
          </cell>
          <cell r="K415" t="str">
            <v>Silla para polígrafo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 t="str">
            <v>Pieza</v>
          </cell>
          <cell r="V415" t="str">
            <v>FC</v>
          </cell>
        </row>
        <row r="416">
          <cell r="A416">
            <v>108</v>
          </cell>
          <cell r="B416">
            <v>2017</v>
          </cell>
          <cell r="C416">
            <v>8300</v>
          </cell>
          <cell r="D416">
            <v>2</v>
          </cell>
          <cell r="E416">
            <v>2</v>
          </cell>
          <cell r="F416">
            <v>2</v>
          </cell>
          <cell r="G416">
            <v>5000</v>
          </cell>
          <cell r="H416">
            <v>5100</v>
          </cell>
          <cell r="I416">
            <v>511</v>
          </cell>
          <cell r="J416">
            <v>22</v>
          </cell>
          <cell r="K416" t="str">
            <v>Sillón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 t="str">
            <v>Pieza</v>
          </cell>
          <cell r="V416" t="str">
            <v>FC</v>
          </cell>
        </row>
        <row r="417">
          <cell r="A417">
            <v>109</v>
          </cell>
          <cell r="B417">
            <v>2017</v>
          </cell>
          <cell r="C417">
            <v>8300</v>
          </cell>
          <cell r="D417">
            <v>2</v>
          </cell>
          <cell r="E417">
            <v>2</v>
          </cell>
          <cell r="F417">
            <v>2</v>
          </cell>
          <cell r="G417">
            <v>5000</v>
          </cell>
          <cell r="H417">
            <v>5100</v>
          </cell>
          <cell r="I417">
            <v>512</v>
          </cell>
          <cell r="K417" t="str">
            <v>Muebles, excepto de oficina y estantería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A418">
            <v>110</v>
          </cell>
          <cell r="B418">
            <v>2017</v>
          </cell>
          <cell r="C418">
            <v>8300</v>
          </cell>
          <cell r="D418">
            <v>2</v>
          </cell>
          <cell r="E418">
            <v>2</v>
          </cell>
          <cell r="F418">
            <v>2</v>
          </cell>
          <cell r="G418">
            <v>5000</v>
          </cell>
          <cell r="H418">
            <v>5100</v>
          </cell>
          <cell r="I418">
            <v>512</v>
          </cell>
          <cell r="J418">
            <v>1</v>
          </cell>
          <cell r="K418" t="str">
            <v>Bote de arena (Armero)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 t="str">
            <v>Pieza</v>
          </cell>
          <cell r="V418" t="str">
            <v>AE</v>
          </cell>
        </row>
        <row r="419">
          <cell r="A419">
            <v>111</v>
          </cell>
          <cell r="B419">
            <v>2017</v>
          </cell>
          <cell r="C419">
            <v>8300</v>
          </cell>
          <cell r="D419">
            <v>2</v>
          </cell>
          <cell r="E419">
            <v>2</v>
          </cell>
          <cell r="F419">
            <v>2</v>
          </cell>
          <cell r="G419">
            <v>5000</v>
          </cell>
          <cell r="H419">
            <v>5100</v>
          </cell>
          <cell r="I419">
            <v>512</v>
          </cell>
          <cell r="J419">
            <v>2</v>
          </cell>
          <cell r="K419" t="str">
            <v>Rack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 t="str">
            <v>Pieza</v>
          </cell>
          <cell r="V419" t="str">
            <v>AE</v>
          </cell>
        </row>
        <row r="420">
          <cell r="A420">
            <v>112</v>
          </cell>
          <cell r="B420">
            <v>2017</v>
          </cell>
          <cell r="C420">
            <v>8300</v>
          </cell>
          <cell r="D420">
            <v>2</v>
          </cell>
          <cell r="E420">
            <v>2</v>
          </cell>
          <cell r="F420">
            <v>2</v>
          </cell>
          <cell r="G420">
            <v>5000</v>
          </cell>
          <cell r="H420">
            <v>5100</v>
          </cell>
          <cell r="I420">
            <v>515</v>
          </cell>
          <cell r="K420" t="str">
            <v>Equipo de cómputo y de tecnologías de la información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A421">
            <v>113</v>
          </cell>
          <cell r="B421">
            <v>2017</v>
          </cell>
          <cell r="C421">
            <v>8300</v>
          </cell>
          <cell r="D421">
            <v>2</v>
          </cell>
          <cell r="E421">
            <v>2</v>
          </cell>
          <cell r="F421">
            <v>2</v>
          </cell>
          <cell r="G421">
            <v>5000</v>
          </cell>
          <cell r="H421">
            <v>5100</v>
          </cell>
          <cell r="I421">
            <v>515</v>
          </cell>
          <cell r="J421">
            <v>1</v>
          </cell>
          <cell r="K421" t="str">
            <v>Cerradura biométrica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 t="str">
            <v>Pieza</v>
          </cell>
          <cell r="V421" t="str">
            <v>FC</v>
          </cell>
        </row>
        <row r="422">
          <cell r="A422">
            <v>114</v>
          </cell>
          <cell r="B422">
            <v>2017</v>
          </cell>
          <cell r="C422">
            <v>8300</v>
          </cell>
          <cell r="D422">
            <v>2</v>
          </cell>
          <cell r="E422">
            <v>2</v>
          </cell>
          <cell r="F422">
            <v>2</v>
          </cell>
          <cell r="G422">
            <v>5000</v>
          </cell>
          <cell r="H422">
            <v>5100</v>
          </cell>
          <cell r="I422">
            <v>515</v>
          </cell>
          <cell r="J422">
            <v>2</v>
          </cell>
          <cell r="K422" t="str">
            <v>Computadora de escritorio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 t="str">
            <v>Pieza</v>
          </cell>
          <cell r="V422" t="str">
            <v>FC</v>
          </cell>
        </row>
        <row r="423">
          <cell r="A423">
            <v>115</v>
          </cell>
          <cell r="B423">
            <v>2017</v>
          </cell>
          <cell r="C423">
            <v>8300</v>
          </cell>
          <cell r="D423">
            <v>2</v>
          </cell>
          <cell r="E423">
            <v>2</v>
          </cell>
          <cell r="F423">
            <v>2</v>
          </cell>
          <cell r="G423">
            <v>5000</v>
          </cell>
          <cell r="H423">
            <v>5100</v>
          </cell>
          <cell r="I423">
            <v>515</v>
          </cell>
          <cell r="J423">
            <v>3</v>
          </cell>
          <cell r="K423" t="str">
            <v>Computadora portátil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 t="str">
            <v>Pieza</v>
          </cell>
          <cell r="V423" t="str">
            <v>FC</v>
          </cell>
        </row>
        <row r="424">
          <cell r="A424">
            <v>116</v>
          </cell>
          <cell r="B424">
            <v>2017</v>
          </cell>
          <cell r="C424">
            <v>8300</v>
          </cell>
          <cell r="D424">
            <v>2</v>
          </cell>
          <cell r="E424">
            <v>2</v>
          </cell>
          <cell r="F424">
            <v>2</v>
          </cell>
          <cell r="G424">
            <v>5000</v>
          </cell>
          <cell r="H424">
            <v>5100</v>
          </cell>
          <cell r="I424">
            <v>515</v>
          </cell>
          <cell r="J424">
            <v>4</v>
          </cell>
          <cell r="K424" t="str">
            <v>Diadema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 t="str">
            <v>Pieza</v>
          </cell>
          <cell r="V424" t="str">
            <v>FC</v>
          </cell>
        </row>
        <row r="425">
          <cell r="A425">
            <v>117</v>
          </cell>
          <cell r="B425">
            <v>2017</v>
          </cell>
          <cell r="C425">
            <v>8300</v>
          </cell>
          <cell r="D425">
            <v>2</v>
          </cell>
          <cell r="E425">
            <v>2</v>
          </cell>
          <cell r="F425">
            <v>2</v>
          </cell>
          <cell r="G425">
            <v>5000</v>
          </cell>
          <cell r="H425">
            <v>5100</v>
          </cell>
          <cell r="I425">
            <v>515</v>
          </cell>
          <cell r="J425">
            <v>5</v>
          </cell>
          <cell r="K425" t="str">
            <v>Digiscan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 t="str">
            <v>Pieza</v>
          </cell>
          <cell r="V425" t="str">
            <v>FC</v>
          </cell>
        </row>
        <row r="426">
          <cell r="A426">
            <v>118</v>
          </cell>
          <cell r="B426">
            <v>2017</v>
          </cell>
          <cell r="C426">
            <v>8300</v>
          </cell>
          <cell r="D426">
            <v>2</v>
          </cell>
          <cell r="E426">
            <v>2</v>
          </cell>
          <cell r="F426">
            <v>2</v>
          </cell>
          <cell r="G426">
            <v>5000</v>
          </cell>
          <cell r="H426">
            <v>5100</v>
          </cell>
          <cell r="I426">
            <v>515</v>
          </cell>
          <cell r="J426">
            <v>6</v>
          </cell>
          <cell r="K426" t="str">
            <v>Disco duro externo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 t="str">
            <v>Pieza</v>
          </cell>
          <cell r="V426" t="str">
            <v>FC</v>
          </cell>
        </row>
        <row r="427">
          <cell r="A427">
            <v>119</v>
          </cell>
          <cell r="B427">
            <v>2017</v>
          </cell>
          <cell r="C427">
            <v>8300</v>
          </cell>
          <cell r="D427">
            <v>2</v>
          </cell>
          <cell r="E427">
            <v>2</v>
          </cell>
          <cell r="F427">
            <v>2</v>
          </cell>
          <cell r="G427">
            <v>5000</v>
          </cell>
          <cell r="H427">
            <v>5100</v>
          </cell>
          <cell r="I427">
            <v>515</v>
          </cell>
          <cell r="J427">
            <v>7</v>
          </cell>
          <cell r="K427" t="str">
            <v>Electrodo EDA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 t="str">
            <v>Pieza</v>
          </cell>
          <cell r="V427" t="str">
            <v>FC</v>
          </cell>
        </row>
        <row r="428">
          <cell r="A428">
            <v>120</v>
          </cell>
          <cell r="B428">
            <v>2017</v>
          </cell>
          <cell r="C428">
            <v>8300</v>
          </cell>
          <cell r="D428">
            <v>2</v>
          </cell>
          <cell r="E428">
            <v>2</v>
          </cell>
          <cell r="F428">
            <v>2</v>
          </cell>
          <cell r="G428">
            <v>5000</v>
          </cell>
          <cell r="H428">
            <v>5100</v>
          </cell>
          <cell r="I428">
            <v>515</v>
          </cell>
          <cell r="J428">
            <v>8</v>
          </cell>
          <cell r="K428" t="str">
            <v>Escáner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 t="str">
            <v>Pieza</v>
          </cell>
          <cell r="V428" t="str">
            <v>FC</v>
          </cell>
        </row>
        <row r="429">
          <cell r="A429">
            <v>121</v>
          </cell>
          <cell r="B429">
            <v>2017</v>
          </cell>
          <cell r="C429">
            <v>8300</v>
          </cell>
          <cell r="D429">
            <v>2</v>
          </cell>
          <cell r="E429">
            <v>2</v>
          </cell>
          <cell r="F429">
            <v>2</v>
          </cell>
          <cell r="G429">
            <v>5000</v>
          </cell>
          <cell r="H429">
            <v>5100</v>
          </cell>
          <cell r="I429">
            <v>515</v>
          </cell>
          <cell r="J429">
            <v>9</v>
          </cell>
          <cell r="K429" t="str">
            <v>Impresora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 t="str">
            <v>Pieza</v>
          </cell>
          <cell r="V429" t="str">
            <v>FC</v>
          </cell>
        </row>
        <row r="430">
          <cell r="A430">
            <v>122</v>
          </cell>
          <cell r="B430">
            <v>2017</v>
          </cell>
          <cell r="C430">
            <v>8300</v>
          </cell>
          <cell r="D430">
            <v>2</v>
          </cell>
          <cell r="E430">
            <v>2</v>
          </cell>
          <cell r="F430">
            <v>2</v>
          </cell>
          <cell r="G430">
            <v>5000</v>
          </cell>
          <cell r="H430">
            <v>5100</v>
          </cell>
          <cell r="I430">
            <v>515</v>
          </cell>
          <cell r="J430">
            <v>10</v>
          </cell>
          <cell r="K430" t="str">
            <v>Interfase USB para digitalizador-grabación de voz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 t="str">
            <v>Pieza</v>
          </cell>
          <cell r="V430" t="str">
            <v>FC</v>
          </cell>
        </row>
        <row r="431">
          <cell r="A431">
            <v>123</v>
          </cell>
          <cell r="B431">
            <v>2017</v>
          </cell>
          <cell r="C431">
            <v>8300</v>
          </cell>
          <cell r="D431">
            <v>2</v>
          </cell>
          <cell r="E431">
            <v>2</v>
          </cell>
          <cell r="F431">
            <v>2</v>
          </cell>
          <cell r="G431">
            <v>5000</v>
          </cell>
          <cell r="H431">
            <v>5100</v>
          </cell>
          <cell r="I431">
            <v>515</v>
          </cell>
          <cell r="J431">
            <v>11</v>
          </cell>
          <cell r="K431" t="str">
            <v>Lector Huella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 t="str">
            <v>Pieza</v>
          </cell>
          <cell r="V431" t="str">
            <v>FC</v>
          </cell>
        </row>
        <row r="432">
          <cell r="A432">
            <v>124</v>
          </cell>
          <cell r="B432">
            <v>2017</v>
          </cell>
          <cell r="C432">
            <v>8300</v>
          </cell>
          <cell r="D432">
            <v>2</v>
          </cell>
          <cell r="E432">
            <v>2</v>
          </cell>
          <cell r="F432">
            <v>2</v>
          </cell>
          <cell r="G432">
            <v>5000</v>
          </cell>
          <cell r="H432">
            <v>5100</v>
          </cell>
          <cell r="I432">
            <v>515</v>
          </cell>
          <cell r="J432">
            <v>12</v>
          </cell>
          <cell r="K432" t="str">
            <v xml:space="preserve">Lector óptico 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 t="str">
            <v>Pieza</v>
          </cell>
          <cell r="V432" t="str">
            <v>FC</v>
          </cell>
        </row>
        <row r="433">
          <cell r="A433">
            <v>125</v>
          </cell>
          <cell r="B433">
            <v>2017</v>
          </cell>
          <cell r="C433">
            <v>8300</v>
          </cell>
          <cell r="D433">
            <v>2</v>
          </cell>
          <cell r="E433">
            <v>2</v>
          </cell>
          <cell r="F433">
            <v>2</v>
          </cell>
          <cell r="G433">
            <v>5000</v>
          </cell>
          <cell r="H433">
            <v>5100</v>
          </cell>
          <cell r="I433">
            <v>515</v>
          </cell>
          <cell r="J433">
            <v>13</v>
          </cell>
          <cell r="K433" t="str">
            <v>Módem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 t="str">
            <v>Pieza</v>
          </cell>
          <cell r="V433" t="str">
            <v>FC</v>
          </cell>
        </row>
        <row r="434">
          <cell r="A434">
            <v>126</v>
          </cell>
          <cell r="B434">
            <v>2017</v>
          </cell>
          <cell r="C434">
            <v>8300</v>
          </cell>
          <cell r="D434">
            <v>2</v>
          </cell>
          <cell r="E434">
            <v>2</v>
          </cell>
          <cell r="F434">
            <v>2</v>
          </cell>
          <cell r="G434">
            <v>5000</v>
          </cell>
          <cell r="H434">
            <v>5100</v>
          </cell>
          <cell r="I434">
            <v>515</v>
          </cell>
          <cell r="J434">
            <v>14</v>
          </cell>
          <cell r="K434" t="str">
            <v xml:space="preserve">Monitor 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 t="str">
            <v>Pieza</v>
          </cell>
          <cell r="V434" t="str">
            <v>FC</v>
          </cell>
        </row>
        <row r="435">
          <cell r="A435">
            <v>127</v>
          </cell>
          <cell r="B435">
            <v>2017</v>
          </cell>
          <cell r="C435">
            <v>8300</v>
          </cell>
          <cell r="D435">
            <v>2</v>
          </cell>
          <cell r="E435">
            <v>2</v>
          </cell>
          <cell r="F435">
            <v>2</v>
          </cell>
          <cell r="G435">
            <v>5000</v>
          </cell>
          <cell r="H435">
            <v>5100</v>
          </cell>
          <cell r="I435">
            <v>515</v>
          </cell>
          <cell r="J435">
            <v>15</v>
          </cell>
          <cell r="K435" t="str">
            <v>Multifuncional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 t="str">
            <v>Pieza</v>
          </cell>
          <cell r="V435" t="str">
            <v>FC</v>
          </cell>
        </row>
        <row r="436">
          <cell r="A436">
            <v>128</v>
          </cell>
          <cell r="B436">
            <v>2017</v>
          </cell>
          <cell r="C436">
            <v>8300</v>
          </cell>
          <cell r="D436">
            <v>2</v>
          </cell>
          <cell r="E436">
            <v>2</v>
          </cell>
          <cell r="F436">
            <v>2</v>
          </cell>
          <cell r="G436">
            <v>5000</v>
          </cell>
          <cell r="H436">
            <v>5100</v>
          </cell>
          <cell r="I436">
            <v>515</v>
          </cell>
          <cell r="J436">
            <v>16</v>
          </cell>
          <cell r="K436" t="str">
            <v>Polígrafo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 t="str">
            <v>Pieza</v>
          </cell>
          <cell r="V436" t="str">
            <v>FC</v>
          </cell>
        </row>
        <row r="437">
          <cell r="A437">
            <v>129</v>
          </cell>
          <cell r="B437">
            <v>2017</v>
          </cell>
          <cell r="C437">
            <v>8300</v>
          </cell>
          <cell r="D437">
            <v>2</v>
          </cell>
          <cell r="E437">
            <v>2</v>
          </cell>
          <cell r="F437">
            <v>2</v>
          </cell>
          <cell r="G437">
            <v>5000</v>
          </cell>
          <cell r="H437">
            <v>5100</v>
          </cell>
          <cell r="I437">
            <v>515</v>
          </cell>
          <cell r="J437">
            <v>17</v>
          </cell>
          <cell r="K437" t="str">
            <v>Red local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 t="str">
            <v>Pieza</v>
          </cell>
          <cell r="V437" t="str">
            <v>FC</v>
          </cell>
        </row>
        <row r="438">
          <cell r="A438">
            <v>130</v>
          </cell>
          <cell r="B438">
            <v>2017</v>
          </cell>
          <cell r="C438">
            <v>8300</v>
          </cell>
          <cell r="D438">
            <v>2</v>
          </cell>
          <cell r="E438">
            <v>2</v>
          </cell>
          <cell r="F438">
            <v>2</v>
          </cell>
          <cell r="G438">
            <v>5000</v>
          </cell>
          <cell r="H438">
            <v>5100</v>
          </cell>
          <cell r="I438">
            <v>515</v>
          </cell>
          <cell r="J438">
            <v>18</v>
          </cell>
          <cell r="K438" t="str">
            <v>Router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 t="str">
            <v>Pieza</v>
          </cell>
          <cell r="V438" t="str">
            <v>FC</v>
          </cell>
        </row>
        <row r="439">
          <cell r="A439">
            <v>131</v>
          </cell>
          <cell r="B439">
            <v>2017</v>
          </cell>
          <cell r="C439">
            <v>8300</v>
          </cell>
          <cell r="D439">
            <v>2</v>
          </cell>
          <cell r="E439">
            <v>2</v>
          </cell>
          <cell r="F439">
            <v>2</v>
          </cell>
          <cell r="G439">
            <v>5000</v>
          </cell>
          <cell r="H439">
            <v>5100</v>
          </cell>
          <cell r="I439">
            <v>515</v>
          </cell>
          <cell r="J439">
            <v>19</v>
          </cell>
          <cell r="K439" t="str">
            <v>Sensor de movimiento (para polígrafo)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Pieza</v>
          </cell>
          <cell r="V439" t="str">
            <v>FC</v>
          </cell>
        </row>
        <row r="440">
          <cell r="A440">
            <v>132</v>
          </cell>
          <cell r="B440">
            <v>2017</v>
          </cell>
          <cell r="C440">
            <v>8300</v>
          </cell>
          <cell r="D440">
            <v>2</v>
          </cell>
          <cell r="E440">
            <v>2</v>
          </cell>
          <cell r="F440">
            <v>2</v>
          </cell>
          <cell r="G440">
            <v>5000</v>
          </cell>
          <cell r="H440">
            <v>5100</v>
          </cell>
          <cell r="I440">
            <v>515</v>
          </cell>
          <cell r="J440">
            <v>20</v>
          </cell>
          <cell r="K440" t="str">
            <v xml:space="preserve">Servidor 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 t="str">
            <v>Pieza</v>
          </cell>
          <cell r="V440" t="str">
            <v>FC</v>
          </cell>
        </row>
        <row r="441">
          <cell r="A441">
            <v>133</v>
          </cell>
          <cell r="B441">
            <v>2017</v>
          </cell>
          <cell r="C441">
            <v>8300</v>
          </cell>
          <cell r="D441">
            <v>2</v>
          </cell>
          <cell r="E441">
            <v>2</v>
          </cell>
          <cell r="F441">
            <v>2</v>
          </cell>
          <cell r="G441">
            <v>5000</v>
          </cell>
          <cell r="H441">
            <v>5100</v>
          </cell>
          <cell r="I441">
            <v>515</v>
          </cell>
          <cell r="J441">
            <v>21</v>
          </cell>
          <cell r="K441" t="str">
            <v xml:space="preserve">Conmutador de datos (Switch) 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Pieza</v>
          </cell>
          <cell r="V441" t="str">
            <v>FC</v>
          </cell>
        </row>
        <row r="442">
          <cell r="A442">
            <v>134</v>
          </cell>
          <cell r="B442">
            <v>2017</v>
          </cell>
          <cell r="C442">
            <v>8300</v>
          </cell>
          <cell r="D442">
            <v>2</v>
          </cell>
          <cell r="E442">
            <v>2</v>
          </cell>
          <cell r="F442">
            <v>2</v>
          </cell>
          <cell r="G442">
            <v>5000</v>
          </cell>
          <cell r="H442">
            <v>5100</v>
          </cell>
          <cell r="I442">
            <v>515</v>
          </cell>
          <cell r="J442">
            <v>22</v>
          </cell>
          <cell r="K442" t="str">
            <v>Teléfono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Pieza</v>
          </cell>
          <cell r="V442" t="str">
            <v>FC</v>
          </cell>
        </row>
        <row r="443">
          <cell r="A443">
            <v>135</v>
          </cell>
          <cell r="B443">
            <v>2017</v>
          </cell>
          <cell r="C443">
            <v>8300</v>
          </cell>
          <cell r="D443">
            <v>2</v>
          </cell>
          <cell r="E443">
            <v>2</v>
          </cell>
          <cell r="F443">
            <v>2</v>
          </cell>
          <cell r="G443">
            <v>5000</v>
          </cell>
          <cell r="H443">
            <v>5100</v>
          </cell>
          <cell r="I443">
            <v>515</v>
          </cell>
          <cell r="J443">
            <v>23</v>
          </cell>
          <cell r="K443" t="str">
            <v>Telescan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 t="str">
            <v>Pieza</v>
          </cell>
          <cell r="V443" t="str">
            <v>FC</v>
          </cell>
        </row>
        <row r="444">
          <cell r="A444">
            <v>136</v>
          </cell>
          <cell r="B444">
            <v>2017</v>
          </cell>
          <cell r="C444">
            <v>8300</v>
          </cell>
          <cell r="D444">
            <v>2</v>
          </cell>
          <cell r="E444">
            <v>2</v>
          </cell>
          <cell r="F444">
            <v>2</v>
          </cell>
          <cell r="G444">
            <v>5000</v>
          </cell>
          <cell r="H444">
            <v>5100</v>
          </cell>
          <cell r="I444">
            <v>515</v>
          </cell>
          <cell r="J444">
            <v>24</v>
          </cell>
          <cell r="K444" t="str">
            <v>Unidad de protección y respaldo de energía (UPS)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 t="str">
            <v>Pieza</v>
          </cell>
          <cell r="V444" t="str">
            <v>FC</v>
          </cell>
        </row>
        <row r="445">
          <cell r="A445">
            <v>137</v>
          </cell>
          <cell r="B445">
            <v>2017</v>
          </cell>
          <cell r="C445">
            <v>8300</v>
          </cell>
          <cell r="D445">
            <v>2</v>
          </cell>
          <cell r="E445">
            <v>2</v>
          </cell>
          <cell r="F445">
            <v>2</v>
          </cell>
          <cell r="G445">
            <v>5000</v>
          </cell>
          <cell r="H445">
            <v>5100</v>
          </cell>
          <cell r="I445">
            <v>515</v>
          </cell>
          <cell r="J445">
            <v>25</v>
          </cell>
          <cell r="K445" t="str">
            <v xml:space="preserve">Equipo de seguridad para filtrar información (firewall) 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 t="str">
            <v>Pieza</v>
          </cell>
          <cell r="V445" t="str">
            <v>FC</v>
          </cell>
        </row>
        <row r="446">
          <cell r="A446">
            <v>138</v>
          </cell>
          <cell r="B446">
            <v>2017</v>
          </cell>
          <cell r="C446">
            <v>8300</v>
          </cell>
          <cell r="D446">
            <v>2</v>
          </cell>
          <cell r="E446">
            <v>2</v>
          </cell>
          <cell r="F446">
            <v>2</v>
          </cell>
          <cell r="G446">
            <v>5000</v>
          </cell>
          <cell r="H446">
            <v>5100</v>
          </cell>
          <cell r="I446">
            <v>519</v>
          </cell>
          <cell r="K446" t="str">
            <v>Otros mobiliarios y equipos de administración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</row>
        <row r="447">
          <cell r="A447">
            <v>139</v>
          </cell>
          <cell r="B447">
            <v>2017</v>
          </cell>
          <cell r="C447">
            <v>8300</v>
          </cell>
          <cell r="D447">
            <v>2</v>
          </cell>
          <cell r="E447">
            <v>2</v>
          </cell>
          <cell r="F447">
            <v>2</v>
          </cell>
          <cell r="G447">
            <v>5000</v>
          </cell>
          <cell r="H447">
            <v>5100</v>
          </cell>
          <cell r="I447">
            <v>519</v>
          </cell>
          <cell r="J447">
            <v>1</v>
          </cell>
          <cell r="K447" t="str">
            <v>Aire acondicionado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 t="str">
            <v>Pieza</v>
          </cell>
          <cell r="V447" t="str">
            <v>FC</v>
          </cell>
        </row>
        <row r="448">
          <cell r="A448">
            <v>140</v>
          </cell>
          <cell r="B448">
            <v>2017</v>
          </cell>
          <cell r="C448">
            <v>8300</v>
          </cell>
          <cell r="D448">
            <v>2</v>
          </cell>
          <cell r="E448">
            <v>2</v>
          </cell>
          <cell r="F448">
            <v>2</v>
          </cell>
          <cell r="G448">
            <v>5000</v>
          </cell>
          <cell r="H448">
            <v>5100</v>
          </cell>
          <cell r="I448">
            <v>519</v>
          </cell>
          <cell r="J448">
            <v>2</v>
          </cell>
          <cell r="K448" t="str">
            <v>Circuito Cerrado de Televisión (CCTV)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 t="str">
            <v>Pieza</v>
          </cell>
          <cell r="V448" t="str">
            <v>FC</v>
          </cell>
        </row>
        <row r="449">
          <cell r="A449">
            <v>141</v>
          </cell>
          <cell r="B449">
            <v>2017</v>
          </cell>
          <cell r="C449">
            <v>8300</v>
          </cell>
          <cell r="D449">
            <v>2</v>
          </cell>
          <cell r="E449">
            <v>2</v>
          </cell>
          <cell r="F449">
            <v>2</v>
          </cell>
          <cell r="G449">
            <v>5000</v>
          </cell>
          <cell r="H449">
            <v>5100</v>
          </cell>
          <cell r="I449">
            <v>519</v>
          </cell>
          <cell r="J449">
            <v>3</v>
          </cell>
          <cell r="K449" t="str">
            <v>Calentador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 t="str">
            <v>Pieza</v>
          </cell>
          <cell r="V449" t="str">
            <v>FC</v>
          </cell>
        </row>
        <row r="450">
          <cell r="A450">
            <v>142</v>
          </cell>
          <cell r="B450">
            <v>2017</v>
          </cell>
          <cell r="C450">
            <v>8300</v>
          </cell>
          <cell r="D450">
            <v>2</v>
          </cell>
          <cell r="E450">
            <v>2</v>
          </cell>
          <cell r="F450">
            <v>2</v>
          </cell>
          <cell r="G450">
            <v>5000</v>
          </cell>
          <cell r="H450">
            <v>5100</v>
          </cell>
          <cell r="I450">
            <v>519</v>
          </cell>
          <cell r="J450">
            <v>4</v>
          </cell>
          <cell r="K450" t="str">
            <v>Equipo de detección de incendio, alarma y voceo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 t="str">
            <v>Pieza</v>
          </cell>
          <cell r="V450" t="str">
            <v>FC</v>
          </cell>
        </row>
        <row r="451">
          <cell r="A451">
            <v>143</v>
          </cell>
          <cell r="B451">
            <v>2017</v>
          </cell>
          <cell r="C451">
            <v>8300</v>
          </cell>
          <cell r="D451">
            <v>2</v>
          </cell>
          <cell r="E451">
            <v>2</v>
          </cell>
          <cell r="F451">
            <v>2</v>
          </cell>
          <cell r="G451">
            <v>5000</v>
          </cell>
          <cell r="H451">
            <v>5100</v>
          </cell>
          <cell r="I451">
            <v>519</v>
          </cell>
          <cell r="J451">
            <v>5</v>
          </cell>
          <cell r="K451" t="str">
            <v>Etiquetadora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 t="str">
            <v>Pieza</v>
          </cell>
          <cell r="V451" t="str">
            <v>FC</v>
          </cell>
        </row>
        <row r="452">
          <cell r="A452">
            <v>144</v>
          </cell>
          <cell r="B452">
            <v>2017</v>
          </cell>
          <cell r="C452">
            <v>8300</v>
          </cell>
          <cell r="D452">
            <v>2</v>
          </cell>
          <cell r="E452">
            <v>2</v>
          </cell>
          <cell r="F452">
            <v>2</v>
          </cell>
          <cell r="G452">
            <v>5000</v>
          </cell>
          <cell r="H452">
            <v>5100</v>
          </cell>
          <cell r="I452">
            <v>519</v>
          </cell>
          <cell r="J452">
            <v>6</v>
          </cell>
          <cell r="K452" t="str">
            <v>Pantalla para proyector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 t="str">
            <v>Pieza</v>
          </cell>
          <cell r="V452" t="str">
            <v>FC</v>
          </cell>
        </row>
        <row r="453">
          <cell r="A453">
            <v>145</v>
          </cell>
          <cell r="B453">
            <v>2017</v>
          </cell>
          <cell r="C453">
            <v>8300</v>
          </cell>
          <cell r="D453">
            <v>2</v>
          </cell>
          <cell r="E453">
            <v>2</v>
          </cell>
          <cell r="F453">
            <v>2</v>
          </cell>
          <cell r="G453">
            <v>5000</v>
          </cell>
          <cell r="H453">
            <v>5100</v>
          </cell>
          <cell r="I453">
            <v>519</v>
          </cell>
          <cell r="J453">
            <v>7</v>
          </cell>
          <cell r="K453" t="str">
            <v>Reloj checador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 t="str">
            <v>Pieza</v>
          </cell>
          <cell r="V453" t="str">
            <v>FC</v>
          </cell>
        </row>
        <row r="454">
          <cell r="A454">
            <v>146</v>
          </cell>
          <cell r="B454">
            <v>2017</v>
          </cell>
          <cell r="C454">
            <v>8300</v>
          </cell>
          <cell r="D454">
            <v>2</v>
          </cell>
          <cell r="E454">
            <v>2</v>
          </cell>
          <cell r="F454">
            <v>2</v>
          </cell>
          <cell r="G454">
            <v>5000</v>
          </cell>
          <cell r="H454">
            <v>5100</v>
          </cell>
          <cell r="I454">
            <v>519</v>
          </cell>
          <cell r="J454">
            <v>8</v>
          </cell>
          <cell r="K454" t="str">
            <v>Sistema de control de acceso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 t="str">
            <v>Pieza</v>
          </cell>
          <cell r="V454" t="str">
            <v>FC</v>
          </cell>
        </row>
        <row r="455">
          <cell r="A455">
            <v>147</v>
          </cell>
          <cell r="B455">
            <v>2017</v>
          </cell>
          <cell r="C455">
            <v>8300</v>
          </cell>
          <cell r="D455">
            <v>2</v>
          </cell>
          <cell r="E455">
            <v>2</v>
          </cell>
          <cell r="F455">
            <v>2</v>
          </cell>
          <cell r="G455">
            <v>5000</v>
          </cell>
          <cell r="H455">
            <v>5100</v>
          </cell>
          <cell r="I455">
            <v>519</v>
          </cell>
          <cell r="J455">
            <v>9</v>
          </cell>
          <cell r="K455" t="str">
            <v>Soporte para videoproyector/pantalla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 t="str">
            <v>Pieza</v>
          </cell>
          <cell r="V455" t="str">
            <v>FC</v>
          </cell>
        </row>
        <row r="456">
          <cell r="A456">
            <v>148</v>
          </cell>
          <cell r="B456">
            <v>2017</v>
          </cell>
          <cell r="C456">
            <v>8300</v>
          </cell>
          <cell r="D456">
            <v>2</v>
          </cell>
          <cell r="E456">
            <v>2</v>
          </cell>
          <cell r="F456">
            <v>2</v>
          </cell>
          <cell r="G456">
            <v>5000</v>
          </cell>
          <cell r="H456">
            <v>5100</v>
          </cell>
          <cell r="I456">
            <v>519</v>
          </cell>
          <cell r="J456">
            <v>10</v>
          </cell>
          <cell r="K456" t="str">
            <v>Triturador de papel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 t="str">
            <v>Pieza</v>
          </cell>
          <cell r="V456" t="str">
            <v>FC</v>
          </cell>
        </row>
        <row r="457">
          <cell r="A457">
            <v>149</v>
          </cell>
          <cell r="B457">
            <v>2017</v>
          </cell>
          <cell r="C457">
            <v>8300</v>
          </cell>
          <cell r="D457">
            <v>2</v>
          </cell>
          <cell r="E457">
            <v>2</v>
          </cell>
          <cell r="F457">
            <v>2</v>
          </cell>
          <cell r="G457">
            <v>5000</v>
          </cell>
          <cell r="H457">
            <v>5200</v>
          </cell>
          <cell r="K457" t="str">
            <v>Mobiliario y Equipo Educacional y Recreativo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</row>
        <row r="458">
          <cell r="A458">
            <v>150</v>
          </cell>
          <cell r="B458">
            <v>2017</v>
          </cell>
          <cell r="C458">
            <v>8300</v>
          </cell>
          <cell r="D458">
            <v>2</v>
          </cell>
          <cell r="E458">
            <v>2</v>
          </cell>
          <cell r="F458">
            <v>2</v>
          </cell>
          <cell r="G458">
            <v>5000</v>
          </cell>
          <cell r="H458">
            <v>5200</v>
          </cell>
          <cell r="I458">
            <v>521</v>
          </cell>
          <cell r="K458" t="str">
            <v>Equipos y aparatos audiovisuales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>
            <v>151</v>
          </cell>
          <cell r="B459">
            <v>2017</v>
          </cell>
          <cell r="C459">
            <v>8300</v>
          </cell>
          <cell r="D459">
            <v>2</v>
          </cell>
          <cell r="E459">
            <v>2</v>
          </cell>
          <cell r="F459">
            <v>2</v>
          </cell>
          <cell r="G459">
            <v>5000</v>
          </cell>
          <cell r="H459">
            <v>5200</v>
          </cell>
          <cell r="I459">
            <v>521</v>
          </cell>
          <cell r="J459">
            <v>1</v>
          </cell>
          <cell r="K459" t="str">
            <v>Audífonos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Pieza</v>
          </cell>
          <cell r="V459" t="str">
            <v>FC</v>
          </cell>
        </row>
        <row r="460">
          <cell r="A460">
            <v>152</v>
          </cell>
          <cell r="B460">
            <v>2017</v>
          </cell>
          <cell r="C460">
            <v>8300</v>
          </cell>
          <cell r="D460">
            <v>2</v>
          </cell>
          <cell r="E460">
            <v>2</v>
          </cell>
          <cell r="F460">
            <v>2</v>
          </cell>
          <cell r="G460">
            <v>5000</v>
          </cell>
          <cell r="H460">
            <v>5200</v>
          </cell>
          <cell r="I460">
            <v>521</v>
          </cell>
          <cell r="J460">
            <v>2</v>
          </cell>
          <cell r="K460" t="str">
            <v>Distribuidor-Amplificador de audio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 t="str">
            <v>Pieza</v>
          </cell>
          <cell r="V460" t="str">
            <v>FC</v>
          </cell>
        </row>
        <row r="461">
          <cell r="A461">
            <v>153</v>
          </cell>
          <cell r="B461">
            <v>2017</v>
          </cell>
          <cell r="C461">
            <v>8300</v>
          </cell>
          <cell r="D461">
            <v>2</v>
          </cell>
          <cell r="E461">
            <v>2</v>
          </cell>
          <cell r="F461">
            <v>2</v>
          </cell>
          <cell r="G461">
            <v>5000</v>
          </cell>
          <cell r="H461">
            <v>5200</v>
          </cell>
          <cell r="I461">
            <v>521</v>
          </cell>
          <cell r="J461">
            <v>3</v>
          </cell>
          <cell r="K461" t="str">
            <v>Grabadora reportera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 t="str">
            <v>Pieza</v>
          </cell>
          <cell r="V461" t="str">
            <v>FC</v>
          </cell>
        </row>
        <row r="462">
          <cell r="A462">
            <v>154</v>
          </cell>
          <cell r="B462">
            <v>2017</v>
          </cell>
          <cell r="C462">
            <v>8300</v>
          </cell>
          <cell r="D462">
            <v>2</v>
          </cell>
          <cell r="E462">
            <v>2</v>
          </cell>
          <cell r="F462">
            <v>2</v>
          </cell>
          <cell r="G462">
            <v>5000</v>
          </cell>
          <cell r="H462">
            <v>5200</v>
          </cell>
          <cell r="I462">
            <v>521</v>
          </cell>
          <cell r="J462">
            <v>4</v>
          </cell>
          <cell r="K462" t="str">
            <v>Micrófono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 t="str">
            <v>Pieza</v>
          </cell>
          <cell r="V462" t="str">
            <v>FC</v>
          </cell>
        </row>
        <row r="463">
          <cell r="A463">
            <v>155</v>
          </cell>
          <cell r="B463">
            <v>2017</v>
          </cell>
          <cell r="C463">
            <v>8300</v>
          </cell>
          <cell r="D463">
            <v>2</v>
          </cell>
          <cell r="E463">
            <v>2</v>
          </cell>
          <cell r="F463">
            <v>2</v>
          </cell>
          <cell r="G463">
            <v>5000</v>
          </cell>
          <cell r="H463">
            <v>5200</v>
          </cell>
          <cell r="I463">
            <v>521</v>
          </cell>
          <cell r="J463">
            <v>5</v>
          </cell>
          <cell r="K463" t="str">
            <v>Pantalla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 t="str">
            <v>Pieza</v>
          </cell>
          <cell r="V463" t="str">
            <v>FC</v>
          </cell>
        </row>
        <row r="464">
          <cell r="A464">
            <v>156</v>
          </cell>
          <cell r="B464">
            <v>2017</v>
          </cell>
          <cell r="C464">
            <v>8300</v>
          </cell>
          <cell r="D464">
            <v>2</v>
          </cell>
          <cell r="E464">
            <v>2</v>
          </cell>
          <cell r="F464">
            <v>2</v>
          </cell>
          <cell r="G464">
            <v>5000</v>
          </cell>
          <cell r="H464">
            <v>5200</v>
          </cell>
          <cell r="I464">
            <v>523</v>
          </cell>
          <cell r="K464" t="str">
            <v>Cámaras fotográficas y de video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</row>
        <row r="465">
          <cell r="A465">
            <v>157</v>
          </cell>
          <cell r="B465">
            <v>2017</v>
          </cell>
          <cell r="C465">
            <v>8300</v>
          </cell>
          <cell r="D465">
            <v>2</v>
          </cell>
          <cell r="E465">
            <v>2</v>
          </cell>
          <cell r="F465">
            <v>2</v>
          </cell>
          <cell r="G465">
            <v>5000</v>
          </cell>
          <cell r="H465">
            <v>5200</v>
          </cell>
          <cell r="I465">
            <v>523</v>
          </cell>
          <cell r="J465">
            <v>1</v>
          </cell>
          <cell r="K465" t="str">
            <v xml:space="preserve">Cámara 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 t="str">
            <v>Pieza</v>
          </cell>
          <cell r="V465" t="str">
            <v>FC</v>
          </cell>
        </row>
        <row r="466">
          <cell r="A466">
            <v>158</v>
          </cell>
          <cell r="B466">
            <v>2017</v>
          </cell>
          <cell r="C466">
            <v>8300</v>
          </cell>
          <cell r="D466">
            <v>2</v>
          </cell>
          <cell r="E466">
            <v>2</v>
          </cell>
          <cell r="F466">
            <v>2</v>
          </cell>
          <cell r="G466">
            <v>5000</v>
          </cell>
          <cell r="H466">
            <v>5200</v>
          </cell>
          <cell r="I466">
            <v>523</v>
          </cell>
          <cell r="J466">
            <v>2</v>
          </cell>
          <cell r="K466" t="str">
            <v>Lámpara fotográfica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 t="str">
            <v>Pieza</v>
          </cell>
          <cell r="V466" t="str">
            <v>FC</v>
          </cell>
        </row>
        <row r="467">
          <cell r="A467">
            <v>159</v>
          </cell>
          <cell r="B467">
            <v>2017</v>
          </cell>
          <cell r="C467">
            <v>8300</v>
          </cell>
          <cell r="D467">
            <v>2</v>
          </cell>
          <cell r="E467">
            <v>2</v>
          </cell>
          <cell r="F467">
            <v>2</v>
          </cell>
          <cell r="G467">
            <v>5000</v>
          </cell>
          <cell r="H467">
            <v>5200</v>
          </cell>
          <cell r="I467">
            <v>523</v>
          </cell>
          <cell r="J467">
            <v>3</v>
          </cell>
          <cell r="K467" t="str">
            <v>Tripié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 t="str">
            <v>Pieza</v>
          </cell>
          <cell r="V467" t="str">
            <v>FC</v>
          </cell>
        </row>
        <row r="468">
          <cell r="A468">
            <v>160</v>
          </cell>
          <cell r="B468">
            <v>2017</v>
          </cell>
          <cell r="C468">
            <v>8300</v>
          </cell>
          <cell r="D468">
            <v>2</v>
          </cell>
          <cell r="E468">
            <v>2</v>
          </cell>
          <cell r="F468">
            <v>2</v>
          </cell>
          <cell r="G468">
            <v>5000</v>
          </cell>
          <cell r="H468">
            <v>5200</v>
          </cell>
          <cell r="I468">
            <v>523</v>
          </cell>
          <cell r="J468">
            <v>4</v>
          </cell>
          <cell r="K468" t="str">
            <v>Videoproyector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 t="str">
            <v>Pieza</v>
          </cell>
          <cell r="V468" t="str">
            <v>FC</v>
          </cell>
        </row>
        <row r="469">
          <cell r="A469">
            <v>161</v>
          </cell>
          <cell r="B469">
            <v>2017</v>
          </cell>
          <cell r="C469">
            <v>8300</v>
          </cell>
          <cell r="D469">
            <v>2</v>
          </cell>
          <cell r="E469">
            <v>2</v>
          </cell>
          <cell r="F469">
            <v>2</v>
          </cell>
          <cell r="G469">
            <v>5000</v>
          </cell>
          <cell r="H469">
            <v>5300</v>
          </cell>
          <cell r="K469" t="str">
            <v>Equipo e Instrumental Médico y de Laboratorio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</row>
        <row r="470">
          <cell r="A470">
            <v>162</v>
          </cell>
          <cell r="B470">
            <v>2017</v>
          </cell>
          <cell r="C470">
            <v>8300</v>
          </cell>
          <cell r="D470">
            <v>2</v>
          </cell>
          <cell r="E470">
            <v>2</v>
          </cell>
          <cell r="F470">
            <v>2</v>
          </cell>
          <cell r="G470">
            <v>5000</v>
          </cell>
          <cell r="H470">
            <v>5300</v>
          </cell>
          <cell r="I470">
            <v>531</v>
          </cell>
          <cell r="K470" t="str">
            <v>Equipo médico y de laboratorio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</row>
        <row r="471">
          <cell r="A471">
            <v>163</v>
          </cell>
          <cell r="B471">
            <v>2017</v>
          </cell>
          <cell r="C471">
            <v>8300</v>
          </cell>
          <cell r="D471">
            <v>2</v>
          </cell>
          <cell r="E471">
            <v>2</v>
          </cell>
          <cell r="F471">
            <v>2</v>
          </cell>
          <cell r="G471">
            <v>5000</v>
          </cell>
          <cell r="H471">
            <v>5300</v>
          </cell>
          <cell r="I471">
            <v>531</v>
          </cell>
          <cell r="J471">
            <v>1</v>
          </cell>
          <cell r="K471" t="str">
            <v>Analizador de hematología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 t="str">
            <v>Pieza</v>
          </cell>
          <cell r="V471" t="str">
            <v>FC</v>
          </cell>
        </row>
        <row r="472">
          <cell r="A472">
            <v>164</v>
          </cell>
          <cell r="B472">
            <v>2017</v>
          </cell>
          <cell r="C472">
            <v>8300</v>
          </cell>
          <cell r="D472">
            <v>2</v>
          </cell>
          <cell r="E472">
            <v>2</v>
          </cell>
          <cell r="F472">
            <v>2</v>
          </cell>
          <cell r="G472">
            <v>5000</v>
          </cell>
          <cell r="H472">
            <v>5300</v>
          </cell>
          <cell r="I472">
            <v>531</v>
          </cell>
          <cell r="J472">
            <v>2</v>
          </cell>
          <cell r="K472" t="str">
            <v>Autoclave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 t="str">
            <v>Pieza</v>
          </cell>
          <cell r="V472" t="str">
            <v>FC</v>
          </cell>
        </row>
        <row r="473">
          <cell r="A473">
            <v>165</v>
          </cell>
          <cell r="B473">
            <v>2017</v>
          </cell>
          <cell r="C473">
            <v>8300</v>
          </cell>
          <cell r="D473">
            <v>2</v>
          </cell>
          <cell r="E473">
            <v>2</v>
          </cell>
          <cell r="F473">
            <v>2</v>
          </cell>
          <cell r="G473">
            <v>5000</v>
          </cell>
          <cell r="H473">
            <v>5300</v>
          </cell>
          <cell r="I473">
            <v>531</v>
          </cell>
          <cell r="J473">
            <v>3</v>
          </cell>
          <cell r="K473" t="str">
            <v xml:space="preserve">Balanza 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Pieza</v>
          </cell>
          <cell r="V473" t="str">
            <v>FC</v>
          </cell>
        </row>
        <row r="474">
          <cell r="A474">
            <v>166</v>
          </cell>
          <cell r="B474">
            <v>2017</v>
          </cell>
          <cell r="C474">
            <v>8300</v>
          </cell>
          <cell r="D474">
            <v>2</v>
          </cell>
          <cell r="E474">
            <v>2</v>
          </cell>
          <cell r="F474">
            <v>2</v>
          </cell>
          <cell r="G474">
            <v>5000</v>
          </cell>
          <cell r="H474">
            <v>5300</v>
          </cell>
          <cell r="I474">
            <v>531</v>
          </cell>
          <cell r="J474">
            <v>4</v>
          </cell>
          <cell r="K474" t="str">
            <v>Buró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Pieza</v>
          </cell>
          <cell r="V474" t="str">
            <v>FC</v>
          </cell>
        </row>
        <row r="475">
          <cell r="A475">
            <v>167</v>
          </cell>
          <cell r="B475">
            <v>2017</v>
          </cell>
          <cell r="C475">
            <v>8300</v>
          </cell>
          <cell r="D475">
            <v>2</v>
          </cell>
          <cell r="E475">
            <v>2</v>
          </cell>
          <cell r="F475">
            <v>2</v>
          </cell>
          <cell r="G475">
            <v>5000</v>
          </cell>
          <cell r="H475">
            <v>5300</v>
          </cell>
          <cell r="I475">
            <v>531</v>
          </cell>
          <cell r="J475">
            <v>5</v>
          </cell>
          <cell r="K475" t="str">
            <v xml:space="preserve">Campana de extracción 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 t="str">
            <v>Pieza</v>
          </cell>
          <cell r="V475" t="str">
            <v>FC</v>
          </cell>
        </row>
        <row r="476">
          <cell r="A476">
            <v>168</v>
          </cell>
          <cell r="B476">
            <v>2017</v>
          </cell>
          <cell r="C476">
            <v>8300</v>
          </cell>
          <cell r="D476">
            <v>2</v>
          </cell>
          <cell r="E476">
            <v>2</v>
          </cell>
          <cell r="F476">
            <v>2</v>
          </cell>
          <cell r="G476">
            <v>5000</v>
          </cell>
          <cell r="H476">
            <v>5300</v>
          </cell>
          <cell r="I476">
            <v>531</v>
          </cell>
          <cell r="J476">
            <v>6</v>
          </cell>
          <cell r="K476" t="str">
            <v xml:space="preserve">Cartuchos de extracción en fase sólida 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 t="str">
            <v>Pieza</v>
          </cell>
          <cell r="V476" t="str">
            <v>FC</v>
          </cell>
        </row>
        <row r="477">
          <cell r="A477">
            <v>169</v>
          </cell>
          <cell r="B477">
            <v>2017</v>
          </cell>
          <cell r="C477">
            <v>8300</v>
          </cell>
          <cell r="D477">
            <v>2</v>
          </cell>
          <cell r="E477">
            <v>2</v>
          </cell>
          <cell r="F477">
            <v>2</v>
          </cell>
          <cell r="G477">
            <v>5000</v>
          </cell>
          <cell r="H477">
            <v>5300</v>
          </cell>
          <cell r="I477">
            <v>531</v>
          </cell>
          <cell r="J477">
            <v>7</v>
          </cell>
          <cell r="K477" t="str">
            <v>Congelador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 t="str">
            <v>Pieza</v>
          </cell>
          <cell r="V477" t="str">
            <v>FC</v>
          </cell>
        </row>
        <row r="478">
          <cell r="A478">
            <v>170</v>
          </cell>
          <cell r="B478">
            <v>2017</v>
          </cell>
          <cell r="C478">
            <v>8300</v>
          </cell>
          <cell r="D478">
            <v>2</v>
          </cell>
          <cell r="E478">
            <v>2</v>
          </cell>
          <cell r="F478">
            <v>2</v>
          </cell>
          <cell r="G478">
            <v>5000</v>
          </cell>
          <cell r="H478">
            <v>5300</v>
          </cell>
          <cell r="I478">
            <v>531</v>
          </cell>
          <cell r="J478">
            <v>8</v>
          </cell>
          <cell r="K478" t="str">
            <v>Contador de células metálico para diferencial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 t="str">
            <v>Pieza</v>
          </cell>
          <cell r="V478" t="str">
            <v>FC</v>
          </cell>
        </row>
        <row r="479">
          <cell r="A479">
            <v>171</v>
          </cell>
          <cell r="B479">
            <v>2017</v>
          </cell>
          <cell r="C479">
            <v>8300</v>
          </cell>
          <cell r="D479">
            <v>2</v>
          </cell>
          <cell r="E479">
            <v>2</v>
          </cell>
          <cell r="F479">
            <v>2</v>
          </cell>
          <cell r="G479">
            <v>5000</v>
          </cell>
          <cell r="H479">
            <v>5300</v>
          </cell>
          <cell r="I479">
            <v>531</v>
          </cell>
          <cell r="J479">
            <v>9</v>
          </cell>
          <cell r="K479" t="str">
            <v>Deshumificador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 t="str">
            <v>Pieza</v>
          </cell>
          <cell r="V479" t="str">
            <v>FC</v>
          </cell>
        </row>
        <row r="480">
          <cell r="A480">
            <v>172</v>
          </cell>
          <cell r="B480">
            <v>2017</v>
          </cell>
          <cell r="C480">
            <v>8300</v>
          </cell>
          <cell r="D480">
            <v>2</v>
          </cell>
          <cell r="E480">
            <v>2</v>
          </cell>
          <cell r="F480">
            <v>2</v>
          </cell>
          <cell r="G480">
            <v>5000</v>
          </cell>
          <cell r="H480">
            <v>5300</v>
          </cell>
          <cell r="I480">
            <v>531</v>
          </cell>
          <cell r="J480">
            <v>10</v>
          </cell>
          <cell r="K480" t="str">
            <v>Equipo automatizado para análisis de muestra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 t="str">
            <v>Pieza</v>
          </cell>
          <cell r="V480" t="str">
            <v>FC</v>
          </cell>
        </row>
        <row r="481">
          <cell r="A481">
            <v>173</v>
          </cell>
          <cell r="B481">
            <v>2017</v>
          </cell>
          <cell r="C481">
            <v>8300</v>
          </cell>
          <cell r="D481">
            <v>2</v>
          </cell>
          <cell r="E481">
            <v>2</v>
          </cell>
          <cell r="F481">
            <v>2</v>
          </cell>
          <cell r="G481">
            <v>5000</v>
          </cell>
          <cell r="H481">
            <v>5300</v>
          </cell>
          <cell r="I481">
            <v>531</v>
          </cell>
          <cell r="J481">
            <v>11</v>
          </cell>
          <cell r="K481" t="str">
            <v>Equipo de química sanguínea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 t="str">
            <v>Pieza</v>
          </cell>
          <cell r="V481" t="str">
            <v>FC</v>
          </cell>
        </row>
        <row r="482">
          <cell r="A482">
            <v>174</v>
          </cell>
          <cell r="B482">
            <v>2017</v>
          </cell>
          <cell r="C482">
            <v>8300</v>
          </cell>
          <cell r="D482">
            <v>2</v>
          </cell>
          <cell r="E482">
            <v>2</v>
          </cell>
          <cell r="F482">
            <v>2</v>
          </cell>
          <cell r="G482">
            <v>5000</v>
          </cell>
          <cell r="H482">
            <v>5300</v>
          </cell>
          <cell r="I482">
            <v>531</v>
          </cell>
          <cell r="J482">
            <v>12</v>
          </cell>
          <cell r="K482" t="str">
            <v>Equipo para extracción en fase sólida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 t="str">
            <v>Pieza</v>
          </cell>
          <cell r="V482" t="str">
            <v>FC</v>
          </cell>
        </row>
        <row r="483">
          <cell r="A483">
            <v>175</v>
          </cell>
          <cell r="B483">
            <v>2017</v>
          </cell>
          <cell r="C483">
            <v>8300</v>
          </cell>
          <cell r="D483">
            <v>2</v>
          </cell>
          <cell r="E483">
            <v>2</v>
          </cell>
          <cell r="F483">
            <v>2</v>
          </cell>
          <cell r="G483">
            <v>5000</v>
          </cell>
          <cell r="H483">
            <v>5300</v>
          </cell>
          <cell r="I483">
            <v>531</v>
          </cell>
          <cell r="J483">
            <v>13</v>
          </cell>
          <cell r="K483" t="str">
            <v xml:space="preserve">Estuche de diagnóstico 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 t="str">
            <v>Pieza</v>
          </cell>
          <cell r="V483" t="str">
            <v>FC</v>
          </cell>
        </row>
        <row r="484">
          <cell r="A484">
            <v>176</v>
          </cell>
          <cell r="B484">
            <v>2017</v>
          </cell>
          <cell r="C484">
            <v>8300</v>
          </cell>
          <cell r="D484">
            <v>2</v>
          </cell>
          <cell r="E484">
            <v>2</v>
          </cell>
          <cell r="F484">
            <v>2</v>
          </cell>
          <cell r="G484">
            <v>5000</v>
          </cell>
          <cell r="H484">
            <v>5300</v>
          </cell>
          <cell r="I484">
            <v>531</v>
          </cell>
          <cell r="J484">
            <v>14</v>
          </cell>
          <cell r="K484" t="str">
            <v>Lector de tiras de orina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 t="str">
            <v>Pieza</v>
          </cell>
          <cell r="V484" t="str">
            <v>FC</v>
          </cell>
        </row>
        <row r="485">
          <cell r="A485">
            <v>177</v>
          </cell>
          <cell r="B485">
            <v>2017</v>
          </cell>
          <cell r="C485">
            <v>8300</v>
          </cell>
          <cell r="D485">
            <v>2</v>
          </cell>
          <cell r="E485">
            <v>2</v>
          </cell>
          <cell r="F485">
            <v>2</v>
          </cell>
          <cell r="G485">
            <v>5000</v>
          </cell>
          <cell r="H485">
            <v>5300</v>
          </cell>
          <cell r="I485">
            <v>531</v>
          </cell>
          <cell r="J485">
            <v>15</v>
          </cell>
          <cell r="K485" t="str">
            <v>Mesa de exploración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 t="str">
            <v>Pieza</v>
          </cell>
          <cell r="V485" t="str">
            <v>FC</v>
          </cell>
        </row>
        <row r="486">
          <cell r="A486">
            <v>178</v>
          </cell>
          <cell r="B486">
            <v>2017</v>
          </cell>
          <cell r="C486">
            <v>8300</v>
          </cell>
          <cell r="D486">
            <v>2</v>
          </cell>
          <cell r="E486">
            <v>2</v>
          </cell>
          <cell r="F486">
            <v>2</v>
          </cell>
          <cell r="G486">
            <v>5000</v>
          </cell>
          <cell r="H486">
            <v>5300</v>
          </cell>
          <cell r="I486">
            <v>531</v>
          </cell>
          <cell r="J486">
            <v>16</v>
          </cell>
          <cell r="K486" t="str">
            <v>Mesa especializada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 t="str">
            <v>Pieza</v>
          </cell>
          <cell r="V486" t="str">
            <v>FC</v>
          </cell>
        </row>
        <row r="487">
          <cell r="A487">
            <v>179</v>
          </cell>
          <cell r="B487">
            <v>2017</v>
          </cell>
          <cell r="C487">
            <v>8300</v>
          </cell>
          <cell r="D487">
            <v>2</v>
          </cell>
          <cell r="E487">
            <v>2</v>
          </cell>
          <cell r="F487">
            <v>2</v>
          </cell>
          <cell r="G487">
            <v>5000</v>
          </cell>
          <cell r="H487">
            <v>5300</v>
          </cell>
          <cell r="I487">
            <v>531</v>
          </cell>
          <cell r="J487">
            <v>17</v>
          </cell>
          <cell r="K487" t="str">
            <v xml:space="preserve">Micropipeta 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 t="str">
            <v>Pieza</v>
          </cell>
          <cell r="V487" t="str">
            <v>FC</v>
          </cell>
        </row>
        <row r="488">
          <cell r="A488">
            <v>180</v>
          </cell>
          <cell r="B488">
            <v>2017</v>
          </cell>
          <cell r="C488">
            <v>8300</v>
          </cell>
          <cell r="D488">
            <v>2</v>
          </cell>
          <cell r="E488">
            <v>2</v>
          </cell>
          <cell r="F488">
            <v>2</v>
          </cell>
          <cell r="G488">
            <v>5000</v>
          </cell>
          <cell r="H488">
            <v>5300</v>
          </cell>
          <cell r="I488">
            <v>531</v>
          </cell>
          <cell r="J488">
            <v>18</v>
          </cell>
          <cell r="K488" t="str">
            <v xml:space="preserve">Microscopio 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 t="str">
            <v>Pieza</v>
          </cell>
          <cell r="V488" t="str">
            <v>FC</v>
          </cell>
        </row>
        <row r="489">
          <cell r="A489">
            <v>181</v>
          </cell>
          <cell r="B489">
            <v>2017</v>
          </cell>
          <cell r="C489">
            <v>8300</v>
          </cell>
          <cell r="D489">
            <v>2</v>
          </cell>
          <cell r="E489">
            <v>2</v>
          </cell>
          <cell r="F489">
            <v>2</v>
          </cell>
          <cell r="G489">
            <v>5000</v>
          </cell>
          <cell r="H489">
            <v>5300</v>
          </cell>
          <cell r="I489">
            <v>531</v>
          </cell>
          <cell r="J489">
            <v>19</v>
          </cell>
          <cell r="K489" t="str">
            <v>Silla de flebotomía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 t="str">
            <v>Pieza</v>
          </cell>
          <cell r="V489" t="str">
            <v>FC</v>
          </cell>
        </row>
        <row r="490">
          <cell r="A490">
            <v>182</v>
          </cell>
          <cell r="B490">
            <v>2017</v>
          </cell>
          <cell r="C490">
            <v>8300</v>
          </cell>
          <cell r="D490">
            <v>2</v>
          </cell>
          <cell r="E490">
            <v>2</v>
          </cell>
          <cell r="F490">
            <v>2</v>
          </cell>
          <cell r="G490">
            <v>5000</v>
          </cell>
          <cell r="H490">
            <v>5300</v>
          </cell>
          <cell r="I490">
            <v>531</v>
          </cell>
          <cell r="J490">
            <v>20</v>
          </cell>
          <cell r="K490" t="str">
            <v>Silla para laboratorio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 t="str">
            <v>Pieza</v>
          </cell>
          <cell r="V490" t="str">
            <v>FC</v>
          </cell>
        </row>
        <row r="491">
          <cell r="A491">
            <v>183</v>
          </cell>
          <cell r="B491">
            <v>2017</v>
          </cell>
          <cell r="C491">
            <v>8300</v>
          </cell>
          <cell r="D491">
            <v>2</v>
          </cell>
          <cell r="E491">
            <v>2</v>
          </cell>
          <cell r="F491">
            <v>2</v>
          </cell>
          <cell r="G491">
            <v>5000</v>
          </cell>
          <cell r="H491">
            <v>5300</v>
          </cell>
          <cell r="I491">
            <v>531</v>
          </cell>
          <cell r="J491">
            <v>21</v>
          </cell>
          <cell r="K491" t="str">
            <v>Ultracongelador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 t="str">
            <v>Pieza</v>
          </cell>
          <cell r="V491" t="str">
            <v>FC</v>
          </cell>
        </row>
        <row r="492">
          <cell r="A492">
            <v>184</v>
          </cell>
          <cell r="B492">
            <v>2017</v>
          </cell>
          <cell r="C492">
            <v>8300</v>
          </cell>
          <cell r="D492">
            <v>2</v>
          </cell>
          <cell r="E492">
            <v>2</v>
          </cell>
          <cell r="F492">
            <v>2</v>
          </cell>
          <cell r="G492">
            <v>5000</v>
          </cell>
          <cell r="H492">
            <v>5300</v>
          </cell>
          <cell r="I492">
            <v>531</v>
          </cell>
          <cell r="J492">
            <v>22</v>
          </cell>
          <cell r="K492" t="str">
            <v>Vitrina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 t="str">
            <v>Pieza</v>
          </cell>
          <cell r="V492" t="str">
            <v>FC</v>
          </cell>
        </row>
        <row r="493">
          <cell r="A493">
            <v>185</v>
          </cell>
          <cell r="B493">
            <v>2017</v>
          </cell>
          <cell r="C493">
            <v>8300</v>
          </cell>
          <cell r="D493">
            <v>2</v>
          </cell>
          <cell r="E493">
            <v>2</v>
          </cell>
          <cell r="F493">
            <v>2</v>
          </cell>
          <cell r="G493">
            <v>5000</v>
          </cell>
          <cell r="H493">
            <v>5300</v>
          </cell>
          <cell r="I493">
            <v>532</v>
          </cell>
          <cell r="K493" t="str">
            <v>Instrumental médico y de laboratorio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A494">
            <v>186</v>
          </cell>
          <cell r="B494">
            <v>2017</v>
          </cell>
          <cell r="C494">
            <v>8300</v>
          </cell>
          <cell r="D494">
            <v>2</v>
          </cell>
          <cell r="E494">
            <v>2</v>
          </cell>
          <cell r="F494">
            <v>2</v>
          </cell>
          <cell r="G494">
            <v>5000</v>
          </cell>
          <cell r="H494">
            <v>5300</v>
          </cell>
          <cell r="I494">
            <v>532</v>
          </cell>
          <cell r="J494">
            <v>1</v>
          </cell>
          <cell r="K494" t="str">
            <v>Agitador Vórtex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Pieza</v>
          </cell>
          <cell r="V494" t="str">
            <v>FC</v>
          </cell>
        </row>
        <row r="495">
          <cell r="A495">
            <v>187</v>
          </cell>
          <cell r="B495">
            <v>2017</v>
          </cell>
          <cell r="C495">
            <v>8300</v>
          </cell>
          <cell r="D495">
            <v>2</v>
          </cell>
          <cell r="E495">
            <v>2</v>
          </cell>
          <cell r="F495">
            <v>2</v>
          </cell>
          <cell r="G495">
            <v>5000</v>
          </cell>
          <cell r="H495">
            <v>5300</v>
          </cell>
          <cell r="I495">
            <v>532</v>
          </cell>
          <cell r="J495">
            <v>2</v>
          </cell>
          <cell r="K495" t="str">
            <v xml:space="preserve">Audiómetro  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Pieza</v>
          </cell>
          <cell r="V495" t="str">
            <v>FC</v>
          </cell>
        </row>
        <row r="496">
          <cell r="A496">
            <v>188</v>
          </cell>
          <cell r="B496">
            <v>2017</v>
          </cell>
          <cell r="C496">
            <v>8300</v>
          </cell>
          <cell r="D496">
            <v>2</v>
          </cell>
          <cell r="E496">
            <v>2</v>
          </cell>
          <cell r="F496">
            <v>2</v>
          </cell>
          <cell r="G496">
            <v>5000</v>
          </cell>
          <cell r="H496">
            <v>5300</v>
          </cell>
          <cell r="I496">
            <v>532</v>
          </cell>
          <cell r="J496">
            <v>3</v>
          </cell>
          <cell r="K496" t="str">
            <v>Baño seco de tres bloques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 t="str">
            <v>Pieza</v>
          </cell>
          <cell r="V496" t="str">
            <v>FC</v>
          </cell>
        </row>
        <row r="497">
          <cell r="A497">
            <v>189</v>
          </cell>
          <cell r="B497">
            <v>2017</v>
          </cell>
          <cell r="C497">
            <v>8300</v>
          </cell>
          <cell r="D497">
            <v>2</v>
          </cell>
          <cell r="E497">
            <v>2</v>
          </cell>
          <cell r="F497">
            <v>2</v>
          </cell>
          <cell r="G497">
            <v>5000</v>
          </cell>
          <cell r="H497">
            <v>5300</v>
          </cell>
          <cell r="I497">
            <v>532</v>
          </cell>
          <cell r="J497">
            <v>4</v>
          </cell>
          <cell r="K497" t="str">
            <v>Baño ultrasónico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 t="str">
            <v>Pieza</v>
          </cell>
          <cell r="V497" t="str">
            <v>FC</v>
          </cell>
        </row>
        <row r="498">
          <cell r="A498">
            <v>190</v>
          </cell>
          <cell r="B498">
            <v>2017</v>
          </cell>
          <cell r="C498">
            <v>8300</v>
          </cell>
          <cell r="D498">
            <v>2</v>
          </cell>
          <cell r="E498">
            <v>2</v>
          </cell>
          <cell r="F498">
            <v>2</v>
          </cell>
          <cell r="G498">
            <v>5000</v>
          </cell>
          <cell r="H498">
            <v>5300</v>
          </cell>
          <cell r="I498">
            <v>532</v>
          </cell>
          <cell r="J498">
            <v>5</v>
          </cell>
          <cell r="K498" t="str">
            <v xml:space="preserve">Báscula con estadímetro 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 t="str">
            <v>Pieza</v>
          </cell>
          <cell r="V498" t="str">
            <v>FC</v>
          </cell>
        </row>
        <row r="499">
          <cell r="A499">
            <v>191</v>
          </cell>
          <cell r="B499">
            <v>2017</v>
          </cell>
          <cell r="C499">
            <v>8300</v>
          </cell>
          <cell r="D499">
            <v>2</v>
          </cell>
          <cell r="E499">
            <v>2</v>
          </cell>
          <cell r="F499">
            <v>2</v>
          </cell>
          <cell r="G499">
            <v>5000</v>
          </cell>
          <cell r="H499">
            <v>5300</v>
          </cell>
          <cell r="I499">
            <v>532</v>
          </cell>
          <cell r="J499">
            <v>6</v>
          </cell>
          <cell r="K499" t="str">
            <v xml:space="preserve">Baumanómetro 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 t="str">
            <v>Pieza</v>
          </cell>
          <cell r="V499" t="str">
            <v>FC</v>
          </cell>
        </row>
        <row r="500">
          <cell r="A500">
            <v>192</v>
          </cell>
          <cell r="B500">
            <v>2017</v>
          </cell>
          <cell r="C500">
            <v>8300</v>
          </cell>
          <cell r="D500">
            <v>2</v>
          </cell>
          <cell r="E500">
            <v>2</v>
          </cell>
          <cell r="F500">
            <v>2</v>
          </cell>
          <cell r="G500">
            <v>5000</v>
          </cell>
          <cell r="H500">
            <v>5300</v>
          </cell>
          <cell r="I500">
            <v>532</v>
          </cell>
          <cell r="J500">
            <v>7</v>
          </cell>
          <cell r="K500" t="str">
            <v xml:space="preserve">Calibrador 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 t="str">
            <v>Pieza</v>
          </cell>
          <cell r="V500" t="str">
            <v>FC</v>
          </cell>
        </row>
        <row r="501">
          <cell r="A501">
            <v>193</v>
          </cell>
          <cell r="B501">
            <v>2017</v>
          </cell>
          <cell r="C501">
            <v>8300</v>
          </cell>
          <cell r="D501">
            <v>2</v>
          </cell>
          <cell r="E501">
            <v>2</v>
          </cell>
          <cell r="F501">
            <v>2</v>
          </cell>
          <cell r="G501">
            <v>5000</v>
          </cell>
          <cell r="H501">
            <v>5300</v>
          </cell>
          <cell r="I501">
            <v>532</v>
          </cell>
          <cell r="J501">
            <v>8</v>
          </cell>
          <cell r="K501" t="str">
            <v>Carta de Snellen para visión lejana - cercana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 t="str">
            <v>Pieza</v>
          </cell>
          <cell r="V501" t="str">
            <v>FC</v>
          </cell>
        </row>
        <row r="502">
          <cell r="A502">
            <v>194</v>
          </cell>
          <cell r="B502">
            <v>2017</v>
          </cell>
          <cell r="C502">
            <v>8300</v>
          </cell>
          <cell r="D502">
            <v>2</v>
          </cell>
          <cell r="E502">
            <v>2</v>
          </cell>
          <cell r="F502">
            <v>2</v>
          </cell>
          <cell r="G502">
            <v>5000</v>
          </cell>
          <cell r="H502">
            <v>5300</v>
          </cell>
          <cell r="I502">
            <v>532</v>
          </cell>
          <cell r="J502">
            <v>9</v>
          </cell>
          <cell r="K502" t="str">
            <v>Centrífuga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 t="str">
            <v>Pieza</v>
          </cell>
          <cell r="V502" t="str">
            <v>FC</v>
          </cell>
        </row>
        <row r="503">
          <cell r="A503">
            <v>195</v>
          </cell>
          <cell r="B503">
            <v>2017</v>
          </cell>
          <cell r="C503">
            <v>8300</v>
          </cell>
          <cell r="D503">
            <v>2</v>
          </cell>
          <cell r="E503">
            <v>2</v>
          </cell>
          <cell r="F503">
            <v>2</v>
          </cell>
          <cell r="G503">
            <v>5000</v>
          </cell>
          <cell r="H503">
            <v>5300</v>
          </cell>
          <cell r="I503">
            <v>532</v>
          </cell>
          <cell r="J503">
            <v>10</v>
          </cell>
          <cell r="K503" t="str">
            <v>Diapasón de diferentes tonalidades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 t="str">
            <v>Pieza</v>
          </cell>
          <cell r="V503" t="str">
            <v>FC</v>
          </cell>
        </row>
        <row r="504">
          <cell r="A504">
            <v>196</v>
          </cell>
          <cell r="B504">
            <v>2017</v>
          </cell>
          <cell r="C504">
            <v>8300</v>
          </cell>
          <cell r="D504">
            <v>2</v>
          </cell>
          <cell r="E504">
            <v>2</v>
          </cell>
          <cell r="F504">
            <v>2</v>
          </cell>
          <cell r="G504">
            <v>5000</v>
          </cell>
          <cell r="H504">
            <v>5300</v>
          </cell>
          <cell r="I504">
            <v>532</v>
          </cell>
          <cell r="J504">
            <v>11</v>
          </cell>
          <cell r="K504" t="str">
            <v>Higrómetro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 t="str">
            <v>Pieza</v>
          </cell>
          <cell r="V504" t="str">
            <v>FC</v>
          </cell>
        </row>
        <row r="505">
          <cell r="A505">
            <v>197</v>
          </cell>
          <cell r="B505">
            <v>2017</v>
          </cell>
          <cell r="C505">
            <v>8300</v>
          </cell>
          <cell r="D505">
            <v>2</v>
          </cell>
          <cell r="E505">
            <v>2</v>
          </cell>
          <cell r="F505">
            <v>2</v>
          </cell>
          <cell r="G505">
            <v>5000</v>
          </cell>
          <cell r="H505">
            <v>5300</v>
          </cell>
          <cell r="I505">
            <v>532</v>
          </cell>
          <cell r="J505">
            <v>12</v>
          </cell>
          <cell r="K505" t="str">
            <v>Kit de aditamentos de poligrafía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 t="str">
            <v>Pieza</v>
          </cell>
          <cell r="V505" t="str">
            <v>FC</v>
          </cell>
        </row>
        <row r="506">
          <cell r="A506">
            <v>198</v>
          </cell>
          <cell r="B506">
            <v>2017</v>
          </cell>
          <cell r="C506">
            <v>8300</v>
          </cell>
          <cell r="D506">
            <v>2</v>
          </cell>
          <cell r="E506">
            <v>2</v>
          </cell>
          <cell r="F506">
            <v>2</v>
          </cell>
          <cell r="G506">
            <v>5000</v>
          </cell>
          <cell r="H506">
            <v>5300</v>
          </cell>
          <cell r="I506">
            <v>532</v>
          </cell>
          <cell r="J506">
            <v>13</v>
          </cell>
          <cell r="K506" t="str">
            <v>Kit de sensores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 t="str">
            <v>Pieza</v>
          </cell>
          <cell r="V506" t="str">
            <v>FC</v>
          </cell>
        </row>
        <row r="507">
          <cell r="A507">
            <v>199</v>
          </cell>
          <cell r="B507">
            <v>2017</v>
          </cell>
          <cell r="C507">
            <v>8300</v>
          </cell>
          <cell r="D507">
            <v>2</v>
          </cell>
          <cell r="E507">
            <v>2</v>
          </cell>
          <cell r="F507">
            <v>2</v>
          </cell>
          <cell r="G507">
            <v>5000</v>
          </cell>
          <cell r="H507">
            <v>5300</v>
          </cell>
          <cell r="I507">
            <v>532</v>
          </cell>
          <cell r="J507">
            <v>14</v>
          </cell>
          <cell r="K507" t="str">
            <v>Kit de viales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 t="str">
            <v>Pieza</v>
          </cell>
          <cell r="V507" t="str">
            <v>FC</v>
          </cell>
        </row>
        <row r="508">
          <cell r="A508">
            <v>200</v>
          </cell>
          <cell r="B508">
            <v>2017</v>
          </cell>
          <cell r="C508">
            <v>8300</v>
          </cell>
          <cell r="D508">
            <v>2</v>
          </cell>
          <cell r="E508">
            <v>2</v>
          </cell>
          <cell r="F508">
            <v>2</v>
          </cell>
          <cell r="G508">
            <v>5000</v>
          </cell>
          <cell r="H508">
            <v>5300</v>
          </cell>
          <cell r="I508">
            <v>532</v>
          </cell>
          <cell r="J508">
            <v>15</v>
          </cell>
          <cell r="K508" t="str">
            <v>Manga de cardio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 t="str">
            <v>Pieza</v>
          </cell>
          <cell r="V508" t="str">
            <v>FC</v>
          </cell>
        </row>
        <row r="509">
          <cell r="A509">
            <v>201</v>
          </cell>
          <cell r="B509">
            <v>2017</v>
          </cell>
          <cell r="C509">
            <v>8300</v>
          </cell>
          <cell r="D509">
            <v>2</v>
          </cell>
          <cell r="E509">
            <v>2</v>
          </cell>
          <cell r="F509">
            <v>2</v>
          </cell>
          <cell r="G509">
            <v>5000</v>
          </cell>
          <cell r="H509">
            <v>5300</v>
          </cell>
          <cell r="I509">
            <v>532</v>
          </cell>
          <cell r="J509">
            <v>16</v>
          </cell>
          <cell r="K509" t="str">
            <v>Neumógrafo superior e inferior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 t="str">
            <v>Pieza</v>
          </cell>
          <cell r="V509" t="str">
            <v>FC</v>
          </cell>
        </row>
        <row r="510">
          <cell r="A510">
            <v>202</v>
          </cell>
          <cell r="B510">
            <v>2017</v>
          </cell>
          <cell r="C510">
            <v>8300</v>
          </cell>
          <cell r="D510">
            <v>2</v>
          </cell>
          <cell r="E510">
            <v>2</v>
          </cell>
          <cell r="F510">
            <v>2</v>
          </cell>
          <cell r="G510">
            <v>5000</v>
          </cell>
          <cell r="H510">
            <v>5300</v>
          </cell>
          <cell r="I510">
            <v>532</v>
          </cell>
          <cell r="J510">
            <v>17</v>
          </cell>
          <cell r="K510" t="str">
            <v>Oftalmoscopio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 t="str">
            <v>Pieza</v>
          </cell>
          <cell r="V510" t="str">
            <v>FC</v>
          </cell>
        </row>
        <row r="511">
          <cell r="A511">
            <v>203</v>
          </cell>
          <cell r="B511">
            <v>2017</v>
          </cell>
          <cell r="C511">
            <v>8300</v>
          </cell>
          <cell r="D511">
            <v>2</v>
          </cell>
          <cell r="E511">
            <v>2</v>
          </cell>
          <cell r="F511">
            <v>2</v>
          </cell>
          <cell r="G511">
            <v>5000</v>
          </cell>
          <cell r="H511">
            <v>5300</v>
          </cell>
          <cell r="I511">
            <v>532</v>
          </cell>
          <cell r="J511">
            <v>18</v>
          </cell>
          <cell r="K511" t="str">
            <v xml:space="preserve">Otoscopio 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 t="str">
            <v>Pieza</v>
          </cell>
          <cell r="V511" t="str">
            <v>FC</v>
          </cell>
        </row>
        <row r="512">
          <cell r="A512">
            <v>204</v>
          </cell>
          <cell r="B512">
            <v>2017</v>
          </cell>
          <cell r="C512">
            <v>8300</v>
          </cell>
          <cell r="D512">
            <v>2</v>
          </cell>
          <cell r="E512">
            <v>2</v>
          </cell>
          <cell r="F512">
            <v>2</v>
          </cell>
          <cell r="G512">
            <v>5000</v>
          </cell>
          <cell r="H512">
            <v>5300</v>
          </cell>
          <cell r="I512">
            <v>532</v>
          </cell>
          <cell r="J512">
            <v>19</v>
          </cell>
          <cell r="K512" t="str">
            <v>Pletismógrafo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 t="str">
            <v>Pieza</v>
          </cell>
          <cell r="V512" t="str">
            <v>FC</v>
          </cell>
        </row>
        <row r="513">
          <cell r="A513">
            <v>205</v>
          </cell>
          <cell r="B513">
            <v>2017</v>
          </cell>
          <cell r="C513">
            <v>8300</v>
          </cell>
          <cell r="D513">
            <v>2</v>
          </cell>
          <cell r="E513">
            <v>2</v>
          </cell>
          <cell r="F513">
            <v>2</v>
          </cell>
          <cell r="G513">
            <v>5000</v>
          </cell>
          <cell r="H513">
            <v>5300</v>
          </cell>
          <cell r="I513">
            <v>532</v>
          </cell>
          <cell r="J513">
            <v>20</v>
          </cell>
          <cell r="K513" t="str">
            <v>Reloj cronómetro digital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 t="str">
            <v>Pieza</v>
          </cell>
          <cell r="V513" t="str">
            <v>FC</v>
          </cell>
        </row>
        <row r="514">
          <cell r="A514">
            <v>206</v>
          </cell>
          <cell r="B514">
            <v>2017</v>
          </cell>
          <cell r="C514">
            <v>8300</v>
          </cell>
          <cell r="D514">
            <v>2</v>
          </cell>
          <cell r="E514">
            <v>2</v>
          </cell>
          <cell r="F514">
            <v>2</v>
          </cell>
          <cell r="G514">
            <v>5000</v>
          </cell>
          <cell r="H514">
            <v>5300</v>
          </cell>
          <cell r="I514">
            <v>532</v>
          </cell>
          <cell r="J514">
            <v>21</v>
          </cell>
          <cell r="K514" t="str">
            <v>Rinoscopio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 t="str">
            <v>Pieza</v>
          </cell>
          <cell r="V514" t="str">
            <v>FC</v>
          </cell>
        </row>
        <row r="515">
          <cell r="A515">
            <v>207</v>
          </cell>
          <cell r="B515">
            <v>2017</v>
          </cell>
          <cell r="C515">
            <v>8300</v>
          </cell>
          <cell r="D515">
            <v>2</v>
          </cell>
          <cell r="E515">
            <v>2</v>
          </cell>
          <cell r="F515">
            <v>2</v>
          </cell>
          <cell r="G515">
            <v>5000</v>
          </cell>
          <cell r="H515">
            <v>5400</v>
          </cell>
          <cell r="K515" t="str">
            <v>Vehículos y Equipo de Transporte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</row>
        <row r="516">
          <cell r="A516">
            <v>208</v>
          </cell>
          <cell r="B516">
            <v>2017</v>
          </cell>
          <cell r="C516">
            <v>8300</v>
          </cell>
          <cell r="D516">
            <v>2</v>
          </cell>
          <cell r="E516">
            <v>2</v>
          </cell>
          <cell r="F516">
            <v>2</v>
          </cell>
          <cell r="G516">
            <v>5000</v>
          </cell>
          <cell r="H516">
            <v>5400</v>
          </cell>
          <cell r="I516">
            <v>541</v>
          </cell>
          <cell r="K516" t="str">
            <v>Vehículos y equipo terrestre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</row>
        <row r="517">
          <cell r="A517">
            <v>209</v>
          </cell>
          <cell r="B517">
            <v>2017</v>
          </cell>
          <cell r="C517">
            <v>8300</v>
          </cell>
          <cell r="D517">
            <v>2</v>
          </cell>
          <cell r="E517">
            <v>2</v>
          </cell>
          <cell r="F517">
            <v>2</v>
          </cell>
          <cell r="G517">
            <v>5000</v>
          </cell>
          <cell r="H517">
            <v>5400</v>
          </cell>
          <cell r="I517">
            <v>541</v>
          </cell>
          <cell r="J517">
            <v>1</v>
          </cell>
          <cell r="K517" t="str">
            <v>Vehículo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Pieza</v>
          </cell>
          <cell r="V517" t="str">
            <v>AE</v>
          </cell>
        </row>
        <row r="518">
          <cell r="A518">
            <v>210</v>
          </cell>
          <cell r="B518">
            <v>2017</v>
          </cell>
          <cell r="C518">
            <v>8300</v>
          </cell>
          <cell r="D518">
            <v>2</v>
          </cell>
          <cell r="E518">
            <v>2</v>
          </cell>
          <cell r="F518">
            <v>2</v>
          </cell>
          <cell r="G518">
            <v>5000</v>
          </cell>
          <cell r="H518">
            <v>5400</v>
          </cell>
          <cell r="I518">
            <v>542</v>
          </cell>
          <cell r="K518" t="str">
            <v>Carrocerías y remolques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</row>
        <row r="519">
          <cell r="A519">
            <v>211</v>
          </cell>
          <cell r="B519">
            <v>2017</v>
          </cell>
          <cell r="C519">
            <v>8300</v>
          </cell>
          <cell r="D519">
            <v>2</v>
          </cell>
          <cell r="E519">
            <v>2</v>
          </cell>
          <cell r="F519">
            <v>2</v>
          </cell>
          <cell r="G519">
            <v>5000</v>
          </cell>
          <cell r="H519">
            <v>5400</v>
          </cell>
          <cell r="I519">
            <v>542</v>
          </cell>
          <cell r="J519">
            <v>1</v>
          </cell>
          <cell r="K519" t="str">
            <v>Carrocerías y remolques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 t="str">
            <v>Pieza</v>
          </cell>
          <cell r="V519" t="str">
            <v>AE</v>
          </cell>
        </row>
        <row r="520">
          <cell r="A520">
            <v>212</v>
          </cell>
          <cell r="B520">
            <v>2017</v>
          </cell>
          <cell r="C520">
            <v>8300</v>
          </cell>
          <cell r="D520">
            <v>2</v>
          </cell>
          <cell r="E520">
            <v>2</v>
          </cell>
          <cell r="F520">
            <v>2</v>
          </cell>
          <cell r="G520">
            <v>5000</v>
          </cell>
          <cell r="H520">
            <v>5600</v>
          </cell>
          <cell r="K520" t="str">
            <v>Maquinaria, otros equipos y herramientas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</row>
        <row r="521">
          <cell r="A521">
            <v>213</v>
          </cell>
          <cell r="B521">
            <v>2017</v>
          </cell>
          <cell r="C521">
            <v>8300</v>
          </cell>
          <cell r="D521">
            <v>2</v>
          </cell>
          <cell r="E521">
            <v>2</v>
          </cell>
          <cell r="F521">
            <v>2</v>
          </cell>
          <cell r="G521">
            <v>5000</v>
          </cell>
          <cell r="H521">
            <v>5600</v>
          </cell>
          <cell r="I521">
            <v>562</v>
          </cell>
          <cell r="K521" t="str">
            <v>Maquinaria y equipo industrial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</row>
        <row r="522">
          <cell r="A522">
            <v>214</v>
          </cell>
          <cell r="B522">
            <v>2017</v>
          </cell>
          <cell r="C522">
            <v>8300</v>
          </cell>
          <cell r="D522">
            <v>2</v>
          </cell>
          <cell r="E522">
            <v>2</v>
          </cell>
          <cell r="F522">
            <v>2</v>
          </cell>
          <cell r="G522">
            <v>5000</v>
          </cell>
          <cell r="H522">
            <v>5600</v>
          </cell>
          <cell r="I522">
            <v>562</v>
          </cell>
          <cell r="J522">
            <v>1</v>
          </cell>
          <cell r="K522" t="str">
            <v xml:space="preserve">Detector de metales 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Equipo</v>
          </cell>
          <cell r="V522" t="str">
            <v>FC</v>
          </cell>
        </row>
        <row r="523">
          <cell r="A523">
            <v>215</v>
          </cell>
          <cell r="B523">
            <v>2017</v>
          </cell>
          <cell r="C523">
            <v>8300</v>
          </cell>
          <cell r="D523">
            <v>2</v>
          </cell>
          <cell r="E523">
            <v>2</v>
          </cell>
          <cell r="F523">
            <v>2</v>
          </cell>
          <cell r="G523">
            <v>5000</v>
          </cell>
          <cell r="H523">
            <v>5600</v>
          </cell>
          <cell r="I523">
            <v>564</v>
          </cell>
          <cell r="K523" t="str">
            <v>Sistemas de aire acondicionado, calefacción y de refrigeración industrial y comercial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</row>
        <row r="524">
          <cell r="A524">
            <v>216</v>
          </cell>
          <cell r="B524">
            <v>2017</v>
          </cell>
          <cell r="C524">
            <v>8300</v>
          </cell>
          <cell r="D524">
            <v>2</v>
          </cell>
          <cell r="E524">
            <v>2</v>
          </cell>
          <cell r="F524">
            <v>2</v>
          </cell>
          <cell r="G524">
            <v>5000</v>
          </cell>
          <cell r="H524">
            <v>5600</v>
          </cell>
          <cell r="I524">
            <v>564</v>
          </cell>
          <cell r="J524">
            <v>1</v>
          </cell>
          <cell r="K524" t="str">
            <v>Aire acondicionado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Pieza</v>
          </cell>
          <cell r="V524" t="str">
            <v>FC</v>
          </cell>
        </row>
        <row r="525">
          <cell r="A525">
            <v>217</v>
          </cell>
          <cell r="B525">
            <v>2017</v>
          </cell>
          <cell r="C525">
            <v>8300</v>
          </cell>
          <cell r="D525">
            <v>2</v>
          </cell>
          <cell r="E525">
            <v>2</v>
          </cell>
          <cell r="F525">
            <v>2</v>
          </cell>
          <cell r="G525">
            <v>5000</v>
          </cell>
          <cell r="H525">
            <v>5600</v>
          </cell>
          <cell r="I525">
            <v>565</v>
          </cell>
          <cell r="K525" t="str">
            <v>Equipo de comunicación y telecomunicación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A526">
            <v>218</v>
          </cell>
          <cell r="B526">
            <v>2017</v>
          </cell>
          <cell r="C526">
            <v>8300</v>
          </cell>
          <cell r="D526">
            <v>2</v>
          </cell>
          <cell r="E526">
            <v>2</v>
          </cell>
          <cell r="F526">
            <v>2</v>
          </cell>
          <cell r="G526">
            <v>5000</v>
          </cell>
          <cell r="H526">
            <v>5600</v>
          </cell>
          <cell r="I526">
            <v>565</v>
          </cell>
          <cell r="J526">
            <v>1</v>
          </cell>
          <cell r="K526" t="str">
            <v xml:space="preserve">Equipo para enlaces digitales sitios 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 t="str">
            <v>Pieza</v>
          </cell>
          <cell r="V526" t="str">
            <v>FC</v>
          </cell>
        </row>
        <row r="527">
          <cell r="A527">
            <v>219</v>
          </cell>
          <cell r="B527">
            <v>2017</v>
          </cell>
          <cell r="C527">
            <v>8300</v>
          </cell>
          <cell r="D527">
            <v>2</v>
          </cell>
          <cell r="E527">
            <v>2</v>
          </cell>
          <cell r="F527">
            <v>2</v>
          </cell>
          <cell r="G527">
            <v>5000</v>
          </cell>
          <cell r="H527">
            <v>5600</v>
          </cell>
          <cell r="I527">
            <v>565</v>
          </cell>
          <cell r="J527">
            <v>2</v>
          </cell>
          <cell r="K527" t="str">
            <v>GPS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 t="str">
            <v>Pieza</v>
          </cell>
          <cell r="V527" t="str">
            <v>FC</v>
          </cell>
        </row>
        <row r="528">
          <cell r="A528">
            <v>220</v>
          </cell>
          <cell r="B528">
            <v>2017</v>
          </cell>
          <cell r="C528">
            <v>8300</v>
          </cell>
          <cell r="D528">
            <v>2</v>
          </cell>
          <cell r="E528">
            <v>2</v>
          </cell>
          <cell r="F528">
            <v>2</v>
          </cell>
          <cell r="G528">
            <v>5000</v>
          </cell>
          <cell r="H528">
            <v>5600</v>
          </cell>
          <cell r="I528">
            <v>566</v>
          </cell>
          <cell r="K528" t="str">
            <v>Equipos de generación eléctrica, aparatos y accesorios eléctricos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</row>
        <row r="529">
          <cell r="A529">
            <v>221</v>
          </cell>
          <cell r="B529">
            <v>2017</v>
          </cell>
          <cell r="C529">
            <v>8300</v>
          </cell>
          <cell r="D529">
            <v>2</v>
          </cell>
          <cell r="E529">
            <v>2</v>
          </cell>
          <cell r="F529">
            <v>2</v>
          </cell>
          <cell r="G529">
            <v>5000</v>
          </cell>
          <cell r="H529">
            <v>5600</v>
          </cell>
          <cell r="I529">
            <v>566</v>
          </cell>
          <cell r="J529">
            <v>1</v>
          </cell>
          <cell r="K529" t="str">
            <v>Planta de emergencia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 t="str">
            <v>Pieza</v>
          </cell>
          <cell r="V529" t="str">
            <v>AE</v>
          </cell>
        </row>
        <row r="530">
          <cell r="A530">
            <v>222</v>
          </cell>
          <cell r="B530">
            <v>2017</v>
          </cell>
          <cell r="C530">
            <v>8300</v>
          </cell>
          <cell r="D530">
            <v>2</v>
          </cell>
          <cell r="E530">
            <v>2</v>
          </cell>
          <cell r="F530">
            <v>2</v>
          </cell>
          <cell r="G530">
            <v>5000</v>
          </cell>
          <cell r="H530">
            <v>5600</v>
          </cell>
          <cell r="I530">
            <v>566</v>
          </cell>
          <cell r="J530">
            <v>2</v>
          </cell>
          <cell r="K530" t="str">
            <v>Regulador de voltaje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 t="str">
            <v>Pieza</v>
          </cell>
          <cell r="V530" t="str">
            <v>AE</v>
          </cell>
        </row>
        <row r="531">
          <cell r="A531">
            <v>223</v>
          </cell>
          <cell r="B531">
            <v>2017</v>
          </cell>
          <cell r="C531">
            <v>8300</v>
          </cell>
          <cell r="D531">
            <v>2</v>
          </cell>
          <cell r="E531">
            <v>2</v>
          </cell>
          <cell r="F531">
            <v>2</v>
          </cell>
          <cell r="G531">
            <v>5000</v>
          </cell>
          <cell r="H531">
            <v>5900</v>
          </cell>
          <cell r="K531" t="str">
            <v>Activos Intangibles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</row>
        <row r="532">
          <cell r="A532">
            <v>224</v>
          </cell>
          <cell r="B532">
            <v>2017</v>
          </cell>
          <cell r="C532">
            <v>8300</v>
          </cell>
          <cell r="D532">
            <v>2</v>
          </cell>
          <cell r="E532">
            <v>2</v>
          </cell>
          <cell r="F532">
            <v>2</v>
          </cell>
          <cell r="G532">
            <v>5000</v>
          </cell>
          <cell r="H532">
            <v>5900</v>
          </cell>
          <cell r="I532">
            <v>591</v>
          </cell>
          <cell r="K532" t="str">
            <v>Software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</row>
        <row r="533">
          <cell r="A533">
            <v>225</v>
          </cell>
          <cell r="B533">
            <v>2017</v>
          </cell>
          <cell r="C533">
            <v>8300</v>
          </cell>
          <cell r="D533">
            <v>2</v>
          </cell>
          <cell r="E533">
            <v>2</v>
          </cell>
          <cell r="F533">
            <v>2</v>
          </cell>
          <cell r="G533">
            <v>5000</v>
          </cell>
          <cell r="H533">
            <v>5900</v>
          </cell>
          <cell r="I533">
            <v>591</v>
          </cell>
          <cell r="J533">
            <v>1</v>
          </cell>
          <cell r="K533" t="str">
            <v>Software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 t="str">
            <v>Licencia</v>
          </cell>
          <cell r="V533" t="str">
            <v>FC</v>
          </cell>
        </row>
        <row r="534">
          <cell r="A534">
            <v>226</v>
          </cell>
          <cell r="B534">
            <v>2017</v>
          </cell>
          <cell r="C534">
            <v>8300</v>
          </cell>
          <cell r="D534">
            <v>2</v>
          </cell>
          <cell r="E534">
            <v>2</v>
          </cell>
          <cell r="F534">
            <v>2</v>
          </cell>
          <cell r="G534">
            <v>5000</v>
          </cell>
          <cell r="H534">
            <v>5900</v>
          </cell>
          <cell r="I534">
            <v>597</v>
          </cell>
          <cell r="K534" t="str">
            <v>Licencias informáticas e intelectuales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</row>
        <row r="535">
          <cell r="A535">
            <v>227</v>
          </cell>
          <cell r="B535">
            <v>2017</v>
          </cell>
          <cell r="C535">
            <v>8300</v>
          </cell>
          <cell r="D535">
            <v>2</v>
          </cell>
          <cell r="E535">
            <v>2</v>
          </cell>
          <cell r="F535">
            <v>2</v>
          </cell>
          <cell r="G535">
            <v>5000</v>
          </cell>
          <cell r="H535">
            <v>5900</v>
          </cell>
          <cell r="I535">
            <v>597</v>
          </cell>
          <cell r="J535">
            <v>1</v>
          </cell>
          <cell r="K535" t="str">
            <v>Licencias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Licencia</v>
          </cell>
          <cell r="V535" t="str">
            <v>FC</v>
          </cell>
        </row>
        <row r="536">
          <cell r="A536">
            <v>228</v>
          </cell>
          <cell r="B536">
            <v>2017</v>
          </cell>
          <cell r="C536">
            <v>8300</v>
          </cell>
          <cell r="D536">
            <v>2</v>
          </cell>
          <cell r="E536">
            <v>2</v>
          </cell>
          <cell r="F536">
            <v>2</v>
          </cell>
          <cell r="G536">
            <v>6000</v>
          </cell>
          <cell r="K536" t="str">
            <v>INVERSIÓN PÚBLICA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</row>
        <row r="537">
          <cell r="A537">
            <v>229</v>
          </cell>
          <cell r="B537">
            <v>2017</v>
          </cell>
          <cell r="C537">
            <v>8300</v>
          </cell>
          <cell r="D537">
            <v>2</v>
          </cell>
          <cell r="E537">
            <v>2</v>
          </cell>
          <cell r="F537">
            <v>2</v>
          </cell>
          <cell r="G537">
            <v>6000</v>
          </cell>
          <cell r="H537">
            <v>6200</v>
          </cell>
          <cell r="K537" t="str">
            <v>Obra Pública en Bienes Propios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A538">
            <v>230</v>
          </cell>
          <cell r="B538">
            <v>2017</v>
          </cell>
          <cell r="C538">
            <v>8300</v>
          </cell>
          <cell r="D538">
            <v>2</v>
          </cell>
          <cell r="E538">
            <v>2</v>
          </cell>
          <cell r="F538">
            <v>2</v>
          </cell>
          <cell r="G538">
            <v>6000</v>
          </cell>
          <cell r="H538">
            <v>6200</v>
          </cell>
          <cell r="I538">
            <v>622</v>
          </cell>
          <cell r="K538" t="str">
            <v>Edificación no habitacional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</row>
        <row r="539">
          <cell r="A539">
            <v>231</v>
          </cell>
          <cell r="B539">
            <v>2017</v>
          </cell>
          <cell r="C539">
            <v>8300</v>
          </cell>
          <cell r="D539">
            <v>2</v>
          </cell>
          <cell r="E539">
            <v>2</v>
          </cell>
          <cell r="F539">
            <v>2</v>
          </cell>
          <cell r="G539">
            <v>6000</v>
          </cell>
          <cell r="H539">
            <v>6200</v>
          </cell>
          <cell r="I539">
            <v>622</v>
          </cell>
          <cell r="J539">
            <v>1</v>
          </cell>
          <cell r="K539" t="str">
            <v>Construcción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 t="str">
            <v>Obra</v>
          </cell>
          <cell r="V539" t="str">
            <v>FC</v>
          </cell>
        </row>
        <row r="540">
          <cell r="A540">
            <v>232</v>
          </cell>
          <cell r="B540">
            <v>2017</v>
          </cell>
          <cell r="C540">
            <v>8300</v>
          </cell>
          <cell r="D540">
            <v>2</v>
          </cell>
          <cell r="E540">
            <v>2</v>
          </cell>
          <cell r="F540">
            <v>2</v>
          </cell>
          <cell r="G540">
            <v>6000</v>
          </cell>
          <cell r="H540">
            <v>6200</v>
          </cell>
          <cell r="I540">
            <v>622</v>
          </cell>
          <cell r="J540">
            <v>1</v>
          </cell>
          <cell r="K540" t="str">
            <v xml:space="preserve">Dependencia:
Nombre:
Domicilio: 
Meta: 
Etapa: 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 t="str">
            <v>Obra</v>
          </cell>
          <cell r="V540" t="str">
            <v>FC</v>
          </cell>
        </row>
        <row r="541">
          <cell r="A541">
            <v>233</v>
          </cell>
          <cell r="B541">
            <v>2017</v>
          </cell>
          <cell r="C541">
            <v>8300</v>
          </cell>
          <cell r="D541">
            <v>2</v>
          </cell>
          <cell r="E541">
            <v>2</v>
          </cell>
          <cell r="F541">
            <v>2</v>
          </cell>
          <cell r="G541">
            <v>6000</v>
          </cell>
          <cell r="H541">
            <v>6200</v>
          </cell>
          <cell r="I541">
            <v>622</v>
          </cell>
          <cell r="J541">
            <v>2</v>
          </cell>
          <cell r="K541" t="str">
            <v>Mejoramiento y/o ampliación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 t="str">
            <v>Obra</v>
          </cell>
          <cell r="V541" t="str">
            <v>FC</v>
          </cell>
        </row>
        <row r="542">
          <cell r="A542">
            <v>234</v>
          </cell>
          <cell r="B542">
            <v>2017</v>
          </cell>
          <cell r="C542">
            <v>8300</v>
          </cell>
          <cell r="D542">
            <v>2</v>
          </cell>
          <cell r="E542">
            <v>2</v>
          </cell>
          <cell r="F542">
            <v>2</v>
          </cell>
          <cell r="G542">
            <v>6000</v>
          </cell>
          <cell r="H542">
            <v>6200</v>
          </cell>
          <cell r="I542">
            <v>622</v>
          </cell>
          <cell r="J542">
            <v>2</v>
          </cell>
          <cell r="K542" t="str">
            <v xml:space="preserve">Dependencia:
Nombre:
Domicilio: 
Meta: 
Etapa: 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 t="str">
            <v>Obra</v>
          </cell>
          <cell r="V542" t="str">
            <v>FC</v>
          </cell>
        </row>
      </sheetData>
      <sheetData sheetId="4">
        <row r="2145">
          <cell r="A2145">
            <v>1</v>
          </cell>
          <cell r="B2145">
            <v>2017</v>
          </cell>
          <cell r="C2145">
            <v>8300</v>
          </cell>
          <cell r="D2145">
            <v>3</v>
          </cell>
          <cell r="E2145">
            <v>5</v>
          </cell>
          <cell r="F2145">
            <v>1</v>
          </cell>
          <cell r="K2145" t="str">
            <v xml:space="preserve">Fortalecimiento al Sistema Penitenciario Nacional </v>
          </cell>
          <cell r="L2145">
            <v>5250456.2</v>
          </cell>
          <cell r="M2145">
            <v>0</v>
          </cell>
          <cell r="N2145">
            <v>5250456.2</v>
          </cell>
          <cell r="O2145">
            <v>654500</v>
          </cell>
          <cell r="P2145">
            <v>0</v>
          </cell>
          <cell r="Q2145">
            <v>654500</v>
          </cell>
          <cell r="R2145">
            <v>5904956.2000000002</v>
          </cell>
        </row>
        <row r="2146">
          <cell r="A2146">
            <v>2</v>
          </cell>
          <cell r="B2146">
            <v>2017</v>
          </cell>
          <cell r="C2146">
            <v>8300</v>
          </cell>
          <cell r="D2146">
            <v>3</v>
          </cell>
          <cell r="E2146">
            <v>5</v>
          </cell>
          <cell r="F2146">
            <v>1</v>
          </cell>
          <cell r="G2146">
            <v>2000</v>
          </cell>
          <cell r="K2146" t="str">
            <v>MATERIALES Y SUMINISTROS</v>
          </cell>
          <cell r="L2146">
            <v>149900</v>
          </cell>
          <cell r="M2146">
            <v>0</v>
          </cell>
          <cell r="N2146">
            <v>149900</v>
          </cell>
          <cell r="O2146">
            <v>0</v>
          </cell>
          <cell r="P2146">
            <v>0</v>
          </cell>
          <cell r="Q2146">
            <v>0</v>
          </cell>
          <cell r="R2146">
            <v>149900</v>
          </cell>
        </row>
        <row r="2147">
          <cell r="A2147">
            <v>3</v>
          </cell>
          <cell r="B2147">
            <v>2017</v>
          </cell>
          <cell r="C2147">
            <v>8300</v>
          </cell>
          <cell r="D2147">
            <v>3</v>
          </cell>
          <cell r="E2147">
            <v>5</v>
          </cell>
          <cell r="F2147">
            <v>1</v>
          </cell>
          <cell r="G2147">
            <v>2000</v>
          </cell>
          <cell r="H2147">
            <v>2100</v>
          </cell>
          <cell r="K2147" t="str">
            <v>Materiales de Administración, Emisión de Documentos y Artículos Oficiales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</row>
        <row r="2148">
          <cell r="A2148">
            <v>4</v>
          </cell>
          <cell r="B2148">
            <v>2017</v>
          </cell>
          <cell r="C2148">
            <v>8300</v>
          </cell>
          <cell r="D2148">
            <v>3</v>
          </cell>
          <cell r="E2148">
            <v>5</v>
          </cell>
          <cell r="F2148">
            <v>1</v>
          </cell>
          <cell r="G2148">
            <v>2000</v>
          </cell>
          <cell r="H2148">
            <v>2100</v>
          </cell>
          <cell r="I2148">
            <v>214</v>
          </cell>
          <cell r="K2148" t="str">
            <v>Materiales, útiles y equipos menores de tecnologías de la información y comunicaciones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</row>
        <row r="2149">
          <cell r="A2149">
            <v>5</v>
          </cell>
          <cell r="B2149">
            <v>2017</v>
          </cell>
          <cell r="C2149">
            <v>8300</v>
          </cell>
          <cell r="D2149">
            <v>3</v>
          </cell>
          <cell r="E2149">
            <v>5</v>
          </cell>
          <cell r="F2149">
            <v>1</v>
          </cell>
          <cell r="G2149">
            <v>2000</v>
          </cell>
          <cell r="H2149">
            <v>2100</v>
          </cell>
          <cell r="I2149">
            <v>214</v>
          </cell>
          <cell r="J2149">
            <v>1</v>
          </cell>
          <cell r="K2149" t="str">
            <v>Materiales y útiles para el procesamiento en equipos y bienes informáticos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 t="str">
            <v>Pieza</v>
          </cell>
          <cell r="V2149" t="str">
            <v>AE</v>
          </cell>
        </row>
        <row r="2150">
          <cell r="A2150">
            <v>6</v>
          </cell>
          <cell r="B2150">
            <v>2017</v>
          </cell>
          <cell r="C2150">
            <v>8300</v>
          </cell>
          <cell r="D2150">
            <v>3</v>
          </cell>
          <cell r="E2150">
            <v>5</v>
          </cell>
          <cell r="F2150">
            <v>1</v>
          </cell>
          <cell r="G2150">
            <v>2000</v>
          </cell>
          <cell r="H2150">
            <v>2200</v>
          </cell>
          <cell r="K2150" t="str">
            <v xml:space="preserve"> Alimentos y Utensilios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</row>
        <row r="2151">
          <cell r="A2151">
            <v>7</v>
          </cell>
          <cell r="B2151">
            <v>2017</v>
          </cell>
          <cell r="C2151">
            <v>8300</v>
          </cell>
          <cell r="D2151">
            <v>3</v>
          </cell>
          <cell r="E2151">
            <v>5</v>
          </cell>
          <cell r="F2151">
            <v>1</v>
          </cell>
          <cell r="G2151">
            <v>2000</v>
          </cell>
          <cell r="H2151">
            <v>2200</v>
          </cell>
          <cell r="I2151">
            <v>223</v>
          </cell>
          <cell r="K2151" t="str">
            <v>Utensilios para el servicio de alimentación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</row>
        <row r="2152">
          <cell r="A2152">
            <v>8</v>
          </cell>
          <cell r="B2152">
            <v>2017</v>
          </cell>
          <cell r="C2152">
            <v>8300</v>
          </cell>
          <cell r="D2152">
            <v>3</v>
          </cell>
          <cell r="E2152">
            <v>5</v>
          </cell>
          <cell r="F2152">
            <v>1</v>
          </cell>
          <cell r="G2152">
            <v>2000</v>
          </cell>
          <cell r="H2152">
            <v>2200</v>
          </cell>
          <cell r="I2152">
            <v>223</v>
          </cell>
          <cell r="J2152">
            <v>1</v>
          </cell>
          <cell r="K2152" t="str">
            <v xml:space="preserve">Utensilios 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 t="str">
            <v>Pieza</v>
          </cell>
          <cell r="V2152" t="str">
            <v>FC</v>
          </cell>
        </row>
        <row r="2153">
          <cell r="A2153">
            <v>9</v>
          </cell>
          <cell r="B2153">
            <v>2017</v>
          </cell>
          <cell r="C2153">
            <v>8300</v>
          </cell>
          <cell r="D2153">
            <v>3</v>
          </cell>
          <cell r="E2153">
            <v>5</v>
          </cell>
          <cell r="F2153">
            <v>1</v>
          </cell>
          <cell r="G2153">
            <v>2000</v>
          </cell>
          <cell r="H2153">
            <v>2400</v>
          </cell>
          <cell r="K2153" t="str">
            <v>Materiales y artículos de construcción y de reparación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</row>
        <row r="2154">
          <cell r="A2154">
            <v>10</v>
          </cell>
          <cell r="B2154">
            <v>2017</v>
          </cell>
          <cell r="C2154">
            <v>8300</v>
          </cell>
          <cell r="D2154">
            <v>3</v>
          </cell>
          <cell r="E2154">
            <v>5</v>
          </cell>
          <cell r="F2154">
            <v>1</v>
          </cell>
          <cell r="G2154">
            <v>2000</v>
          </cell>
          <cell r="H2154">
            <v>2400</v>
          </cell>
          <cell r="I2154">
            <v>246</v>
          </cell>
          <cell r="K2154" t="str">
            <v>Material eléctrico y electrónico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</row>
        <row r="2155">
          <cell r="A2155">
            <v>11</v>
          </cell>
          <cell r="B2155">
            <v>2017</v>
          </cell>
          <cell r="C2155">
            <v>8300</v>
          </cell>
          <cell r="D2155">
            <v>3</v>
          </cell>
          <cell r="E2155">
            <v>5</v>
          </cell>
          <cell r="F2155">
            <v>1</v>
          </cell>
          <cell r="G2155">
            <v>2000</v>
          </cell>
          <cell r="H2155">
            <v>2400</v>
          </cell>
          <cell r="I2155">
            <v>246</v>
          </cell>
          <cell r="J2155">
            <v>1</v>
          </cell>
          <cell r="K2155" t="str">
            <v>Material eléctrico y electrónico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S2155" t="str">
            <v>Pieza</v>
          </cell>
          <cell r="V2155" t="str">
            <v>AE</v>
          </cell>
        </row>
        <row r="2156">
          <cell r="A2156">
            <v>12</v>
          </cell>
          <cell r="B2156">
            <v>2017</v>
          </cell>
          <cell r="C2156">
            <v>8300</v>
          </cell>
          <cell r="D2156">
            <v>3</v>
          </cell>
          <cell r="E2156">
            <v>5</v>
          </cell>
          <cell r="F2156">
            <v>1</v>
          </cell>
          <cell r="G2156">
            <v>2000</v>
          </cell>
          <cell r="H2156">
            <v>2500</v>
          </cell>
          <cell r="K2156" t="str">
            <v>Productos Químicos, Farmacéuticos y de Laboratorio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  <cell r="R2156">
            <v>0</v>
          </cell>
        </row>
        <row r="2157">
          <cell r="A2157">
            <v>13</v>
          </cell>
          <cell r="B2157">
            <v>2017</v>
          </cell>
          <cell r="C2157">
            <v>8300</v>
          </cell>
          <cell r="D2157">
            <v>3</v>
          </cell>
          <cell r="E2157">
            <v>5</v>
          </cell>
          <cell r="F2157">
            <v>1</v>
          </cell>
          <cell r="G2157">
            <v>2000</v>
          </cell>
          <cell r="H2157">
            <v>2500</v>
          </cell>
          <cell r="I2157">
            <v>253</v>
          </cell>
          <cell r="K2157" t="str">
            <v>Medicinas y productos farmacéuticos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R2157">
            <v>0</v>
          </cell>
        </row>
        <row r="2158">
          <cell r="A2158">
            <v>14</v>
          </cell>
          <cell r="B2158">
            <v>2017</v>
          </cell>
          <cell r="C2158">
            <v>8300</v>
          </cell>
          <cell r="D2158">
            <v>3</v>
          </cell>
          <cell r="E2158">
            <v>5</v>
          </cell>
          <cell r="F2158">
            <v>1</v>
          </cell>
          <cell r="G2158">
            <v>2000</v>
          </cell>
          <cell r="H2158">
            <v>2500</v>
          </cell>
          <cell r="I2158">
            <v>253</v>
          </cell>
          <cell r="J2158">
            <v>1</v>
          </cell>
          <cell r="K2158" t="str">
            <v xml:space="preserve">Medicamentos para clínica contra adicciones 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 t="str">
            <v>Pieza</v>
          </cell>
          <cell r="V2158" t="str">
            <v>AE</v>
          </cell>
        </row>
        <row r="2159">
          <cell r="A2159">
            <v>15</v>
          </cell>
          <cell r="B2159">
            <v>2017</v>
          </cell>
          <cell r="C2159">
            <v>8300</v>
          </cell>
          <cell r="D2159">
            <v>3</v>
          </cell>
          <cell r="E2159">
            <v>5</v>
          </cell>
          <cell r="F2159">
            <v>1</v>
          </cell>
          <cell r="G2159">
            <v>2000</v>
          </cell>
          <cell r="H2159">
            <v>2500</v>
          </cell>
          <cell r="I2159">
            <v>254</v>
          </cell>
          <cell r="K2159" t="str">
            <v>Materiales, accesorios y suministros médicos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</row>
        <row r="2160">
          <cell r="A2160">
            <v>16</v>
          </cell>
          <cell r="B2160">
            <v>2017</v>
          </cell>
          <cell r="C2160">
            <v>8300</v>
          </cell>
          <cell r="D2160">
            <v>3</v>
          </cell>
          <cell r="E2160">
            <v>5</v>
          </cell>
          <cell r="F2160">
            <v>1</v>
          </cell>
          <cell r="G2160">
            <v>2000</v>
          </cell>
          <cell r="H2160">
            <v>2500</v>
          </cell>
          <cell r="I2160">
            <v>254</v>
          </cell>
          <cell r="J2160">
            <v>1</v>
          </cell>
          <cell r="K2160" t="str">
            <v>Materiales, accesorios y suministros médicos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 t="str">
            <v>Pieza</v>
          </cell>
          <cell r="V2160" t="str">
            <v>FC</v>
          </cell>
        </row>
        <row r="2161">
          <cell r="A2161">
            <v>17</v>
          </cell>
          <cell r="B2161">
            <v>2017</v>
          </cell>
          <cell r="C2161">
            <v>8300</v>
          </cell>
          <cell r="D2161">
            <v>3</v>
          </cell>
          <cell r="E2161">
            <v>5</v>
          </cell>
          <cell r="F2161">
            <v>1</v>
          </cell>
          <cell r="G2161">
            <v>2000</v>
          </cell>
          <cell r="H2161">
            <v>2500</v>
          </cell>
          <cell r="I2161">
            <v>255</v>
          </cell>
          <cell r="K2161" t="str">
            <v>Materiales, accesorios y suministros de laboratorio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</row>
        <row r="2162">
          <cell r="A2162">
            <v>18</v>
          </cell>
          <cell r="B2162">
            <v>2017</v>
          </cell>
          <cell r="C2162">
            <v>8300</v>
          </cell>
          <cell r="D2162">
            <v>3</v>
          </cell>
          <cell r="E2162">
            <v>5</v>
          </cell>
          <cell r="F2162">
            <v>1</v>
          </cell>
          <cell r="G2162">
            <v>2000</v>
          </cell>
          <cell r="H2162">
            <v>2500</v>
          </cell>
          <cell r="I2162">
            <v>255</v>
          </cell>
          <cell r="J2162">
            <v>1</v>
          </cell>
          <cell r="K2162" t="str">
            <v>Materiales, accesorios y suministros de laboratorio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 t="str">
            <v>Pieza</v>
          </cell>
          <cell r="V2162" t="str">
            <v>FC</v>
          </cell>
        </row>
        <row r="2163">
          <cell r="A2163">
            <v>19</v>
          </cell>
          <cell r="B2163">
            <v>2017</v>
          </cell>
          <cell r="C2163">
            <v>8300</v>
          </cell>
          <cell r="D2163">
            <v>3</v>
          </cell>
          <cell r="E2163">
            <v>5</v>
          </cell>
          <cell r="F2163">
            <v>1</v>
          </cell>
          <cell r="G2163">
            <v>2000</v>
          </cell>
          <cell r="H2163">
            <v>2500</v>
          </cell>
          <cell r="I2163">
            <v>259</v>
          </cell>
          <cell r="K2163" t="str">
            <v>Otros productos químicos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</row>
        <row r="2164">
          <cell r="A2164">
            <v>20</v>
          </cell>
          <cell r="B2164">
            <v>2017</v>
          </cell>
          <cell r="C2164">
            <v>8300</v>
          </cell>
          <cell r="D2164">
            <v>3</v>
          </cell>
          <cell r="E2164">
            <v>5</v>
          </cell>
          <cell r="F2164">
            <v>1</v>
          </cell>
          <cell r="G2164">
            <v>2000</v>
          </cell>
          <cell r="H2164">
            <v>2500</v>
          </cell>
          <cell r="I2164">
            <v>259</v>
          </cell>
          <cell r="J2164">
            <v>1</v>
          </cell>
          <cell r="K2164" t="str">
            <v>Otros productos químicos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 t="str">
            <v>Especificar (Kg, lt,Cm3, Pza, Etc.)</v>
          </cell>
          <cell r="V2164" t="str">
            <v>FC</v>
          </cell>
        </row>
        <row r="2165">
          <cell r="A2165">
            <v>21</v>
          </cell>
          <cell r="B2165">
            <v>2017</v>
          </cell>
          <cell r="C2165">
            <v>8300</v>
          </cell>
          <cell r="D2165">
            <v>3</v>
          </cell>
          <cell r="E2165">
            <v>5</v>
          </cell>
          <cell r="F2165">
            <v>1</v>
          </cell>
          <cell r="G2165">
            <v>2000</v>
          </cell>
          <cell r="H2165">
            <v>2700</v>
          </cell>
          <cell r="K2165" t="str">
            <v>Vestuario, Blancos, Prendas de Protección y Artículos Deportivos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</row>
        <row r="2166">
          <cell r="A2166">
            <v>22</v>
          </cell>
          <cell r="B2166">
            <v>2017</v>
          </cell>
          <cell r="C2166">
            <v>8300</v>
          </cell>
          <cell r="D2166">
            <v>3</v>
          </cell>
          <cell r="E2166">
            <v>5</v>
          </cell>
          <cell r="F2166">
            <v>1</v>
          </cell>
          <cell r="G2166">
            <v>2000</v>
          </cell>
          <cell r="H2166">
            <v>2700</v>
          </cell>
          <cell r="I2166">
            <v>271</v>
          </cell>
          <cell r="K2166" t="str">
            <v>Vestuario y uniformes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</row>
        <row r="2167">
          <cell r="A2167">
            <v>23</v>
          </cell>
          <cell r="B2167">
            <v>2017</v>
          </cell>
          <cell r="C2167">
            <v>8300</v>
          </cell>
          <cell r="D2167">
            <v>3</v>
          </cell>
          <cell r="E2167">
            <v>5</v>
          </cell>
          <cell r="F2167">
            <v>1</v>
          </cell>
          <cell r="G2167">
            <v>2000</v>
          </cell>
          <cell r="H2167">
            <v>2700</v>
          </cell>
          <cell r="I2167">
            <v>271</v>
          </cell>
          <cell r="J2167">
            <v>1</v>
          </cell>
          <cell r="K2167" t="str">
            <v>Vestuario y uniformes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 t="str">
            <v>Par
Pieza</v>
          </cell>
          <cell r="V2167" t="str">
            <v>FC</v>
          </cell>
        </row>
        <row r="2168">
          <cell r="A2168">
            <v>24</v>
          </cell>
          <cell r="B2168">
            <v>2017</v>
          </cell>
          <cell r="C2168">
            <v>8300</v>
          </cell>
          <cell r="D2168">
            <v>3</v>
          </cell>
          <cell r="E2168">
            <v>5</v>
          </cell>
          <cell r="F2168">
            <v>1</v>
          </cell>
          <cell r="G2168">
            <v>2000</v>
          </cell>
          <cell r="H2168">
            <v>2700</v>
          </cell>
          <cell r="I2168">
            <v>272</v>
          </cell>
          <cell r="K2168" t="str">
            <v>Prendas de seguridad y protección personal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</row>
        <row r="2169">
          <cell r="A2169">
            <v>25</v>
          </cell>
          <cell r="B2169">
            <v>2017</v>
          </cell>
          <cell r="C2169">
            <v>8300</v>
          </cell>
          <cell r="D2169">
            <v>3</v>
          </cell>
          <cell r="E2169">
            <v>5</v>
          </cell>
          <cell r="F2169">
            <v>1</v>
          </cell>
          <cell r="G2169">
            <v>2000</v>
          </cell>
          <cell r="H2169">
            <v>2700</v>
          </cell>
          <cell r="I2169">
            <v>272</v>
          </cell>
          <cell r="J2169">
            <v>1</v>
          </cell>
          <cell r="K2169" t="str">
            <v>Botas tácticas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 t="str">
            <v>Pieza</v>
          </cell>
          <cell r="V2169" t="str">
            <v>FC</v>
          </cell>
        </row>
        <row r="2170">
          <cell r="A2170">
            <v>26</v>
          </cell>
          <cell r="B2170">
            <v>2017</v>
          </cell>
          <cell r="C2170">
            <v>8300</v>
          </cell>
          <cell r="D2170">
            <v>3</v>
          </cell>
          <cell r="E2170">
            <v>5</v>
          </cell>
          <cell r="F2170">
            <v>1</v>
          </cell>
          <cell r="G2170">
            <v>2000</v>
          </cell>
          <cell r="H2170">
            <v>2700</v>
          </cell>
          <cell r="I2170">
            <v>272</v>
          </cell>
          <cell r="J2170">
            <v>2</v>
          </cell>
          <cell r="K2170" t="str">
            <v>Careta fibra de vidrio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 t="str">
            <v>Pieza</v>
          </cell>
          <cell r="V2170" t="str">
            <v>AE</v>
          </cell>
        </row>
        <row r="2171">
          <cell r="A2171">
            <v>27</v>
          </cell>
          <cell r="B2171">
            <v>2017</v>
          </cell>
          <cell r="C2171">
            <v>8300</v>
          </cell>
          <cell r="D2171">
            <v>3</v>
          </cell>
          <cell r="E2171">
            <v>5</v>
          </cell>
          <cell r="F2171">
            <v>1</v>
          </cell>
          <cell r="G2171">
            <v>2000</v>
          </cell>
          <cell r="H2171">
            <v>2700</v>
          </cell>
          <cell r="I2171">
            <v>272</v>
          </cell>
          <cell r="J2171">
            <v>3</v>
          </cell>
          <cell r="K2171" t="str">
            <v>Careta para soldar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 t="str">
            <v>Pieza</v>
          </cell>
          <cell r="V2171" t="str">
            <v>AE</v>
          </cell>
        </row>
        <row r="2172">
          <cell r="A2172">
            <v>28</v>
          </cell>
          <cell r="B2172">
            <v>2017</v>
          </cell>
          <cell r="C2172">
            <v>8300</v>
          </cell>
          <cell r="D2172">
            <v>3</v>
          </cell>
          <cell r="E2172">
            <v>5</v>
          </cell>
          <cell r="F2172">
            <v>1</v>
          </cell>
          <cell r="G2172">
            <v>2000</v>
          </cell>
          <cell r="H2172">
            <v>2700</v>
          </cell>
          <cell r="I2172">
            <v>272</v>
          </cell>
          <cell r="J2172">
            <v>5</v>
          </cell>
          <cell r="K2172" t="str">
            <v>Cinturón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0</v>
          </cell>
          <cell r="S2172" t="str">
            <v>Pieza</v>
          </cell>
          <cell r="V2172" t="str">
            <v>FC</v>
          </cell>
        </row>
        <row r="2173">
          <cell r="A2173">
            <v>29</v>
          </cell>
          <cell r="B2173">
            <v>2017</v>
          </cell>
          <cell r="C2173">
            <v>8300</v>
          </cell>
          <cell r="D2173">
            <v>3</v>
          </cell>
          <cell r="E2173">
            <v>5</v>
          </cell>
          <cell r="F2173">
            <v>1</v>
          </cell>
          <cell r="G2173">
            <v>2000</v>
          </cell>
          <cell r="H2173">
            <v>2700</v>
          </cell>
          <cell r="I2173">
            <v>272</v>
          </cell>
          <cell r="J2173">
            <v>6</v>
          </cell>
          <cell r="K2173" t="str">
            <v>Fornitura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 t="str">
            <v>Pieza</v>
          </cell>
          <cell r="V2173" t="str">
            <v>FC</v>
          </cell>
        </row>
        <row r="2174">
          <cell r="A2174">
            <v>30</v>
          </cell>
          <cell r="B2174">
            <v>2017</v>
          </cell>
          <cell r="C2174">
            <v>8300</v>
          </cell>
          <cell r="D2174">
            <v>3</v>
          </cell>
          <cell r="E2174">
            <v>5</v>
          </cell>
          <cell r="F2174">
            <v>1</v>
          </cell>
          <cell r="G2174">
            <v>2000</v>
          </cell>
          <cell r="H2174">
            <v>2700</v>
          </cell>
          <cell r="I2174">
            <v>272</v>
          </cell>
          <cell r="J2174">
            <v>7</v>
          </cell>
          <cell r="K2174" t="str">
            <v>Fundas para chaleco antibalas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 t="str">
            <v>Pieza</v>
          </cell>
          <cell r="V2174" t="str">
            <v>FC</v>
          </cell>
        </row>
        <row r="2175">
          <cell r="A2175">
            <v>31</v>
          </cell>
          <cell r="B2175">
            <v>2017</v>
          </cell>
          <cell r="C2175">
            <v>8300</v>
          </cell>
          <cell r="D2175">
            <v>3</v>
          </cell>
          <cell r="E2175">
            <v>5</v>
          </cell>
          <cell r="F2175">
            <v>1</v>
          </cell>
          <cell r="G2175">
            <v>2000</v>
          </cell>
          <cell r="H2175">
            <v>2700</v>
          </cell>
          <cell r="I2175">
            <v>272</v>
          </cell>
          <cell r="J2175">
            <v>8</v>
          </cell>
          <cell r="K2175" t="str">
            <v>Gafas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 t="str">
            <v>Pieza</v>
          </cell>
          <cell r="V2175" t="str">
            <v>FC</v>
          </cell>
        </row>
        <row r="2176">
          <cell r="A2176">
            <v>32</v>
          </cell>
          <cell r="B2176">
            <v>2017</v>
          </cell>
          <cell r="C2176">
            <v>8300</v>
          </cell>
          <cell r="D2176">
            <v>3</v>
          </cell>
          <cell r="E2176">
            <v>5</v>
          </cell>
          <cell r="F2176">
            <v>1</v>
          </cell>
          <cell r="G2176">
            <v>2000</v>
          </cell>
          <cell r="H2176">
            <v>2700</v>
          </cell>
          <cell r="I2176">
            <v>272</v>
          </cell>
          <cell r="J2176">
            <v>9</v>
          </cell>
          <cell r="K2176" t="str">
            <v>Guantes para soldar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 t="str">
            <v>Pieza</v>
          </cell>
          <cell r="V2176" t="str">
            <v>AE</v>
          </cell>
        </row>
        <row r="2177">
          <cell r="A2177">
            <v>33</v>
          </cell>
          <cell r="B2177">
            <v>2017</v>
          </cell>
          <cell r="C2177">
            <v>8300</v>
          </cell>
          <cell r="D2177">
            <v>3</v>
          </cell>
          <cell r="E2177">
            <v>5</v>
          </cell>
          <cell r="F2177">
            <v>1</v>
          </cell>
          <cell r="G2177">
            <v>2000</v>
          </cell>
          <cell r="H2177">
            <v>2700</v>
          </cell>
          <cell r="I2177">
            <v>272</v>
          </cell>
          <cell r="J2177">
            <v>10</v>
          </cell>
          <cell r="K2177" t="str">
            <v>Impermeable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 t="str">
            <v>Pieza</v>
          </cell>
          <cell r="V2177" t="str">
            <v>FC</v>
          </cell>
        </row>
        <row r="2178">
          <cell r="A2178">
            <v>34</v>
          </cell>
          <cell r="B2178">
            <v>2017</v>
          </cell>
          <cell r="C2178">
            <v>8300</v>
          </cell>
          <cell r="D2178">
            <v>3</v>
          </cell>
          <cell r="E2178">
            <v>5</v>
          </cell>
          <cell r="F2178">
            <v>1</v>
          </cell>
          <cell r="G2178">
            <v>2000</v>
          </cell>
          <cell r="H2178">
            <v>2700</v>
          </cell>
          <cell r="I2178">
            <v>272</v>
          </cell>
          <cell r="J2178">
            <v>11</v>
          </cell>
          <cell r="K2178" t="str">
            <v>Mandil para soldar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 t="str">
            <v>Pieza</v>
          </cell>
          <cell r="V2178" t="str">
            <v>AE</v>
          </cell>
        </row>
        <row r="2179">
          <cell r="A2179">
            <v>35</v>
          </cell>
          <cell r="B2179">
            <v>2017</v>
          </cell>
          <cell r="C2179">
            <v>8300</v>
          </cell>
          <cell r="D2179">
            <v>3</v>
          </cell>
          <cell r="E2179">
            <v>5</v>
          </cell>
          <cell r="F2179">
            <v>1</v>
          </cell>
          <cell r="G2179">
            <v>2000</v>
          </cell>
          <cell r="H2179">
            <v>2700</v>
          </cell>
          <cell r="I2179">
            <v>273</v>
          </cell>
          <cell r="K2179" t="str">
            <v>Artículos deportivos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</row>
        <row r="2180">
          <cell r="A2180">
            <v>36</v>
          </cell>
          <cell r="B2180">
            <v>2017</v>
          </cell>
          <cell r="C2180">
            <v>8300</v>
          </cell>
          <cell r="D2180">
            <v>3</v>
          </cell>
          <cell r="E2180">
            <v>5</v>
          </cell>
          <cell r="F2180">
            <v>1</v>
          </cell>
          <cell r="G2180">
            <v>2000</v>
          </cell>
          <cell r="H2180">
            <v>2700</v>
          </cell>
          <cell r="I2180">
            <v>273</v>
          </cell>
          <cell r="J2180">
            <v>1</v>
          </cell>
          <cell r="K2180" t="str">
            <v xml:space="preserve"> Artículos deportivos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 t="str">
            <v>Pieza</v>
          </cell>
          <cell r="V2180" t="str">
            <v>AE</v>
          </cell>
        </row>
        <row r="2181">
          <cell r="A2181">
            <v>37</v>
          </cell>
          <cell r="B2181">
            <v>2017</v>
          </cell>
          <cell r="C2181">
            <v>8300</v>
          </cell>
          <cell r="D2181">
            <v>3</v>
          </cell>
          <cell r="E2181">
            <v>5</v>
          </cell>
          <cell r="F2181">
            <v>1</v>
          </cell>
          <cell r="G2181">
            <v>2000</v>
          </cell>
          <cell r="H2181">
            <v>2700</v>
          </cell>
          <cell r="I2181">
            <v>275</v>
          </cell>
          <cell r="K2181" t="str">
            <v>Blancos y otros productos textiles, excepto prendas de vestir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</row>
        <row r="2182">
          <cell r="A2182">
            <v>38</v>
          </cell>
          <cell r="B2182">
            <v>2017</v>
          </cell>
          <cell r="C2182">
            <v>8300</v>
          </cell>
          <cell r="D2182">
            <v>3</v>
          </cell>
          <cell r="E2182">
            <v>5</v>
          </cell>
          <cell r="F2182">
            <v>1</v>
          </cell>
          <cell r="G2182">
            <v>2000</v>
          </cell>
          <cell r="H2182">
            <v>2700</v>
          </cell>
          <cell r="I2182">
            <v>275</v>
          </cell>
          <cell r="J2182">
            <v>1</v>
          </cell>
          <cell r="K2182" t="str">
            <v>Blancos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 t="str">
            <v xml:space="preserve">Pieza
Juego
</v>
          </cell>
          <cell r="V2182" t="str">
            <v>FC</v>
          </cell>
        </row>
        <row r="2183">
          <cell r="A2183">
            <v>39</v>
          </cell>
          <cell r="B2183">
            <v>2017</v>
          </cell>
          <cell r="C2183">
            <v>8300</v>
          </cell>
          <cell r="D2183">
            <v>3</v>
          </cell>
          <cell r="E2183">
            <v>5</v>
          </cell>
          <cell r="F2183">
            <v>1</v>
          </cell>
          <cell r="G2183">
            <v>2000</v>
          </cell>
          <cell r="H2183">
            <v>2800</v>
          </cell>
          <cell r="K2183" t="str">
            <v>Materiales y Suministros para Seguridad</v>
          </cell>
          <cell r="L2183">
            <v>149900</v>
          </cell>
          <cell r="M2183">
            <v>0</v>
          </cell>
          <cell r="N2183">
            <v>149900</v>
          </cell>
          <cell r="O2183">
            <v>0</v>
          </cell>
          <cell r="P2183">
            <v>0</v>
          </cell>
          <cell r="Q2183">
            <v>0</v>
          </cell>
          <cell r="R2183">
            <v>149900</v>
          </cell>
        </row>
        <row r="2184">
          <cell r="A2184">
            <v>40</v>
          </cell>
          <cell r="B2184">
            <v>2017</v>
          </cell>
          <cell r="C2184">
            <v>8300</v>
          </cell>
          <cell r="D2184">
            <v>3</v>
          </cell>
          <cell r="E2184">
            <v>5</v>
          </cell>
          <cell r="F2184">
            <v>1</v>
          </cell>
          <cell r="G2184">
            <v>2000</v>
          </cell>
          <cell r="H2184">
            <v>2800</v>
          </cell>
          <cell r="I2184">
            <v>282</v>
          </cell>
          <cell r="K2184" t="str">
            <v>Materiales de seguridad pública</v>
          </cell>
          <cell r="L2184">
            <v>35000</v>
          </cell>
          <cell r="M2184">
            <v>0</v>
          </cell>
          <cell r="N2184">
            <v>35000</v>
          </cell>
          <cell r="O2184">
            <v>0</v>
          </cell>
          <cell r="P2184">
            <v>0</v>
          </cell>
          <cell r="Q2184">
            <v>0</v>
          </cell>
          <cell r="R2184">
            <v>35000</v>
          </cell>
        </row>
        <row r="2185">
          <cell r="A2185">
            <v>41</v>
          </cell>
          <cell r="B2185">
            <v>2017</v>
          </cell>
          <cell r="C2185">
            <v>8300</v>
          </cell>
          <cell r="D2185">
            <v>3</v>
          </cell>
          <cell r="E2185">
            <v>5</v>
          </cell>
          <cell r="F2185">
            <v>1</v>
          </cell>
          <cell r="G2185">
            <v>2000</v>
          </cell>
          <cell r="H2185">
            <v>2800</v>
          </cell>
          <cell r="I2185">
            <v>282</v>
          </cell>
          <cell r="J2185">
            <v>1</v>
          </cell>
          <cell r="K2185" t="str">
            <v>Balas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 t="str">
            <v>Pieza</v>
          </cell>
          <cell r="V2185" t="str">
            <v>FC</v>
          </cell>
        </row>
        <row r="2186">
          <cell r="A2186">
            <v>42</v>
          </cell>
          <cell r="B2186">
            <v>2017</v>
          </cell>
          <cell r="C2186">
            <v>8300</v>
          </cell>
          <cell r="D2186">
            <v>3</v>
          </cell>
          <cell r="E2186">
            <v>5</v>
          </cell>
          <cell r="F2186">
            <v>1</v>
          </cell>
          <cell r="G2186">
            <v>2000</v>
          </cell>
          <cell r="H2186">
            <v>2800</v>
          </cell>
          <cell r="I2186">
            <v>282</v>
          </cell>
          <cell r="J2186">
            <v>2</v>
          </cell>
          <cell r="K2186" t="str">
            <v xml:space="preserve">Cargas 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 t="str">
            <v>Pieza</v>
          </cell>
          <cell r="V2186" t="str">
            <v>FC</v>
          </cell>
        </row>
        <row r="2187">
          <cell r="A2187">
            <v>43</v>
          </cell>
          <cell r="B2187">
            <v>2017</v>
          </cell>
          <cell r="C2187">
            <v>8300</v>
          </cell>
          <cell r="D2187">
            <v>3</v>
          </cell>
          <cell r="E2187">
            <v>5</v>
          </cell>
          <cell r="F2187">
            <v>1</v>
          </cell>
          <cell r="G2187">
            <v>2000</v>
          </cell>
          <cell r="H2187">
            <v>2800</v>
          </cell>
          <cell r="I2187">
            <v>282</v>
          </cell>
          <cell r="J2187">
            <v>3</v>
          </cell>
          <cell r="K2187" t="str">
            <v>Cartuchos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 t="str">
            <v>Pieza</v>
          </cell>
          <cell r="V2187" t="str">
            <v>FC</v>
          </cell>
        </row>
        <row r="2188">
          <cell r="A2188">
            <v>44</v>
          </cell>
          <cell r="B2188">
            <v>2017</v>
          </cell>
          <cell r="C2188">
            <v>8300</v>
          </cell>
          <cell r="D2188">
            <v>3</v>
          </cell>
          <cell r="E2188">
            <v>5</v>
          </cell>
          <cell r="F2188">
            <v>1</v>
          </cell>
          <cell r="G2188">
            <v>2000</v>
          </cell>
          <cell r="H2188">
            <v>2800</v>
          </cell>
          <cell r="I2188">
            <v>282</v>
          </cell>
          <cell r="J2188">
            <v>4</v>
          </cell>
          <cell r="K2188" t="str">
            <v>Espray con agresivo químico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 t="str">
            <v>Pieza</v>
          </cell>
          <cell r="V2188" t="str">
            <v>FC</v>
          </cell>
        </row>
        <row r="2189">
          <cell r="A2189">
            <v>45</v>
          </cell>
          <cell r="B2189">
            <v>2017</v>
          </cell>
          <cell r="C2189">
            <v>8300</v>
          </cell>
          <cell r="D2189">
            <v>3</v>
          </cell>
          <cell r="E2189">
            <v>5</v>
          </cell>
          <cell r="F2189">
            <v>1</v>
          </cell>
          <cell r="G2189">
            <v>2000</v>
          </cell>
          <cell r="H2189">
            <v>2800</v>
          </cell>
          <cell r="I2189">
            <v>282</v>
          </cell>
          <cell r="J2189">
            <v>5</v>
          </cell>
          <cell r="K2189" t="str">
            <v>Gas lacrimógeno</v>
          </cell>
          <cell r="L2189">
            <v>35000</v>
          </cell>
          <cell r="M2189">
            <v>0</v>
          </cell>
          <cell r="N2189">
            <v>35000</v>
          </cell>
          <cell r="O2189">
            <v>0</v>
          </cell>
          <cell r="P2189">
            <v>0</v>
          </cell>
          <cell r="Q2189">
            <v>0</v>
          </cell>
          <cell r="R2189">
            <v>35000</v>
          </cell>
          <cell r="S2189" t="str">
            <v>Pieza</v>
          </cell>
          <cell r="T2189">
            <v>100</v>
          </cell>
          <cell r="V2189" t="str">
            <v>FC</v>
          </cell>
        </row>
        <row r="2190">
          <cell r="A2190">
            <v>46</v>
          </cell>
          <cell r="B2190">
            <v>2017</v>
          </cell>
          <cell r="C2190">
            <v>8300</v>
          </cell>
          <cell r="D2190">
            <v>3</v>
          </cell>
          <cell r="E2190">
            <v>5</v>
          </cell>
          <cell r="F2190">
            <v>1</v>
          </cell>
          <cell r="G2190">
            <v>2000</v>
          </cell>
          <cell r="H2190">
            <v>2800</v>
          </cell>
          <cell r="I2190">
            <v>282</v>
          </cell>
          <cell r="J2190">
            <v>6</v>
          </cell>
          <cell r="K2190" t="str">
            <v xml:space="preserve">Granadas 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 t="str">
            <v>Pieza</v>
          </cell>
          <cell r="V2190" t="str">
            <v>FC</v>
          </cell>
        </row>
        <row r="2191">
          <cell r="A2191">
            <v>47</v>
          </cell>
          <cell r="B2191">
            <v>2017</v>
          </cell>
          <cell r="C2191">
            <v>8300</v>
          </cell>
          <cell r="D2191">
            <v>3</v>
          </cell>
          <cell r="E2191">
            <v>5</v>
          </cell>
          <cell r="F2191">
            <v>1</v>
          </cell>
          <cell r="G2191">
            <v>2000</v>
          </cell>
          <cell r="H2191">
            <v>2800</v>
          </cell>
          <cell r="I2191">
            <v>282</v>
          </cell>
          <cell r="J2191">
            <v>7</v>
          </cell>
          <cell r="K2191" t="str">
            <v>Municiones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 t="str">
            <v>Pieza</v>
          </cell>
          <cell r="V2191" t="str">
            <v>FC</v>
          </cell>
        </row>
        <row r="2192">
          <cell r="A2192">
            <v>48</v>
          </cell>
          <cell r="B2192">
            <v>2017</v>
          </cell>
          <cell r="C2192">
            <v>8300</v>
          </cell>
          <cell r="D2192">
            <v>3</v>
          </cell>
          <cell r="E2192">
            <v>5</v>
          </cell>
          <cell r="F2192">
            <v>1</v>
          </cell>
          <cell r="G2192">
            <v>2000</v>
          </cell>
          <cell r="H2192">
            <v>2800</v>
          </cell>
          <cell r="I2192">
            <v>283</v>
          </cell>
          <cell r="K2192" t="str">
            <v>Prendas de protección para seguridad pública y nacional</v>
          </cell>
          <cell r="L2192">
            <v>114900</v>
          </cell>
          <cell r="M2192">
            <v>0</v>
          </cell>
          <cell r="N2192">
            <v>114900</v>
          </cell>
          <cell r="O2192">
            <v>0</v>
          </cell>
          <cell r="P2192">
            <v>0</v>
          </cell>
          <cell r="Q2192">
            <v>0</v>
          </cell>
          <cell r="R2192">
            <v>114900</v>
          </cell>
        </row>
        <row r="2193">
          <cell r="A2193">
            <v>49</v>
          </cell>
          <cell r="B2193">
            <v>2017</v>
          </cell>
          <cell r="C2193">
            <v>8300</v>
          </cell>
          <cell r="D2193">
            <v>3</v>
          </cell>
          <cell r="E2193">
            <v>5</v>
          </cell>
          <cell r="F2193">
            <v>1</v>
          </cell>
          <cell r="G2193">
            <v>2000</v>
          </cell>
          <cell r="H2193">
            <v>2800</v>
          </cell>
          <cell r="I2193">
            <v>283</v>
          </cell>
          <cell r="J2193">
            <v>1</v>
          </cell>
          <cell r="K2193" t="str">
            <v>Bastón retráctil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 t="str">
            <v>Pieza</v>
          </cell>
          <cell r="V2193" t="str">
            <v>FC</v>
          </cell>
        </row>
        <row r="2194">
          <cell r="A2194">
            <v>50</v>
          </cell>
          <cell r="B2194">
            <v>2017</v>
          </cell>
          <cell r="C2194">
            <v>8300</v>
          </cell>
          <cell r="D2194">
            <v>3</v>
          </cell>
          <cell r="E2194">
            <v>5</v>
          </cell>
          <cell r="F2194">
            <v>1</v>
          </cell>
          <cell r="G2194">
            <v>2000</v>
          </cell>
          <cell r="H2194">
            <v>2800</v>
          </cell>
          <cell r="I2194">
            <v>283</v>
          </cell>
          <cell r="J2194">
            <v>2</v>
          </cell>
          <cell r="K2194" t="str">
            <v xml:space="preserve">Binoculares 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 t="str">
            <v>Pieza</v>
          </cell>
          <cell r="V2194" t="str">
            <v>FC</v>
          </cell>
        </row>
        <row r="2195">
          <cell r="A2195">
            <v>51</v>
          </cell>
          <cell r="B2195">
            <v>2017</v>
          </cell>
          <cell r="C2195">
            <v>8300</v>
          </cell>
          <cell r="D2195">
            <v>3</v>
          </cell>
          <cell r="E2195">
            <v>5</v>
          </cell>
          <cell r="F2195">
            <v>1</v>
          </cell>
          <cell r="G2195">
            <v>2000</v>
          </cell>
          <cell r="H2195">
            <v>2800</v>
          </cell>
          <cell r="I2195">
            <v>283</v>
          </cell>
          <cell r="J2195">
            <v>3</v>
          </cell>
          <cell r="K2195" t="str">
            <v xml:space="preserve">Casco 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 t="str">
            <v>Pieza</v>
          </cell>
          <cell r="V2195" t="str">
            <v>FC</v>
          </cell>
        </row>
        <row r="2196">
          <cell r="A2196">
            <v>52</v>
          </cell>
          <cell r="B2196">
            <v>2017</v>
          </cell>
          <cell r="C2196">
            <v>8300</v>
          </cell>
          <cell r="D2196">
            <v>3</v>
          </cell>
          <cell r="E2196">
            <v>5</v>
          </cell>
          <cell r="F2196">
            <v>1</v>
          </cell>
          <cell r="G2196">
            <v>2000</v>
          </cell>
          <cell r="H2196">
            <v>2800</v>
          </cell>
          <cell r="I2196">
            <v>283</v>
          </cell>
          <cell r="J2196">
            <v>4</v>
          </cell>
          <cell r="K2196" t="str">
            <v xml:space="preserve">Chaleco 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 t="str">
            <v>Pieza</v>
          </cell>
          <cell r="V2196" t="str">
            <v>FC</v>
          </cell>
        </row>
        <row r="2197">
          <cell r="A2197">
            <v>53</v>
          </cell>
          <cell r="B2197">
            <v>2017</v>
          </cell>
          <cell r="C2197">
            <v>8300</v>
          </cell>
          <cell r="D2197">
            <v>3</v>
          </cell>
          <cell r="E2197">
            <v>5</v>
          </cell>
          <cell r="F2197">
            <v>1</v>
          </cell>
          <cell r="G2197">
            <v>2000</v>
          </cell>
          <cell r="H2197">
            <v>2800</v>
          </cell>
          <cell r="I2197">
            <v>283</v>
          </cell>
          <cell r="J2197">
            <v>5</v>
          </cell>
          <cell r="K2197" t="str">
            <v>Cinturón de restricción de movimiento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 t="str">
            <v>Pieza</v>
          </cell>
          <cell r="V2197" t="str">
            <v>FC</v>
          </cell>
        </row>
        <row r="2198">
          <cell r="A2198">
            <v>54</v>
          </cell>
          <cell r="B2198">
            <v>2017</v>
          </cell>
          <cell r="C2198">
            <v>8300</v>
          </cell>
          <cell r="D2198">
            <v>3</v>
          </cell>
          <cell r="E2198">
            <v>5</v>
          </cell>
          <cell r="F2198">
            <v>1</v>
          </cell>
          <cell r="G2198">
            <v>2000</v>
          </cell>
          <cell r="H2198">
            <v>2800</v>
          </cell>
          <cell r="I2198">
            <v>283</v>
          </cell>
          <cell r="J2198">
            <v>6</v>
          </cell>
          <cell r="K2198" t="str">
            <v xml:space="preserve">Coderas 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 t="str">
            <v>Pieza</v>
          </cell>
          <cell r="V2198" t="str">
            <v>FC</v>
          </cell>
        </row>
        <row r="2199">
          <cell r="A2199">
            <v>55</v>
          </cell>
          <cell r="B2199">
            <v>2017</v>
          </cell>
          <cell r="C2199">
            <v>8300</v>
          </cell>
          <cell r="D2199">
            <v>3</v>
          </cell>
          <cell r="E2199">
            <v>5</v>
          </cell>
          <cell r="F2199">
            <v>1</v>
          </cell>
          <cell r="G2199">
            <v>2000</v>
          </cell>
          <cell r="H2199">
            <v>2800</v>
          </cell>
          <cell r="I2199">
            <v>283</v>
          </cell>
          <cell r="J2199">
            <v>7</v>
          </cell>
          <cell r="K2199" t="str">
            <v xml:space="preserve">Escudo </v>
          </cell>
          <cell r="L2199">
            <v>0</v>
          </cell>
          <cell r="M2199">
            <v>0</v>
          </cell>
          <cell r="N2199">
            <v>0</v>
          </cell>
          <cell r="P2199">
            <v>0</v>
          </cell>
          <cell r="Q2199">
            <v>0</v>
          </cell>
          <cell r="R2199">
            <v>0</v>
          </cell>
          <cell r="S2199" t="str">
            <v xml:space="preserve">Par </v>
          </cell>
          <cell r="V2199" t="str">
            <v>FC</v>
          </cell>
        </row>
        <row r="2200">
          <cell r="A2200">
            <v>56</v>
          </cell>
          <cell r="B2200">
            <v>2017</v>
          </cell>
          <cell r="C2200">
            <v>8300</v>
          </cell>
          <cell r="D2200">
            <v>3</v>
          </cell>
          <cell r="E2200">
            <v>5</v>
          </cell>
          <cell r="F2200">
            <v>1</v>
          </cell>
          <cell r="G2200">
            <v>2000</v>
          </cell>
          <cell r="H2200">
            <v>2800</v>
          </cell>
          <cell r="I2200">
            <v>283</v>
          </cell>
          <cell r="J2200">
            <v>8</v>
          </cell>
          <cell r="K2200" t="str">
            <v xml:space="preserve">Esposas </v>
          </cell>
          <cell r="L2200">
            <v>25500</v>
          </cell>
          <cell r="M2200">
            <v>0</v>
          </cell>
          <cell r="N2200">
            <v>25500</v>
          </cell>
          <cell r="P2200">
            <v>0</v>
          </cell>
          <cell r="Q2200">
            <v>0</v>
          </cell>
          <cell r="R2200">
            <v>25500</v>
          </cell>
          <cell r="S2200" t="str">
            <v>Pieza</v>
          </cell>
          <cell r="T2200">
            <v>30</v>
          </cell>
          <cell r="V2200" t="str">
            <v>FC</v>
          </cell>
        </row>
        <row r="2201">
          <cell r="A2201">
            <v>57</v>
          </cell>
          <cell r="B2201">
            <v>2017</v>
          </cell>
          <cell r="C2201">
            <v>8300</v>
          </cell>
          <cell r="D2201">
            <v>3</v>
          </cell>
          <cell r="E2201">
            <v>5</v>
          </cell>
          <cell r="F2201">
            <v>1</v>
          </cell>
          <cell r="G2201">
            <v>2000</v>
          </cell>
          <cell r="H2201">
            <v>2800</v>
          </cell>
          <cell r="I2201">
            <v>283</v>
          </cell>
          <cell r="J2201">
            <v>9</v>
          </cell>
          <cell r="K2201" t="str">
            <v>Filtros para máscara</v>
          </cell>
          <cell r="M2201">
            <v>0</v>
          </cell>
          <cell r="N2201">
            <v>0</v>
          </cell>
          <cell r="P2201">
            <v>0</v>
          </cell>
          <cell r="Q2201">
            <v>0</v>
          </cell>
          <cell r="R2201">
            <v>0</v>
          </cell>
          <cell r="S2201" t="str">
            <v>Pieza</v>
          </cell>
          <cell r="V2201" t="str">
            <v>FC</v>
          </cell>
        </row>
        <row r="2202">
          <cell r="A2202">
            <v>58</v>
          </cell>
          <cell r="B2202">
            <v>2017</v>
          </cell>
          <cell r="C2202">
            <v>8300</v>
          </cell>
          <cell r="D2202">
            <v>3</v>
          </cell>
          <cell r="E2202">
            <v>5</v>
          </cell>
          <cell r="F2202">
            <v>1</v>
          </cell>
          <cell r="G2202">
            <v>2000</v>
          </cell>
          <cell r="H2202">
            <v>2800</v>
          </cell>
          <cell r="I2202">
            <v>283</v>
          </cell>
          <cell r="J2202">
            <v>10</v>
          </cell>
          <cell r="K2202" t="str">
            <v xml:space="preserve">Goggles </v>
          </cell>
          <cell r="M2202">
            <v>0</v>
          </cell>
          <cell r="N2202">
            <v>0</v>
          </cell>
          <cell r="P2202">
            <v>0</v>
          </cell>
          <cell r="Q2202">
            <v>0</v>
          </cell>
          <cell r="R2202">
            <v>0</v>
          </cell>
          <cell r="S2202" t="str">
            <v>Pieza</v>
          </cell>
          <cell r="V2202" t="str">
            <v>FC</v>
          </cell>
        </row>
        <row r="2203">
          <cell r="A2203">
            <v>59</v>
          </cell>
          <cell r="B2203">
            <v>2017</v>
          </cell>
          <cell r="C2203">
            <v>8300</v>
          </cell>
          <cell r="D2203">
            <v>3</v>
          </cell>
          <cell r="E2203">
            <v>5</v>
          </cell>
          <cell r="F2203">
            <v>1</v>
          </cell>
          <cell r="G2203">
            <v>2000</v>
          </cell>
          <cell r="H2203">
            <v>2800</v>
          </cell>
          <cell r="I2203">
            <v>283</v>
          </cell>
          <cell r="J2203">
            <v>11</v>
          </cell>
          <cell r="K2203" t="str">
            <v>Grilletes de pies y manos</v>
          </cell>
          <cell r="M2203">
            <v>0</v>
          </cell>
          <cell r="N2203">
            <v>0</v>
          </cell>
          <cell r="P2203">
            <v>0</v>
          </cell>
          <cell r="Q2203">
            <v>0</v>
          </cell>
          <cell r="R2203">
            <v>0</v>
          </cell>
          <cell r="S2203" t="str">
            <v>Pieza</v>
          </cell>
          <cell r="V2203" t="str">
            <v>FC</v>
          </cell>
        </row>
        <row r="2204">
          <cell r="A2204">
            <v>60</v>
          </cell>
          <cell r="B2204">
            <v>2017</v>
          </cell>
          <cell r="C2204">
            <v>8300</v>
          </cell>
          <cell r="D2204">
            <v>3</v>
          </cell>
          <cell r="E2204">
            <v>5</v>
          </cell>
          <cell r="F2204">
            <v>1</v>
          </cell>
          <cell r="G2204">
            <v>2000</v>
          </cell>
          <cell r="H2204">
            <v>2800</v>
          </cell>
          <cell r="I2204">
            <v>283</v>
          </cell>
          <cell r="J2204">
            <v>12</v>
          </cell>
          <cell r="K2204" t="str">
            <v xml:space="preserve">Guantes </v>
          </cell>
          <cell r="M2204">
            <v>0</v>
          </cell>
          <cell r="N2204">
            <v>0</v>
          </cell>
          <cell r="P2204">
            <v>0</v>
          </cell>
          <cell r="Q2204">
            <v>0</v>
          </cell>
          <cell r="R2204">
            <v>0</v>
          </cell>
          <cell r="S2204" t="str">
            <v>Pieza</v>
          </cell>
          <cell r="V2204" t="str">
            <v>FC</v>
          </cell>
        </row>
        <row r="2205">
          <cell r="A2205">
            <v>61</v>
          </cell>
          <cell r="B2205">
            <v>2017</v>
          </cell>
          <cell r="C2205">
            <v>8300</v>
          </cell>
          <cell r="D2205">
            <v>3</v>
          </cell>
          <cell r="E2205">
            <v>5</v>
          </cell>
          <cell r="F2205">
            <v>1</v>
          </cell>
          <cell r="G2205">
            <v>2000</v>
          </cell>
          <cell r="H2205">
            <v>2800</v>
          </cell>
          <cell r="I2205">
            <v>283</v>
          </cell>
          <cell r="J2205">
            <v>13</v>
          </cell>
          <cell r="K2205" t="str">
            <v>Kit equipo antimotín</v>
          </cell>
          <cell r="M2205">
            <v>0</v>
          </cell>
          <cell r="N2205">
            <v>0</v>
          </cell>
          <cell r="P2205">
            <v>0</v>
          </cell>
          <cell r="Q2205">
            <v>0</v>
          </cell>
          <cell r="R2205">
            <v>0</v>
          </cell>
          <cell r="S2205" t="str">
            <v>Pieza</v>
          </cell>
          <cell r="V2205" t="str">
            <v>FC</v>
          </cell>
        </row>
        <row r="2206">
          <cell r="A2206">
            <v>62</v>
          </cell>
          <cell r="B2206">
            <v>2017</v>
          </cell>
          <cell r="C2206">
            <v>8300</v>
          </cell>
          <cell r="D2206">
            <v>3</v>
          </cell>
          <cell r="E2206">
            <v>5</v>
          </cell>
          <cell r="F2206">
            <v>1</v>
          </cell>
          <cell r="G2206">
            <v>2000</v>
          </cell>
          <cell r="H2206">
            <v>2800</v>
          </cell>
          <cell r="I2206">
            <v>283</v>
          </cell>
          <cell r="J2206">
            <v>14</v>
          </cell>
          <cell r="K2206" t="str">
            <v xml:space="preserve">Lámpara </v>
          </cell>
          <cell r="L2206">
            <v>38400</v>
          </cell>
          <cell r="M2206">
            <v>0</v>
          </cell>
          <cell r="N2206">
            <v>38400</v>
          </cell>
          <cell r="P2206">
            <v>0</v>
          </cell>
          <cell r="Q2206">
            <v>0</v>
          </cell>
          <cell r="R2206">
            <v>38400</v>
          </cell>
          <cell r="S2206" t="str">
            <v>Pieza</v>
          </cell>
          <cell r="T2206">
            <v>80</v>
          </cell>
          <cell r="V2206" t="str">
            <v>FC</v>
          </cell>
        </row>
        <row r="2207">
          <cell r="A2207">
            <v>63</v>
          </cell>
          <cell r="B2207">
            <v>2017</v>
          </cell>
          <cell r="C2207">
            <v>8300</v>
          </cell>
          <cell r="D2207">
            <v>3</v>
          </cell>
          <cell r="E2207">
            <v>5</v>
          </cell>
          <cell r="F2207">
            <v>1</v>
          </cell>
          <cell r="G2207">
            <v>2000</v>
          </cell>
          <cell r="H2207">
            <v>2800</v>
          </cell>
          <cell r="I2207">
            <v>283</v>
          </cell>
          <cell r="J2207">
            <v>15</v>
          </cell>
          <cell r="K2207" t="str">
            <v>Lámpara led táctica</v>
          </cell>
          <cell r="M2207">
            <v>0</v>
          </cell>
          <cell r="N2207">
            <v>0</v>
          </cell>
          <cell r="P2207">
            <v>0</v>
          </cell>
          <cell r="Q2207">
            <v>0</v>
          </cell>
          <cell r="R2207">
            <v>0</v>
          </cell>
          <cell r="S2207" t="str">
            <v>Pieza</v>
          </cell>
          <cell r="V2207" t="str">
            <v>FC</v>
          </cell>
        </row>
        <row r="2208">
          <cell r="A2208">
            <v>64</v>
          </cell>
          <cell r="B2208">
            <v>2017</v>
          </cell>
          <cell r="C2208">
            <v>8300</v>
          </cell>
          <cell r="D2208">
            <v>3</v>
          </cell>
          <cell r="E2208">
            <v>5</v>
          </cell>
          <cell r="F2208">
            <v>1</v>
          </cell>
          <cell r="G2208">
            <v>2000</v>
          </cell>
          <cell r="H2208">
            <v>2800</v>
          </cell>
          <cell r="I2208">
            <v>283</v>
          </cell>
          <cell r="J2208">
            <v>16</v>
          </cell>
          <cell r="K2208" t="str">
            <v>Macana</v>
          </cell>
          <cell r="M2208">
            <v>0</v>
          </cell>
          <cell r="N2208">
            <v>0</v>
          </cell>
          <cell r="P2208">
            <v>0</v>
          </cell>
          <cell r="Q2208">
            <v>0</v>
          </cell>
          <cell r="R2208">
            <v>0</v>
          </cell>
          <cell r="S2208" t="str">
            <v>Pieza</v>
          </cell>
          <cell r="V2208" t="str">
            <v>FC</v>
          </cell>
        </row>
        <row r="2209">
          <cell r="A2209">
            <v>65</v>
          </cell>
          <cell r="B2209">
            <v>2017</v>
          </cell>
          <cell r="C2209">
            <v>8300</v>
          </cell>
          <cell r="D2209">
            <v>3</v>
          </cell>
          <cell r="E2209">
            <v>5</v>
          </cell>
          <cell r="F2209">
            <v>1</v>
          </cell>
          <cell r="G2209">
            <v>2000</v>
          </cell>
          <cell r="H2209">
            <v>2800</v>
          </cell>
          <cell r="I2209">
            <v>283</v>
          </cell>
          <cell r="J2209">
            <v>17</v>
          </cell>
          <cell r="K2209" t="str">
            <v>Mandil</v>
          </cell>
          <cell r="M2209">
            <v>0</v>
          </cell>
          <cell r="N2209">
            <v>0</v>
          </cell>
          <cell r="P2209">
            <v>0</v>
          </cell>
          <cell r="Q2209">
            <v>0</v>
          </cell>
          <cell r="R2209">
            <v>0</v>
          </cell>
          <cell r="S2209" t="str">
            <v>Pieza</v>
          </cell>
          <cell r="V2209" t="str">
            <v>FC</v>
          </cell>
        </row>
        <row r="2210">
          <cell r="A2210">
            <v>66</v>
          </cell>
          <cell r="B2210">
            <v>2017</v>
          </cell>
          <cell r="C2210">
            <v>8300</v>
          </cell>
          <cell r="D2210">
            <v>3</v>
          </cell>
          <cell r="E2210">
            <v>5</v>
          </cell>
          <cell r="F2210">
            <v>1</v>
          </cell>
          <cell r="G2210">
            <v>2000</v>
          </cell>
          <cell r="H2210">
            <v>2800</v>
          </cell>
          <cell r="I2210">
            <v>283</v>
          </cell>
          <cell r="J2210">
            <v>18</v>
          </cell>
          <cell r="K2210" t="str">
            <v xml:space="preserve">Máscara </v>
          </cell>
          <cell r="L2210">
            <v>51000</v>
          </cell>
          <cell r="M2210">
            <v>0</v>
          </cell>
          <cell r="N2210">
            <v>51000</v>
          </cell>
          <cell r="P2210">
            <v>0</v>
          </cell>
          <cell r="Q2210">
            <v>0</v>
          </cell>
          <cell r="R2210">
            <v>51000</v>
          </cell>
          <cell r="S2210" t="str">
            <v>Pieza</v>
          </cell>
          <cell r="T2210">
            <v>30</v>
          </cell>
          <cell r="V2210" t="str">
            <v>FC</v>
          </cell>
        </row>
        <row r="2211">
          <cell r="A2211">
            <v>67</v>
          </cell>
          <cell r="B2211">
            <v>2017</v>
          </cell>
          <cell r="C2211">
            <v>8300</v>
          </cell>
          <cell r="D2211">
            <v>3</v>
          </cell>
          <cell r="E2211">
            <v>5</v>
          </cell>
          <cell r="F2211">
            <v>1</v>
          </cell>
          <cell r="G2211">
            <v>2000</v>
          </cell>
          <cell r="H2211">
            <v>2800</v>
          </cell>
          <cell r="I2211">
            <v>283</v>
          </cell>
          <cell r="J2211">
            <v>19</v>
          </cell>
          <cell r="K2211" t="str">
            <v xml:space="preserve">Porta bastón </v>
          </cell>
          <cell r="M2211">
            <v>0</v>
          </cell>
          <cell r="N2211">
            <v>0</v>
          </cell>
          <cell r="P2211">
            <v>0</v>
          </cell>
          <cell r="Q2211">
            <v>0</v>
          </cell>
          <cell r="R2211">
            <v>0</v>
          </cell>
          <cell r="S2211" t="str">
            <v>Pieza</v>
          </cell>
          <cell r="V2211" t="str">
            <v>FC</v>
          </cell>
        </row>
        <row r="2212">
          <cell r="A2212">
            <v>68</v>
          </cell>
          <cell r="B2212">
            <v>2017</v>
          </cell>
          <cell r="C2212">
            <v>8300</v>
          </cell>
          <cell r="D2212">
            <v>3</v>
          </cell>
          <cell r="E2212">
            <v>5</v>
          </cell>
          <cell r="F2212">
            <v>1</v>
          </cell>
          <cell r="G2212">
            <v>2000</v>
          </cell>
          <cell r="H2212">
            <v>2800</v>
          </cell>
          <cell r="I2212">
            <v>283</v>
          </cell>
          <cell r="J2212">
            <v>20</v>
          </cell>
          <cell r="K2212" t="str">
            <v>Porta cargadores</v>
          </cell>
          <cell r="M2212">
            <v>0</v>
          </cell>
          <cell r="N2212">
            <v>0</v>
          </cell>
          <cell r="P2212">
            <v>0</v>
          </cell>
          <cell r="Q2212">
            <v>0</v>
          </cell>
          <cell r="R2212">
            <v>0</v>
          </cell>
          <cell r="S2212" t="str">
            <v>Pieza</v>
          </cell>
          <cell r="V2212" t="str">
            <v>FC</v>
          </cell>
        </row>
        <row r="2213">
          <cell r="A2213">
            <v>69</v>
          </cell>
          <cell r="B2213">
            <v>2017</v>
          </cell>
          <cell r="C2213">
            <v>8300</v>
          </cell>
          <cell r="D2213">
            <v>3</v>
          </cell>
          <cell r="E2213">
            <v>5</v>
          </cell>
          <cell r="F2213">
            <v>1</v>
          </cell>
          <cell r="G2213">
            <v>2000</v>
          </cell>
          <cell r="H2213">
            <v>2800</v>
          </cell>
          <cell r="I2213">
            <v>283</v>
          </cell>
          <cell r="J2213">
            <v>21</v>
          </cell>
          <cell r="K2213" t="str">
            <v xml:space="preserve">Porta lámpara </v>
          </cell>
          <cell r="M2213">
            <v>0</v>
          </cell>
          <cell r="N2213">
            <v>0</v>
          </cell>
          <cell r="P2213">
            <v>0</v>
          </cell>
          <cell r="Q2213">
            <v>0</v>
          </cell>
          <cell r="R2213">
            <v>0</v>
          </cell>
          <cell r="S2213" t="str">
            <v>Pieza</v>
          </cell>
          <cell r="V2213" t="str">
            <v>FC</v>
          </cell>
        </row>
        <row r="2214">
          <cell r="A2214">
            <v>70</v>
          </cell>
          <cell r="B2214">
            <v>2017</v>
          </cell>
          <cell r="C2214">
            <v>8300</v>
          </cell>
          <cell r="D2214">
            <v>3</v>
          </cell>
          <cell r="E2214">
            <v>5</v>
          </cell>
          <cell r="F2214">
            <v>1</v>
          </cell>
          <cell r="G2214">
            <v>2000</v>
          </cell>
          <cell r="H2214">
            <v>2800</v>
          </cell>
          <cell r="I2214">
            <v>283</v>
          </cell>
          <cell r="J2214">
            <v>22</v>
          </cell>
          <cell r="K2214" t="str">
            <v xml:space="preserve">Porta pistola </v>
          </cell>
          <cell r="M2214">
            <v>0</v>
          </cell>
          <cell r="N2214">
            <v>0</v>
          </cell>
          <cell r="P2214">
            <v>0</v>
          </cell>
          <cell r="Q2214">
            <v>0</v>
          </cell>
          <cell r="R2214">
            <v>0</v>
          </cell>
          <cell r="S2214" t="str">
            <v>Pieza</v>
          </cell>
          <cell r="V2214" t="str">
            <v>FC</v>
          </cell>
        </row>
        <row r="2215">
          <cell r="A2215">
            <v>71</v>
          </cell>
          <cell r="B2215">
            <v>2017</v>
          </cell>
          <cell r="C2215">
            <v>8300</v>
          </cell>
          <cell r="D2215">
            <v>3</v>
          </cell>
          <cell r="E2215">
            <v>5</v>
          </cell>
          <cell r="F2215">
            <v>1</v>
          </cell>
          <cell r="G2215">
            <v>2000</v>
          </cell>
          <cell r="H2215">
            <v>2800</v>
          </cell>
          <cell r="I2215">
            <v>283</v>
          </cell>
          <cell r="J2215">
            <v>23</v>
          </cell>
          <cell r="K2215" t="str">
            <v>Porta PR24</v>
          </cell>
          <cell r="M2215">
            <v>0</v>
          </cell>
          <cell r="N2215">
            <v>0</v>
          </cell>
          <cell r="P2215">
            <v>0</v>
          </cell>
          <cell r="Q2215">
            <v>0</v>
          </cell>
          <cell r="R2215">
            <v>0</v>
          </cell>
          <cell r="S2215" t="str">
            <v>Pieza</v>
          </cell>
          <cell r="V2215" t="str">
            <v>FC</v>
          </cell>
        </row>
        <row r="2216">
          <cell r="A2216">
            <v>72</v>
          </cell>
          <cell r="B2216">
            <v>2017</v>
          </cell>
          <cell r="C2216">
            <v>8300</v>
          </cell>
          <cell r="D2216">
            <v>3</v>
          </cell>
          <cell r="E2216">
            <v>5</v>
          </cell>
          <cell r="F2216">
            <v>1</v>
          </cell>
          <cell r="G2216">
            <v>2000</v>
          </cell>
          <cell r="H2216">
            <v>2800</v>
          </cell>
          <cell r="I2216">
            <v>283</v>
          </cell>
          <cell r="J2216">
            <v>24</v>
          </cell>
          <cell r="K2216" t="str">
            <v>PR24</v>
          </cell>
          <cell r="M2216">
            <v>0</v>
          </cell>
          <cell r="N2216">
            <v>0</v>
          </cell>
          <cell r="P2216">
            <v>0</v>
          </cell>
          <cell r="Q2216">
            <v>0</v>
          </cell>
          <cell r="R2216">
            <v>0</v>
          </cell>
          <cell r="S2216" t="str">
            <v>Pieza</v>
          </cell>
          <cell r="V2216" t="str">
            <v>FC</v>
          </cell>
        </row>
        <row r="2217">
          <cell r="A2217">
            <v>73</v>
          </cell>
          <cell r="B2217">
            <v>2017</v>
          </cell>
          <cell r="C2217">
            <v>8300</v>
          </cell>
          <cell r="D2217">
            <v>3</v>
          </cell>
          <cell r="E2217">
            <v>5</v>
          </cell>
          <cell r="F2217">
            <v>1</v>
          </cell>
          <cell r="G2217">
            <v>2000</v>
          </cell>
          <cell r="H2217">
            <v>2800</v>
          </cell>
          <cell r="I2217">
            <v>283</v>
          </cell>
          <cell r="J2217">
            <v>25</v>
          </cell>
          <cell r="K2217" t="str">
            <v xml:space="preserve">Protectores </v>
          </cell>
          <cell r="M2217">
            <v>0</v>
          </cell>
          <cell r="N2217">
            <v>0</v>
          </cell>
          <cell r="P2217">
            <v>0</v>
          </cell>
          <cell r="Q2217">
            <v>0</v>
          </cell>
          <cell r="R2217">
            <v>0</v>
          </cell>
          <cell r="S2217" t="str">
            <v>Pieza</v>
          </cell>
          <cell r="V2217" t="str">
            <v>FC</v>
          </cell>
        </row>
        <row r="2218">
          <cell r="A2218">
            <v>74</v>
          </cell>
          <cell r="B2218">
            <v>2017</v>
          </cell>
          <cell r="C2218">
            <v>8300</v>
          </cell>
          <cell r="D2218">
            <v>3</v>
          </cell>
          <cell r="E2218">
            <v>5</v>
          </cell>
          <cell r="F2218">
            <v>1</v>
          </cell>
          <cell r="G2218">
            <v>2000</v>
          </cell>
          <cell r="H2218">
            <v>2800</v>
          </cell>
          <cell r="I2218">
            <v>283</v>
          </cell>
          <cell r="J2218">
            <v>26</v>
          </cell>
          <cell r="K2218" t="str">
            <v xml:space="preserve">Sujetadores 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 t="str">
            <v>Pieza</v>
          </cell>
          <cell r="V2218" t="str">
            <v>FC</v>
          </cell>
        </row>
        <row r="2219">
          <cell r="A2219">
            <v>75</v>
          </cell>
          <cell r="B2219">
            <v>2017</v>
          </cell>
          <cell r="C2219">
            <v>8300</v>
          </cell>
          <cell r="D2219">
            <v>3</v>
          </cell>
          <cell r="E2219">
            <v>5</v>
          </cell>
          <cell r="F2219">
            <v>1</v>
          </cell>
          <cell r="G2219">
            <v>2000</v>
          </cell>
          <cell r="H2219">
            <v>2800</v>
          </cell>
          <cell r="I2219">
            <v>283</v>
          </cell>
          <cell r="J2219">
            <v>27</v>
          </cell>
          <cell r="K2219" t="str">
            <v xml:space="preserve">Traje 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 t="str">
            <v>Pieza</v>
          </cell>
          <cell r="V2219" t="str">
            <v>FC</v>
          </cell>
        </row>
        <row r="2220">
          <cell r="A2220">
            <v>76</v>
          </cell>
          <cell r="B2220">
            <v>2017</v>
          </cell>
          <cell r="C2220">
            <v>8300</v>
          </cell>
          <cell r="D2220">
            <v>3</v>
          </cell>
          <cell r="E2220">
            <v>5</v>
          </cell>
          <cell r="F2220">
            <v>1</v>
          </cell>
          <cell r="G2220">
            <v>2000</v>
          </cell>
          <cell r="H2220">
            <v>2900</v>
          </cell>
          <cell r="K2220" t="str">
            <v>Herramientas, Refacciones y Accesorios Menores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</row>
        <row r="2221">
          <cell r="A2221">
            <v>77</v>
          </cell>
          <cell r="B2221">
            <v>2017</v>
          </cell>
          <cell r="C2221">
            <v>8300</v>
          </cell>
          <cell r="D2221">
            <v>3</v>
          </cell>
          <cell r="E2221">
            <v>5</v>
          </cell>
          <cell r="F2221">
            <v>1</v>
          </cell>
          <cell r="G2221">
            <v>2000</v>
          </cell>
          <cell r="H2221">
            <v>2900</v>
          </cell>
          <cell r="I2221">
            <v>291</v>
          </cell>
          <cell r="K2221" t="str">
            <v>Herramientas menores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</row>
        <row r="2222">
          <cell r="A2222">
            <v>78</v>
          </cell>
          <cell r="B2222">
            <v>2017</v>
          </cell>
          <cell r="C2222">
            <v>8300</v>
          </cell>
          <cell r="D2222">
            <v>3</v>
          </cell>
          <cell r="E2222">
            <v>5</v>
          </cell>
          <cell r="F2222">
            <v>1</v>
          </cell>
          <cell r="G2222">
            <v>2000</v>
          </cell>
          <cell r="H2222">
            <v>2900</v>
          </cell>
          <cell r="I2222">
            <v>291</v>
          </cell>
          <cell r="J2222">
            <v>1</v>
          </cell>
          <cell r="K2222" t="str">
            <v>Detector de metal (manual)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 t="str">
            <v>Pieza</v>
          </cell>
          <cell r="V2222" t="str">
            <v>FC</v>
          </cell>
        </row>
        <row r="2223">
          <cell r="A2223">
            <v>79</v>
          </cell>
          <cell r="B2223">
            <v>2017</v>
          </cell>
          <cell r="C2223">
            <v>8300</v>
          </cell>
          <cell r="D2223">
            <v>3</v>
          </cell>
          <cell r="E2223">
            <v>5</v>
          </cell>
          <cell r="F2223">
            <v>1</v>
          </cell>
          <cell r="G2223">
            <v>2000</v>
          </cell>
          <cell r="H2223">
            <v>2900</v>
          </cell>
          <cell r="I2223">
            <v>291</v>
          </cell>
          <cell r="J2223">
            <v>2</v>
          </cell>
          <cell r="K2223" t="str">
            <v>Herramientas menores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 t="str">
            <v>Pieza</v>
          </cell>
          <cell r="V2223" t="str">
            <v>FC</v>
          </cell>
        </row>
        <row r="2224">
          <cell r="A2224">
            <v>80</v>
          </cell>
          <cell r="B2224">
            <v>2017</v>
          </cell>
          <cell r="C2224">
            <v>8300</v>
          </cell>
          <cell r="D2224">
            <v>3</v>
          </cell>
          <cell r="E2224">
            <v>5</v>
          </cell>
          <cell r="F2224">
            <v>1</v>
          </cell>
          <cell r="G2224">
            <v>2000</v>
          </cell>
          <cell r="H2224">
            <v>2900</v>
          </cell>
          <cell r="I2224">
            <v>292</v>
          </cell>
          <cell r="K2224" t="str">
            <v>Refacciones y accesorios menores de edificios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</row>
        <row r="2225">
          <cell r="A2225">
            <v>81</v>
          </cell>
          <cell r="B2225">
            <v>2017</v>
          </cell>
          <cell r="C2225">
            <v>8300</v>
          </cell>
          <cell r="D2225">
            <v>3</v>
          </cell>
          <cell r="E2225">
            <v>5</v>
          </cell>
          <cell r="F2225">
            <v>1</v>
          </cell>
          <cell r="G2225">
            <v>2000</v>
          </cell>
          <cell r="H2225">
            <v>2900</v>
          </cell>
          <cell r="I2225">
            <v>292</v>
          </cell>
          <cell r="J2225">
            <v>1</v>
          </cell>
          <cell r="K2225" t="str">
            <v>Refacciones y accesorios menores de edificios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 t="str">
            <v>Pieza</v>
          </cell>
          <cell r="V2225" t="str">
            <v>AE</v>
          </cell>
        </row>
        <row r="2226">
          <cell r="A2226">
            <v>82</v>
          </cell>
          <cell r="B2226">
            <v>2017</v>
          </cell>
          <cell r="C2226">
            <v>8300</v>
          </cell>
          <cell r="D2226">
            <v>3</v>
          </cell>
          <cell r="E2226">
            <v>5</v>
          </cell>
          <cell r="F2226">
            <v>1</v>
          </cell>
          <cell r="G2226">
            <v>2000</v>
          </cell>
          <cell r="H2226">
            <v>2900</v>
          </cell>
          <cell r="I2226">
            <v>294</v>
          </cell>
          <cell r="K2226" t="str">
            <v>Refacciones y accesorios menores de equipo de cómputo y tecnologías de la información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</row>
        <row r="2227">
          <cell r="A2227">
            <v>83</v>
          </cell>
          <cell r="B2227">
            <v>2017</v>
          </cell>
          <cell r="C2227">
            <v>8300</v>
          </cell>
          <cell r="D2227">
            <v>3</v>
          </cell>
          <cell r="E2227">
            <v>5</v>
          </cell>
          <cell r="F2227">
            <v>1</v>
          </cell>
          <cell r="G2227">
            <v>2000</v>
          </cell>
          <cell r="H2227">
            <v>2900</v>
          </cell>
          <cell r="I2227">
            <v>294</v>
          </cell>
          <cell r="J2227">
            <v>1</v>
          </cell>
          <cell r="K2227" t="str">
            <v>Refacciones y accesorios menores de equipo de cómputo y tecnologías de la información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 t="str">
            <v>Pieza</v>
          </cell>
          <cell r="V2227" t="str">
            <v>FC</v>
          </cell>
        </row>
        <row r="2228">
          <cell r="A2228">
            <v>84</v>
          </cell>
          <cell r="B2228">
            <v>2017</v>
          </cell>
          <cell r="C2228">
            <v>8300</v>
          </cell>
          <cell r="D2228">
            <v>3</v>
          </cell>
          <cell r="E2228">
            <v>5</v>
          </cell>
          <cell r="F2228">
            <v>1</v>
          </cell>
          <cell r="G2228">
            <v>3000</v>
          </cell>
          <cell r="K2228" t="str">
            <v>SERVICIOS GENERALES</v>
          </cell>
          <cell r="L2228">
            <v>0</v>
          </cell>
          <cell r="M2228">
            <v>0</v>
          </cell>
          <cell r="N2228">
            <v>0</v>
          </cell>
          <cell r="O2228">
            <v>650000</v>
          </cell>
          <cell r="P2228">
            <v>0</v>
          </cell>
          <cell r="Q2228">
            <v>650000</v>
          </cell>
          <cell r="R2228">
            <v>650000</v>
          </cell>
        </row>
        <row r="2229">
          <cell r="A2229">
            <v>85</v>
          </cell>
          <cell r="B2229">
            <v>2017</v>
          </cell>
          <cell r="C2229">
            <v>8300</v>
          </cell>
          <cell r="D2229">
            <v>3</v>
          </cell>
          <cell r="E2229">
            <v>5</v>
          </cell>
          <cell r="F2229">
            <v>1</v>
          </cell>
          <cell r="G2229">
            <v>3000</v>
          </cell>
          <cell r="H2229">
            <v>3100</v>
          </cell>
          <cell r="K2229" t="str">
            <v>Servicios básicos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</row>
        <row r="2230">
          <cell r="A2230">
            <v>86</v>
          </cell>
          <cell r="B2230">
            <v>2017</v>
          </cell>
          <cell r="C2230">
            <v>8300</v>
          </cell>
          <cell r="D2230">
            <v>3</v>
          </cell>
          <cell r="E2230">
            <v>5</v>
          </cell>
          <cell r="F2230">
            <v>1</v>
          </cell>
          <cell r="G2230">
            <v>3000</v>
          </cell>
          <cell r="H2230">
            <v>3100</v>
          </cell>
          <cell r="I2230">
            <v>316</v>
          </cell>
          <cell r="K2230" t="str">
            <v>Servicios de telecomunicaciones y satélites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</row>
        <row r="2231">
          <cell r="A2231">
            <v>87</v>
          </cell>
          <cell r="B2231">
            <v>2017</v>
          </cell>
          <cell r="C2231">
            <v>8300</v>
          </cell>
          <cell r="D2231">
            <v>3</v>
          </cell>
          <cell r="E2231">
            <v>5</v>
          </cell>
          <cell r="F2231">
            <v>1</v>
          </cell>
          <cell r="G2231">
            <v>3000</v>
          </cell>
          <cell r="H2231">
            <v>3100</v>
          </cell>
          <cell r="I2231">
            <v>316</v>
          </cell>
          <cell r="J2231">
            <v>1</v>
          </cell>
          <cell r="K2231" t="str">
            <v xml:space="preserve">Red de telecomunicaciones 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 t="str">
            <v>Servicio</v>
          </cell>
          <cell r="V2231" t="str">
            <v>FC</v>
          </cell>
        </row>
        <row r="2232">
          <cell r="A2232">
            <v>88</v>
          </cell>
          <cell r="B2232">
            <v>2017</v>
          </cell>
          <cell r="C2232">
            <v>8300</v>
          </cell>
          <cell r="D2232">
            <v>3</v>
          </cell>
          <cell r="E2232">
            <v>5</v>
          </cell>
          <cell r="F2232">
            <v>1</v>
          </cell>
          <cell r="G2232">
            <v>3000</v>
          </cell>
          <cell r="H2232">
            <v>3100</v>
          </cell>
          <cell r="I2232">
            <v>316</v>
          </cell>
          <cell r="J2232">
            <v>2</v>
          </cell>
          <cell r="K2232" t="str">
            <v>Servicios de radiolocalización o sistema de comunicación personal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 t="str">
            <v>Servicio</v>
          </cell>
          <cell r="V2232" t="str">
            <v>FC</v>
          </cell>
        </row>
        <row r="2233">
          <cell r="A2233">
            <v>89</v>
          </cell>
          <cell r="B2233">
            <v>2017</v>
          </cell>
          <cell r="C2233">
            <v>8300</v>
          </cell>
          <cell r="D2233">
            <v>3</v>
          </cell>
          <cell r="E2233">
            <v>5</v>
          </cell>
          <cell r="F2233">
            <v>1</v>
          </cell>
          <cell r="G2233">
            <v>3000</v>
          </cell>
          <cell r="H2233">
            <v>3100</v>
          </cell>
          <cell r="I2233">
            <v>317</v>
          </cell>
          <cell r="K2233" t="str">
            <v>Servicios de acceso de Internet, redes y procesamiento de información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</row>
        <row r="2234">
          <cell r="A2234">
            <v>90</v>
          </cell>
          <cell r="B2234">
            <v>2017</v>
          </cell>
          <cell r="C2234">
            <v>8300</v>
          </cell>
          <cell r="D2234">
            <v>3</v>
          </cell>
          <cell r="E2234">
            <v>5</v>
          </cell>
          <cell r="F2234">
            <v>1</v>
          </cell>
          <cell r="G2234">
            <v>3000</v>
          </cell>
          <cell r="H2234">
            <v>3100</v>
          </cell>
          <cell r="I2234">
            <v>317</v>
          </cell>
          <cell r="J2234">
            <v>1</v>
          </cell>
          <cell r="K2234" t="str">
            <v>Servicios de conducción de señales analógicas y digitales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 t="str">
            <v>Servicio</v>
          </cell>
          <cell r="V2234" t="str">
            <v>FC</v>
          </cell>
        </row>
        <row r="2235">
          <cell r="A2235">
            <v>91</v>
          </cell>
          <cell r="B2235">
            <v>2017</v>
          </cell>
          <cell r="C2235">
            <v>8300</v>
          </cell>
          <cell r="D2235">
            <v>3</v>
          </cell>
          <cell r="E2235">
            <v>5</v>
          </cell>
          <cell r="F2235">
            <v>1</v>
          </cell>
          <cell r="G2235">
            <v>3000</v>
          </cell>
          <cell r="H2235">
            <v>3300</v>
          </cell>
          <cell r="K2235" t="str">
            <v>Servicios Profesionales, Científicos, Técnicos y Otros Servicios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</row>
        <row r="2236">
          <cell r="A2236">
            <v>92</v>
          </cell>
          <cell r="B2236">
            <v>2017</v>
          </cell>
          <cell r="C2236">
            <v>8300</v>
          </cell>
          <cell r="D2236">
            <v>3</v>
          </cell>
          <cell r="E2236">
            <v>5</v>
          </cell>
          <cell r="F2236">
            <v>1</v>
          </cell>
          <cell r="G2236">
            <v>3000</v>
          </cell>
          <cell r="H2236">
            <v>3300</v>
          </cell>
          <cell r="I2236">
            <v>333</v>
          </cell>
          <cell r="K2236" t="str">
            <v>Servicios de consultoría administrativa, procesos, técnica y en tecnologías de la información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</row>
        <row r="2237">
          <cell r="A2237">
            <v>93</v>
          </cell>
          <cell r="B2237">
            <v>2017</v>
          </cell>
          <cell r="C2237">
            <v>8300</v>
          </cell>
          <cell r="D2237">
            <v>3</v>
          </cell>
          <cell r="E2237">
            <v>5</v>
          </cell>
          <cell r="F2237">
            <v>1</v>
          </cell>
          <cell r="G2237">
            <v>3000</v>
          </cell>
          <cell r="H2237">
            <v>3300</v>
          </cell>
          <cell r="I2237">
            <v>333</v>
          </cell>
          <cell r="J2237">
            <v>1</v>
          </cell>
          <cell r="K2237" t="str">
            <v>Servicios de informática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 t="str">
            <v>Servicio</v>
          </cell>
          <cell r="V2237" t="str">
            <v>AE</v>
          </cell>
        </row>
        <row r="2238">
          <cell r="A2238">
            <v>94</v>
          </cell>
          <cell r="B2238">
            <v>2017</v>
          </cell>
          <cell r="C2238">
            <v>8327</v>
          </cell>
          <cell r="D2238">
            <v>3</v>
          </cell>
          <cell r="E2238">
            <v>5</v>
          </cell>
          <cell r="F2238">
            <v>1</v>
          </cell>
          <cell r="G2238">
            <v>3000</v>
          </cell>
          <cell r="H2238">
            <v>3300</v>
          </cell>
          <cell r="K2238" t="str">
            <v>Servicios de Investigación científica y desarrollo</v>
          </cell>
          <cell r="L2238">
            <v>0</v>
          </cell>
          <cell r="M2238">
            <v>0</v>
          </cell>
          <cell r="N2238">
            <v>0</v>
          </cell>
          <cell r="O2238">
            <v>650000</v>
          </cell>
          <cell r="P2238">
            <v>0</v>
          </cell>
          <cell r="Q2238">
            <v>650000</v>
          </cell>
          <cell r="R2238">
            <v>650000</v>
          </cell>
        </row>
        <row r="2239">
          <cell r="A2239">
            <v>95</v>
          </cell>
          <cell r="B2239">
            <v>2017</v>
          </cell>
          <cell r="C2239">
            <v>8327</v>
          </cell>
          <cell r="D2239">
            <v>3</v>
          </cell>
          <cell r="E2239">
            <v>5</v>
          </cell>
          <cell r="F2239">
            <v>1</v>
          </cell>
          <cell r="G2239">
            <v>3000</v>
          </cell>
          <cell r="H2239">
            <v>3300</v>
          </cell>
          <cell r="I2239">
            <v>335</v>
          </cell>
          <cell r="K2239" t="str">
            <v>Servicios de Investigación científica y desarrollo</v>
          </cell>
          <cell r="L2239">
            <v>0</v>
          </cell>
          <cell r="M2239">
            <v>0</v>
          </cell>
          <cell r="N2239">
            <v>0</v>
          </cell>
          <cell r="O2239">
            <v>650000</v>
          </cell>
          <cell r="P2239">
            <v>0</v>
          </cell>
          <cell r="Q2239">
            <v>650000</v>
          </cell>
          <cell r="R2239">
            <v>650000</v>
          </cell>
        </row>
        <row r="2240">
          <cell r="A2240">
            <v>96</v>
          </cell>
          <cell r="B2240">
            <v>2017</v>
          </cell>
          <cell r="C2240">
            <v>8327</v>
          </cell>
          <cell r="D2240">
            <v>3</v>
          </cell>
          <cell r="E2240">
            <v>5</v>
          </cell>
          <cell r="F2240">
            <v>1</v>
          </cell>
          <cell r="G2240">
            <v>3000</v>
          </cell>
          <cell r="H2240">
            <v>3300</v>
          </cell>
          <cell r="I2240">
            <v>335</v>
          </cell>
          <cell r="J2240">
            <v>1</v>
          </cell>
          <cell r="K2240" t="str">
            <v>Desarrollo del Programa de atención de adicciones, aplicar a 1 Generación el programa de adicciones</v>
          </cell>
          <cell r="L2240">
            <v>0</v>
          </cell>
          <cell r="M2240">
            <v>0</v>
          </cell>
          <cell r="N2240">
            <v>0</v>
          </cell>
          <cell r="O2240">
            <v>650000</v>
          </cell>
          <cell r="P2240">
            <v>0</v>
          </cell>
          <cell r="Q2240">
            <v>650000</v>
          </cell>
          <cell r="R2240">
            <v>650000</v>
          </cell>
          <cell r="S2240" t="str">
            <v>Servicio</v>
          </cell>
          <cell r="T2240">
            <v>1</v>
          </cell>
          <cell r="U2240">
            <v>25</v>
          </cell>
          <cell r="V2240" t="str">
            <v>AE</v>
          </cell>
        </row>
        <row r="2241">
          <cell r="A2241">
            <v>97</v>
          </cell>
          <cell r="B2241">
            <v>2017</v>
          </cell>
          <cell r="C2241">
            <v>8300</v>
          </cell>
          <cell r="D2241">
            <v>3</v>
          </cell>
          <cell r="E2241">
            <v>5</v>
          </cell>
          <cell r="F2241">
            <v>1</v>
          </cell>
          <cell r="G2241">
            <v>3000</v>
          </cell>
          <cell r="H2241">
            <v>3500</v>
          </cell>
          <cell r="K2241" t="str">
            <v>Servicios de Instalación, Reparación, Mantenimiento y Conservación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</row>
        <row r="2242">
          <cell r="A2242">
            <v>98</v>
          </cell>
          <cell r="B2242">
            <v>2017</v>
          </cell>
          <cell r="C2242">
            <v>8300</v>
          </cell>
          <cell r="D2242">
            <v>3</v>
          </cell>
          <cell r="E2242">
            <v>5</v>
          </cell>
          <cell r="F2242">
            <v>1</v>
          </cell>
          <cell r="G2242">
            <v>3000</v>
          </cell>
          <cell r="H2242">
            <v>3500</v>
          </cell>
          <cell r="I2242">
            <v>355</v>
          </cell>
          <cell r="K2242" t="str">
            <v>Reparación y mantenimiento de equipo de transporte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</row>
        <row r="2243">
          <cell r="A2243">
            <v>99</v>
          </cell>
          <cell r="B2243">
            <v>2017</v>
          </cell>
          <cell r="C2243">
            <v>8300</v>
          </cell>
          <cell r="D2243">
            <v>3</v>
          </cell>
          <cell r="E2243">
            <v>5</v>
          </cell>
          <cell r="F2243">
            <v>1</v>
          </cell>
          <cell r="G2243">
            <v>3000</v>
          </cell>
          <cell r="H2243">
            <v>3500</v>
          </cell>
          <cell r="I2243">
            <v>355</v>
          </cell>
          <cell r="J2243">
            <v>1</v>
          </cell>
          <cell r="K2243" t="str">
            <v>Mantenimiento y conservación de vehículos terrestres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 t="str">
            <v>Servicio</v>
          </cell>
          <cell r="V2243" t="str">
            <v>AE</v>
          </cell>
        </row>
        <row r="2244">
          <cell r="A2244">
            <v>100</v>
          </cell>
          <cell r="B2244">
            <v>2017</v>
          </cell>
          <cell r="C2244">
            <v>8300</v>
          </cell>
          <cell r="D2244">
            <v>3</v>
          </cell>
          <cell r="E2244">
            <v>5</v>
          </cell>
          <cell r="F2244">
            <v>1</v>
          </cell>
          <cell r="G2244">
            <v>3000</v>
          </cell>
          <cell r="H2244">
            <v>3500</v>
          </cell>
          <cell r="I2244">
            <v>356</v>
          </cell>
          <cell r="K2244" t="str">
            <v>Reparación y Mantenimiento de Equipo de Defensa y Seguridad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</row>
        <row r="2245">
          <cell r="A2245">
            <v>101</v>
          </cell>
          <cell r="B2245">
            <v>2017</v>
          </cell>
          <cell r="C2245">
            <v>8300</v>
          </cell>
          <cell r="D2245">
            <v>3</v>
          </cell>
          <cell r="E2245">
            <v>5</v>
          </cell>
          <cell r="F2245">
            <v>1</v>
          </cell>
          <cell r="G2245">
            <v>3000</v>
          </cell>
          <cell r="H2245">
            <v>3500</v>
          </cell>
          <cell r="I2245">
            <v>356</v>
          </cell>
          <cell r="J2245">
            <v>1</v>
          </cell>
          <cell r="K2245" t="str">
            <v>Póliza de mantenimiento Inhibidores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 t="str">
            <v>Servicio</v>
          </cell>
          <cell r="V2245" t="str">
            <v>AE</v>
          </cell>
        </row>
        <row r="2246">
          <cell r="A2246">
            <v>102</v>
          </cell>
          <cell r="B2246">
            <v>2017</v>
          </cell>
          <cell r="C2246">
            <v>8300</v>
          </cell>
          <cell r="D2246">
            <v>3</v>
          </cell>
          <cell r="E2246">
            <v>5</v>
          </cell>
          <cell r="F2246">
            <v>1</v>
          </cell>
          <cell r="G2246">
            <v>3000</v>
          </cell>
          <cell r="H2246">
            <v>3500</v>
          </cell>
          <cell r="I2246">
            <v>357</v>
          </cell>
          <cell r="K2246" t="str">
            <v>Instalación, reparación y mantenimiento de maquinaria, otros equipos y herramientas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</row>
        <row r="2247">
          <cell r="A2247">
            <v>103</v>
          </cell>
          <cell r="B2247">
            <v>2017</v>
          </cell>
          <cell r="C2247">
            <v>8300</v>
          </cell>
          <cell r="D2247">
            <v>3</v>
          </cell>
          <cell r="E2247">
            <v>5</v>
          </cell>
          <cell r="F2247">
            <v>1</v>
          </cell>
          <cell r="G2247">
            <v>3000</v>
          </cell>
          <cell r="H2247">
            <v>3500</v>
          </cell>
          <cell r="I2247">
            <v>357</v>
          </cell>
          <cell r="J2247">
            <v>1</v>
          </cell>
          <cell r="K2247" t="str">
            <v>Mantenimiento y conservación de maquinaria y equipo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 t="str">
            <v>Póliza</v>
          </cell>
          <cell r="V2247" t="str">
            <v>AE</v>
          </cell>
        </row>
        <row r="2248">
          <cell r="A2248">
            <v>104</v>
          </cell>
          <cell r="B2248">
            <v>2017</v>
          </cell>
          <cell r="C2248">
            <v>8300</v>
          </cell>
          <cell r="D2248">
            <v>3</v>
          </cell>
          <cell r="E2248">
            <v>5</v>
          </cell>
          <cell r="F2248">
            <v>1</v>
          </cell>
          <cell r="G2248">
            <v>5000</v>
          </cell>
          <cell r="K2248" t="str">
            <v>BIENES MUEBLES, INMUEBLES E INTANGIBLES</v>
          </cell>
          <cell r="L2248">
            <v>5100556.2</v>
          </cell>
          <cell r="M2248">
            <v>0</v>
          </cell>
          <cell r="N2248">
            <v>5100556.2</v>
          </cell>
          <cell r="O2248">
            <v>4500</v>
          </cell>
          <cell r="P2248">
            <v>0</v>
          </cell>
          <cell r="Q2248">
            <v>4500</v>
          </cell>
          <cell r="R2248">
            <v>5105056.2</v>
          </cell>
        </row>
        <row r="2249">
          <cell r="A2249">
            <v>105</v>
          </cell>
          <cell r="B2249">
            <v>2017</v>
          </cell>
          <cell r="C2249">
            <v>8300</v>
          </cell>
          <cell r="D2249">
            <v>3</v>
          </cell>
          <cell r="E2249">
            <v>5</v>
          </cell>
          <cell r="F2249">
            <v>1</v>
          </cell>
          <cell r="G2249">
            <v>5000</v>
          </cell>
          <cell r="H2249">
            <v>5100</v>
          </cell>
          <cell r="K2249" t="str">
            <v>Mobiliario y Equipo de Administración</v>
          </cell>
          <cell r="L2249">
            <v>1559679.45</v>
          </cell>
          <cell r="M2249">
            <v>0</v>
          </cell>
          <cell r="N2249">
            <v>1559679.45</v>
          </cell>
          <cell r="O2249">
            <v>4500</v>
          </cell>
          <cell r="P2249">
            <v>0</v>
          </cell>
          <cell r="Q2249">
            <v>4500</v>
          </cell>
          <cell r="R2249">
            <v>1564179.45</v>
          </cell>
        </row>
        <row r="2250">
          <cell r="A2250">
            <v>106</v>
          </cell>
          <cell r="B2250">
            <v>2017</v>
          </cell>
          <cell r="C2250">
            <v>8300</v>
          </cell>
          <cell r="D2250">
            <v>3</v>
          </cell>
          <cell r="E2250">
            <v>5</v>
          </cell>
          <cell r="F2250">
            <v>1</v>
          </cell>
          <cell r="G2250">
            <v>5000</v>
          </cell>
          <cell r="H2250">
            <v>5100</v>
          </cell>
          <cell r="I2250">
            <v>511</v>
          </cell>
          <cell r="K2250" t="str">
            <v>Muebles de oficina y estantería</v>
          </cell>
          <cell r="L2250">
            <v>288101.25</v>
          </cell>
          <cell r="M2250">
            <v>0</v>
          </cell>
          <cell r="N2250">
            <v>288101.25</v>
          </cell>
          <cell r="O2250">
            <v>0</v>
          </cell>
          <cell r="P2250">
            <v>0</v>
          </cell>
          <cell r="Q2250">
            <v>0</v>
          </cell>
          <cell r="R2250">
            <v>288101.25</v>
          </cell>
        </row>
        <row r="2251">
          <cell r="A2251">
            <v>107</v>
          </cell>
          <cell r="B2251">
            <v>2017</v>
          </cell>
          <cell r="C2251">
            <v>8300</v>
          </cell>
          <cell r="D2251">
            <v>3</v>
          </cell>
          <cell r="E2251">
            <v>5</v>
          </cell>
          <cell r="F2251">
            <v>1</v>
          </cell>
          <cell r="G2251">
            <v>5000</v>
          </cell>
          <cell r="H2251">
            <v>5100</v>
          </cell>
          <cell r="I2251">
            <v>511</v>
          </cell>
          <cell r="J2251">
            <v>1</v>
          </cell>
          <cell r="K2251" t="str">
            <v xml:space="preserve">Anaquel </v>
          </cell>
          <cell r="L2251">
            <v>47250</v>
          </cell>
          <cell r="M2251">
            <v>0</v>
          </cell>
          <cell r="N2251">
            <v>47250</v>
          </cell>
          <cell r="P2251">
            <v>0</v>
          </cell>
          <cell r="Q2251">
            <v>0</v>
          </cell>
          <cell r="R2251">
            <v>47250</v>
          </cell>
          <cell r="S2251" t="str">
            <v>Pieza</v>
          </cell>
          <cell r="T2251">
            <v>35</v>
          </cell>
          <cell r="V2251" t="str">
            <v>FC</v>
          </cell>
        </row>
        <row r="2252">
          <cell r="A2252">
            <v>108</v>
          </cell>
          <cell r="B2252">
            <v>2017</v>
          </cell>
          <cell r="C2252">
            <v>8300</v>
          </cell>
          <cell r="D2252">
            <v>3</v>
          </cell>
          <cell r="E2252">
            <v>5</v>
          </cell>
          <cell r="F2252">
            <v>1</v>
          </cell>
          <cell r="G2252">
            <v>5000</v>
          </cell>
          <cell r="H2252">
            <v>5100</v>
          </cell>
          <cell r="I2252">
            <v>511</v>
          </cell>
          <cell r="J2252">
            <v>2</v>
          </cell>
          <cell r="K2252" t="str">
            <v xml:space="preserve">Archivero </v>
          </cell>
          <cell r="L2252">
            <v>103320</v>
          </cell>
          <cell r="M2252">
            <v>0</v>
          </cell>
          <cell r="N2252">
            <v>103320</v>
          </cell>
          <cell r="P2252">
            <v>0</v>
          </cell>
          <cell r="Q2252">
            <v>0</v>
          </cell>
          <cell r="R2252">
            <v>103320</v>
          </cell>
          <cell r="S2252" t="str">
            <v>Pieza</v>
          </cell>
          <cell r="T2252">
            <v>20</v>
          </cell>
          <cell r="V2252" t="str">
            <v>FC</v>
          </cell>
        </row>
        <row r="2253">
          <cell r="A2253">
            <v>109</v>
          </cell>
          <cell r="B2253">
            <v>2017</v>
          </cell>
          <cell r="C2253">
            <v>8300</v>
          </cell>
          <cell r="D2253">
            <v>3</v>
          </cell>
          <cell r="E2253">
            <v>5</v>
          </cell>
          <cell r="F2253">
            <v>1</v>
          </cell>
          <cell r="G2253">
            <v>5000</v>
          </cell>
          <cell r="H2253">
            <v>5100</v>
          </cell>
          <cell r="I2253">
            <v>511</v>
          </cell>
          <cell r="J2253">
            <v>3</v>
          </cell>
          <cell r="K2253" t="str">
            <v xml:space="preserve">Banca </v>
          </cell>
          <cell r="M2253">
            <v>0</v>
          </cell>
          <cell r="N2253">
            <v>0</v>
          </cell>
          <cell r="P2253">
            <v>0</v>
          </cell>
          <cell r="Q2253">
            <v>0</v>
          </cell>
          <cell r="R2253">
            <v>0</v>
          </cell>
          <cell r="S2253" t="str">
            <v>Pieza</v>
          </cell>
          <cell r="V2253" t="str">
            <v>FC</v>
          </cell>
        </row>
        <row r="2254">
          <cell r="A2254">
            <v>110</v>
          </cell>
          <cell r="B2254">
            <v>2017</v>
          </cell>
          <cell r="C2254">
            <v>8300</v>
          </cell>
          <cell r="D2254">
            <v>3</v>
          </cell>
          <cell r="E2254">
            <v>5</v>
          </cell>
          <cell r="F2254">
            <v>1</v>
          </cell>
          <cell r="G2254">
            <v>5000</v>
          </cell>
          <cell r="H2254">
            <v>5100</v>
          </cell>
          <cell r="I2254">
            <v>511</v>
          </cell>
          <cell r="J2254">
            <v>4</v>
          </cell>
          <cell r="K2254" t="str">
            <v xml:space="preserve">Banco </v>
          </cell>
          <cell r="M2254">
            <v>0</v>
          </cell>
          <cell r="N2254">
            <v>0</v>
          </cell>
          <cell r="P2254">
            <v>0</v>
          </cell>
          <cell r="Q2254">
            <v>0</v>
          </cell>
          <cell r="R2254">
            <v>0</v>
          </cell>
          <cell r="S2254" t="str">
            <v>Pieza</v>
          </cell>
          <cell r="V2254" t="str">
            <v>FC</v>
          </cell>
        </row>
        <row r="2255">
          <cell r="A2255">
            <v>111</v>
          </cell>
          <cell r="B2255">
            <v>2017</v>
          </cell>
          <cell r="C2255">
            <v>8300</v>
          </cell>
          <cell r="D2255">
            <v>3</v>
          </cell>
          <cell r="E2255">
            <v>5</v>
          </cell>
          <cell r="F2255">
            <v>1</v>
          </cell>
          <cell r="G2255">
            <v>5000</v>
          </cell>
          <cell r="H2255">
            <v>5100</v>
          </cell>
          <cell r="I2255">
            <v>511</v>
          </cell>
          <cell r="J2255">
            <v>5</v>
          </cell>
          <cell r="K2255" t="str">
            <v xml:space="preserve">Butaca </v>
          </cell>
          <cell r="M2255">
            <v>0</v>
          </cell>
          <cell r="N2255">
            <v>0</v>
          </cell>
          <cell r="P2255">
            <v>0</v>
          </cell>
          <cell r="Q2255">
            <v>0</v>
          </cell>
          <cell r="R2255">
            <v>0</v>
          </cell>
          <cell r="S2255" t="str">
            <v>Pieza</v>
          </cell>
          <cell r="V2255" t="str">
            <v>FC</v>
          </cell>
        </row>
        <row r="2256">
          <cell r="A2256">
            <v>112</v>
          </cell>
          <cell r="B2256">
            <v>2017</v>
          </cell>
          <cell r="C2256">
            <v>8300</v>
          </cell>
          <cell r="D2256">
            <v>3</v>
          </cell>
          <cell r="E2256">
            <v>5</v>
          </cell>
          <cell r="F2256">
            <v>1</v>
          </cell>
          <cell r="G2256">
            <v>5000</v>
          </cell>
          <cell r="H2256">
            <v>5100</v>
          </cell>
          <cell r="I2256">
            <v>511</v>
          </cell>
          <cell r="J2256">
            <v>6</v>
          </cell>
          <cell r="K2256" t="str">
            <v xml:space="preserve">Cajonera </v>
          </cell>
          <cell r="M2256">
            <v>0</v>
          </cell>
          <cell r="N2256">
            <v>0</v>
          </cell>
          <cell r="P2256">
            <v>0</v>
          </cell>
          <cell r="Q2256">
            <v>0</v>
          </cell>
          <cell r="R2256">
            <v>0</v>
          </cell>
          <cell r="S2256" t="str">
            <v>Pieza</v>
          </cell>
          <cell r="V2256" t="str">
            <v>FC</v>
          </cell>
        </row>
        <row r="2257">
          <cell r="A2257">
            <v>113</v>
          </cell>
          <cell r="B2257">
            <v>2017</v>
          </cell>
          <cell r="C2257">
            <v>8300</v>
          </cell>
          <cell r="D2257">
            <v>3</v>
          </cell>
          <cell r="E2257">
            <v>5</v>
          </cell>
          <cell r="F2257">
            <v>1</v>
          </cell>
          <cell r="G2257">
            <v>5000</v>
          </cell>
          <cell r="H2257">
            <v>5100</v>
          </cell>
          <cell r="I2257">
            <v>511</v>
          </cell>
          <cell r="J2257">
            <v>7</v>
          </cell>
          <cell r="K2257" t="str">
            <v xml:space="preserve">Credenza </v>
          </cell>
          <cell r="M2257">
            <v>0</v>
          </cell>
          <cell r="N2257">
            <v>0</v>
          </cell>
          <cell r="P2257">
            <v>0</v>
          </cell>
          <cell r="Q2257">
            <v>0</v>
          </cell>
          <cell r="R2257">
            <v>0</v>
          </cell>
          <cell r="S2257" t="str">
            <v>Pieza</v>
          </cell>
          <cell r="V2257" t="str">
            <v>FC</v>
          </cell>
        </row>
        <row r="2258">
          <cell r="A2258">
            <v>114</v>
          </cell>
          <cell r="B2258">
            <v>2017</v>
          </cell>
          <cell r="C2258">
            <v>8300</v>
          </cell>
          <cell r="D2258">
            <v>3</v>
          </cell>
          <cell r="E2258">
            <v>5</v>
          </cell>
          <cell r="F2258">
            <v>1</v>
          </cell>
          <cell r="G2258">
            <v>5000</v>
          </cell>
          <cell r="H2258">
            <v>5100</v>
          </cell>
          <cell r="I2258">
            <v>511</v>
          </cell>
          <cell r="J2258">
            <v>8</v>
          </cell>
          <cell r="K2258" t="str">
            <v xml:space="preserve">Escritorio </v>
          </cell>
          <cell r="L2258">
            <v>83531.25</v>
          </cell>
          <cell r="M2258">
            <v>0</v>
          </cell>
          <cell r="N2258">
            <v>83531.25</v>
          </cell>
          <cell r="P2258">
            <v>0</v>
          </cell>
          <cell r="Q2258">
            <v>0</v>
          </cell>
          <cell r="R2258">
            <v>83531.25</v>
          </cell>
          <cell r="S2258" t="str">
            <v>Pieza</v>
          </cell>
          <cell r="T2258">
            <v>15</v>
          </cell>
          <cell r="V2258" t="str">
            <v>FC</v>
          </cell>
        </row>
        <row r="2259">
          <cell r="A2259">
            <v>115</v>
          </cell>
          <cell r="B2259">
            <v>2017</v>
          </cell>
          <cell r="C2259">
            <v>8300</v>
          </cell>
          <cell r="D2259">
            <v>3</v>
          </cell>
          <cell r="E2259">
            <v>5</v>
          </cell>
          <cell r="F2259">
            <v>1</v>
          </cell>
          <cell r="G2259">
            <v>5000</v>
          </cell>
          <cell r="H2259">
            <v>5100</v>
          </cell>
          <cell r="I2259">
            <v>511</v>
          </cell>
          <cell r="J2259">
            <v>9</v>
          </cell>
          <cell r="K2259" t="str">
            <v>Escritorio Ejecutivo</v>
          </cell>
          <cell r="M2259">
            <v>0</v>
          </cell>
          <cell r="N2259">
            <v>0</v>
          </cell>
          <cell r="P2259">
            <v>0</v>
          </cell>
          <cell r="Q2259">
            <v>0</v>
          </cell>
          <cell r="R2259">
            <v>0</v>
          </cell>
          <cell r="S2259" t="str">
            <v>Pieza</v>
          </cell>
          <cell r="V2259" t="str">
            <v>FC</v>
          </cell>
        </row>
        <row r="2260">
          <cell r="A2260">
            <v>116</v>
          </cell>
          <cell r="B2260">
            <v>2017</v>
          </cell>
          <cell r="C2260">
            <v>8300</v>
          </cell>
          <cell r="D2260">
            <v>3</v>
          </cell>
          <cell r="E2260">
            <v>5</v>
          </cell>
          <cell r="F2260">
            <v>1</v>
          </cell>
          <cell r="G2260">
            <v>5000</v>
          </cell>
          <cell r="H2260">
            <v>5100</v>
          </cell>
          <cell r="I2260">
            <v>511</v>
          </cell>
          <cell r="J2260">
            <v>10</v>
          </cell>
          <cell r="K2260" t="str">
            <v xml:space="preserve">Estante </v>
          </cell>
          <cell r="M2260">
            <v>0</v>
          </cell>
          <cell r="N2260">
            <v>0</v>
          </cell>
          <cell r="P2260">
            <v>0</v>
          </cell>
          <cell r="Q2260">
            <v>0</v>
          </cell>
          <cell r="R2260">
            <v>0</v>
          </cell>
          <cell r="S2260" t="str">
            <v>Pieza</v>
          </cell>
          <cell r="V2260" t="str">
            <v>FC</v>
          </cell>
        </row>
        <row r="2261">
          <cell r="A2261">
            <v>117</v>
          </cell>
          <cell r="B2261">
            <v>2017</v>
          </cell>
          <cell r="C2261">
            <v>8300</v>
          </cell>
          <cell r="D2261">
            <v>3</v>
          </cell>
          <cell r="E2261">
            <v>5</v>
          </cell>
          <cell r="F2261">
            <v>1</v>
          </cell>
          <cell r="G2261">
            <v>5000</v>
          </cell>
          <cell r="H2261">
            <v>5100</v>
          </cell>
          <cell r="I2261">
            <v>511</v>
          </cell>
          <cell r="J2261">
            <v>11</v>
          </cell>
          <cell r="K2261" t="str">
            <v>Gabinete</v>
          </cell>
          <cell r="M2261">
            <v>0</v>
          </cell>
          <cell r="N2261">
            <v>0</v>
          </cell>
          <cell r="P2261">
            <v>0</v>
          </cell>
          <cell r="Q2261">
            <v>0</v>
          </cell>
          <cell r="R2261">
            <v>0</v>
          </cell>
          <cell r="S2261" t="str">
            <v>Pieza</v>
          </cell>
          <cell r="V2261" t="str">
            <v>FC</v>
          </cell>
        </row>
        <row r="2262">
          <cell r="A2262">
            <v>118</v>
          </cell>
          <cell r="B2262">
            <v>2017</v>
          </cell>
          <cell r="C2262">
            <v>8300</v>
          </cell>
          <cell r="D2262">
            <v>3</v>
          </cell>
          <cell r="E2262">
            <v>5</v>
          </cell>
          <cell r="F2262">
            <v>1</v>
          </cell>
          <cell r="G2262">
            <v>5000</v>
          </cell>
          <cell r="H2262">
            <v>5100</v>
          </cell>
          <cell r="I2262">
            <v>511</v>
          </cell>
          <cell r="J2262">
            <v>12</v>
          </cell>
          <cell r="K2262" t="str">
            <v>Lámpara</v>
          </cell>
          <cell r="M2262">
            <v>0</v>
          </cell>
          <cell r="N2262">
            <v>0</v>
          </cell>
          <cell r="P2262">
            <v>0</v>
          </cell>
          <cell r="Q2262">
            <v>0</v>
          </cell>
          <cell r="R2262">
            <v>0</v>
          </cell>
          <cell r="S2262" t="str">
            <v>Pieza</v>
          </cell>
          <cell r="V2262" t="str">
            <v>FC</v>
          </cell>
        </row>
        <row r="2263">
          <cell r="A2263">
            <v>119</v>
          </cell>
          <cell r="B2263">
            <v>2017</v>
          </cell>
          <cell r="C2263">
            <v>8300</v>
          </cell>
          <cell r="D2263">
            <v>3</v>
          </cell>
          <cell r="E2263">
            <v>5</v>
          </cell>
          <cell r="F2263">
            <v>1</v>
          </cell>
          <cell r="G2263">
            <v>5000</v>
          </cell>
          <cell r="H2263">
            <v>5100</v>
          </cell>
          <cell r="I2263">
            <v>511</v>
          </cell>
          <cell r="J2263">
            <v>13</v>
          </cell>
          <cell r="K2263" t="str">
            <v xml:space="preserve">Librero </v>
          </cell>
          <cell r="M2263">
            <v>0</v>
          </cell>
          <cell r="N2263">
            <v>0</v>
          </cell>
          <cell r="P2263">
            <v>0</v>
          </cell>
          <cell r="Q2263">
            <v>0</v>
          </cell>
          <cell r="R2263">
            <v>0</v>
          </cell>
          <cell r="S2263" t="str">
            <v>Pieza</v>
          </cell>
          <cell r="V2263" t="str">
            <v>FC</v>
          </cell>
        </row>
        <row r="2264">
          <cell r="A2264">
            <v>120</v>
          </cell>
          <cell r="B2264">
            <v>2017</v>
          </cell>
          <cell r="C2264">
            <v>8300</v>
          </cell>
          <cell r="D2264">
            <v>3</v>
          </cell>
          <cell r="E2264">
            <v>5</v>
          </cell>
          <cell r="F2264">
            <v>1</v>
          </cell>
          <cell r="G2264">
            <v>5000</v>
          </cell>
          <cell r="H2264">
            <v>5100</v>
          </cell>
          <cell r="I2264">
            <v>511</v>
          </cell>
          <cell r="J2264">
            <v>14</v>
          </cell>
          <cell r="K2264" t="str">
            <v>Locker</v>
          </cell>
          <cell r="M2264">
            <v>0</v>
          </cell>
          <cell r="N2264">
            <v>0</v>
          </cell>
          <cell r="P2264">
            <v>0</v>
          </cell>
          <cell r="Q2264">
            <v>0</v>
          </cell>
          <cell r="R2264">
            <v>0</v>
          </cell>
          <cell r="S2264" t="str">
            <v>Pieza</v>
          </cell>
          <cell r="V2264" t="str">
            <v>FC</v>
          </cell>
        </row>
        <row r="2265">
          <cell r="A2265">
            <v>121</v>
          </cell>
          <cell r="B2265">
            <v>2017</v>
          </cell>
          <cell r="C2265">
            <v>8300</v>
          </cell>
          <cell r="D2265">
            <v>3</v>
          </cell>
          <cell r="E2265">
            <v>5</v>
          </cell>
          <cell r="F2265">
            <v>1</v>
          </cell>
          <cell r="G2265">
            <v>5000</v>
          </cell>
          <cell r="H2265">
            <v>5100</v>
          </cell>
          <cell r="I2265">
            <v>511</v>
          </cell>
          <cell r="J2265">
            <v>15</v>
          </cell>
          <cell r="K2265" t="str">
            <v>Mesa</v>
          </cell>
          <cell r="M2265">
            <v>0</v>
          </cell>
          <cell r="N2265">
            <v>0</v>
          </cell>
          <cell r="P2265">
            <v>0</v>
          </cell>
          <cell r="Q2265">
            <v>0</v>
          </cell>
          <cell r="R2265">
            <v>0</v>
          </cell>
          <cell r="S2265" t="str">
            <v>Pieza</v>
          </cell>
          <cell r="V2265" t="str">
            <v>FC</v>
          </cell>
        </row>
        <row r="2266">
          <cell r="A2266">
            <v>122</v>
          </cell>
          <cell r="B2266">
            <v>2017</v>
          </cell>
          <cell r="C2266">
            <v>8300</v>
          </cell>
          <cell r="D2266">
            <v>3</v>
          </cell>
          <cell r="E2266">
            <v>5</v>
          </cell>
          <cell r="F2266">
            <v>1</v>
          </cell>
          <cell r="G2266">
            <v>5000</v>
          </cell>
          <cell r="H2266">
            <v>5100</v>
          </cell>
          <cell r="I2266">
            <v>511</v>
          </cell>
          <cell r="J2266">
            <v>16</v>
          </cell>
          <cell r="K2266" t="str">
            <v xml:space="preserve">Módulo </v>
          </cell>
          <cell r="M2266">
            <v>0</v>
          </cell>
          <cell r="N2266">
            <v>0</v>
          </cell>
          <cell r="P2266">
            <v>0</v>
          </cell>
          <cell r="Q2266">
            <v>0</v>
          </cell>
          <cell r="R2266">
            <v>0</v>
          </cell>
          <cell r="S2266" t="str">
            <v>Pieza</v>
          </cell>
          <cell r="V2266" t="str">
            <v>FC</v>
          </cell>
        </row>
        <row r="2267">
          <cell r="A2267">
            <v>123</v>
          </cell>
          <cell r="B2267">
            <v>2017</v>
          </cell>
          <cell r="C2267">
            <v>8300</v>
          </cell>
          <cell r="D2267">
            <v>3</v>
          </cell>
          <cell r="E2267">
            <v>5</v>
          </cell>
          <cell r="F2267">
            <v>1</v>
          </cell>
          <cell r="G2267">
            <v>5000</v>
          </cell>
          <cell r="H2267">
            <v>5100</v>
          </cell>
          <cell r="I2267">
            <v>511</v>
          </cell>
          <cell r="J2267">
            <v>17</v>
          </cell>
          <cell r="K2267" t="str">
            <v xml:space="preserve">Mueble para computadora   </v>
          </cell>
          <cell r="M2267">
            <v>0</v>
          </cell>
          <cell r="N2267">
            <v>0</v>
          </cell>
          <cell r="P2267">
            <v>0</v>
          </cell>
          <cell r="Q2267">
            <v>0</v>
          </cell>
          <cell r="R2267">
            <v>0</v>
          </cell>
          <cell r="S2267" t="str">
            <v>Pieza</v>
          </cell>
          <cell r="V2267" t="str">
            <v>FC</v>
          </cell>
        </row>
        <row r="2268">
          <cell r="A2268">
            <v>124</v>
          </cell>
          <cell r="B2268">
            <v>2017</v>
          </cell>
          <cell r="C2268">
            <v>8300</v>
          </cell>
          <cell r="D2268">
            <v>3</v>
          </cell>
          <cell r="E2268">
            <v>5</v>
          </cell>
          <cell r="F2268">
            <v>1</v>
          </cell>
          <cell r="G2268">
            <v>5000</v>
          </cell>
          <cell r="H2268">
            <v>5100</v>
          </cell>
          <cell r="I2268">
            <v>511</v>
          </cell>
          <cell r="J2268">
            <v>18</v>
          </cell>
          <cell r="K2268" t="str">
            <v>Sala</v>
          </cell>
          <cell r="M2268">
            <v>0</v>
          </cell>
          <cell r="N2268">
            <v>0</v>
          </cell>
          <cell r="P2268">
            <v>0</v>
          </cell>
          <cell r="Q2268">
            <v>0</v>
          </cell>
          <cell r="R2268">
            <v>0</v>
          </cell>
          <cell r="S2268" t="str">
            <v>Pieza</v>
          </cell>
          <cell r="V2268" t="str">
            <v>FC</v>
          </cell>
        </row>
        <row r="2269">
          <cell r="A2269">
            <v>125</v>
          </cell>
          <cell r="B2269">
            <v>2017</v>
          </cell>
          <cell r="C2269">
            <v>8300</v>
          </cell>
          <cell r="D2269">
            <v>3</v>
          </cell>
          <cell r="E2269">
            <v>5</v>
          </cell>
          <cell r="F2269">
            <v>1</v>
          </cell>
          <cell r="G2269">
            <v>5000</v>
          </cell>
          <cell r="H2269">
            <v>5100</v>
          </cell>
          <cell r="I2269">
            <v>511</v>
          </cell>
          <cell r="J2269">
            <v>19</v>
          </cell>
          <cell r="K2269" t="str">
            <v xml:space="preserve">Silla </v>
          </cell>
          <cell r="M2269">
            <v>0</v>
          </cell>
          <cell r="N2269">
            <v>0</v>
          </cell>
          <cell r="P2269">
            <v>0</v>
          </cell>
          <cell r="Q2269">
            <v>0</v>
          </cell>
          <cell r="R2269">
            <v>0</v>
          </cell>
          <cell r="S2269" t="str">
            <v>Pieza</v>
          </cell>
          <cell r="V2269" t="str">
            <v>FC</v>
          </cell>
        </row>
        <row r="2270">
          <cell r="A2270">
            <v>126</v>
          </cell>
          <cell r="B2270">
            <v>2017</v>
          </cell>
          <cell r="C2270">
            <v>8300</v>
          </cell>
          <cell r="D2270">
            <v>3</v>
          </cell>
          <cell r="E2270">
            <v>5</v>
          </cell>
          <cell r="F2270">
            <v>1</v>
          </cell>
          <cell r="G2270">
            <v>5000</v>
          </cell>
          <cell r="H2270">
            <v>5100</v>
          </cell>
          <cell r="I2270">
            <v>511</v>
          </cell>
          <cell r="J2270">
            <v>20</v>
          </cell>
          <cell r="K2270" t="str">
            <v>Silla con paleta de madera</v>
          </cell>
          <cell r="M2270">
            <v>0</v>
          </cell>
          <cell r="N2270">
            <v>0</v>
          </cell>
          <cell r="P2270">
            <v>0</v>
          </cell>
          <cell r="Q2270">
            <v>0</v>
          </cell>
          <cell r="R2270">
            <v>0</v>
          </cell>
          <cell r="S2270" t="str">
            <v>Pieza</v>
          </cell>
          <cell r="V2270" t="str">
            <v>FC</v>
          </cell>
        </row>
        <row r="2271">
          <cell r="A2271">
            <v>127</v>
          </cell>
          <cell r="B2271">
            <v>2017</v>
          </cell>
          <cell r="C2271">
            <v>8300</v>
          </cell>
          <cell r="D2271">
            <v>3</v>
          </cell>
          <cell r="E2271">
            <v>5</v>
          </cell>
          <cell r="F2271">
            <v>1</v>
          </cell>
          <cell r="G2271">
            <v>5000</v>
          </cell>
          <cell r="H2271">
            <v>5100</v>
          </cell>
          <cell r="I2271">
            <v>511</v>
          </cell>
          <cell r="J2271">
            <v>21</v>
          </cell>
          <cell r="K2271" t="str">
            <v>Sillón ejecutivo</v>
          </cell>
          <cell r="M2271">
            <v>0</v>
          </cell>
          <cell r="N2271">
            <v>0</v>
          </cell>
          <cell r="P2271">
            <v>0</v>
          </cell>
          <cell r="Q2271">
            <v>0</v>
          </cell>
          <cell r="R2271">
            <v>0</v>
          </cell>
          <cell r="S2271" t="str">
            <v>Pieza</v>
          </cell>
          <cell r="V2271" t="str">
            <v>FC</v>
          </cell>
        </row>
        <row r="2272">
          <cell r="A2272">
            <v>128</v>
          </cell>
          <cell r="B2272">
            <v>2017</v>
          </cell>
          <cell r="C2272">
            <v>8300</v>
          </cell>
          <cell r="D2272">
            <v>3</v>
          </cell>
          <cell r="E2272">
            <v>5</v>
          </cell>
          <cell r="F2272">
            <v>1</v>
          </cell>
          <cell r="G2272">
            <v>5000</v>
          </cell>
          <cell r="H2272">
            <v>5100</v>
          </cell>
          <cell r="I2272">
            <v>511</v>
          </cell>
          <cell r="J2272">
            <v>22</v>
          </cell>
          <cell r="K2272" t="str">
            <v>Sillón semiejecutivo</v>
          </cell>
          <cell r="L2272">
            <v>54000</v>
          </cell>
          <cell r="M2272">
            <v>0</v>
          </cell>
          <cell r="N2272">
            <v>54000</v>
          </cell>
          <cell r="P2272">
            <v>0</v>
          </cell>
          <cell r="Q2272">
            <v>0</v>
          </cell>
          <cell r="R2272">
            <v>54000</v>
          </cell>
          <cell r="S2272" t="str">
            <v>Pieza</v>
          </cell>
          <cell r="T2272">
            <v>15</v>
          </cell>
          <cell r="V2272" t="str">
            <v>FC</v>
          </cell>
        </row>
        <row r="2273">
          <cell r="A2273">
            <v>129</v>
          </cell>
          <cell r="B2273">
            <v>2017</v>
          </cell>
          <cell r="C2273">
            <v>8300</v>
          </cell>
          <cell r="D2273">
            <v>3</v>
          </cell>
          <cell r="E2273">
            <v>5</v>
          </cell>
          <cell r="F2273">
            <v>1</v>
          </cell>
          <cell r="G2273">
            <v>5000</v>
          </cell>
          <cell r="H2273">
            <v>5100</v>
          </cell>
          <cell r="I2273">
            <v>511</v>
          </cell>
          <cell r="J2273">
            <v>23</v>
          </cell>
          <cell r="K2273" t="str">
            <v>Sofá</v>
          </cell>
          <cell r="M2273">
            <v>0</v>
          </cell>
          <cell r="N2273">
            <v>0</v>
          </cell>
          <cell r="P2273">
            <v>0</v>
          </cell>
          <cell r="Q2273">
            <v>0</v>
          </cell>
          <cell r="R2273">
            <v>0</v>
          </cell>
          <cell r="S2273" t="str">
            <v>Pieza</v>
          </cell>
          <cell r="V2273" t="str">
            <v>FC</v>
          </cell>
        </row>
        <row r="2274">
          <cell r="A2274">
            <v>130</v>
          </cell>
          <cell r="B2274">
            <v>2017</v>
          </cell>
          <cell r="C2274">
            <v>8300</v>
          </cell>
          <cell r="D2274">
            <v>3</v>
          </cell>
          <cell r="E2274">
            <v>5</v>
          </cell>
          <cell r="F2274">
            <v>1</v>
          </cell>
          <cell r="G2274">
            <v>5000</v>
          </cell>
          <cell r="H2274">
            <v>5100</v>
          </cell>
          <cell r="I2274">
            <v>511</v>
          </cell>
          <cell r="J2274">
            <v>24</v>
          </cell>
          <cell r="K2274" t="str">
            <v xml:space="preserve">Vitrina </v>
          </cell>
          <cell r="M2274">
            <v>0</v>
          </cell>
          <cell r="N2274">
            <v>0</v>
          </cell>
          <cell r="P2274">
            <v>0</v>
          </cell>
          <cell r="Q2274">
            <v>0</v>
          </cell>
          <cell r="R2274">
            <v>0</v>
          </cell>
          <cell r="S2274" t="str">
            <v>Pieza</v>
          </cell>
          <cell r="V2274" t="str">
            <v>FC</v>
          </cell>
        </row>
        <row r="2275">
          <cell r="A2275">
            <v>131</v>
          </cell>
          <cell r="B2275">
            <v>2017</v>
          </cell>
          <cell r="C2275">
            <v>8300</v>
          </cell>
          <cell r="D2275">
            <v>3</v>
          </cell>
          <cell r="E2275">
            <v>5</v>
          </cell>
          <cell r="F2275">
            <v>1</v>
          </cell>
          <cell r="G2275">
            <v>5000</v>
          </cell>
          <cell r="H2275">
            <v>5100</v>
          </cell>
          <cell r="I2275">
            <v>512</v>
          </cell>
          <cell r="K2275" t="str">
            <v>Muebles, excepto de oficina y estantería</v>
          </cell>
          <cell r="L2275">
            <v>0</v>
          </cell>
          <cell r="M2275">
            <v>0</v>
          </cell>
          <cell r="N2275">
            <v>0</v>
          </cell>
          <cell r="O2275">
            <v>4500</v>
          </cell>
          <cell r="P2275">
            <v>0</v>
          </cell>
          <cell r="Q2275">
            <v>4500</v>
          </cell>
          <cell r="R2275">
            <v>4500</v>
          </cell>
        </row>
        <row r="2276">
          <cell r="A2276">
            <v>132</v>
          </cell>
          <cell r="B2276">
            <v>2017</v>
          </cell>
          <cell r="C2276">
            <v>8300</v>
          </cell>
          <cell r="D2276">
            <v>3</v>
          </cell>
          <cell r="E2276">
            <v>5</v>
          </cell>
          <cell r="F2276">
            <v>1</v>
          </cell>
          <cell r="G2276">
            <v>5000</v>
          </cell>
          <cell r="H2276">
            <v>5100</v>
          </cell>
          <cell r="I2276">
            <v>512</v>
          </cell>
          <cell r="J2276">
            <v>1</v>
          </cell>
          <cell r="K2276" t="str">
            <v xml:space="preserve">Buró 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 t="str">
            <v>Pieza</v>
          </cell>
          <cell r="V2276" t="str">
            <v>FC</v>
          </cell>
        </row>
        <row r="2277">
          <cell r="A2277">
            <v>133</v>
          </cell>
          <cell r="B2277">
            <v>2017</v>
          </cell>
          <cell r="C2277">
            <v>8300</v>
          </cell>
          <cell r="D2277">
            <v>3</v>
          </cell>
          <cell r="E2277">
            <v>5</v>
          </cell>
          <cell r="F2277">
            <v>1</v>
          </cell>
          <cell r="G2277">
            <v>5000</v>
          </cell>
          <cell r="H2277">
            <v>5100</v>
          </cell>
          <cell r="I2277">
            <v>512</v>
          </cell>
          <cell r="J2277">
            <v>2</v>
          </cell>
          <cell r="K2277" t="str">
            <v>Cama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 t="str">
            <v>Pieza</v>
          </cell>
          <cell r="V2277" t="str">
            <v>FC</v>
          </cell>
        </row>
        <row r="2278">
          <cell r="A2278">
            <v>134</v>
          </cell>
          <cell r="B2278">
            <v>2017</v>
          </cell>
          <cell r="C2278">
            <v>8300</v>
          </cell>
          <cell r="D2278">
            <v>3</v>
          </cell>
          <cell r="E2278">
            <v>5</v>
          </cell>
          <cell r="F2278">
            <v>1</v>
          </cell>
          <cell r="G2278">
            <v>5000</v>
          </cell>
          <cell r="H2278">
            <v>5100</v>
          </cell>
          <cell r="I2278">
            <v>512</v>
          </cell>
          <cell r="J2278">
            <v>3</v>
          </cell>
          <cell r="K2278" t="str">
            <v xml:space="preserve">Diván 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 t="str">
            <v>Pieza</v>
          </cell>
          <cell r="V2278" t="str">
            <v>FC</v>
          </cell>
        </row>
        <row r="2279">
          <cell r="A2279">
            <v>135</v>
          </cell>
          <cell r="B2279">
            <v>2017</v>
          </cell>
          <cell r="C2279">
            <v>8300</v>
          </cell>
          <cell r="D2279">
            <v>3</v>
          </cell>
          <cell r="E2279">
            <v>5</v>
          </cell>
          <cell r="F2279">
            <v>1</v>
          </cell>
          <cell r="G2279">
            <v>5000</v>
          </cell>
          <cell r="H2279">
            <v>5100</v>
          </cell>
          <cell r="I2279">
            <v>512</v>
          </cell>
          <cell r="J2279">
            <v>4</v>
          </cell>
          <cell r="K2279" t="str">
            <v xml:space="preserve">Estante 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 t="str">
            <v>Pieza</v>
          </cell>
          <cell r="V2279" t="str">
            <v>FC</v>
          </cell>
        </row>
        <row r="2280">
          <cell r="A2280">
            <v>136</v>
          </cell>
          <cell r="B2280">
            <v>2017</v>
          </cell>
          <cell r="C2280">
            <v>8300</v>
          </cell>
          <cell r="D2280">
            <v>3</v>
          </cell>
          <cell r="E2280">
            <v>5</v>
          </cell>
          <cell r="F2280">
            <v>1</v>
          </cell>
          <cell r="G2280">
            <v>5000</v>
          </cell>
          <cell r="H2280">
            <v>5100</v>
          </cell>
          <cell r="I2280">
            <v>512</v>
          </cell>
          <cell r="J2280">
            <v>5</v>
          </cell>
          <cell r="K2280" t="str">
            <v xml:space="preserve">Litera 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 t="str">
            <v>Pieza</v>
          </cell>
          <cell r="V2280" t="str">
            <v>FC</v>
          </cell>
        </row>
        <row r="2281">
          <cell r="A2281">
            <v>137</v>
          </cell>
          <cell r="B2281">
            <v>2017</v>
          </cell>
          <cell r="C2281">
            <v>8300</v>
          </cell>
          <cell r="D2281">
            <v>3</v>
          </cell>
          <cell r="E2281">
            <v>5</v>
          </cell>
          <cell r="F2281">
            <v>1</v>
          </cell>
          <cell r="G2281">
            <v>5000</v>
          </cell>
          <cell r="H2281">
            <v>5100</v>
          </cell>
          <cell r="I2281">
            <v>512</v>
          </cell>
          <cell r="J2281">
            <v>6</v>
          </cell>
          <cell r="K2281" t="str">
            <v>Mesa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 t="str">
            <v>Pieza</v>
          </cell>
          <cell r="V2281" t="str">
            <v>FC</v>
          </cell>
        </row>
        <row r="2282">
          <cell r="A2282">
            <v>138</v>
          </cell>
          <cell r="B2282">
            <v>2017</v>
          </cell>
          <cell r="C2282">
            <v>8300</v>
          </cell>
          <cell r="D2282">
            <v>3</v>
          </cell>
          <cell r="E2282">
            <v>5</v>
          </cell>
          <cell r="F2282">
            <v>1</v>
          </cell>
          <cell r="G2282">
            <v>5000</v>
          </cell>
          <cell r="H2282">
            <v>5100</v>
          </cell>
          <cell r="I2282">
            <v>512</v>
          </cell>
          <cell r="J2282">
            <v>7</v>
          </cell>
          <cell r="K2282" t="str">
            <v>Rack</v>
          </cell>
          <cell r="L2282">
            <v>0</v>
          </cell>
          <cell r="M2282">
            <v>0</v>
          </cell>
          <cell r="N2282">
            <v>0</v>
          </cell>
          <cell r="O2282">
            <v>4500</v>
          </cell>
          <cell r="P2282">
            <v>0</v>
          </cell>
          <cell r="Q2282">
            <v>4500</v>
          </cell>
          <cell r="R2282">
            <v>4500</v>
          </cell>
          <cell r="S2282" t="str">
            <v>Pieza</v>
          </cell>
          <cell r="T2282">
            <v>1</v>
          </cell>
          <cell r="V2282" t="str">
            <v>AE</v>
          </cell>
        </row>
        <row r="2283">
          <cell r="A2283">
            <v>139</v>
          </cell>
          <cell r="B2283">
            <v>2017</v>
          </cell>
          <cell r="C2283">
            <v>8300</v>
          </cell>
          <cell r="D2283">
            <v>3</v>
          </cell>
          <cell r="E2283">
            <v>5</v>
          </cell>
          <cell r="F2283">
            <v>1</v>
          </cell>
          <cell r="G2283">
            <v>5000</v>
          </cell>
          <cell r="H2283">
            <v>5100</v>
          </cell>
          <cell r="I2283">
            <v>515</v>
          </cell>
          <cell r="K2283" t="str">
            <v>Equipo de cómputo y de tecnologías de la información</v>
          </cell>
          <cell r="L2283">
            <v>1271578.2</v>
          </cell>
          <cell r="M2283">
            <v>0</v>
          </cell>
          <cell r="N2283">
            <v>1271578.2</v>
          </cell>
          <cell r="O2283">
            <v>0</v>
          </cell>
          <cell r="P2283">
            <v>0</v>
          </cell>
          <cell r="Q2283">
            <v>0</v>
          </cell>
          <cell r="R2283">
            <v>1271578.2</v>
          </cell>
        </row>
        <row r="2284">
          <cell r="A2284">
            <v>140</v>
          </cell>
          <cell r="B2284">
            <v>2017</v>
          </cell>
          <cell r="C2284">
            <v>8300</v>
          </cell>
          <cell r="D2284">
            <v>3</v>
          </cell>
          <cell r="E2284">
            <v>5</v>
          </cell>
          <cell r="F2284">
            <v>1</v>
          </cell>
          <cell r="G2284">
            <v>5000</v>
          </cell>
          <cell r="H2284">
            <v>5100</v>
          </cell>
          <cell r="I2284">
            <v>515</v>
          </cell>
          <cell r="J2284">
            <v>1</v>
          </cell>
          <cell r="K2284" t="str">
            <v>Computadora de escritorio (para el Sistema Automatizado Biometrico de Reconocimiento Facial)</v>
          </cell>
          <cell r="L2284">
            <v>553806.96</v>
          </cell>
          <cell r="M2284">
            <v>0</v>
          </cell>
          <cell r="N2284">
            <v>553806.96</v>
          </cell>
          <cell r="P2284">
            <v>0</v>
          </cell>
          <cell r="Q2284">
            <v>0</v>
          </cell>
          <cell r="R2284">
            <v>553806.96</v>
          </cell>
          <cell r="S2284" t="str">
            <v>Pieza</v>
          </cell>
          <cell r="T2284">
            <v>24</v>
          </cell>
          <cell r="V2284" t="str">
            <v>FC</v>
          </cell>
        </row>
        <row r="2285">
          <cell r="A2285">
            <v>141</v>
          </cell>
          <cell r="B2285">
            <v>2017</v>
          </cell>
          <cell r="C2285">
            <v>8300</v>
          </cell>
          <cell r="D2285">
            <v>3</v>
          </cell>
          <cell r="E2285">
            <v>5</v>
          </cell>
          <cell r="F2285">
            <v>1</v>
          </cell>
          <cell r="G2285">
            <v>5000</v>
          </cell>
          <cell r="H2285">
            <v>5100</v>
          </cell>
          <cell r="I2285">
            <v>515</v>
          </cell>
          <cell r="J2285">
            <v>2</v>
          </cell>
          <cell r="K2285" t="str">
            <v>Computadora portátil</v>
          </cell>
          <cell r="M2285">
            <v>0</v>
          </cell>
          <cell r="N2285">
            <v>0</v>
          </cell>
          <cell r="P2285">
            <v>0</v>
          </cell>
          <cell r="Q2285">
            <v>0</v>
          </cell>
          <cell r="R2285">
            <v>0</v>
          </cell>
          <cell r="S2285" t="str">
            <v>Pieza</v>
          </cell>
          <cell r="V2285" t="str">
            <v>FC</v>
          </cell>
        </row>
        <row r="2286">
          <cell r="A2286">
            <v>142</v>
          </cell>
          <cell r="B2286">
            <v>2017</v>
          </cell>
          <cell r="C2286">
            <v>8300</v>
          </cell>
          <cell r="D2286">
            <v>3</v>
          </cell>
          <cell r="E2286">
            <v>5</v>
          </cell>
          <cell r="F2286">
            <v>1</v>
          </cell>
          <cell r="G2286">
            <v>5000</v>
          </cell>
          <cell r="H2286">
            <v>5100</v>
          </cell>
          <cell r="I2286">
            <v>515</v>
          </cell>
          <cell r="J2286">
            <v>3</v>
          </cell>
          <cell r="K2286" t="str">
            <v xml:space="preserve">Conmutador de radiocomunicación </v>
          </cell>
          <cell r="M2286">
            <v>0</v>
          </cell>
          <cell r="N2286">
            <v>0</v>
          </cell>
          <cell r="P2286">
            <v>0</v>
          </cell>
          <cell r="Q2286">
            <v>0</v>
          </cell>
          <cell r="R2286">
            <v>0</v>
          </cell>
          <cell r="S2286" t="str">
            <v>Pieza</v>
          </cell>
          <cell r="V2286" t="str">
            <v>FC</v>
          </cell>
        </row>
        <row r="2287">
          <cell r="A2287">
            <v>143</v>
          </cell>
          <cell r="B2287">
            <v>2017</v>
          </cell>
          <cell r="C2287">
            <v>8300</v>
          </cell>
          <cell r="D2287">
            <v>3</v>
          </cell>
          <cell r="E2287">
            <v>5</v>
          </cell>
          <cell r="F2287">
            <v>1</v>
          </cell>
          <cell r="G2287">
            <v>5000</v>
          </cell>
          <cell r="H2287">
            <v>5100</v>
          </cell>
          <cell r="I2287">
            <v>515</v>
          </cell>
          <cell r="J2287">
            <v>4</v>
          </cell>
          <cell r="K2287" t="str">
            <v xml:space="preserve">Conmutador telefónico </v>
          </cell>
          <cell r="M2287">
            <v>0</v>
          </cell>
          <cell r="N2287">
            <v>0</v>
          </cell>
          <cell r="P2287">
            <v>0</v>
          </cell>
          <cell r="Q2287">
            <v>0</v>
          </cell>
          <cell r="R2287">
            <v>0</v>
          </cell>
          <cell r="S2287" t="str">
            <v>Pieza</v>
          </cell>
          <cell r="V2287" t="str">
            <v>FC</v>
          </cell>
        </row>
        <row r="2288">
          <cell r="A2288">
            <v>144</v>
          </cell>
          <cell r="B2288">
            <v>2017</v>
          </cell>
          <cell r="C2288">
            <v>8300</v>
          </cell>
          <cell r="D2288">
            <v>3</v>
          </cell>
          <cell r="E2288">
            <v>5</v>
          </cell>
          <cell r="F2288">
            <v>1</v>
          </cell>
          <cell r="G2288">
            <v>5000</v>
          </cell>
          <cell r="H2288">
            <v>5100</v>
          </cell>
          <cell r="I2288">
            <v>515</v>
          </cell>
          <cell r="J2288">
            <v>5</v>
          </cell>
          <cell r="K2288" t="str">
            <v>Digitalizador de voz</v>
          </cell>
          <cell r="M2288">
            <v>0</v>
          </cell>
          <cell r="N2288">
            <v>0</v>
          </cell>
          <cell r="P2288">
            <v>0</v>
          </cell>
          <cell r="Q2288">
            <v>0</v>
          </cell>
          <cell r="R2288">
            <v>0</v>
          </cell>
          <cell r="S2288" t="str">
            <v>Pieza</v>
          </cell>
          <cell r="V2288" t="str">
            <v>FC</v>
          </cell>
        </row>
        <row r="2289">
          <cell r="A2289">
            <v>145</v>
          </cell>
          <cell r="B2289">
            <v>2017</v>
          </cell>
          <cell r="C2289">
            <v>8300</v>
          </cell>
          <cell r="D2289">
            <v>3</v>
          </cell>
          <cell r="E2289">
            <v>5</v>
          </cell>
          <cell r="F2289">
            <v>1</v>
          </cell>
          <cell r="G2289">
            <v>5000</v>
          </cell>
          <cell r="H2289">
            <v>5100</v>
          </cell>
          <cell r="I2289">
            <v>515</v>
          </cell>
          <cell r="J2289">
            <v>6</v>
          </cell>
          <cell r="K2289" t="str">
            <v xml:space="preserve">Equipo biométrico </v>
          </cell>
          <cell r="M2289">
            <v>0</v>
          </cell>
          <cell r="N2289">
            <v>0</v>
          </cell>
          <cell r="P2289">
            <v>0</v>
          </cell>
          <cell r="Q2289">
            <v>0</v>
          </cell>
          <cell r="R2289">
            <v>0</v>
          </cell>
          <cell r="S2289" t="str">
            <v>Pieza</v>
          </cell>
          <cell r="V2289" t="str">
            <v>FC</v>
          </cell>
        </row>
        <row r="2290">
          <cell r="A2290">
            <v>146</v>
          </cell>
          <cell r="B2290">
            <v>2017</v>
          </cell>
          <cell r="C2290">
            <v>8300</v>
          </cell>
          <cell r="D2290">
            <v>3</v>
          </cell>
          <cell r="E2290">
            <v>5</v>
          </cell>
          <cell r="F2290">
            <v>1</v>
          </cell>
          <cell r="G2290">
            <v>5000</v>
          </cell>
          <cell r="H2290">
            <v>5100</v>
          </cell>
          <cell r="I2290">
            <v>515</v>
          </cell>
          <cell r="J2290">
            <v>7</v>
          </cell>
          <cell r="K2290" t="str">
            <v xml:space="preserve">Equipo de seguridad para filtrar información (firewall) </v>
          </cell>
          <cell r="M2290">
            <v>0</v>
          </cell>
          <cell r="N2290">
            <v>0</v>
          </cell>
          <cell r="P2290">
            <v>0</v>
          </cell>
          <cell r="Q2290">
            <v>0</v>
          </cell>
          <cell r="R2290">
            <v>0</v>
          </cell>
          <cell r="S2290" t="str">
            <v>Pieza</v>
          </cell>
          <cell r="V2290" t="str">
            <v>FC</v>
          </cell>
        </row>
        <row r="2291">
          <cell r="A2291">
            <v>147</v>
          </cell>
          <cell r="B2291">
            <v>2017</v>
          </cell>
          <cell r="C2291">
            <v>8300</v>
          </cell>
          <cell r="D2291">
            <v>3</v>
          </cell>
          <cell r="E2291">
            <v>5</v>
          </cell>
          <cell r="F2291">
            <v>1</v>
          </cell>
          <cell r="G2291">
            <v>5000</v>
          </cell>
          <cell r="H2291">
            <v>5100</v>
          </cell>
          <cell r="I2291">
            <v>515</v>
          </cell>
          <cell r="J2291">
            <v>8</v>
          </cell>
          <cell r="K2291" t="str">
            <v>Equipos de conectividad (Router)</v>
          </cell>
          <cell r="L2291">
            <v>166668</v>
          </cell>
          <cell r="M2291">
            <v>0</v>
          </cell>
          <cell r="N2291">
            <v>166668</v>
          </cell>
          <cell r="P2291">
            <v>0</v>
          </cell>
          <cell r="Q2291">
            <v>0</v>
          </cell>
          <cell r="R2291">
            <v>166668</v>
          </cell>
          <cell r="S2291" t="str">
            <v>Pieza</v>
          </cell>
          <cell r="T2291">
            <v>2</v>
          </cell>
          <cell r="V2291" t="str">
            <v>FC</v>
          </cell>
        </row>
        <row r="2292">
          <cell r="A2292">
            <v>148</v>
          </cell>
          <cell r="B2292">
            <v>2017</v>
          </cell>
          <cell r="C2292">
            <v>8300</v>
          </cell>
          <cell r="D2292">
            <v>3</v>
          </cell>
          <cell r="E2292">
            <v>5</v>
          </cell>
          <cell r="F2292">
            <v>1</v>
          </cell>
          <cell r="G2292">
            <v>5000</v>
          </cell>
          <cell r="H2292">
            <v>5100</v>
          </cell>
          <cell r="I2292">
            <v>515</v>
          </cell>
          <cell r="J2292">
            <v>9</v>
          </cell>
          <cell r="K2292" t="str">
            <v xml:space="preserve">Escáner </v>
          </cell>
          <cell r="M2292">
            <v>0</v>
          </cell>
          <cell r="N2292">
            <v>0</v>
          </cell>
          <cell r="P2292">
            <v>0</v>
          </cell>
          <cell r="Q2292">
            <v>0</v>
          </cell>
          <cell r="R2292">
            <v>0</v>
          </cell>
          <cell r="S2292" t="str">
            <v>Pieza</v>
          </cell>
          <cell r="V2292" t="str">
            <v>FC</v>
          </cell>
        </row>
        <row r="2293">
          <cell r="A2293">
            <v>149</v>
          </cell>
          <cell r="B2293">
            <v>2017</v>
          </cell>
          <cell r="C2293">
            <v>8300</v>
          </cell>
          <cell r="D2293">
            <v>3</v>
          </cell>
          <cell r="E2293">
            <v>5</v>
          </cell>
          <cell r="F2293">
            <v>1</v>
          </cell>
          <cell r="G2293">
            <v>5000</v>
          </cell>
          <cell r="H2293">
            <v>5100</v>
          </cell>
          <cell r="I2293">
            <v>515</v>
          </cell>
          <cell r="J2293">
            <v>10</v>
          </cell>
          <cell r="K2293" t="str">
            <v>Estación Telescan</v>
          </cell>
          <cell r="M2293">
            <v>0</v>
          </cell>
          <cell r="N2293">
            <v>0</v>
          </cell>
          <cell r="P2293">
            <v>0</v>
          </cell>
          <cell r="Q2293">
            <v>0</v>
          </cell>
          <cell r="R2293">
            <v>0</v>
          </cell>
          <cell r="S2293" t="str">
            <v>Pieza</v>
          </cell>
          <cell r="V2293" t="str">
            <v>FC</v>
          </cell>
        </row>
        <row r="2294">
          <cell r="A2294">
            <v>150</v>
          </cell>
          <cell r="B2294">
            <v>2017</v>
          </cell>
          <cell r="C2294">
            <v>8300</v>
          </cell>
          <cell r="D2294">
            <v>3</v>
          </cell>
          <cell r="E2294">
            <v>5</v>
          </cell>
          <cell r="F2294">
            <v>1</v>
          </cell>
          <cell r="G2294">
            <v>5000</v>
          </cell>
          <cell r="H2294">
            <v>5100</v>
          </cell>
          <cell r="I2294">
            <v>515</v>
          </cell>
          <cell r="J2294">
            <v>11</v>
          </cell>
          <cell r="K2294" t="str">
            <v xml:space="preserve">Impresora </v>
          </cell>
          <cell r="L2294">
            <v>80876.009999999995</v>
          </cell>
          <cell r="M2294">
            <v>0</v>
          </cell>
          <cell r="N2294">
            <v>80876.009999999995</v>
          </cell>
          <cell r="P2294">
            <v>0</v>
          </cell>
          <cell r="Q2294">
            <v>0</v>
          </cell>
          <cell r="R2294">
            <v>80876.009999999995</v>
          </cell>
          <cell r="S2294" t="str">
            <v>Pieza</v>
          </cell>
          <cell r="T2294">
            <v>3</v>
          </cell>
          <cell r="V2294" t="str">
            <v>FC</v>
          </cell>
        </row>
        <row r="2295">
          <cell r="A2295">
            <v>151</v>
          </cell>
          <cell r="B2295">
            <v>2017</v>
          </cell>
          <cell r="C2295">
            <v>8300</v>
          </cell>
          <cell r="D2295">
            <v>3</v>
          </cell>
          <cell r="E2295">
            <v>5</v>
          </cell>
          <cell r="F2295">
            <v>1</v>
          </cell>
          <cell r="G2295">
            <v>5000</v>
          </cell>
          <cell r="H2295">
            <v>5100</v>
          </cell>
          <cell r="I2295">
            <v>515</v>
          </cell>
          <cell r="J2295">
            <v>12</v>
          </cell>
          <cell r="K2295" t="str">
            <v xml:space="preserve">Lector de código de barras </v>
          </cell>
          <cell r="L2295">
            <v>43065</v>
          </cell>
          <cell r="M2295">
            <v>0</v>
          </cell>
          <cell r="N2295">
            <v>43065</v>
          </cell>
          <cell r="P2295">
            <v>0</v>
          </cell>
          <cell r="Q2295">
            <v>0</v>
          </cell>
          <cell r="R2295">
            <v>43065</v>
          </cell>
          <cell r="S2295" t="str">
            <v>Pieza</v>
          </cell>
          <cell r="T2295">
            <v>15</v>
          </cell>
          <cell r="V2295" t="str">
            <v>FC</v>
          </cell>
        </row>
        <row r="2296">
          <cell r="A2296">
            <v>152</v>
          </cell>
          <cell r="B2296">
            <v>2017</v>
          </cell>
          <cell r="C2296">
            <v>8300</v>
          </cell>
          <cell r="D2296">
            <v>3</v>
          </cell>
          <cell r="E2296">
            <v>5</v>
          </cell>
          <cell r="F2296">
            <v>1</v>
          </cell>
          <cell r="G2296">
            <v>5000</v>
          </cell>
          <cell r="H2296">
            <v>5100</v>
          </cell>
          <cell r="I2296">
            <v>515</v>
          </cell>
          <cell r="J2296">
            <v>13</v>
          </cell>
          <cell r="K2296" t="str">
            <v>Lector de iris</v>
          </cell>
          <cell r="M2296">
            <v>0</v>
          </cell>
          <cell r="N2296">
            <v>0</v>
          </cell>
          <cell r="P2296">
            <v>0</v>
          </cell>
          <cell r="Q2296">
            <v>0</v>
          </cell>
          <cell r="R2296">
            <v>0</v>
          </cell>
          <cell r="S2296" t="str">
            <v>Pieza</v>
          </cell>
          <cell r="V2296" t="str">
            <v>FC</v>
          </cell>
        </row>
        <row r="2297">
          <cell r="A2297">
            <v>153</v>
          </cell>
          <cell r="B2297">
            <v>2017</v>
          </cell>
          <cell r="C2297">
            <v>8300</v>
          </cell>
          <cell r="D2297">
            <v>3</v>
          </cell>
          <cell r="E2297">
            <v>5</v>
          </cell>
          <cell r="F2297">
            <v>1</v>
          </cell>
          <cell r="G2297">
            <v>5000</v>
          </cell>
          <cell r="H2297">
            <v>5100</v>
          </cell>
          <cell r="I2297">
            <v>515</v>
          </cell>
          <cell r="J2297">
            <v>14</v>
          </cell>
          <cell r="K2297" t="str">
            <v>Monitor</v>
          </cell>
          <cell r="M2297">
            <v>0</v>
          </cell>
          <cell r="N2297">
            <v>0</v>
          </cell>
          <cell r="P2297">
            <v>0</v>
          </cell>
          <cell r="Q2297">
            <v>0</v>
          </cell>
          <cell r="R2297">
            <v>0</v>
          </cell>
          <cell r="S2297" t="str">
            <v>Pieza</v>
          </cell>
          <cell r="V2297" t="str">
            <v>FC</v>
          </cell>
        </row>
        <row r="2298">
          <cell r="A2298">
            <v>154</v>
          </cell>
          <cell r="B2298">
            <v>2017</v>
          </cell>
          <cell r="C2298">
            <v>8300</v>
          </cell>
          <cell r="D2298">
            <v>3</v>
          </cell>
          <cell r="E2298">
            <v>5</v>
          </cell>
          <cell r="F2298">
            <v>1</v>
          </cell>
          <cell r="G2298">
            <v>5000</v>
          </cell>
          <cell r="H2298">
            <v>5100</v>
          </cell>
          <cell r="I2298">
            <v>515</v>
          </cell>
          <cell r="J2298">
            <v>15</v>
          </cell>
          <cell r="K2298" t="str">
            <v>Multifuncional</v>
          </cell>
          <cell r="L2298">
            <v>10000</v>
          </cell>
          <cell r="M2298">
            <v>0</v>
          </cell>
          <cell r="N2298">
            <v>10000</v>
          </cell>
          <cell r="P2298">
            <v>0</v>
          </cell>
          <cell r="Q2298">
            <v>0</v>
          </cell>
          <cell r="R2298">
            <v>10000</v>
          </cell>
          <cell r="S2298" t="str">
            <v>Pieza</v>
          </cell>
          <cell r="T2298">
            <v>1</v>
          </cell>
          <cell r="V2298" t="str">
            <v>FC</v>
          </cell>
        </row>
        <row r="2299">
          <cell r="A2299">
            <v>155</v>
          </cell>
          <cell r="B2299">
            <v>2017</v>
          </cell>
          <cell r="C2299">
            <v>8300</v>
          </cell>
          <cell r="D2299">
            <v>3</v>
          </cell>
          <cell r="E2299">
            <v>5</v>
          </cell>
          <cell r="F2299">
            <v>1</v>
          </cell>
          <cell r="G2299">
            <v>5000</v>
          </cell>
          <cell r="H2299">
            <v>5100</v>
          </cell>
          <cell r="I2299">
            <v>515</v>
          </cell>
          <cell r="J2299">
            <v>16</v>
          </cell>
          <cell r="K2299" t="str">
            <v>Servidor de datos</v>
          </cell>
          <cell r="L2299">
            <v>32384.880000000001</v>
          </cell>
          <cell r="M2299">
            <v>0</v>
          </cell>
          <cell r="N2299">
            <v>32384.880000000001</v>
          </cell>
          <cell r="P2299">
            <v>0</v>
          </cell>
          <cell r="Q2299">
            <v>0</v>
          </cell>
          <cell r="R2299">
            <v>32384.880000000001</v>
          </cell>
          <cell r="S2299" t="str">
            <v>Pieza</v>
          </cell>
          <cell r="T2299">
            <v>1</v>
          </cell>
          <cell r="V2299" t="str">
            <v>FC</v>
          </cell>
        </row>
        <row r="2300">
          <cell r="A2300">
            <v>156</v>
          </cell>
          <cell r="B2300">
            <v>2017</v>
          </cell>
          <cell r="C2300">
            <v>8300</v>
          </cell>
          <cell r="D2300">
            <v>3</v>
          </cell>
          <cell r="E2300">
            <v>5</v>
          </cell>
          <cell r="F2300">
            <v>1</v>
          </cell>
          <cell r="G2300">
            <v>5000</v>
          </cell>
          <cell r="H2300">
            <v>5100</v>
          </cell>
          <cell r="I2300">
            <v>515</v>
          </cell>
          <cell r="J2300">
            <v>17</v>
          </cell>
          <cell r="K2300" t="str">
            <v xml:space="preserve">Conmutador de datos (Switch) </v>
          </cell>
          <cell r="M2300">
            <v>0</v>
          </cell>
          <cell r="N2300">
            <v>0</v>
          </cell>
          <cell r="P2300">
            <v>0</v>
          </cell>
          <cell r="Q2300">
            <v>0</v>
          </cell>
          <cell r="R2300">
            <v>0</v>
          </cell>
          <cell r="S2300" t="str">
            <v>Pieza</v>
          </cell>
          <cell r="V2300" t="str">
            <v>FC</v>
          </cell>
        </row>
        <row r="2301">
          <cell r="A2301">
            <v>157</v>
          </cell>
          <cell r="B2301">
            <v>2017</v>
          </cell>
          <cell r="C2301">
            <v>8300</v>
          </cell>
          <cell r="D2301">
            <v>3</v>
          </cell>
          <cell r="E2301">
            <v>5</v>
          </cell>
          <cell r="F2301">
            <v>1</v>
          </cell>
          <cell r="G2301">
            <v>5000</v>
          </cell>
          <cell r="H2301">
            <v>5100</v>
          </cell>
          <cell r="I2301">
            <v>515</v>
          </cell>
          <cell r="J2301">
            <v>18</v>
          </cell>
          <cell r="K2301" t="str">
            <v>Teléfono</v>
          </cell>
          <cell r="M2301">
            <v>0</v>
          </cell>
          <cell r="N2301">
            <v>0</v>
          </cell>
          <cell r="P2301">
            <v>0</v>
          </cell>
          <cell r="Q2301">
            <v>0</v>
          </cell>
          <cell r="R2301">
            <v>0</v>
          </cell>
          <cell r="S2301" t="str">
            <v>Pieza</v>
          </cell>
          <cell r="V2301" t="str">
            <v>FC</v>
          </cell>
        </row>
        <row r="2302">
          <cell r="A2302">
            <v>158</v>
          </cell>
          <cell r="B2302">
            <v>2017</v>
          </cell>
          <cell r="C2302">
            <v>8300</v>
          </cell>
          <cell r="D2302">
            <v>3</v>
          </cell>
          <cell r="E2302">
            <v>5</v>
          </cell>
          <cell r="F2302">
            <v>1</v>
          </cell>
          <cell r="G2302">
            <v>5000</v>
          </cell>
          <cell r="H2302">
            <v>5100</v>
          </cell>
          <cell r="I2302">
            <v>515</v>
          </cell>
          <cell r="J2302">
            <v>19</v>
          </cell>
          <cell r="K2302" t="str">
            <v>Unidad de protección y respaldo de energía (5 UPS Torre (SMART UPS 220 VA USB AND SERIAL RM 2U 120V+B+) (20 UPS sistema NOBREAK Omni vs 1500 Tripplite)</v>
          </cell>
          <cell r="L2302">
            <v>289027.34999999998</v>
          </cell>
          <cell r="M2302">
            <v>0</v>
          </cell>
          <cell r="N2302">
            <v>289027.34999999998</v>
          </cell>
          <cell r="P2302">
            <v>0</v>
          </cell>
          <cell r="Q2302">
            <v>0</v>
          </cell>
          <cell r="R2302">
            <v>289027.34999999998</v>
          </cell>
          <cell r="S2302" t="str">
            <v>Pieza</v>
          </cell>
          <cell r="T2302">
            <v>25</v>
          </cell>
          <cell r="V2302" t="str">
            <v>FC</v>
          </cell>
        </row>
        <row r="2303">
          <cell r="A2303">
            <v>159</v>
          </cell>
          <cell r="B2303">
            <v>2017</v>
          </cell>
          <cell r="C2303">
            <v>8300</v>
          </cell>
          <cell r="D2303">
            <v>3</v>
          </cell>
          <cell r="E2303">
            <v>5</v>
          </cell>
          <cell r="F2303">
            <v>1</v>
          </cell>
          <cell r="G2303">
            <v>5000</v>
          </cell>
          <cell r="H2303">
            <v>5100</v>
          </cell>
          <cell r="I2303">
            <v>515</v>
          </cell>
          <cell r="K2303" t="str">
            <v>Switch</v>
          </cell>
          <cell r="L2303">
            <v>69350</v>
          </cell>
          <cell r="M2303">
            <v>0</v>
          </cell>
          <cell r="N2303">
            <v>69350</v>
          </cell>
          <cell r="P2303">
            <v>0</v>
          </cell>
          <cell r="Q2303">
            <v>0</v>
          </cell>
          <cell r="R2303">
            <v>69350</v>
          </cell>
          <cell r="S2303" t="str">
            <v>Pieza</v>
          </cell>
          <cell r="T2303">
            <v>1</v>
          </cell>
          <cell r="V2303" t="str">
            <v>FC</v>
          </cell>
        </row>
        <row r="2304">
          <cell r="A2304">
            <v>160</v>
          </cell>
          <cell r="B2304">
            <v>2017</v>
          </cell>
          <cell r="C2304">
            <v>8300</v>
          </cell>
          <cell r="D2304">
            <v>3</v>
          </cell>
          <cell r="E2304">
            <v>5</v>
          </cell>
          <cell r="F2304">
            <v>1</v>
          </cell>
          <cell r="G2304">
            <v>5000</v>
          </cell>
          <cell r="H2304">
            <v>5100</v>
          </cell>
          <cell r="I2304">
            <v>515</v>
          </cell>
          <cell r="K2304" t="str">
            <v>Unidad de alamcenamiento de datos (Discos duros)</v>
          </cell>
          <cell r="L2304">
            <v>26400</v>
          </cell>
          <cell r="M2304">
            <v>0</v>
          </cell>
          <cell r="N2304">
            <v>26400</v>
          </cell>
          <cell r="P2304">
            <v>0</v>
          </cell>
          <cell r="Q2304">
            <v>0</v>
          </cell>
          <cell r="R2304">
            <v>26400</v>
          </cell>
          <cell r="S2304" t="str">
            <v>Pieza</v>
          </cell>
          <cell r="T2304">
            <v>10</v>
          </cell>
          <cell r="V2304" t="str">
            <v>FC</v>
          </cell>
        </row>
        <row r="2305">
          <cell r="A2305">
            <v>161</v>
          </cell>
          <cell r="B2305">
            <v>2017</v>
          </cell>
          <cell r="C2305">
            <v>8300</v>
          </cell>
          <cell r="D2305">
            <v>3</v>
          </cell>
          <cell r="E2305">
            <v>5</v>
          </cell>
          <cell r="F2305">
            <v>1</v>
          </cell>
          <cell r="G2305">
            <v>5000</v>
          </cell>
          <cell r="H2305">
            <v>5100</v>
          </cell>
          <cell r="I2305">
            <v>519</v>
          </cell>
          <cell r="K2305" t="str">
            <v>Otros mobiliarios y equipos de administración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A2306">
            <v>162</v>
          </cell>
          <cell r="B2306">
            <v>2017</v>
          </cell>
          <cell r="C2306">
            <v>8300</v>
          </cell>
          <cell r="D2306">
            <v>3</v>
          </cell>
          <cell r="E2306">
            <v>5</v>
          </cell>
          <cell r="F2306">
            <v>1</v>
          </cell>
          <cell r="G2306">
            <v>5000</v>
          </cell>
          <cell r="H2306">
            <v>5100</v>
          </cell>
          <cell r="I2306">
            <v>519</v>
          </cell>
          <cell r="J2306">
            <v>1</v>
          </cell>
          <cell r="K2306" t="str">
            <v xml:space="preserve">Aire acondicionado 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 t="str">
            <v>Pieza</v>
          </cell>
          <cell r="V2306" t="str">
            <v>FC</v>
          </cell>
        </row>
        <row r="2307">
          <cell r="A2307">
            <v>163</v>
          </cell>
          <cell r="B2307">
            <v>2017</v>
          </cell>
          <cell r="C2307">
            <v>8300</v>
          </cell>
          <cell r="D2307">
            <v>3</v>
          </cell>
          <cell r="E2307">
            <v>5</v>
          </cell>
          <cell r="F2307">
            <v>1</v>
          </cell>
          <cell r="G2307">
            <v>5000</v>
          </cell>
          <cell r="H2307">
            <v>5100</v>
          </cell>
          <cell r="I2307">
            <v>519</v>
          </cell>
          <cell r="J2307">
            <v>2</v>
          </cell>
          <cell r="K2307" t="str">
            <v>Caja Fuerte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 t="str">
            <v>Pieza</v>
          </cell>
          <cell r="V2307" t="str">
            <v>FC</v>
          </cell>
        </row>
        <row r="2308">
          <cell r="A2308">
            <v>164</v>
          </cell>
          <cell r="B2308">
            <v>2017</v>
          </cell>
          <cell r="C2308">
            <v>8300</v>
          </cell>
          <cell r="D2308">
            <v>3</v>
          </cell>
          <cell r="E2308">
            <v>5</v>
          </cell>
          <cell r="F2308">
            <v>1</v>
          </cell>
          <cell r="G2308">
            <v>5000</v>
          </cell>
          <cell r="H2308">
            <v>5100</v>
          </cell>
          <cell r="I2308">
            <v>519</v>
          </cell>
          <cell r="J2308">
            <v>3</v>
          </cell>
          <cell r="K2308" t="str">
            <v>Circuito Cerrado de Televisión (CCTV)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 t="str">
            <v>Pieza</v>
          </cell>
          <cell r="V2308" t="str">
            <v>FC</v>
          </cell>
        </row>
        <row r="2309">
          <cell r="A2309">
            <v>165</v>
          </cell>
          <cell r="B2309">
            <v>2017</v>
          </cell>
          <cell r="C2309">
            <v>8300</v>
          </cell>
          <cell r="D2309">
            <v>3</v>
          </cell>
          <cell r="E2309">
            <v>5</v>
          </cell>
          <cell r="F2309">
            <v>1</v>
          </cell>
          <cell r="G2309">
            <v>5000</v>
          </cell>
          <cell r="H2309">
            <v>5100</v>
          </cell>
          <cell r="I2309">
            <v>519</v>
          </cell>
          <cell r="J2309">
            <v>4</v>
          </cell>
          <cell r="K2309" t="str">
            <v>Congelador horizontal de 15 pies con termostato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 t="str">
            <v>Pieza</v>
          </cell>
          <cell r="V2309" t="str">
            <v>FC</v>
          </cell>
        </row>
        <row r="2310">
          <cell r="A2310">
            <v>166</v>
          </cell>
          <cell r="B2310">
            <v>2017</v>
          </cell>
          <cell r="C2310">
            <v>8300</v>
          </cell>
          <cell r="D2310">
            <v>3</v>
          </cell>
          <cell r="E2310">
            <v>5</v>
          </cell>
          <cell r="F2310">
            <v>1</v>
          </cell>
          <cell r="G2310">
            <v>5000</v>
          </cell>
          <cell r="H2310">
            <v>5100</v>
          </cell>
          <cell r="I2310">
            <v>519</v>
          </cell>
          <cell r="J2310">
            <v>5</v>
          </cell>
          <cell r="K2310" t="str">
            <v xml:space="preserve">Control de acceso de visita familiar    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 t="str">
            <v>Pieza</v>
          </cell>
          <cell r="V2310" t="str">
            <v>FC</v>
          </cell>
        </row>
        <row r="2311">
          <cell r="A2311">
            <v>167</v>
          </cell>
          <cell r="B2311">
            <v>2017</v>
          </cell>
          <cell r="C2311">
            <v>8300</v>
          </cell>
          <cell r="D2311">
            <v>3</v>
          </cell>
          <cell r="E2311">
            <v>5</v>
          </cell>
          <cell r="F2311">
            <v>1</v>
          </cell>
          <cell r="G2311">
            <v>5000</v>
          </cell>
          <cell r="H2311">
            <v>5100</v>
          </cell>
          <cell r="I2311">
            <v>519</v>
          </cell>
          <cell r="J2311">
            <v>6</v>
          </cell>
          <cell r="K2311" t="str">
            <v xml:space="preserve">Estufa 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 t="str">
            <v>Pieza</v>
          </cell>
          <cell r="V2311" t="str">
            <v>FC</v>
          </cell>
        </row>
        <row r="2312">
          <cell r="A2312">
            <v>168</v>
          </cell>
          <cell r="B2312">
            <v>2017</v>
          </cell>
          <cell r="C2312">
            <v>8300</v>
          </cell>
          <cell r="D2312">
            <v>3</v>
          </cell>
          <cell r="E2312">
            <v>5</v>
          </cell>
          <cell r="F2312">
            <v>1</v>
          </cell>
          <cell r="G2312">
            <v>5000</v>
          </cell>
          <cell r="H2312">
            <v>5100</v>
          </cell>
          <cell r="I2312">
            <v>519</v>
          </cell>
          <cell r="J2312">
            <v>7</v>
          </cell>
          <cell r="K2312" t="str">
            <v>Fotocopiadora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 t="str">
            <v>Pieza</v>
          </cell>
          <cell r="V2312" t="str">
            <v>FC</v>
          </cell>
        </row>
        <row r="2313">
          <cell r="A2313">
            <v>169</v>
          </cell>
          <cell r="B2313">
            <v>2017</v>
          </cell>
          <cell r="C2313">
            <v>8300</v>
          </cell>
          <cell r="D2313">
            <v>3</v>
          </cell>
          <cell r="E2313">
            <v>5</v>
          </cell>
          <cell r="F2313">
            <v>1</v>
          </cell>
          <cell r="G2313">
            <v>5000</v>
          </cell>
          <cell r="H2313">
            <v>5100</v>
          </cell>
          <cell r="I2313">
            <v>519</v>
          </cell>
          <cell r="J2313">
            <v>8</v>
          </cell>
          <cell r="K2313" t="str">
            <v xml:space="preserve">Lavadora 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 t="str">
            <v>Pieza</v>
          </cell>
          <cell r="V2313" t="str">
            <v>FC</v>
          </cell>
        </row>
        <row r="2314">
          <cell r="A2314">
            <v>170</v>
          </cell>
          <cell r="B2314">
            <v>2017</v>
          </cell>
          <cell r="C2314">
            <v>8300</v>
          </cell>
          <cell r="D2314">
            <v>3</v>
          </cell>
          <cell r="E2314">
            <v>5</v>
          </cell>
          <cell r="F2314">
            <v>1</v>
          </cell>
          <cell r="G2314">
            <v>5000</v>
          </cell>
          <cell r="H2314">
            <v>5100</v>
          </cell>
          <cell r="I2314">
            <v>519</v>
          </cell>
          <cell r="J2314">
            <v>9</v>
          </cell>
          <cell r="K2314" t="str">
            <v>Mesa para cocina y comedores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 t="str">
            <v>Pieza</v>
          </cell>
          <cell r="V2314" t="str">
            <v>FC</v>
          </cell>
        </row>
        <row r="2315">
          <cell r="A2315">
            <v>171</v>
          </cell>
          <cell r="B2315">
            <v>2017</v>
          </cell>
          <cell r="C2315">
            <v>8300</v>
          </cell>
          <cell r="D2315">
            <v>3</v>
          </cell>
          <cell r="E2315">
            <v>5</v>
          </cell>
          <cell r="F2315">
            <v>1</v>
          </cell>
          <cell r="G2315">
            <v>5000</v>
          </cell>
          <cell r="H2315">
            <v>5100</v>
          </cell>
          <cell r="I2315">
            <v>519</v>
          </cell>
          <cell r="J2315">
            <v>10</v>
          </cell>
          <cell r="K2315" t="str">
            <v>Pantalla para proyector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 t="str">
            <v>Pieza</v>
          </cell>
          <cell r="V2315" t="str">
            <v>FC</v>
          </cell>
        </row>
        <row r="2316">
          <cell r="A2316">
            <v>172</v>
          </cell>
          <cell r="B2316">
            <v>2017</v>
          </cell>
          <cell r="C2316">
            <v>8300</v>
          </cell>
          <cell r="D2316">
            <v>3</v>
          </cell>
          <cell r="E2316">
            <v>5</v>
          </cell>
          <cell r="F2316">
            <v>1</v>
          </cell>
          <cell r="G2316">
            <v>5000</v>
          </cell>
          <cell r="H2316">
            <v>5100</v>
          </cell>
          <cell r="I2316">
            <v>519</v>
          </cell>
          <cell r="J2316">
            <v>11</v>
          </cell>
          <cell r="K2316" t="str">
            <v xml:space="preserve">Refrigerador 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 t="str">
            <v>Pieza</v>
          </cell>
          <cell r="V2316" t="str">
            <v>FC</v>
          </cell>
        </row>
        <row r="2317">
          <cell r="A2317">
            <v>173</v>
          </cell>
          <cell r="B2317">
            <v>2017</v>
          </cell>
          <cell r="C2317">
            <v>8300</v>
          </cell>
          <cell r="D2317">
            <v>3</v>
          </cell>
          <cell r="E2317">
            <v>5</v>
          </cell>
          <cell r="F2317">
            <v>1</v>
          </cell>
          <cell r="G2317">
            <v>5000</v>
          </cell>
          <cell r="H2317">
            <v>5100</v>
          </cell>
          <cell r="I2317">
            <v>519</v>
          </cell>
          <cell r="J2317">
            <v>12</v>
          </cell>
          <cell r="K2317" t="str">
            <v xml:space="preserve">Reloj checador 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 t="str">
            <v>Pieza</v>
          </cell>
          <cell r="V2317" t="str">
            <v>FC</v>
          </cell>
        </row>
        <row r="2318">
          <cell r="A2318">
            <v>174</v>
          </cell>
          <cell r="B2318">
            <v>2017</v>
          </cell>
          <cell r="C2318">
            <v>8300</v>
          </cell>
          <cell r="D2318">
            <v>3</v>
          </cell>
          <cell r="E2318">
            <v>5</v>
          </cell>
          <cell r="F2318">
            <v>1</v>
          </cell>
          <cell r="G2318">
            <v>5000</v>
          </cell>
          <cell r="H2318">
            <v>5100</v>
          </cell>
          <cell r="I2318">
            <v>519</v>
          </cell>
          <cell r="J2318">
            <v>13</v>
          </cell>
          <cell r="K2318" t="str">
            <v xml:space="preserve">Secadora 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 t="str">
            <v>Pieza</v>
          </cell>
          <cell r="V2318" t="str">
            <v>FC</v>
          </cell>
        </row>
        <row r="2319">
          <cell r="A2319">
            <v>175</v>
          </cell>
          <cell r="B2319">
            <v>2017</v>
          </cell>
          <cell r="C2319">
            <v>8300</v>
          </cell>
          <cell r="D2319">
            <v>3</v>
          </cell>
          <cell r="E2319">
            <v>5</v>
          </cell>
          <cell r="F2319">
            <v>1</v>
          </cell>
          <cell r="G2319">
            <v>5000</v>
          </cell>
          <cell r="H2319">
            <v>5100</v>
          </cell>
          <cell r="I2319">
            <v>519</v>
          </cell>
          <cell r="J2319">
            <v>14</v>
          </cell>
          <cell r="K2319" t="str">
            <v>Tarja lavamanos y tres tinas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 t="str">
            <v>Pieza</v>
          </cell>
          <cell r="V2319" t="str">
            <v>FC</v>
          </cell>
        </row>
        <row r="2320">
          <cell r="A2320">
            <v>176</v>
          </cell>
          <cell r="B2320">
            <v>2017</v>
          </cell>
          <cell r="C2320">
            <v>8300</v>
          </cell>
          <cell r="D2320">
            <v>3</v>
          </cell>
          <cell r="E2320">
            <v>5</v>
          </cell>
          <cell r="F2320">
            <v>1</v>
          </cell>
          <cell r="G2320">
            <v>5000</v>
          </cell>
          <cell r="H2320">
            <v>5100</v>
          </cell>
          <cell r="I2320">
            <v>519</v>
          </cell>
          <cell r="J2320">
            <v>15</v>
          </cell>
          <cell r="K2320" t="str">
            <v xml:space="preserve">Triturador de papel 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 t="str">
            <v>Pieza</v>
          </cell>
          <cell r="V2320" t="str">
            <v>FC</v>
          </cell>
        </row>
        <row r="2321">
          <cell r="A2321">
            <v>177</v>
          </cell>
          <cell r="B2321">
            <v>2017</v>
          </cell>
          <cell r="C2321">
            <v>8300</v>
          </cell>
          <cell r="D2321">
            <v>3</v>
          </cell>
          <cell r="E2321">
            <v>5</v>
          </cell>
          <cell r="F2321">
            <v>1</v>
          </cell>
          <cell r="G2321">
            <v>5000</v>
          </cell>
          <cell r="H2321">
            <v>5100</v>
          </cell>
          <cell r="I2321">
            <v>519</v>
          </cell>
          <cell r="J2321">
            <v>16</v>
          </cell>
          <cell r="K2321" t="str">
            <v xml:space="preserve">Ventilador 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 t="str">
            <v>Pieza</v>
          </cell>
          <cell r="V2321" t="str">
            <v>FC</v>
          </cell>
        </row>
        <row r="2322">
          <cell r="A2322">
            <v>178</v>
          </cell>
          <cell r="B2322">
            <v>2017</v>
          </cell>
          <cell r="C2322">
            <v>8300</v>
          </cell>
          <cell r="D2322">
            <v>3</v>
          </cell>
          <cell r="E2322">
            <v>5</v>
          </cell>
          <cell r="F2322">
            <v>1</v>
          </cell>
          <cell r="G2322">
            <v>5000</v>
          </cell>
          <cell r="H2322">
            <v>5200</v>
          </cell>
          <cell r="K2322" t="str">
            <v>Mobiliario y Equipo Educacional y Recreativo</v>
          </cell>
          <cell r="L2322">
            <v>239000</v>
          </cell>
          <cell r="M2322">
            <v>0</v>
          </cell>
          <cell r="N2322">
            <v>239000</v>
          </cell>
          <cell r="O2322">
            <v>0</v>
          </cell>
          <cell r="P2322">
            <v>0</v>
          </cell>
          <cell r="Q2322">
            <v>0</v>
          </cell>
          <cell r="R2322">
            <v>239000</v>
          </cell>
        </row>
        <row r="2323">
          <cell r="A2323">
            <v>179</v>
          </cell>
          <cell r="B2323">
            <v>2017</v>
          </cell>
          <cell r="C2323">
            <v>8300</v>
          </cell>
          <cell r="D2323">
            <v>3</v>
          </cell>
          <cell r="E2323">
            <v>5</v>
          </cell>
          <cell r="F2323">
            <v>1</v>
          </cell>
          <cell r="G2323">
            <v>5000</v>
          </cell>
          <cell r="H2323">
            <v>5200</v>
          </cell>
          <cell r="I2323">
            <v>521</v>
          </cell>
          <cell r="K2323" t="str">
            <v>Equipos y aparatos audiovisuales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A2324">
            <v>180</v>
          </cell>
          <cell r="B2324">
            <v>2017</v>
          </cell>
          <cell r="C2324">
            <v>8300</v>
          </cell>
          <cell r="D2324">
            <v>3</v>
          </cell>
          <cell r="E2324">
            <v>5</v>
          </cell>
          <cell r="F2324">
            <v>1</v>
          </cell>
          <cell r="G2324">
            <v>5000</v>
          </cell>
          <cell r="H2324">
            <v>5200</v>
          </cell>
          <cell r="I2324">
            <v>521</v>
          </cell>
          <cell r="J2324">
            <v>1</v>
          </cell>
          <cell r="K2324" t="str">
            <v>Amplificador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 t="str">
            <v>Equipo/
Pieza</v>
          </cell>
          <cell r="V2324" t="str">
            <v>FC</v>
          </cell>
        </row>
        <row r="2325">
          <cell r="A2325">
            <v>181</v>
          </cell>
          <cell r="B2325">
            <v>2017</v>
          </cell>
          <cell r="C2325">
            <v>8300</v>
          </cell>
          <cell r="D2325">
            <v>3</v>
          </cell>
          <cell r="E2325">
            <v>5</v>
          </cell>
          <cell r="F2325">
            <v>1</v>
          </cell>
          <cell r="G2325">
            <v>5000</v>
          </cell>
          <cell r="H2325">
            <v>5200</v>
          </cell>
          <cell r="I2325">
            <v>521</v>
          </cell>
          <cell r="J2325">
            <v>2</v>
          </cell>
          <cell r="K2325" t="str">
            <v>Audífonos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 t="str">
            <v>Equipo/
Pieza</v>
          </cell>
          <cell r="V2325" t="str">
            <v>FC</v>
          </cell>
        </row>
        <row r="2326">
          <cell r="A2326">
            <v>182</v>
          </cell>
          <cell r="B2326">
            <v>2017</v>
          </cell>
          <cell r="C2326">
            <v>8300</v>
          </cell>
          <cell r="D2326">
            <v>3</v>
          </cell>
          <cell r="E2326">
            <v>5</v>
          </cell>
          <cell r="F2326">
            <v>1</v>
          </cell>
          <cell r="G2326">
            <v>5000</v>
          </cell>
          <cell r="H2326">
            <v>5200</v>
          </cell>
          <cell r="I2326">
            <v>521</v>
          </cell>
          <cell r="J2326">
            <v>3</v>
          </cell>
          <cell r="K2326" t="str">
            <v>Bocinas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 t="str">
            <v>Equipo/
Pieza</v>
          </cell>
          <cell r="V2326" t="str">
            <v>FC</v>
          </cell>
        </row>
        <row r="2327">
          <cell r="A2327">
            <v>183</v>
          </cell>
          <cell r="B2327">
            <v>2017</v>
          </cell>
          <cell r="C2327">
            <v>8300</v>
          </cell>
          <cell r="D2327">
            <v>3</v>
          </cell>
          <cell r="E2327">
            <v>5</v>
          </cell>
          <cell r="F2327">
            <v>1</v>
          </cell>
          <cell r="G2327">
            <v>5000</v>
          </cell>
          <cell r="H2327">
            <v>5200</v>
          </cell>
          <cell r="I2327">
            <v>521</v>
          </cell>
          <cell r="J2327">
            <v>4</v>
          </cell>
          <cell r="K2327" t="str">
            <v>DVD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 t="str">
            <v>Equipo/
Pieza</v>
          </cell>
          <cell r="V2327" t="str">
            <v>FC</v>
          </cell>
        </row>
        <row r="2328">
          <cell r="A2328">
            <v>184</v>
          </cell>
          <cell r="B2328">
            <v>2017</v>
          </cell>
          <cell r="C2328">
            <v>8300</v>
          </cell>
          <cell r="D2328">
            <v>3</v>
          </cell>
          <cell r="E2328">
            <v>5</v>
          </cell>
          <cell r="F2328">
            <v>1</v>
          </cell>
          <cell r="G2328">
            <v>5000</v>
          </cell>
          <cell r="H2328">
            <v>5200</v>
          </cell>
          <cell r="I2328">
            <v>521</v>
          </cell>
          <cell r="J2328">
            <v>5</v>
          </cell>
          <cell r="K2328" t="str">
            <v xml:space="preserve">Grabadora 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 t="str">
            <v>Equipo/
Pieza</v>
          </cell>
          <cell r="V2328" t="str">
            <v>FC</v>
          </cell>
        </row>
        <row r="2329">
          <cell r="A2329">
            <v>185</v>
          </cell>
          <cell r="B2329">
            <v>2017</v>
          </cell>
          <cell r="C2329">
            <v>8300</v>
          </cell>
          <cell r="D2329">
            <v>3</v>
          </cell>
          <cell r="E2329">
            <v>5</v>
          </cell>
          <cell r="F2329">
            <v>1</v>
          </cell>
          <cell r="G2329">
            <v>5000</v>
          </cell>
          <cell r="H2329">
            <v>5200</v>
          </cell>
          <cell r="I2329">
            <v>521</v>
          </cell>
          <cell r="J2329">
            <v>6</v>
          </cell>
          <cell r="K2329" t="str">
            <v>Mezcladores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 t="str">
            <v>Equipo/
Pieza</v>
          </cell>
          <cell r="V2329" t="str">
            <v>FC</v>
          </cell>
        </row>
        <row r="2330">
          <cell r="A2330">
            <v>186</v>
          </cell>
          <cell r="B2330">
            <v>2017</v>
          </cell>
          <cell r="C2330">
            <v>8300</v>
          </cell>
          <cell r="D2330">
            <v>3</v>
          </cell>
          <cell r="E2330">
            <v>5</v>
          </cell>
          <cell r="F2330">
            <v>1</v>
          </cell>
          <cell r="G2330">
            <v>5000</v>
          </cell>
          <cell r="H2330">
            <v>5200</v>
          </cell>
          <cell r="I2330">
            <v>521</v>
          </cell>
          <cell r="J2330">
            <v>7</v>
          </cell>
          <cell r="K2330" t="str">
            <v xml:space="preserve">Micrófono 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 t="str">
            <v>Equipo/
Pieza</v>
          </cell>
          <cell r="V2330" t="str">
            <v>FC</v>
          </cell>
        </row>
        <row r="2331">
          <cell r="A2331">
            <v>187</v>
          </cell>
          <cell r="B2331">
            <v>2017</v>
          </cell>
          <cell r="C2331">
            <v>8300</v>
          </cell>
          <cell r="D2331">
            <v>3</v>
          </cell>
          <cell r="E2331">
            <v>5</v>
          </cell>
          <cell r="F2331">
            <v>1</v>
          </cell>
          <cell r="G2331">
            <v>5000</v>
          </cell>
          <cell r="H2331">
            <v>5200</v>
          </cell>
          <cell r="I2331">
            <v>521</v>
          </cell>
          <cell r="J2331">
            <v>8</v>
          </cell>
          <cell r="K2331" t="str">
            <v xml:space="preserve">Pantalla 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 t="str">
            <v>Equipo/
Pieza</v>
          </cell>
          <cell r="V2331" t="str">
            <v>FC</v>
          </cell>
        </row>
        <row r="2332">
          <cell r="A2332">
            <v>188</v>
          </cell>
          <cell r="B2332">
            <v>2017</v>
          </cell>
          <cell r="C2332">
            <v>8300</v>
          </cell>
          <cell r="D2332">
            <v>3</v>
          </cell>
          <cell r="E2332">
            <v>5</v>
          </cell>
          <cell r="F2332">
            <v>1</v>
          </cell>
          <cell r="G2332">
            <v>5000</v>
          </cell>
          <cell r="H2332">
            <v>5200</v>
          </cell>
          <cell r="I2332">
            <v>521</v>
          </cell>
          <cell r="J2332">
            <v>9</v>
          </cell>
          <cell r="K2332" t="str">
            <v xml:space="preserve">Pedestal para micrófono 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 t="str">
            <v>Equipo/
Pieza</v>
          </cell>
          <cell r="V2332" t="str">
            <v>FC</v>
          </cell>
        </row>
        <row r="2333">
          <cell r="A2333">
            <v>189</v>
          </cell>
          <cell r="B2333">
            <v>2017</v>
          </cell>
          <cell r="C2333">
            <v>8300</v>
          </cell>
          <cell r="D2333">
            <v>3</v>
          </cell>
          <cell r="E2333">
            <v>5</v>
          </cell>
          <cell r="F2333">
            <v>1</v>
          </cell>
          <cell r="G2333">
            <v>5000</v>
          </cell>
          <cell r="H2333">
            <v>5200</v>
          </cell>
          <cell r="I2333">
            <v>521</v>
          </cell>
          <cell r="J2333">
            <v>10</v>
          </cell>
          <cell r="K2333" t="str">
            <v>Procesador de audio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 t="str">
            <v>Equipo/
Pieza</v>
          </cell>
          <cell r="V2333" t="str">
            <v>FC</v>
          </cell>
        </row>
        <row r="2334">
          <cell r="A2334">
            <v>190</v>
          </cell>
          <cell r="B2334">
            <v>2017</v>
          </cell>
          <cell r="C2334">
            <v>8300</v>
          </cell>
          <cell r="D2334">
            <v>3</v>
          </cell>
          <cell r="E2334">
            <v>5</v>
          </cell>
          <cell r="F2334">
            <v>1</v>
          </cell>
          <cell r="G2334">
            <v>5000</v>
          </cell>
          <cell r="H2334">
            <v>5200</v>
          </cell>
          <cell r="I2334">
            <v>523</v>
          </cell>
          <cell r="K2334" t="str">
            <v>Cámaras fotográficas y de video</v>
          </cell>
          <cell r="L2334">
            <v>239000</v>
          </cell>
          <cell r="M2334">
            <v>0</v>
          </cell>
          <cell r="N2334">
            <v>239000</v>
          </cell>
          <cell r="O2334">
            <v>0</v>
          </cell>
          <cell r="P2334">
            <v>0</v>
          </cell>
          <cell r="Q2334">
            <v>0</v>
          </cell>
          <cell r="R2334">
            <v>239000</v>
          </cell>
        </row>
        <row r="2335">
          <cell r="A2335">
            <v>191</v>
          </cell>
          <cell r="B2335">
            <v>2017</v>
          </cell>
          <cell r="C2335">
            <v>8300</v>
          </cell>
          <cell r="D2335">
            <v>3</v>
          </cell>
          <cell r="E2335">
            <v>5</v>
          </cell>
          <cell r="F2335">
            <v>1</v>
          </cell>
          <cell r="G2335">
            <v>5000</v>
          </cell>
          <cell r="H2335">
            <v>5200</v>
          </cell>
          <cell r="I2335">
            <v>523</v>
          </cell>
          <cell r="J2335">
            <v>1</v>
          </cell>
          <cell r="K2335" t="str">
            <v xml:space="preserve">Cámara </v>
          </cell>
          <cell r="L2335">
            <v>208000</v>
          </cell>
          <cell r="M2335">
            <v>0</v>
          </cell>
          <cell r="N2335">
            <v>208000</v>
          </cell>
          <cell r="P2335">
            <v>0</v>
          </cell>
          <cell r="Q2335">
            <v>0</v>
          </cell>
          <cell r="R2335">
            <v>208000</v>
          </cell>
          <cell r="S2335" t="str">
            <v>Pieza</v>
          </cell>
          <cell r="T2335">
            <v>20</v>
          </cell>
          <cell r="V2335" t="str">
            <v>FC</v>
          </cell>
        </row>
        <row r="2336">
          <cell r="A2336">
            <v>192</v>
          </cell>
          <cell r="B2336">
            <v>2017</v>
          </cell>
          <cell r="C2336">
            <v>8300</v>
          </cell>
          <cell r="D2336">
            <v>3</v>
          </cell>
          <cell r="E2336">
            <v>5</v>
          </cell>
          <cell r="F2336">
            <v>1</v>
          </cell>
          <cell r="G2336">
            <v>5000</v>
          </cell>
          <cell r="H2336">
            <v>5200</v>
          </cell>
          <cell r="I2336">
            <v>523</v>
          </cell>
          <cell r="J2336">
            <v>2</v>
          </cell>
          <cell r="K2336" t="str">
            <v xml:space="preserve">Cañón  </v>
          </cell>
          <cell r="M2336">
            <v>0</v>
          </cell>
          <cell r="N2336">
            <v>0</v>
          </cell>
          <cell r="P2336">
            <v>0</v>
          </cell>
          <cell r="Q2336">
            <v>0</v>
          </cell>
          <cell r="R2336">
            <v>0</v>
          </cell>
          <cell r="S2336" t="str">
            <v>Pieza</v>
          </cell>
          <cell r="V2336" t="str">
            <v>FC</v>
          </cell>
        </row>
        <row r="2337">
          <cell r="A2337">
            <v>193</v>
          </cell>
          <cell r="B2337">
            <v>2017</v>
          </cell>
          <cell r="C2337">
            <v>8300</v>
          </cell>
          <cell r="D2337">
            <v>3</v>
          </cell>
          <cell r="E2337">
            <v>5</v>
          </cell>
          <cell r="F2337">
            <v>1</v>
          </cell>
          <cell r="G2337">
            <v>5000</v>
          </cell>
          <cell r="H2337">
            <v>5200</v>
          </cell>
          <cell r="I2337">
            <v>523</v>
          </cell>
          <cell r="J2337">
            <v>3</v>
          </cell>
          <cell r="K2337" t="str">
            <v>Flash para cámara</v>
          </cell>
          <cell r="M2337">
            <v>0</v>
          </cell>
          <cell r="N2337">
            <v>0</v>
          </cell>
          <cell r="P2337">
            <v>0</v>
          </cell>
          <cell r="Q2337">
            <v>0</v>
          </cell>
          <cell r="R2337">
            <v>0</v>
          </cell>
          <cell r="S2337" t="str">
            <v>Pieza</v>
          </cell>
          <cell r="V2337" t="str">
            <v>FC</v>
          </cell>
        </row>
        <row r="2338">
          <cell r="A2338">
            <v>194</v>
          </cell>
          <cell r="B2338">
            <v>2017</v>
          </cell>
          <cell r="C2338">
            <v>8300</v>
          </cell>
          <cell r="D2338">
            <v>3</v>
          </cell>
          <cell r="E2338">
            <v>5</v>
          </cell>
          <cell r="F2338">
            <v>1</v>
          </cell>
          <cell r="G2338">
            <v>5000</v>
          </cell>
          <cell r="H2338">
            <v>5200</v>
          </cell>
          <cell r="I2338">
            <v>523</v>
          </cell>
          <cell r="J2338">
            <v>4</v>
          </cell>
          <cell r="K2338" t="str">
            <v xml:space="preserve">Tripié </v>
          </cell>
          <cell r="M2338">
            <v>0</v>
          </cell>
          <cell r="N2338">
            <v>0</v>
          </cell>
          <cell r="P2338">
            <v>0</v>
          </cell>
          <cell r="Q2338">
            <v>0</v>
          </cell>
          <cell r="R2338">
            <v>0</v>
          </cell>
          <cell r="S2338" t="str">
            <v>Equipo/
Pieza</v>
          </cell>
          <cell r="V2338" t="str">
            <v>FC</v>
          </cell>
        </row>
        <row r="2339">
          <cell r="A2339">
            <v>195</v>
          </cell>
          <cell r="B2339">
            <v>2017</v>
          </cell>
          <cell r="C2339">
            <v>8300</v>
          </cell>
          <cell r="D2339">
            <v>3</v>
          </cell>
          <cell r="E2339">
            <v>5</v>
          </cell>
          <cell r="F2339">
            <v>1</v>
          </cell>
          <cell r="G2339">
            <v>5000</v>
          </cell>
          <cell r="H2339">
            <v>5200</v>
          </cell>
          <cell r="I2339">
            <v>523</v>
          </cell>
          <cell r="J2339">
            <v>5</v>
          </cell>
          <cell r="K2339" t="str">
            <v>Videoproyector</v>
          </cell>
          <cell r="M2339">
            <v>0</v>
          </cell>
          <cell r="N2339">
            <v>0</v>
          </cell>
          <cell r="P2339">
            <v>0</v>
          </cell>
          <cell r="Q2339">
            <v>0</v>
          </cell>
          <cell r="R2339">
            <v>0</v>
          </cell>
          <cell r="S2339" t="str">
            <v>Pieza</v>
          </cell>
          <cell r="V2339" t="str">
            <v>FC</v>
          </cell>
        </row>
        <row r="2340">
          <cell r="A2340">
            <v>196</v>
          </cell>
          <cell r="B2340">
            <v>2017</v>
          </cell>
          <cell r="C2340">
            <v>8300</v>
          </cell>
          <cell r="D2340">
            <v>3</v>
          </cell>
          <cell r="E2340">
            <v>5</v>
          </cell>
          <cell r="F2340">
            <v>1</v>
          </cell>
          <cell r="G2340">
            <v>5000</v>
          </cell>
          <cell r="H2340">
            <v>5200</v>
          </cell>
          <cell r="I2340">
            <v>523</v>
          </cell>
          <cell r="K2340" t="str">
            <v>kit de iluminacion</v>
          </cell>
          <cell r="L2340">
            <v>31000</v>
          </cell>
          <cell r="M2340">
            <v>0</v>
          </cell>
          <cell r="N2340">
            <v>31000</v>
          </cell>
          <cell r="P2340">
            <v>0</v>
          </cell>
          <cell r="Q2340">
            <v>0</v>
          </cell>
          <cell r="R2340">
            <v>31000</v>
          </cell>
          <cell r="S2340" t="str">
            <v>Pieza</v>
          </cell>
          <cell r="T2340">
            <v>12</v>
          </cell>
          <cell r="V2340" t="str">
            <v>FC</v>
          </cell>
        </row>
        <row r="2341">
          <cell r="A2341">
            <v>197</v>
          </cell>
          <cell r="B2341">
            <v>2017</v>
          </cell>
          <cell r="C2341">
            <v>8300</v>
          </cell>
          <cell r="D2341">
            <v>3</v>
          </cell>
          <cell r="E2341">
            <v>5</v>
          </cell>
          <cell r="F2341">
            <v>1</v>
          </cell>
          <cell r="G2341">
            <v>5000</v>
          </cell>
          <cell r="H2341">
            <v>5200</v>
          </cell>
          <cell r="I2341">
            <v>529</v>
          </cell>
          <cell r="K2341" t="str">
            <v>Otro mobiliario y equipo educacional y recreativo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</row>
        <row r="2342">
          <cell r="A2342">
            <v>198</v>
          </cell>
          <cell r="B2342">
            <v>2017</v>
          </cell>
          <cell r="C2342">
            <v>8300</v>
          </cell>
          <cell r="D2342">
            <v>3</v>
          </cell>
          <cell r="E2342">
            <v>5</v>
          </cell>
          <cell r="F2342">
            <v>1</v>
          </cell>
          <cell r="G2342">
            <v>5000</v>
          </cell>
          <cell r="H2342">
            <v>5200</v>
          </cell>
          <cell r="I2342">
            <v>529</v>
          </cell>
          <cell r="J2342">
            <v>1</v>
          </cell>
          <cell r="K2342" t="str">
            <v>Batería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 t="str">
            <v>Pieza</v>
          </cell>
          <cell r="V2342" t="str">
            <v>AE</v>
          </cell>
        </row>
        <row r="2343">
          <cell r="A2343">
            <v>199</v>
          </cell>
          <cell r="B2343">
            <v>2017</v>
          </cell>
          <cell r="C2343">
            <v>8300</v>
          </cell>
          <cell r="D2343">
            <v>3</v>
          </cell>
          <cell r="E2343">
            <v>5</v>
          </cell>
          <cell r="F2343">
            <v>1</v>
          </cell>
          <cell r="G2343">
            <v>5000</v>
          </cell>
          <cell r="H2343">
            <v>5200</v>
          </cell>
          <cell r="I2343">
            <v>529</v>
          </cell>
          <cell r="J2343">
            <v>2</v>
          </cell>
          <cell r="K2343" t="str">
            <v xml:space="preserve">Guitarra 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 t="str">
            <v>Pieza</v>
          </cell>
          <cell r="V2343" t="str">
            <v>AE</v>
          </cell>
        </row>
        <row r="2344">
          <cell r="A2344">
            <v>200</v>
          </cell>
          <cell r="B2344">
            <v>2017</v>
          </cell>
          <cell r="C2344">
            <v>8300</v>
          </cell>
          <cell r="D2344">
            <v>3</v>
          </cell>
          <cell r="E2344">
            <v>5</v>
          </cell>
          <cell r="F2344">
            <v>1</v>
          </cell>
          <cell r="G2344">
            <v>5000</v>
          </cell>
          <cell r="H2344">
            <v>5200</v>
          </cell>
          <cell r="I2344">
            <v>529</v>
          </cell>
          <cell r="J2344">
            <v>3</v>
          </cell>
          <cell r="K2344" t="str">
            <v xml:space="preserve">Teclado 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 t="str">
            <v>Pieza</v>
          </cell>
          <cell r="V2344" t="str">
            <v>AE</v>
          </cell>
        </row>
        <row r="2345">
          <cell r="A2345">
            <v>201</v>
          </cell>
          <cell r="B2345">
            <v>2017</v>
          </cell>
          <cell r="C2345">
            <v>8300</v>
          </cell>
          <cell r="D2345">
            <v>3</v>
          </cell>
          <cell r="E2345">
            <v>5</v>
          </cell>
          <cell r="F2345">
            <v>1</v>
          </cell>
          <cell r="G2345">
            <v>5000</v>
          </cell>
          <cell r="H2345">
            <v>5300</v>
          </cell>
          <cell r="K2345" t="str">
            <v>Equipo e Instrumental Médico y de Laboratorio</v>
          </cell>
          <cell r="L2345">
            <v>72000</v>
          </cell>
          <cell r="M2345">
            <v>0</v>
          </cell>
          <cell r="N2345">
            <v>72000</v>
          </cell>
          <cell r="O2345">
            <v>0</v>
          </cell>
          <cell r="P2345">
            <v>0</v>
          </cell>
          <cell r="Q2345">
            <v>0</v>
          </cell>
          <cell r="R2345">
            <v>72000</v>
          </cell>
        </row>
        <row r="2346">
          <cell r="A2346">
            <v>202</v>
          </cell>
          <cell r="B2346">
            <v>2017</v>
          </cell>
          <cell r="C2346">
            <v>8300</v>
          </cell>
          <cell r="D2346">
            <v>3</v>
          </cell>
          <cell r="E2346">
            <v>5</v>
          </cell>
          <cell r="F2346">
            <v>1</v>
          </cell>
          <cell r="G2346">
            <v>5000</v>
          </cell>
          <cell r="H2346">
            <v>5300</v>
          </cell>
          <cell r="I2346">
            <v>531</v>
          </cell>
          <cell r="K2346" t="str">
            <v>Equipo médico y de laboratorio</v>
          </cell>
          <cell r="L2346">
            <v>72000</v>
          </cell>
          <cell r="M2346">
            <v>0</v>
          </cell>
          <cell r="N2346">
            <v>72000</v>
          </cell>
          <cell r="O2346">
            <v>0</v>
          </cell>
          <cell r="P2346">
            <v>0</v>
          </cell>
          <cell r="Q2346">
            <v>0</v>
          </cell>
          <cell r="R2346">
            <v>72000</v>
          </cell>
        </row>
        <row r="2347">
          <cell r="A2347">
            <v>203</v>
          </cell>
          <cell r="B2347">
            <v>2017</v>
          </cell>
          <cell r="C2347">
            <v>8300</v>
          </cell>
          <cell r="D2347">
            <v>3</v>
          </cell>
          <cell r="E2347">
            <v>5</v>
          </cell>
          <cell r="F2347">
            <v>1</v>
          </cell>
          <cell r="G2347">
            <v>5000</v>
          </cell>
          <cell r="H2347">
            <v>5300</v>
          </cell>
          <cell r="I2347">
            <v>531</v>
          </cell>
          <cell r="J2347">
            <v>1</v>
          </cell>
          <cell r="K2347" t="str">
            <v>Autoclave vítale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 t="str">
            <v>Pieza</v>
          </cell>
          <cell r="V2347" t="str">
            <v>FC</v>
          </cell>
        </row>
        <row r="2348">
          <cell r="A2348">
            <v>204</v>
          </cell>
          <cell r="B2348">
            <v>2017</v>
          </cell>
          <cell r="C2348">
            <v>8300</v>
          </cell>
          <cell r="D2348">
            <v>3</v>
          </cell>
          <cell r="E2348">
            <v>5</v>
          </cell>
          <cell r="F2348">
            <v>1</v>
          </cell>
          <cell r="G2348">
            <v>5000</v>
          </cell>
          <cell r="H2348">
            <v>5300</v>
          </cell>
          <cell r="I2348">
            <v>531</v>
          </cell>
          <cell r="J2348">
            <v>2</v>
          </cell>
          <cell r="K2348" t="str">
            <v>Banco de altura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 t="str">
            <v>Pieza</v>
          </cell>
          <cell r="V2348" t="str">
            <v>FC</v>
          </cell>
        </row>
        <row r="2349">
          <cell r="A2349">
            <v>205</v>
          </cell>
          <cell r="B2349">
            <v>2017</v>
          </cell>
          <cell r="C2349">
            <v>8300</v>
          </cell>
          <cell r="D2349">
            <v>3</v>
          </cell>
          <cell r="E2349">
            <v>5</v>
          </cell>
          <cell r="F2349">
            <v>1</v>
          </cell>
          <cell r="G2349">
            <v>5000</v>
          </cell>
          <cell r="H2349">
            <v>5300</v>
          </cell>
          <cell r="I2349">
            <v>531</v>
          </cell>
          <cell r="J2349">
            <v>3</v>
          </cell>
          <cell r="K2349" t="str">
            <v>Banco giratorio metálico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 t="str">
            <v>Pieza</v>
          </cell>
          <cell r="V2349" t="str">
            <v>FC</v>
          </cell>
        </row>
        <row r="2350">
          <cell r="A2350">
            <v>206</v>
          </cell>
          <cell r="B2350">
            <v>2017</v>
          </cell>
          <cell r="C2350">
            <v>8300</v>
          </cell>
          <cell r="D2350">
            <v>3</v>
          </cell>
          <cell r="E2350">
            <v>5</v>
          </cell>
          <cell r="F2350">
            <v>1</v>
          </cell>
          <cell r="G2350">
            <v>5000</v>
          </cell>
          <cell r="H2350">
            <v>5300</v>
          </cell>
          <cell r="I2350">
            <v>531</v>
          </cell>
          <cell r="J2350">
            <v>4</v>
          </cell>
          <cell r="K2350" t="str">
            <v>Báscula con estadímetro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 t="str">
            <v>Pieza</v>
          </cell>
          <cell r="V2350" t="str">
            <v>FC</v>
          </cell>
        </row>
        <row r="2351">
          <cell r="A2351">
            <v>207</v>
          </cell>
          <cell r="B2351">
            <v>2017</v>
          </cell>
          <cell r="C2351">
            <v>8300</v>
          </cell>
          <cell r="D2351">
            <v>3</v>
          </cell>
          <cell r="E2351">
            <v>5</v>
          </cell>
          <cell r="F2351">
            <v>1</v>
          </cell>
          <cell r="G2351">
            <v>5000</v>
          </cell>
          <cell r="H2351">
            <v>5300</v>
          </cell>
          <cell r="I2351">
            <v>531</v>
          </cell>
          <cell r="J2351">
            <v>5</v>
          </cell>
          <cell r="K2351" t="str">
            <v>Bote de patada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 t="str">
            <v>Pieza</v>
          </cell>
          <cell r="V2351" t="str">
            <v>FC</v>
          </cell>
        </row>
        <row r="2352">
          <cell r="A2352">
            <v>208</v>
          </cell>
          <cell r="B2352">
            <v>2017</v>
          </cell>
          <cell r="C2352">
            <v>8300</v>
          </cell>
          <cell r="D2352">
            <v>3</v>
          </cell>
          <cell r="E2352">
            <v>5</v>
          </cell>
          <cell r="F2352">
            <v>1</v>
          </cell>
          <cell r="G2352">
            <v>5000</v>
          </cell>
          <cell r="H2352">
            <v>5300</v>
          </cell>
          <cell r="I2352">
            <v>531</v>
          </cell>
          <cell r="J2352">
            <v>6</v>
          </cell>
          <cell r="K2352" t="str">
            <v>Caja obscura para revelar placa de rayos X dental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 t="str">
            <v>Pieza</v>
          </cell>
          <cell r="V2352" t="str">
            <v>FC</v>
          </cell>
        </row>
        <row r="2353">
          <cell r="A2353">
            <v>209</v>
          </cell>
          <cell r="B2353">
            <v>2017</v>
          </cell>
          <cell r="C2353">
            <v>8300</v>
          </cell>
          <cell r="D2353">
            <v>3</v>
          </cell>
          <cell r="E2353">
            <v>5</v>
          </cell>
          <cell r="F2353">
            <v>1</v>
          </cell>
          <cell r="G2353">
            <v>5000</v>
          </cell>
          <cell r="H2353">
            <v>5300</v>
          </cell>
          <cell r="I2353">
            <v>531</v>
          </cell>
          <cell r="J2353">
            <v>7</v>
          </cell>
          <cell r="K2353" t="str">
            <v>Cama hospitalaria de 2 manivelas Movimientos en la cabeza y los pies Pintada al horno Spring de malla articulada</v>
          </cell>
          <cell r="L2353">
            <v>72000</v>
          </cell>
          <cell r="M2353">
            <v>0</v>
          </cell>
          <cell r="N2353">
            <v>72000</v>
          </cell>
          <cell r="O2353">
            <v>0</v>
          </cell>
          <cell r="P2353">
            <v>0</v>
          </cell>
          <cell r="Q2353">
            <v>0</v>
          </cell>
          <cell r="R2353">
            <v>72000</v>
          </cell>
          <cell r="S2353" t="str">
            <v>Pieza</v>
          </cell>
          <cell r="T2353">
            <v>10</v>
          </cell>
          <cell r="V2353" t="str">
            <v>FC</v>
          </cell>
        </row>
        <row r="2354">
          <cell r="A2354">
            <v>210</v>
          </cell>
          <cell r="B2354">
            <v>2017</v>
          </cell>
          <cell r="C2354">
            <v>8300</v>
          </cell>
          <cell r="D2354">
            <v>3</v>
          </cell>
          <cell r="E2354">
            <v>5</v>
          </cell>
          <cell r="F2354">
            <v>1</v>
          </cell>
          <cell r="G2354">
            <v>5000</v>
          </cell>
          <cell r="H2354">
            <v>5300</v>
          </cell>
          <cell r="I2354">
            <v>531</v>
          </cell>
          <cell r="J2354">
            <v>8</v>
          </cell>
          <cell r="K2354" t="str">
            <v>Camilla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 t="str">
            <v>Pieza</v>
          </cell>
          <cell r="V2354" t="str">
            <v>FC</v>
          </cell>
        </row>
        <row r="2355">
          <cell r="A2355">
            <v>211</v>
          </cell>
          <cell r="B2355">
            <v>2017</v>
          </cell>
          <cell r="C2355">
            <v>8300</v>
          </cell>
          <cell r="D2355">
            <v>3</v>
          </cell>
          <cell r="E2355">
            <v>5</v>
          </cell>
          <cell r="F2355">
            <v>1</v>
          </cell>
          <cell r="G2355">
            <v>5000</v>
          </cell>
          <cell r="H2355">
            <v>5300</v>
          </cell>
          <cell r="I2355">
            <v>531</v>
          </cell>
          <cell r="J2355">
            <v>9</v>
          </cell>
          <cell r="K2355" t="str">
            <v>Camilla tipo araña sistema de sujeción de 10 puntos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 t="str">
            <v>Pieza</v>
          </cell>
          <cell r="V2355" t="str">
            <v>FC</v>
          </cell>
        </row>
        <row r="2356">
          <cell r="A2356">
            <v>212</v>
          </cell>
          <cell r="B2356">
            <v>2017</v>
          </cell>
          <cell r="C2356">
            <v>8300</v>
          </cell>
          <cell r="D2356">
            <v>3</v>
          </cell>
          <cell r="E2356">
            <v>5</v>
          </cell>
          <cell r="F2356">
            <v>1</v>
          </cell>
          <cell r="G2356">
            <v>5000</v>
          </cell>
          <cell r="H2356">
            <v>5300</v>
          </cell>
          <cell r="I2356">
            <v>531</v>
          </cell>
          <cell r="J2356">
            <v>10</v>
          </cell>
          <cell r="K2356" t="str">
            <v>Carro rojo de emergencia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 t="str">
            <v>Pieza</v>
          </cell>
          <cell r="V2356" t="str">
            <v>FC</v>
          </cell>
        </row>
        <row r="2357">
          <cell r="A2357">
            <v>213</v>
          </cell>
          <cell r="B2357">
            <v>2017</v>
          </cell>
          <cell r="C2357">
            <v>8300</v>
          </cell>
          <cell r="D2357">
            <v>3</v>
          </cell>
          <cell r="E2357">
            <v>5</v>
          </cell>
          <cell r="F2357">
            <v>1</v>
          </cell>
          <cell r="G2357">
            <v>5000</v>
          </cell>
          <cell r="H2357">
            <v>5300</v>
          </cell>
          <cell r="I2357">
            <v>531</v>
          </cell>
          <cell r="J2357">
            <v>11</v>
          </cell>
          <cell r="K2357" t="str">
            <v>Cheslóng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 t="str">
            <v>Pieza</v>
          </cell>
          <cell r="V2357" t="str">
            <v>FC</v>
          </cell>
        </row>
        <row r="2358">
          <cell r="A2358">
            <v>214</v>
          </cell>
          <cell r="B2358">
            <v>2017</v>
          </cell>
          <cell r="C2358">
            <v>8300</v>
          </cell>
          <cell r="D2358">
            <v>3</v>
          </cell>
          <cell r="E2358">
            <v>5</v>
          </cell>
          <cell r="F2358">
            <v>1</v>
          </cell>
          <cell r="G2358">
            <v>5000</v>
          </cell>
          <cell r="H2358">
            <v>5300</v>
          </cell>
          <cell r="I2358">
            <v>531</v>
          </cell>
          <cell r="J2358">
            <v>12</v>
          </cell>
          <cell r="K2358" t="str">
            <v>Cortina antibacteriana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 t="str">
            <v>Pieza</v>
          </cell>
          <cell r="V2358" t="str">
            <v>FC</v>
          </cell>
        </row>
        <row r="2359">
          <cell r="A2359">
            <v>215</v>
          </cell>
          <cell r="B2359">
            <v>2017</v>
          </cell>
          <cell r="C2359">
            <v>8300</v>
          </cell>
          <cell r="D2359">
            <v>3</v>
          </cell>
          <cell r="E2359">
            <v>5</v>
          </cell>
          <cell r="F2359">
            <v>1</v>
          </cell>
          <cell r="G2359">
            <v>5000</v>
          </cell>
          <cell r="H2359">
            <v>5300</v>
          </cell>
          <cell r="I2359">
            <v>531</v>
          </cell>
          <cell r="J2359">
            <v>13</v>
          </cell>
          <cell r="K2359" t="str">
            <v xml:space="preserve">Cuna de calor radiante 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 t="str">
            <v>Pieza</v>
          </cell>
          <cell r="V2359" t="str">
            <v>FC</v>
          </cell>
        </row>
        <row r="2360">
          <cell r="A2360">
            <v>216</v>
          </cell>
          <cell r="B2360">
            <v>2017</v>
          </cell>
          <cell r="C2360">
            <v>8300</v>
          </cell>
          <cell r="D2360">
            <v>3</v>
          </cell>
          <cell r="E2360">
            <v>5</v>
          </cell>
          <cell r="F2360">
            <v>1</v>
          </cell>
          <cell r="G2360">
            <v>5000</v>
          </cell>
          <cell r="H2360">
            <v>5300</v>
          </cell>
          <cell r="I2360">
            <v>531</v>
          </cell>
          <cell r="J2360">
            <v>14</v>
          </cell>
          <cell r="K2360" t="str">
            <v>Electrocardiógrafo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 t="str">
            <v>Pieza</v>
          </cell>
          <cell r="V2360" t="str">
            <v>FC</v>
          </cell>
        </row>
        <row r="2361">
          <cell r="A2361">
            <v>217</v>
          </cell>
          <cell r="B2361">
            <v>2017</v>
          </cell>
          <cell r="C2361">
            <v>8300</v>
          </cell>
          <cell r="D2361">
            <v>3</v>
          </cell>
          <cell r="E2361">
            <v>5</v>
          </cell>
          <cell r="F2361">
            <v>1</v>
          </cell>
          <cell r="G2361">
            <v>5000</v>
          </cell>
          <cell r="H2361">
            <v>5300</v>
          </cell>
          <cell r="I2361">
            <v>531</v>
          </cell>
          <cell r="J2361">
            <v>15</v>
          </cell>
          <cell r="K2361" t="str">
            <v>Electrocauterio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 t="str">
            <v>Pieza</v>
          </cell>
          <cell r="V2361" t="str">
            <v>FC</v>
          </cell>
        </row>
        <row r="2362">
          <cell r="A2362">
            <v>218</v>
          </cell>
          <cell r="B2362">
            <v>2017</v>
          </cell>
          <cell r="C2362">
            <v>8300</v>
          </cell>
          <cell r="D2362">
            <v>3</v>
          </cell>
          <cell r="E2362">
            <v>5</v>
          </cell>
          <cell r="F2362">
            <v>1</v>
          </cell>
          <cell r="G2362">
            <v>5000</v>
          </cell>
          <cell r="H2362">
            <v>5300</v>
          </cell>
          <cell r="I2362">
            <v>531</v>
          </cell>
          <cell r="J2362">
            <v>16</v>
          </cell>
          <cell r="K2362" t="str">
            <v>Equipo de química sanguínea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 t="str">
            <v>Pieza</v>
          </cell>
          <cell r="V2362" t="str">
            <v>FC</v>
          </cell>
        </row>
        <row r="2363">
          <cell r="A2363">
            <v>219</v>
          </cell>
          <cell r="B2363">
            <v>2017</v>
          </cell>
          <cell r="C2363">
            <v>8300</v>
          </cell>
          <cell r="D2363">
            <v>3</v>
          </cell>
          <cell r="E2363">
            <v>5</v>
          </cell>
          <cell r="F2363">
            <v>1</v>
          </cell>
          <cell r="G2363">
            <v>5000</v>
          </cell>
          <cell r="H2363">
            <v>5300</v>
          </cell>
          <cell r="I2363">
            <v>531</v>
          </cell>
          <cell r="J2363">
            <v>17</v>
          </cell>
          <cell r="K2363" t="str">
            <v xml:space="preserve">Equipo de rayos x 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 t="str">
            <v>Pieza</v>
          </cell>
          <cell r="V2363" t="str">
            <v>FC</v>
          </cell>
        </row>
        <row r="2364">
          <cell r="A2364">
            <v>220</v>
          </cell>
          <cell r="B2364">
            <v>2017</v>
          </cell>
          <cell r="C2364">
            <v>8300</v>
          </cell>
          <cell r="D2364">
            <v>3</v>
          </cell>
          <cell r="E2364">
            <v>5</v>
          </cell>
          <cell r="F2364">
            <v>1</v>
          </cell>
          <cell r="G2364">
            <v>5000</v>
          </cell>
          <cell r="H2364">
            <v>5300</v>
          </cell>
          <cell r="I2364">
            <v>531</v>
          </cell>
          <cell r="J2364">
            <v>18</v>
          </cell>
          <cell r="K2364" t="str">
            <v>Equipo de ultrasonido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 t="str">
            <v>Pieza</v>
          </cell>
          <cell r="V2364" t="str">
            <v>FC</v>
          </cell>
        </row>
        <row r="2365">
          <cell r="A2365">
            <v>221</v>
          </cell>
          <cell r="B2365">
            <v>2017</v>
          </cell>
          <cell r="C2365">
            <v>8300</v>
          </cell>
          <cell r="D2365">
            <v>3</v>
          </cell>
          <cell r="E2365">
            <v>5</v>
          </cell>
          <cell r="F2365">
            <v>1</v>
          </cell>
          <cell r="G2365">
            <v>5000</v>
          </cell>
          <cell r="H2365">
            <v>5300</v>
          </cell>
          <cell r="I2365">
            <v>531</v>
          </cell>
          <cell r="J2365">
            <v>19</v>
          </cell>
          <cell r="K2365" t="str">
            <v>Equipo médico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 t="str">
            <v>Pieza</v>
          </cell>
          <cell r="V2365" t="str">
            <v>FC</v>
          </cell>
        </row>
        <row r="2366">
          <cell r="A2366">
            <v>222</v>
          </cell>
          <cell r="B2366">
            <v>2017</v>
          </cell>
          <cell r="C2366">
            <v>8300</v>
          </cell>
          <cell r="D2366">
            <v>3</v>
          </cell>
          <cell r="E2366">
            <v>5</v>
          </cell>
          <cell r="F2366">
            <v>1</v>
          </cell>
          <cell r="G2366">
            <v>5000</v>
          </cell>
          <cell r="H2366">
            <v>5300</v>
          </cell>
          <cell r="I2366">
            <v>531</v>
          </cell>
          <cell r="J2366">
            <v>20</v>
          </cell>
          <cell r="K2366" t="str">
            <v>Esfigmomanómetro mercurial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 t="str">
            <v>Pieza</v>
          </cell>
          <cell r="V2366" t="str">
            <v>FC</v>
          </cell>
        </row>
        <row r="2367">
          <cell r="A2367">
            <v>223</v>
          </cell>
          <cell r="B2367">
            <v>2017</v>
          </cell>
          <cell r="C2367">
            <v>8300</v>
          </cell>
          <cell r="D2367">
            <v>3</v>
          </cell>
          <cell r="E2367">
            <v>5</v>
          </cell>
          <cell r="F2367">
            <v>1</v>
          </cell>
          <cell r="G2367">
            <v>5000</v>
          </cell>
          <cell r="H2367">
            <v>5300</v>
          </cell>
          <cell r="I2367">
            <v>531</v>
          </cell>
          <cell r="J2367">
            <v>21</v>
          </cell>
          <cell r="K2367" t="str">
            <v>Especímetro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 t="str">
            <v>Pieza</v>
          </cell>
          <cell r="V2367" t="str">
            <v>FC</v>
          </cell>
        </row>
        <row r="2368">
          <cell r="A2368">
            <v>224</v>
          </cell>
          <cell r="B2368">
            <v>2017</v>
          </cell>
          <cell r="C2368">
            <v>8300</v>
          </cell>
          <cell r="D2368">
            <v>3</v>
          </cell>
          <cell r="E2368">
            <v>5</v>
          </cell>
          <cell r="F2368">
            <v>1</v>
          </cell>
          <cell r="G2368">
            <v>5000</v>
          </cell>
          <cell r="H2368">
            <v>5300</v>
          </cell>
          <cell r="I2368">
            <v>531</v>
          </cell>
          <cell r="J2368">
            <v>22</v>
          </cell>
          <cell r="K2368" t="str">
            <v>Espectrofotómetro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 t="str">
            <v>Pieza</v>
          </cell>
          <cell r="V2368" t="str">
            <v>FC</v>
          </cell>
        </row>
        <row r="2369">
          <cell r="A2369">
            <v>225</v>
          </cell>
          <cell r="B2369">
            <v>2017</v>
          </cell>
          <cell r="C2369">
            <v>8300</v>
          </cell>
          <cell r="D2369">
            <v>3</v>
          </cell>
          <cell r="E2369">
            <v>5</v>
          </cell>
          <cell r="F2369">
            <v>1</v>
          </cell>
          <cell r="G2369">
            <v>5000</v>
          </cell>
          <cell r="H2369">
            <v>5300</v>
          </cell>
          <cell r="I2369">
            <v>531</v>
          </cell>
          <cell r="J2369">
            <v>23</v>
          </cell>
          <cell r="K2369" t="str">
            <v>Esterilizador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 t="str">
            <v>Pieza</v>
          </cell>
          <cell r="V2369" t="str">
            <v>FC</v>
          </cell>
        </row>
        <row r="2370">
          <cell r="A2370">
            <v>226</v>
          </cell>
          <cell r="B2370">
            <v>2017</v>
          </cell>
          <cell r="C2370">
            <v>8300</v>
          </cell>
          <cell r="D2370">
            <v>3</v>
          </cell>
          <cell r="E2370">
            <v>5</v>
          </cell>
          <cell r="F2370">
            <v>1</v>
          </cell>
          <cell r="G2370">
            <v>5000</v>
          </cell>
          <cell r="H2370">
            <v>5300</v>
          </cell>
          <cell r="I2370">
            <v>531</v>
          </cell>
          <cell r="J2370">
            <v>24</v>
          </cell>
          <cell r="K2370" t="str">
            <v xml:space="preserve">Estetoscopio 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 t="str">
            <v>Pieza</v>
          </cell>
          <cell r="V2370" t="str">
            <v>FC</v>
          </cell>
        </row>
        <row r="2371">
          <cell r="A2371">
            <v>227</v>
          </cell>
          <cell r="B2371">
            <v>2017</v>
          </cell>
          <cell r="C2371">
            <v>8300</v>
          </cell>
          <cell r="D2371">
            <v>3</v>
          </cell>
          <cell r="E2371">
            <v>5</v>
          </cell>
          <cell r="F2371">
            <v>1</v>
          </cell>
          <cell r="G2371">
            <v>5000</v>
          </cell>
          <cell r="H2371">
            <v>5300</v>
          </cell>
          <cell r="I2371">
            <v>531</v>
          </cell>
          <cell r="J2371">
            <v>25</v>
          </cell>
          <cell r="K2371" t="str">
            <v>Estuche de diagnóstico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 t="str">
            <v>Pieza</v>
          </cell>
          <cell r="V2371" t="str">
            <v>FC</v>
          </cell>
        </row>
        <row r="2372">
          <cell r="A2372">
            <v>228</v>
          </cell>
          <cell r="B2372">
            <v>2017</v>
          </cell>
          <cell r="C2372">
            <v>8300</v>
          </cell>
          <cell r="D2372">
            <v>3</v>
          </cell>
          <cell r="E2372">
            <v>5</v>
          </cell>
          <cell r="F2372">
            <v>1</v>
          </cell>
          <cell r="G2372">
            <v>5000</v>
          </cell>
          <cell r="H2372">
            <v>5300</v>
          </cell>
          <cell r="I2372">
            <v>531</v>
          </cell>
          <cell r="J2372">
            <v>26</v>
          </cell>
          <cell r="K2372" t="str">
            <v>Generador radiológico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 t="str">
            <v>Pieza</v>
          </cell>
          <cell r="V2372" t="str">
            <v>FC</v>
          </cell>
        </row>
        <row r="2373">
          <cell r="A2373">
            <v>229</v>
          </cell>
          <cell r="B2373">
            <v>2017</v>
          </cell>
          <cell r="C2373">
            <v>8300</v>
          </cell>
          <cell r="D2373">
            <v>3</v>
          </cell>
          <cell r="E2373">
            <v>5</v>
          </cell>
          <cell r="F2373">
            <v>1</v>
          </cell>
          <cell r="G2373">
            <v>5000</v>
          </cell>
          <cell r="H2373">
            <v>5300</v>
          </cell>
          <cell r="I2373">
            <v>531</v>
          </cell>
          <cell r="J2373">
            <v>27</v>
          </cell>
          <cell r="K2373" t="str">
            <v>Glucómetro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 t="str">
            <v>Pieza</v>
          </cell>
          <cell r="V2373" t="str">
            <v>FC</v>
          </cell>
        </row>
        <row r="2374">
          <cell r="A2374">
            <v>230</v>
          </cell>
          <cell r="B2374">
            <v>2017</v>
          </cell>
          <cell r="C2374">
            <v>8300</v>
          </cell>
          <cell r="D2374">
            <v>3</v>
          </cell>
          <cell r="E2374">
            <v>5</v>
          </cell>
          <cell r="F2374">
            <v>1</v>
          </cell>
          <cell r="G2374">
            <v>5000</v>
          </cell>
          <cell r="H2374">
            <v>5300</v>
          </cell>
          <cell r="I2374">
            <v>531</v>
          </cell>
          <cell r="J2374">
            <v>28</v>
          </cell>
          <cell r="K2374" t="str">
            <v>Lámpara de exploración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 t="str">
            <v>Pieza</v>
          </cell>
          <cell r="V2374" t="str">
            <v>FC</v>
          </cell>
        </row>
        <row r="2375">
          <cell r="A2375">
            <v>231</v>
          </cell>
          <cell r="B2375">
            <v>2017</v>
          </cell>
          <cell r="C2375">
            <v>8300</v>
          </cell>
          <cell r="D2375">
            <v>3</v>
          </cell>
          <cell r="E2375">
            <v>5</v>
          </cell>
          <cell r="F2375">
            <v>1</v>
          </cell>
          <cell r="G2375">
            <v>5000</v>
          </cell>
          <cell r="H2375">
            <v>5300</v>
          </cell>
          <cell r="I2375">
            <v>531</v>
          </cell>
          <cell r="J2375">
            <v>29</v>
          </cell>
          <cell r="K2375" t="str">
            <v>Lector de micro hematocrito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 t="str">
            <v>Pieza</v>
          </cell>
          <cell r="V2375" t="str">
            <v>FC</v>
          </cell>
        </row>
        <row r="2376">
          <cell r="A2376">
            <v>232</v>
          </cell>
          <cell r="B2376">
            <v>2017</v>
          </cell>
          <cell r="C2376">
            <v>8300</v>
          </cell>
          <cell r="D2376">
            <v>3</v>
          </cell>
          <cell r="E2376">
            <v>5</v>
          </cell>
          <cell r="F2376">
            <v>1</v>
          </cell>
          <cell r="G2376">
            <v>5000</v>
          </cell>
          <cell r="H2376">
            <v>5300</v>
          </cell>
          <cell r="I2376">
            <v>531</v>
          </cell>
          <cell r="J2376">
            <v>30</v>
          </cell>
          <cell r="K2376" t="str">
            <v>Mampara de protección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 t="str">
            <v>Pieza</v>
          </cell>
          <cell r="V2376" t="str">
            <v>FC</v>
          </cell>
        </row>
        <row r="2377">
          <cell r="A2377">
            <v>233</v>
          </cell>
          <cell r="B2377">
            <v>2017</v>
          </cell>
          <cell r="C2377">
            <v>8300</v>
          </cell>
          <cell r="D2377">
            <v>3</v>
          </cell>
          <cell r="E2377">
            <v>5</v>
          </cell>
          <cell r="F2377">
            <v>1</v>
          </cell>
          <cell r="G2377">
            <v>5000</v>
          </cell>
          <cell r="H2377">
            <v>5300</v>
          </cell>
          <cell r="I2377">
            <v>531</v>
          </cell>
          <cell r="J2377">
            <v>31</v>
          </cell>
          <cell r="K2377" t="str">
            <v>Marcador de intervalos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 t="str">
            <v>Pieza</v>
          </cell>
          <cell r="V2377" t="str">
            <v>FC</v>
          </cell>
        </row>
        <row r="2378">
          <cell r="A2378">
            <v>234</v>
          </cell>
          <cell r="B2378">
            <v>2017</v>
          </cell>
          <cell r="C2378">
            <v>8300</v>
          </cell>
          <cell r="D2378">
            <v>3</v>
          </cell>
          <cell r="E2378">
            <v>5</v>
          </cell>
          <cell r="F2378">
            <v>1</v>
          </cell>
          <cell r="G2378">
            <v>5000</v>
          </cell>
          <cell r="H2378">
            <v>5300</v>
          </cell>
          <cell r="I2378">
            <v>531</v>
          </cell>
          <cell r="J2378">
            <v>32</v>
          </cell>
          <cell r="K2378" t="str">
            <v>Mesa de exploración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 t="str">
            <v>Pieza</v>
          </cell>
          <cell r="V2378" t="str">
            <v>FC</v>
          </cell>
        </row>
        <row r="2379">
          <cell r="A2379">
            <v>235</v>
          </cell>
          <cell r="B2379">
            <v>2017</v>
          </cell>
          <cell r="C2379">
            <v>8300</v>
          </cell>
          <cell r="D2379">
            <v>3</v>
          </cell>
          <cell r="E2379">
            <v>5</v>
          </cell>
          <cell r="F2379">
            <v>1</v>
          </cell>
          <cell r="G2379">
            <v>5000</v>
          </cell>
          <cell r="H2379">
            <v>5300</v>
          </cell>
          <cell r="I2379">
            <v>531</v>
          </cell>
          <cell r="J2379">
            <v>33</v>
          </cell>
          <cell r="K2379" t="str">
            <v>Mesa de quirófano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 t="str">
            <v>Pieza</v>
          </cell>
          <cell r="V2379" t="str">
            <v>FC</v>
          </cell>
        </row>
        <row r="2380">
          <cell r="A2380">
            <v>236</v>
          </cell>
          <cell r="B2380">
            <v>2017</v>
          </cell>
          <cell r="C2380">
            <v>8300</v>
          </cell>
          <cell r="D2380">
            <v>3</v>
          </cell>
          <cell r="E2380">
            <v>5</v>
          </cell>
          <cell r="F2380">
            <v>1</v>
          </cell>
          <cell r="G2380">
            <v>5000</v>
          </cell>
          <cell r="H2380">
            <v>5300</v>
          </cell>
          <cell r="I2380">
            <v>531</v>
          </cell>
          <cell r="J2380">
            <v>34</v>
          </cell>
          <cell r="K2380" t="str">
            <v>Mesa de riñón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 t="str">
            <v>Pieza</v>
          </cell>
          <cell r="V2380" t="str">
            <v>FC</v>
          </cell>
        </row>
        <row r="2381">
          <cell r="A2381">
            <v>237</v>
          </cell>
          <cell r="B2381">
            <v>2017</v>
          </cell>
          <cell r="C2381">
            <v>8300</v>
          </cell>
          <cell r="D2381">
            <v>3</v>
          </cell>
          <cell r="E2381">
            <v>5</v>
          </cell>
          <cell r="F2381">
            <v>1</v>
          </cell>
          <cell r="G2381">
            <v>5000</v>
          </cell>
          <cell r="H2381">
            <v>5300</v>
          </cell>
          <cell r="I2381">
            <v>531</v>
          </cell>
          <cell r="J2381">
            <v>35</v>
          </cell>
          <cell r="K2381" t="str">
            <v>Mesa hospitalaria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 t="str">
            <v>Pieza</v>
          </cell>
          <cell r="V2381" t="str">
            <v>FC</v>
          </cell>
        </row>
        <row r="2382">
          <cell r="A2382">
            <v>238</v>
          </cell>
          <cell r="B2382">
            <v>2017</v>
          </cell>
          <cell r="C2382">
            <v>8300</v>
          </cell>
          <cell r="D2382">
            <v>3</v>
          </cell>
          <cell r="E2382">
            <v>5</v>
          </cell>
          <cell r="F2382">
            <v>1</v>
          </cell>
          <cell r="G2382">
            <v>5000</v>
          </cell>
          <cell r="H2382">
            <v>5300</v>
          </cell>
          <cell r="I2382">
            <v>531</v>
          </cell>
          <cell r="J2382">
            <v>36</v>
          </cell>
          <cell r="K2382" t="str">
            <v>Microscopio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 t="str">
            <v>Pieza</v>
          </cell>
          <cell r="V2382" t="str">
            <v>FC</v>
          </cell>
        </row>
        <row r="2383">
          <cell r="A2383">
            <v>239</v>
          </cell>
          <cell r="B2383">
            <v>2017</v>
          </cell>
          <cell r="C2383">
            <v>8300</v>
          </cell>
          <cell r="D2383">
            <v>3</v>
          </cell>
          <cell r="E2383">
            <v>5</v>
          </cell>
          <cell r="F2383">
            <v>1</v>
          </cell>
          <cell r="G2383">
            <v>5000</v>
          </cell>
          <cell r="H2383">
            <v>5300</v>
          </cell>
          <cell r="I2383">
            <v>531</v>
          </cell>
          <cell r="J2383">
            <v>37</v>
          </cell>
          <cell r="K2383" t="str">
            <v>Monitor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 t="str">
            <v>Pieza</v>
          </cell>
          <cell r="V2383" t="str">
            <v>FC</v>
          </cell>
        </row>
        <row r="2384">
          <cell r="A2384">
            <v>240</v>
          </cell>
          <cell r="B2384">
            <v>2017</v>
          </cell>
          <cell r="C2384">
            <v>8300</v>
          </cell>
          <cell r="D2384">
            <v>3</v>
          </cell>
          <cell r="E2384">
            <v>5</v>
          </cell>
          <cell r="F2384">
            <v>1</v>
          </cell>
          <cell r="G2384">
            <v>5000</v>
          </cell>
          <cell r="H2384">
            <v>5300</v>
          </cell>
          <cell r="I2384">
            <v>531</v>
          </cell>
          <cell r="J2384">
            <v>38</v>
          </cell>
          <cell r="K2384" t="str">
            <v>Monitor de signos vitales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 t="str">
            <v>Pieza</v>
          </cell>
          <cell r="V2384" t="str">
            <v>FC</v>
          </cell>
        </row>
        <row r="2385">
          <cell r="A2385">
            <v>241</v>
          </cell>
          <cell r="B2385">
            <v>2017</v>
          </cell>
          <cell r="C2385">
            <v>8300</v>
          </cell>
          <cell r="D2385">
            <v>3</v>
          </cell>
          <cell r="E2385">
            <v>5</v>
          </cell>
          <cell r="F2385">
            <v>1</v>
          </cell>
          <cell r="G2385">
            <v>5000</v>
          </cell>
          <cell r="H2385">
            <v>5300</v>
          </cell>
          <cell r="I2385">
            <v>531</v>
          </cell>
          <cell r="J2385">
            <v>39</v>
          </cell>
          <cell r="K2385" t="str">
            <v>Monitor para negatoscopio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  <cell r="S2385" t="str">
            <v>Pieza</v>
          </cell>
          <cell r="V2385" t="str">
            <v>FC</v>
          </cell>
        </row>
        <row r="2386">
          <cell r="A2386">
            <v>242</v>
          </cell>
          <cell r="B2386">
            <v>2017</v>
          </cell>
          <cell r="C2386">
            <v>8300</v>
          </cell>
          <cell r="D2386">
            <v>3</v>
          </cell>
          <cell r="E2386">
            <v>5</v>
          </cell>
          <cell r="F2386">
            <v>1</v>
          </cell>
          <cell r="G2386">
            <v>5000</v>
          </cell>
          <cell r="H2386">
            <v>5300</v>
          </cell>
          <cell r="I2386">
            <v>531</v>
          </cell>
          <cell r="J2386">
            <v>40</v>
          </cell>
          <cell r="K2386" t="str">
            <v>Mueble central de enfermeras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 t="str">
            <v>Pieza</v>
          </cell>
          <cell r="V2386" t="str">
            <v>FC</v>
          </cell>
        </row>
        <row r="2387">
          <cell r="A2387">
            <v>243</v>
          </cell>
          <cell r="B2387">
            <v>2017</v>
          </cell>
          <cell r="C2387">
            <v>8300</v>
          </cell>
          <cell r="D2387">
            <v>3</v>
          </cell>
          <cell r="E2387">
            <v>5</v>
          </cell>
          <cell r="F2387">
            <v>1</v>
          </cell>
          <cell r="G2387">
            <v>5000</v>
          </cell>
          <cell r="H2387">
            <v>5300</v>
          </cell>
          <cell r="I2387">
            <v>531</v>
          </cell>
          <cell r="J2387">
            <v>41</v>
          </cell>
          <cell r="K2387" t="str">
            <v>Muletas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 t="str">
            <v>Pieza</v>
          </cell>
          <cell r="V2387" t="str">
            <v>FC</v>
          </cell>
        </row>
        <row r="2388">
          <cell r="A2388">
            <v>244</v>
          </cell>
          <cell r="B2388">
            <v>2017</v>
          </cell>
          <cell r="C2388">
            <v>8300</v>
          </cell>
          <cell r="D2388">
            <v>3</v>
          </cell>
          <cell r="E2388">
            <v>5</v>
          </cell>
          <cell r="F2388">
            <v>1</v>
          </cell>
          <cell r="G2388">
            <v>5000</v>
          </cell>
          <cell r="H2388">
            <v>5300</v>
          </cell>
          <cell r="I2388">
            <v>531</v>
          </cell>
          <cell r="J2388">
            <v>42</v>
          </cell>
          <cell r="K2388" t="str">
            <v>Negatoscopio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 t="str">
            <v>Pieza</v>
          </cell>
          <cell r="V2388" t="str">
            <v>FC</v>
          </cell>
        </row>
        <row r="2389">
          <cell r="A2389">
            <v>245</v>
          </cell>
          <cell r="B2389">
            <v>2017</v>
          </cell>
          <cell r="C2389">
            <v>8300</v>
          </cell>
          <cell r="D2389">
            <v>3</v>
          </cell>
          <cell r="E2389">
            <v>5</v>
          </cell>
          <cell r="F2389">
            <v>1</v>
          </cell>
          <cell r="G2389">
            <v>5000</v>
          </cell>
          <cell r="H2389">
            <v>5300</v>
          </cell>
          <cell r="I2389">
            <v>531</v>
          </cell>
          <cell r="J2389">
            <v>43</v>
          </cell>
          <cell r="K2389" t="str">
            <v>Parrilla de placa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 t="str">
            <v>Pieza</v>
          </cell>
          <cell r="V2389" t="str">
            <v>FC</v>
          </cell>
        </row>
        <row r="2390">
          <cell r="A2390">
            <v>246</v>
          </cell>
          <cell r="B2390">
            <v>2017</v>
          </cell>
          <cell r="C2390">
            <v>8300</v>
          </cell>
          <cell r="D2390">
            <v>3</v>
          </cell>
          <cell r="E2390">
            <v>5</v>
          </cell>
          <cell r="F2390">
            <v>1</v>
          </cell>
          <cell r="G2390">
            <v>5000</v>
          </cell>
          <cell r="H2390">
            <v>5300</v>
          </cell>
          <cell r="I2390">
            <v>531</v>
          </cell>
          <cell r="J2390">
            <v>44</v>
          </cell>
          <cell r="K2390" t="str">
            <v>Porta suero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 t="str">
            <v>Pieza</v>
          </cell>
          <cell r="V2390" t="str">
            <v>FC</v>
          </cell>
        </row>
        <row r="2391">
          <cell r="A2391">
            <v>247</v>
          </cell>
          <cell r="B2391">
            <v>2017</v>
          </cell>
          <cell r="C2391">
            <v>8300</v>
          </cell>
          <cell r="D2391">
            <v>3</v>
          </cell>
          <cell r="E2391">
            <v>5</v>
          </cell>
          <cell r="F2391">
            <v>1</v>
          </cell>
          <cell r="G2391">
            <v>5000</v>
          </cell>
          <cell r="H2391">
            <v>5300</v>
          </cell>
          <cell r="I2391">
            <v>531</v>
          </cell>
          <cell r="J2391">
            <v>45</v>
          </cell>
          <cell r="K2391" t="str">
            <v xml:space="preserve">Refrigerador 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 t="str">
            <v>Pieza</v>
          </cell>
          <cell r="V2391" t="str">
            <v>FC</v>
          </cell>
        </row>
        <row r="2392">
          <cell r="A2392">
            <v>248</v>
          </cell>
          <cell r="B2392">
            <v>2017</v>
          </cell>
          <cell r="C2392">
            <v>8300</v>
          </cell>
          <cell r="D2392">
            <v>3</v>
          </cell>
          <cell r="E2392">
            <v>5</v>
          </cell>
          <cell r="F2392">
            <v>1</v>
          </cell>
          <cell r="G2392">
            <v>5000</v>
          </cell>
          <cell r="H2392">
            <v>5300</v>
          </cell>
          <cell r="I2392">
            <v>531</v>
          </cell>
          <cell r="J2392">
            <v>46</v>
          </cell>
          <cell r="K2392" t="str">
            <v>Silla de ruedas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 t="str">
            <v>Pieza</v>
          </cell>
          <cell r="V2392" t="str">
            <v>FC</v>
          </cell>
        </row>
        <row r="2393">
          <cell r="A2393">
            <v>249</v>
          </cell>
          <cell r="B2393">
            <v>2017</v>
          </cell>
          <cell r="C2393">
            <v>8300</v>
          </cell>
          <cell r="D2393">
            <v>3</v>
          </cell>
          <cell r="E2393">
            <v>5</v>
          </cell>
          <cell r="F2393">
            <v>1</v>
          </cell>
          <cell r="G2393">
            <v>5000</v>
          </cell>
          <cell r="H2393">
            <v>5300</v>
          </cell>
          <cell r="I2393">
            <v>531</v>
          </cell>
          <cell r="J2393">
            <v>47</v>
          </cell>
          <cell r="K2393" t="str">
            <v>Sistema para inactivar o esterilizar los residuos peligrosos biológicos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 t="str">
            <v>Pieza</v>
          </cell>
          <cell r="V2393" t="str">
            <v>FC</v>
          </cell>
        </row>
        <row r="2394">
          <cell r="A2394">
            <v>250</v>
          </cell>
          <cell r="B2394">
            <v>2017</v>
          </cell>
          <cell r="C2394">
            <v>8300</v>
          </cell>
          <cell r="D2394">
            <v>3</v>
          </cell>
          <cell r="E2394">
            <v>5</v>
          </cell>
          <cell r="F2394">
            <v>1</v>
          </cell>
          <cell r="G2394">
            <v>5000</v>
          </cell>
          <cell r="H2394">
            <v>5300</v>
          </cell>
          <cell r="I2394">
            <v>531</v>
          </cell>
          <cell r="J2394">
            <v>48</v>
          </cell>
          <cell r="K2394" t="str">
            <v>Sistema para marcar placas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 t="str">
            <v>Pieza</v>
          </cell>
          <cell r="V2394" t="str">
            <v>FC</v>
          </cell>
        </row>
        <row r="2395">
          <cell r="A2395">
            <v>251</v>
          </cell>
          <cell r="B2395">
            <v>2017</v>
          </cell>
          <cell r="C2395">
            <v>8300</v>
          </cell>
          <cell r="D2395">
            <v>3</v>
          </cell>
          <cell r="E2395">
            <v>5</v>
          </cell>
          <cell r="F2395">
            <v>1</v>
          </cell>
          <cell r="G2395">
            <v>5000</v>
          </cell>
          <cell r="H2395">
            <v>5300</v>
          </cell>
          <cell r="I2395">
            <v>531</v>
          </cell>
          <cell r="J2395">
            <v>49</v>
          </cell>
          <cell r="K2395" t="str">
            <v>Sistema para recolectar residuos peligrosos y para inactivar o esterilizar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 t="str">
            <v>Pieza</v>
          </cell>
          <cell r="V2395" t="str">
            <v>FC</v>
          </cell>
        </row>
        <row r="2396">
          <cell r="A2396">
            <v>252</v>
          </cell>
          <cell r="B2396">
            <v>2017</v>
          </cell>
          <cell r="C2396">
            <v>8300</v>
          </cell>
          <cell r="D2396">
            <v>3</v>
          </cell>
          <cell r="E2396">
            <v>5</v>
          </cell>
          <cell r="F2396">
            <v>1</v>
          </cell>
          <cell r="G2396">
            <v>5000</v>
          </cell>
          <cell r="H2396">
            <v>5300</v>
          </cell>
          <cell r="I2396">
            <v>531</v>
          </cell>
          <cell r="J2396">
            <v>50</v>
          </cell>
          <cell r="K2396" t="str">
            <v>Tabla para reanimación cardiopulmonar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 t="str">
            <v>Pieza</v>
          </cell>
          <cell r="V2396" t="str">
            <v>FC</v>
          </cell>
        </row>
        <row r="2397">
          <cell r="A2397">
            <v>253</v>
          </cell>
          <cell r="B2397">
            <v>2017</v>
          </cell>
          <cell r="C2397">
            <v>8300</v>
          </cell>
          <cell r="D2397">
            <v>3</v>
          </cell>
          <cell r="E2397">
            <v>5</v>
          </cell>
          <cell r="F2397">
            <v>1</v>
          </cell>
          <cell r="G2397">
            <v>5000</v>
          </cell>
          <cell r="H2397">
            <v>5300</v>
          </cell>
          <cell r="I2397">
            <v>531</v>
          </cell>
          <cell r="J2397">
            <v>51</v>
          </cell>
          <cell r="K2397" t="str">
            <v>Tablero espinal (camilla rígida)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 t="str">
            <v>Pieza</v>
          </cell>
          <cell r="V2397" t="str">
            <v>FC</v>
          </cell>
        </row>
        <row r="2398">
          <cell r="A2398">
            <v>254</v>
          </cell>
          <cell r="B2398">
            <v>2017</v>
          </cell>
          <cell r="C2398">
            <v>8300</v>
          </cell>
          <cell r="D2398">
            <v>3</v>
          </cell>
          <cell r="E2398">
            <v>5</v>
          </cell>
          <cell r="F2398">
            <v>1</v>
          </cell>
          <cell r="G2398">
            <v>5000</v>
          </cell>
          <cell r="H2398">
            <v>5300</v>
          </cell>
          <cell r="I2398">
            <v>531</v>
          </cell>
          <cell r="J2398">
            <v>52</v>
          </cell>
          <cell r="K2398" t="str">
            <v>Tanque compresor de oxígeno grado médico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 t="str">
            <v>Pieza</v>
          </cell>
          <cell r="V2398" t="str">
            <v>FC</v>
          </cell>
        </row>
        <row r="2399">
          <cell r="A2399">
            <v>255</v>
          </cell>
          <cell r="B2399">
            <v>2017</v>
          </cell>
          <cell r="C2399">
            <v>8300</v>
          </cell>
          <cell r="D2399">
            <v>3</v>
          </cell>
          <cell r="E2399">
            <v>5</v>
          </cell>
          <cell r="F2399">
            <v>1</v>
          </cell>
          <cell r="G2399">
            <v>5000</v>
          </cell>
          <cell r="H2399">
            <v>5300</v>
          </cell>
          <cell r="I2399">
            <v>531</v>
          </cell>
          <cell r="J2399">
            <v>53</v>
          </cell>
          <cell r="K2399" t="str">
            <v>Tanque de oxígeno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 t="str">
            <v>Pieza</v>
          </cell>
          <cell r="V2399" t="str">
            <v>FC</v>
          </cell>
        </row>
        <row r="2400">
          <cell r="A2400">
            <v>256</v>
          </cell>
          <cell r="B2400">
            <v>2017</v>
          </cell>
          <cell r="C2400">
            <v>8300</v>
          </cell>
          <cell r="D2400">
            <v>3</v>
          </cell>
          <cell r="E2400">
            <v>5</v>
          </cell>
          <cell r="F2400">
            <v>1</v>
          </cell>
          <cell r="G2400">
            <v>5000</v>
          </cell>
          <cell r="H2400">
            <v>5300</v>
          </cell>
          <cell r="I2400">
            <v>531</v>
          </cell>
          <cell r="J2400">
            <v>54</v>
          </cell>
          <cell r="K2400" t="str">
            <v>Termo para el transporte de vacunas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 t="str">
            <v>Pieza</v>
          </cell>
          <cell r="V2400" t="str">
            <v>FC</v>
          </cell>
        </row>
        <row r="2401">
          <cell r="A2401">
            <v>257</v>
          </cell>
          <cell r="B2401">
            <v>2017</v>
          </cell>
          <cell r="C2401">
            <v>8300</v>
          </cell>
          <cell r="D2401">
            <v>3</v>
          </cell>
          <cell r="E2401">
            <v>5</v>
          </cell>
          <cell r="F2401">
            <v>1</v>
          </cell>
          <cell r="G2401">
            <v>5000</v>
          </cell>
          <cell r="H2401">
            <v>5300</v>
          </cell>
          <cell r="I2401">
            <v>531</v>
          </cell>
          <cell r="J2401">
            <v>55</v>
          </cell>
          <cell r="K2401" t="str">
            <v>Unidad dental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 t="str">
            <v>Pieza</v>
          </cell>
          <cell r="V2401" t="str">
            <v>FC</v>
          </cell>
        </row>
        <row r="2402">
          <cell r="A2402">
            <v>258</v>
          </cell>
          <cell r="B2402">
            <v>2017</v>
          </cell>
          <cell r="C2402">
            <v>8300</v>
          </cell>
          <cell r="D2402">
            <v>3</v>
          </cell>
          <cell r="E2402">
            <v>5</v>
          </cell>
          <cell r="F2402">
            <v>1</v>
          </cell>
          <cell r="G2402">
            <v>5000</v>
          </cell>
          <cell r="H2402">
            <v>5300</v>
          </cell>
          <cell r="I2402">
            <v>532</v>
          </cell>
          <cell r="K2402" t="str">
            <v>Instrumental médico y de laboratorio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</row>
        <row r="2403">
          <cell r="A2403">
            <v>259</v>
          </cell>
          <cell r="B2403">
            <v>2017</v>
          </cell>
          <cell r="C2403">
            <v>8300</v>
          </cell>
          <cell r="D2403">
            <v>3</v>
          </cell>
          <cell r="E2403">
            <v>5</v>
          </cell>
          <cell r="F2403">
            <v>1</v>
          </cell>
          <cell r="G2403">
            <v>5000</v>
          </cell>
          <cell r="H2403">
            <v>5300</v>
          </cell>
          <cell r="I2403">
            <v>532</v>
          </cell>
          <cell r="J2403">
            <v>1</v>
          </cell>
          <cell r="K2403" t="str">
            <v>Agitador metálico de placas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 t="str">
            <v>Pieza</v>
          </cell>
          <cell r="V2403" t="str">
            <v>FC</v>
          </cell>
        </row>
        <row r="2404">
          <cell r="A2404">
            <v>260</v>
          </cell>
          <cell r="B2404">
            <v>2017</v>
          </cell>
          <cell r="C2404">
            <v>8300</v>
          </cell>
          <cell r="D2404">
            <v>3</v>
          </cell>
          <cell r="E2404">
            <v>5</v>
          </cell>
          <cell r="F2404">
            <v>1</v>
          </cell>
          <cell r="G2404">
            <v>5000</v>
          </cell>
          <cell r="H2404">
            <v>5300</v>
          </cell>
          <cell r="I2404">
            <v>532</v>
          </cell>
          <cell r="J2404">
            <v>2</v>
          </cell>
          <cell r="K2404" t="str">
            <v>Anteojos proyectores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 t="str">
            <v>Pieza</v>
          </cell>
          <cell r="V2404" t="str">
            <v>FC</v>
          </cell>
        </row>
        <row r="2405">
          <cell r="A2405">
            <v>261</v>
          </cell>
          <cell r="B2405">
            <v>2017</v>
          </cell>
          <cell r="C2405">
            <v>8300</v>
          </cell>
          <cell r="D2405">
            <v>3</v>
          </cell>
          <cell r="E2405">
            <v>5</v>
          </cell>
          <cell r="F2405">
            <v>1</v>
          </cell>
          <cell r="G2405">
            <v>5000</v>
          </cell>
          <cell r="H2405">
            <v>5300</v>
          </cell>
          <cell r="I2405">
            <v>532</v>
          </cell>
          <cell r="J2405">
            <v>3</v>
          </cell>
          <cell r="K2405" t="str">
            <v>Aspirador quirúrgico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 t="str">
            <v>Pieza</v>
          </cell>
          <cell r="V2405" t="str">
            <v>FC</v>
          </cell>
        </row>
        <row r="2406">
          <cell r="A2406">
            <v>262</v>
          </cell>
          <cell r="B2406">
            <v>2017</v>
          </cell>
          <cell r="C2406">
            <v>8300</v>
          </cell>
          <cell r="D2406">
            <v>3</v>
          </cell>
          <cell r="E2406">
            <v>5</v>
          </cell>
          <cell r="F2406">
            <v>1</v>
          </cell>
          <cell r="G2406">
            <v>5000</v>
          </cell>
          <cell r="H2406">
            <v>5300</v>
          </cell>
          <cell r="I2406">
            <v>532</v>
          </cell>
          <cell r="J2406">
            <v>4</v>
          </cell>
          <cell r="K2406" t="str">
            <v>Baumanómetro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 t="str">
            <v>Pieza</v>
          </cell>
          <cell r="V2406" t="str">
            <v>FC</v>
          </cell>
        </row>
        <row r="2407">
          <cell r="A2407">
            <v>263</v>
          </cell>
          <cell r="B2407">
            <v>2017</v>
          </cell>
          <cell r="C2407">
            <v>8300</v>
          </cell>
          <cell r="D2407">
            <v>3</v>
          </cell>
          <cell r="E2407">
            <v>5</v>
          </cell>
          <cell r="F2407">
            <v>1</v>
          </cell>
          <cell r="G2407">
            <v>5000</v>
          </cell>
          <cell r="H2407">
            <v>5300</v>
          </cell>
          <cell r="I2407">
            <v>532</v>
          </cell>
          <cell r="J2407">
            <v>5</v>
          </cell>
          <cell r="K2407" t="str">
            <v>Bolsa, válvula, mascarilla auto inflable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 t="str">
            <v>Pieza</v>
          </cell>
          <cell r="V2407" t="str">
            <v>FC</v>
          </cell>
        </row>
        <row r="2408">
          <cell r="A2408">
            <v>264</v>
          </cell>
          <cell r="B2408">
            <v>2017</v>
          </cell>
          <cell r="C2408">
            <v>8300</v>
          </cell>
          <cell r="D2408">
            <v>3</v>
          </cell>
          <cell r="E2408">
            <v>5</v>
          </cell>
          <cell r="F2408">
            <v>1</v>
          </cell>
          <cell r="G2408">
            <v>5000</v>
          </cell>
          <cell r="H2408">
            <v>5300</v>
          </cell>
          <cell r="I2408">
            <v>532</v>
          </cell>
          <cell r="J2408">
            <v>6</v>
          </cell>
          <cell r="K2408" t="str">
            <v>Bomba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 t="str">
            <v>Pieza</v>
          </cell>
          <cell r="V2408" t="str">
            <v>FC</v>
          </cell>
        </row>
        <row r="2409">
          <cell r="A2409">
            <v>265</v>
          </cell>
          <cell r="B2409">
            <v>2017</v>
          </cell>
          <cell r="C2409">
            <v>8300</v>
          </cell>
          <cell r="D2409">
            <v>3</v>
          </cell>
          <cell r="E2409">
            <v>5</v>
          </cell>
          <cell r="F2409">
            <v>1</v>
          </cell>
          <cell r="G2409">
            <v>5000</v>
          </cell>
          <cell r="H2409">
            <v>5300</v>
          </cell>
          <cell r="I2409">
            <v>532</v>
          </cell>
          <cell r="J2409">
            <v>7</v>
          </cell>
          <cell r="K2409" t="str">
            <v xml:space="preserve">Borboteador  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 t="str">
            <v>Pieza</v>
          </cell>
          <cell r="V2409" t="str">
            <v>FC</v>
          </cell>
        </row>
        <row r="2410">
          <cell r="A2410">
            <v>266</v>
          </cell>
          <cell r="B2410">
            <v>2017</v>
          </cell>
          <cell r="C2410">
            <v>8300</v>
          </cell>
          <cell r="D2410">
            <v>3</v>
          </cell>
          <cell r="E2410">
            <v>5</v>
          </cell>
          <cell r="F2410">
            <v>1</v>
          </cell>
          <cell r="G2410">
            <v>5000</v>
          </cell>
          <cell r="H2410">
            <v>5300</v>
          </cell>
          <cell r="I2410">
            <v>532</v>
          </cell>
          <cell r="J2410">
            <v>8</v>
          </cell>
          <cell r="K2410" t="str">
            <v>Bruñidor de bola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 t="str">
            <v>Pieza</v>
          </cell>
          <cell r="V2410" t="str">
            <v>FC</v>
          </cell>
        </row>
        <row r="2411">
          <cell r="A2411">
            <v>267</v>
          </cell>
          <cell r="B2411">
            <v>2017</v>
          </cell>
          <cell r="C2411">
            <v>8300</v>
          </cell>
          <cell r="D2411">
            <v>3</v>
          </cell>
          <cell r="E2411">
            <v>5</v>
          </cell>
          <cell r="F2411">
            <v>1</v>
          </cell>
          <cell r="G2411">
            <v>5000</v>
          </cell>
          <cell r="H2411">
            <v>5300</v>
          </cell>
          <cell r="I2411">
            <v>532</v>
          </cell>
          <cell r="J2411">
            <v>9</v>
          </cell>
          <cell r="K2411" t="str">
            <v>Cámara de neubawer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 t="str">
            <v>Pieza</v>
          </cell>
          <cell r="V2411" t="str">
            <v>FC</v>
          </cell>
        </row>
        <row r="2412">
          <cell r="A2412">
            <v>268</v>
          </cell>
          <cell r="B2412">
            <v>2017</v>
          </cell>
          <cell r="C2412">
            <v>8300</v>
          </cell>
          <cell r="D2412">
            <v>3</v>
          </cell>
          <cell r="E2412">
            <v>5</v>
          </cell>
          <cell r="F2412">
            <v>1</v>
          </cell>
          <cell r="G2412">
            <v>5000</v>
          </cell>
          <cell r="H2412">
            <v>5300</v>
          </cell>
          <cell r="I2412">
            <v>532</v>
          </cell>
          <cell r="J2412">
            <v>10</v>
          </cell>
          <cell r="K2412" t="str">
            <v>Campos estériles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 t="str">
            <v>Pieza</v>
          </cell>
          <cell r="V2412" t="str">
            <v>FC</v>
          </cell>
        </row>
        <row r="2413">
          <cell r="A2413">
            <v>269</v>
          </cell>
          <cell r="B2413">
            <v>2017</v>
          </cell>
          <cell r="C2413">
            <v>8300</v>
          </cell>
          <cell r="D2413">
            <v>3</v>
          </cell>
          <cell r="E2413">
            <v>5</v>
          </cell>
          <cell r="F2413">
            <v>1</v>
          </cell>
          <cell r="G2413">
            <v>5000</v>
          </cell>
          <cell r="H2413">
            <v>5300</v>
          </cell>
          <cell r="I2413">
            <v>532</v>
          </cell>
          <cell r="J2413">
            <v>11</v>
          </cell>
          <cell r="K2413" t="str">
            <v>Cánulas rectas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 t="str">
            <v>Pieza</v>
          </cell>
          <cell r="V2413" t="str">
            <v>FC</v>
          </cell>
        </row>
        <row r="2414">
          <cell r="A2414">
            <v>270</v>
          </cell>
          <cell r="B2414">
            <v>2017</v>
          </cell>
          <cell r="C2414">
            <v>8300</v>
          </cell>
          <cell r="D2414">
            <v>3</v>
          </cell>
          <cell r="E2414">
            <v>5</v>
          </cell>
          <cell r="F2414">
            <v>1</v>
          </cell>
          <cell r="G2414">
            <v>5000</v>
          </cell>
          <cell r="H2414">
            <v>5300</v>
          </cell>
          <cell r="I2414">
            <v>532</v>
          </cell>
          <cell r="J2414">
            <v>12</v>
          </cell>
          <cell r="K2414" t="str">
            <v>Carro de anestesia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  <cell r="S2414" t="str">
            <v>Pieza</v>
          </cell>
          <cell r="V2414" t="str">
            <v>FC</v>
          </cell>
        </row>
        <row r="2415">
          <cell r="A2415">
            <v>271</v>
          </cell>
          <cell r="B2415">
            <v>2017</v>
          </cell>
          <cell r="C2415">
            <v>8300</v>
          </cell>
          <cell r="D2415">
            <v>3</v>
          </cell>
          <cell r="E2415">
            <v>5</v>
          </cell>
          <cell r="F2415">
            <v>1</v>
          </cell>
          <cell r="G2415">
            <v>5000</v>
          </cell>
          <cell r="H2415">
            <v>5300</v>
          </cell>
          <cell r="I2415">
            <v>532</v>
          </cell>
          <cell r="J2415">
            <v>13</v>
          </cell>
          <cell r="K2415" t="str">
            <v>Carro de tanque con oxígeno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 t="str">
            <v>Pieza</v>
          </cell>
          <cell r="V2415" t="str">
            <v>FC</v>
          </cell>
        </row>
        <row r="2416">
          <cell r="A2416">
            <v>272</v>
          </cell>
          <cell r="B2416">
            <v>2017</v>
          </cell>
          <cell r="C2416">
            <v>8300</v>
          </cell>
          <cell r="D2416">
            <v>3</v>
          </cell>
          <cell r="E2416">
            <v>5</v>
          </cell>
          <cell r="F2416">
            <v>1</v>
          </cell>
          <cell r="G2416">
            <v>5000</v>
          </cell>
          <cell r="H2416">
            <v>5300</v>
          </cell>
          <cell r="I2416">
            <v>532</v>
          </cell>
          <cell r="J2416">
            <v>14</v>
          </cell>
          <cell r="K2416" t="str">
            <v>Cavitrón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 t="str">
            <v>Pieza</v>
          </cell>
          <cell r="V2416" t="str">
            <v>FC</v>
          </cell>
        </row>
        <row r="2417">
          <cell r="A2417">
            <v>273</v>
          </cell>
          <cell r="B2417">
            <v>2017</v>
          </cell>
          <cell r="C2417">
            <v>8300</v>
          </cell>
          <cell r="D2417">
            <v>3</v>
          </cell>
          <cell r="E2417">
            <v>5</v>
          </cell>
          <cell r="F2417">
            <v>1</v>
          </cell>
          <cell r="G2417">
            <v>5000</v>
          </cell>
          <cell r="H2417">
            <v>5300</v>
          </cell>
          <cell r="I2417">
            <v>532</v>
          </cell>
          <cell r="J2417">
            <v>15</v>
          </cell>
          <cell r="K2417" t="str">
            <v xml:space="preserve">Compresor  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 t="str">
            <v>Pieza</v>
          </cell>
          <cell r="V2417" t="str">
            <v>FC</v>
          </cell>
        </row>
        <row r="2418">
          <cell r="A2418">
            <v>274</v>
          </cell>
          <cell r="B2418">
            <v>2017</v>
          </cell>
          <cell r="C2418">
            <v>8300</v>
          </cell>
          <cell r="D2418">
            <v>3</v>
          </cell>
          <cell r="E2418">
            <v>5</v>
          </cell>
          <cell r="F2418">
            <v>1</v>
          </cell>
          <cell r="G2418">
            <v>5000</v>
          </cell>
          <cell r="H2418">
            <v>5300</v>
          </cell>
          <cell r="I2418">
            <v>532</v>
          </cell>
          <cell r="J2418">
            <v>16</v>
          </cell>
          <cell r="K2418" t="str">
            <v>Equipo revelador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 t="str">
            <v>Pieza</v>
          </cell>
          <cell r="V2418" t="str">
            <v>FC</v>
          </cell>
        </row>
        <row r="2419">
          <cell r="A2419">
            <v>275</v>
          </cell>
          <cell r="B2419">
            <v>2017</v>
          </cell>
          <cell r="C2419">
            <v>8300</v>
          </cell>
          <cell r="D2419">
            <v>3</v>
          </cell>
          <cell r="E2419">
            <v>5</v>
          </cell>
          <cell r="F2419">
            <v>1</v>
          </cell>
          <cell r="G2419">
            <v>5000</v>
          </cell>
          <cell r="H2419">
            <v>5300</v>
          </cell>
          <cell r="I2419">
            <v>532</v>
          </cell>
          <cell r="J2419">
            <v>17</v>
          </cell>
          <cell r="K2419" t="str">
            <v>Escalinata metálica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 t="str">
            <v>Pieza</v>
          </cell>
          <cell r="V2419" t="str">
            <v>FC</v>
          </cell>
        </row>
        <row r="2420">
          <cell r="A2420">
            <v>276</v>
          </cell>
          <cell r="B2420">
            <v>2017</v>
          </cell>
          <cell r="C2420">
            <v>8300</v>
          </cell>
          <cell r="D2420">
            <v>3</v>
          </cell>
          <cell r="E2420">
            <v>5</v>
          </cell>
          <cell r="F2420">
            <v>1</v>
          </cell>
          <cell r="G2420">
            <v>5000</v>
          </cell>
          <cell r="H2420">
            <v>5300</v>
          </cell>
          <cell r="I2420">
            <v>532</v>
          </cell>
          <cell r="J2420">
            <v>18</v>
          </cell>
          <cell r="K2420" t="str">
            <v>Espátula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 t="str">
            <v>Pieza</v>
          </cell>
          <cell r="V2420" t="str">
            <v>FC</v>
          </cell>
        </row>
        <row r="2421">
          <cell r="A2421">
            <v>277</v>
          </cell>
          <cell r="B2421">
            <v>2017</v>
          </cell>
          <cell r="C2421">
            <v>8300</v>
          </cell>
          <cell r="D2421">
            <v>3</v>
          </cell>
          <cell r="E2421">
            <v>5</v>
          </cell>
          <cell r="F2421">
            <v>1</v>
          </cell>
          <cell r="G2421">
            <v>5000</v>
          </cell>
          <cell r="H2421">
            <v>5300</v>
          </cell>
          <cell r="I2421">
            <v>532</v>
          </cell>
          <cell r="J2421">
            <v>19</v>
          </cell>
          <cell r="K2421" t="str">
            <v>Espejos graves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 t="str">
            <v>Pieza</v>
          </cell>
          <cell r="V2421" t="str">
            <v>FC</v>
          </cell>
        </row>
        <row r="2422">
          <cell r="A2422">
            <v>278</v>
          </cell>
          <cell r="B2422">
            <v>2017</v>
          </cell>
          <cell r="C2422">
            <v>8300</v>
          </cell>
          <cell r="D2422">
            <v>3</v>
          </cell>
          <cell r="E2422">
            <v>5</v>
          </cell>
          <cell r="F2422">
            <v>1</v>
          </cell>
          <cell r="G2422">
            <v>5000</v>
          </cell>
          <cell r="H2422">
            <v>5300</v>
          </cell>
          <cell r="I2422">
            <v>532</v>
          </cell>
          <cell r="J2422">
            <v>20</v>
          </cell>
          <cell r="K2422" t="str">
            <v>Estantería de farmacia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 t="str">
            <v>Pieza</v>
          </cell>
          <cell r="V2422" t="str">
            <v>FC</v>
          </cell>
        </row>
        <row r="2423">
          <cell r="A2423">
            <v>279</v>
          </cell>
          <cell r="B2423">
            <v>2017</v>
          </cell>
          <cell r="C2423">
            <v>8300</v>
          </cell>
          <cell r="D2423">
            <v>3</v>
          </cell>
          <cell r="E2423">
            <v>5</v>
          </cell>
          <cell r="F2423">
            <v>1</v>
          </cell>
          <cell r="G2423">
            <v>5000</v>
          </cell>
          <cell r="H2423">
            <v>5300</v>
          </cell>
          <cell r="I2423">
            <v>532</v>
          </cell>
          <cell r="J2423">
            <v>21</v>
          </cell>
          <cell r="K2423" t="str">
            <v>Esterilizador de vapor con cámara de acero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 t="str">
            <v>Pieza</v>
          </cell>
          <cell r="V2423" t="str">
            <v>FC</v>
          </cell>
        </row>
        <row r="2424">
          <cell r="A2424">
            <v>280</v>
          </cell>
          <cell r="B2424">
            <v>2017</v>
          </cell>
          <cell r="C2424">
            <v>8300</v>
          </cell>
          <cell r="D2424">
            <v>3</v>
          </cell>
          <cell r="E2424">
            <v>5</v>
          </cell>
          <cell r="F2424">
            <v>1</v>
          </cell>
          <cell r="G2424">
            <v>5000</v>
          </cell>
          <cell r="H2424">
            <v>5300</v>
          </cell>
          <cell r="I2424">
            <v>532</v>
          </cell>
          <cell r="J2424">
            <v>22</v>
          </cell>
          <cell r="K2424" t="str">
            <v>Estetoscopio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 t="str">
            <v>Pieza</v>
          </cell>
          <cell r="V2424" t="str">
            <v>FC</v>
          </cell>
        </row>
        <row r="2425">
          <cell r="A2425">
            <v>281</v>
          </cell>
          <cell r="B2425">
            <v>2017</v>
          </cell>
          <cell r="C2425">
            <v>8300</v>
          </cell>
          <cell r="D2425">
            <v>3</v>
          </cell>
          <cell r="E2425">
            <v>5</v>
          </cell>
          <cell r="F2425">
            <v>1</v>
          </cell>
          <cell r="G2425">
            <v>5000</v>
          </cell>
          <cell r="H2425">
            <v>5300</v>
          </cell>
          <cell r="I2425">
            <v>532</v>
          </cell>
          <cell r="J2425">
            <v>23</v>
          </cell>
          <cell r="K2425" t="str">
            <v>Estuche de Diagnóstico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 t="str">
            <v>Pieza</v>
          </cell>
          <cell r="V2425" t="str">
            <v>FC</v>
          </cell>
        </row>
        <row r="2426">
          <cell r="A2426">
            <v>282</v>
          </cell>
          <cell r="B2426">
            <v>2017</v>
          </cell>
          <cell r="C2426">
            <v>8300</v>
          </cell>
          <cell r="D2426">
            <v>3</v>
          </cell>
          <cell r="E2426">
            <v>5</v>
          </cell>
          <cell r="F2426">
            <v>1</v>
          </cell>
          <cell r="G2426">
            <v>5000</v>
          </cell>
          <cell r="H2426">
            <v>5300</v>
          </cell>
          <cell r="I2426">
            <v>532</v>
          </cell>
          <cell r="J2426">
            <v>24</v>
          </cell>
          <cell r="K2426" t="str">
            <v>Estuche de profilaxis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 t="str">
            <v>Pieza</v>
          </cell>
          <cell r="V2426" t="str">
            <v>FC</v>
          </cell>
        </row>
        <row r="2427">
          <cell r="A2427">
            <v>283</v>
          </cell>
          <cell r="B2427">
            <v>2017</v>
          </cell>
          <cell r="C2427">
            <v>8300</v>
          </cell>
          <cell r="D2427">
            <v>3</v>
          </cell>
          <cell r="E2427">
            <v>5</v>
          </cell>
          <cell r="F2427">
            <v>1</v>
          </cell>
          <cell r="G2427">
            <v>5000</v>
          </cell>
          <cell r="H2427">
            <v>5300</v>
          </cell>
          <cell r="I2427">
            <v>532</v>
          </cell>
          <cell r="J2427">
            <v>25</v>
          </cell>
          <cell r="K2427" t="str">
            <v>Exploradores dobles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  <cell r="S2427" t="str">
            <v>Pieza</v>
          </cell>
          <cell r="V2427" t="str">
            <v>FC</v>
          </cell>
        </row>
        <row r="2428">
          <cell r="A2428">
            <v>284</v>
          </cell>
          <cell r="B2428">
            <v>2017</v>
          </cell>
          <cell r="C2428">
            <v>8300</v>
          </cell>
          <cell r="D2428">
            <v>3</v>
          </cell>
          <cell r="E2428">
            <v>5</v>
          </cell>
          <cell r="F2428">
            <v>1</v>
          </cell>
          <cell r="G2428">
            <v>5000</v>
          </cell>
          <cell r="H2428">
            <v>5300</v>
          </cell>
          <cell r="I2428">
            <v>532</v>
          </cell>
          <cell r="J2428">
            <v>26</v>
          </cell>
          <cell r="K2428" t="str">
            <v>Fórceps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 t="str">
            <v>Pieza</v>
          </cell>
          <cell r="V2428" t="str">
            <v>FC</v>
          </cell>
        </row>
        <row r="2429">
          <cell r="A2429">
            <v>285</v>
          </cell>
          <cell r="B2429">
            <v>2017</v>
          </cell>
          <cell r="C2429">
            <v>8300</v>
          </cell>
          <cell r="D2429">
            <v>3</v>
          </cell>
          <cell r="E2429">
            <v>5</v>
          </cell>
          <cell r="F2429">
            <v>1</v>
          </cell>
          <cell r="G2429">
            <v>5000</v>
          </cell>
          <cell r="H2429">
            <v>5300</v>
          </cell>
          <cell r="I2429">
            <v>532</v>
          </cell>
          <cell r="J2429">
            <v>27</v>
          </cell>
          <cell r="K2429" t="str">
            <v>Incubadora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 t="str">
            <v>Pieza</v>
          </cell>
          <cell r="V2429" t="str">
            <v>FC</v>
          </cell>
        </row>
        <row r="2430">
          <cell r="A2430">
            <v>286</v>
          </cell>
          <cell r="B2430">
            <v>2017</v>
          </cell>
          <cell r="C2430">
            <v>8300</v>
          </cell>
          <cell r="D2430">
            <v>3</v>
          </cell>
          <cell r="E2430">
            <v>5</v>
          </cell>
          <cell r="F2430">
            <v>1</v>
          </cell>
          <cell r="G2430">
            <v>5000</v>
          </cell>
          <cell r="H2430">
            <v>5300</v>
          </cell>
          <cell r="I2430">
            <v>532</v>
          </cell>
          <cell r="J2430">
            <v>28</v>
          </cell>
          <cell r="K2430" t="str">
            <v>Infantómetro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 t="str">
            <v>Pieza</v>
          </cell>
          <cell r="V2430" t="str">
            <v>FC</v>
          </cell>
        </row>
        <row r="2431">
          <cell r="A2431">
            <v>287</v>
          </cell>
          <cell r="B2431">
            <v>2017</v>
          </cell>
          <cell r="C2431">
            <v>8300</v>
          </cell>
          <cell r="D2431">
            <v>3</v>
          </cell>
          <cell r="E2431">
            <v>5</v>
          </cell>
          <cell r="F2431">
            <v>1</v>
          </cell>
          <cell r="G2431">
            <v>5000</v>
          </cell>
          <cell r="H2431">
            <v>5300</v>
          </cell>
          <cell r="I2431">
            <v>532</v>
          </cell>
          <cell r="J2431">
            <v>29</v>
          </cell>
          <cell r="K2431" t="str">
            <v>Instrumental quirúrgico para cirugía ginecológica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  <cell r="S2431" t="str">
            <v>Pieza</v>
          </cell>
          <cell r="V2431" t="str">
            <v>FC</v>
          </cell>
        </row>
        <row r="2432">
          <cell r="A2432">
            <v>288</v>
          </cell>
          <cell r="B2432">
            <v>2017</v>
          </cell>
          <cell r="C2432">
            <v>8300</v>
          </cell>
          <cell r="D2432">
            <v>3</v>
          </cell>
          <cell r="E2432">
            <v>5</v>
          </cell>
          <cell r="F2432">
            <v>1</v>
          </cell>
          <cell r="G2432">
            <v>5000</v>
          </cell>
          <cell r="H2432">
            <v>5300</v>
          </cell>
          <cell r="I2432">
            <v>532</v>
          </cell>
          <cell r="J2432">
            <v>30</v>
          </cell>
          <cell r="K2432" t="str">
            <v>Instrumental quirúrgico para cirugía mayor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  <cell r="S2432" t="str">
            <v>Pieza</v>
          </cell>
          <cell r="V2432" t="str">
            <v>FC</v>
          </cell>
        </row>
        <row r="2433">
          <cell r="A2433">
            <v>289</v>
          </cell>
          <cell r="B2433">
            <v>2017</v>
          </cell>
          <cell r="C2433">
            <v>8300</v>
          </cell>
          <cell r="D2433">
            <v>3</v>
          </cell>
          <cell r="E2433">
            <v>5</v>
          </cell>
          <cell r="F2433">
            <v>1</v>
          </cell>
          <cell r="G2433">
            <v>5000</v>
          </cell>
          <cell r="H2433">
            <v>5300</v>
          </cell>
          <cell r="I2433">
            <v>532</v>
          </cell>
          <cell r="J2433">
            <v>31</v>
          </cell>
          <cell r="K2433" t="str">
            <v>Instrumental servicios médicos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 t="str">
            <v>Pieza</v>
          </cell>
          <cell r="V2433" t="str">
            <v>FC</v>
          </cell>
        </row>
        <row r="2434">
          <cell r="A2434">
            <v>290</v>
          </cell>
          <cell r="B2434">
            <v>2017</v>
          </cell>
          <cell r="C2434">
            <v>8300</v>
          </cell>
          <cell r="D2434">
            <v>3</v>
          </cell>
          <cell r="E2434">
            <v>5</v>
          </cell>
          <cell r="F2434">
            <v>1</v>
          </cell>
          <cell r="G2434">
            <v>5000</v>
          </cell>
          <cell r="H2434">
            <v>5300</v>
          </cell>
          <cell r="I2434">
            <v>532</v>
          </cell>
          <cell r="J2434">
            <v>32</v>
          </cell>
          <cell r="K2434" t="str">
            <v>Laringoscopio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 t="str">
            <v>Pieza</v>
          </cell>
          <cell r="V2434" t="str">
            <v>FC</v>
          </cell>
        </row>
        <row r="2435">
          <cell r="A2435">
            <v>291</v>
          </cell>
          <cell r="B2435">
            <v>2017</v>
          </cell>
          <cell r="C2435">
            <v>8300</v>
          </cell>
          <cell r="D2435">
            <v>3</v>
          </cell>
          <cell r="E2435">
            <v>5</v>
          </cell>
          <cell r="F2435">
            <v>1</v>
          </cell>
          <cell r="G2435">
            <v>5000</v>
          </cell>
          <cell r="H2435">
            <v>5300</v>
          </cell>
          <cell r="I2435">
            <v>532</v>
          </cell>
          <cell r="J2435">
            <v>33</v>
          </cell>
          <cell r="K2435" t="str">
            <v>Mango para bisturí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  <cell r="S2435" t="str">
            <v>Pieza</v>
          </cell>
          <cell r="V2435" t="str">
            <v>FC</v>
          </cell>
        </row>
        <row r="2436">
          <cell r="A2436">
            <v>292</v>
          </cell>
          <cell r="B2436">
            <v>2017</v>
          </cell>
          <cell r="C2436">
            <v>8300</v>
          </cell>
          <cell r="D2436">
            <v>3</v>
          </cell>
          <cell r="E2436">
            <v>5</v>
          </cell>
          <cell r="F2436">
            <v>1</v>
          </cell>
          <cell r="G2436">
            <v>5000</v>
          </cell>
          <cell r="H2436">
            <v>5300</v>
          </cell>
          <cell r="I2436">
            <v>532</v>
          </cell>
          <cell r="J2436">
            <v>34</v>
          </cell>
          <cell r="K2436" t="str">
            <v>Nebulizador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  <cell r="S2436" t="str">
            <v>Pieza</v>
          </cell>
          <cell r="V2436" t="str">
            <v>FC</v>
          </cell>
        </row>
        <row r="2437">
          <cell r="A2437">
            <v>293</v>
          </cell>
          <cell r="B2437">
            <v>2017</v>
          </cell>
          <cell r="C2437">
            <v>8300</v>
          </cell>
          <cell r="D2437">
            <v>3</v>
          </cell>
          <cell r="E2437">
            <v>5</v>
          </cell>
          <cell r="F2437">
            <v>1</v>
          </cell>
          <cell r="G2437">
            <v>5000</v>
          </cell>
          <cell r="H2437">
            <v>5300</v>
          </cell>
          <cell r="I2437">
            <v>532</v>
          </cell>
          <cell r="J2437">
            <v>35</v>
          </cell>
          <cell r="K2437" t="str">
            <v>Oftalmoscopio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 t="str">
            <v>Pieza</v>
          </cell>
          <cell r="V2437" t="str">
            <v>FC</v>
          </cell>
        </row>
        <row r="2438">
          <cell r="A2438">
            <v>294</v>
          </cell>
          <cell r="B2438">
            <v>2017</v>
          </cell>
          <cell r="C2438">
            <v>8300</v>
          </cell>
          <cell r="D2438">
            <v>3</v>
          </cell>
          <cell r="E2438">
            <v>5</v>
          </cell>
          <cell r="F2438">
            <v>1</v>
          </cell>
          <cell r="G2438">
            <v>5000</v>
          </cell>
          <cell r="H2438">
            <v>5300</v>
          </cell>
          <cell r="I2438">
            <v>532</v>
          </cell>
          <cell r="J2438">
            <v>36</v>
          </cell>
          <cell r="K2438" t="str">
            <v>Otoscopio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  <cell r="S2438" t="str">
            <v>Pieza</v>
          </cell>
          <cell r="V2438" t="str">
            <v>FC</v>
          </cell>
        </row>
        <row r="2439">
          <cell r="A2439">
            <v>295</v>
          </cell>
          <cell r="B2439">
            <v>2017</v>
          </cell>
          <cell r="C2439">
            <v>8300</v>
          </cell>
          <cell r="D2439">
            <v>3</v>
          </cell>
          <cell r="E2439">
            <v>5</v>
          </cell>
          <cell r="F2439">
            <v>1</v>
          </cell>
          <cell r="G2439">
            <v>5000</v>
          </cell>
          <cell r="H2439">
            <v>5300</v>
          </cell>
          <cell r="I2439">
            <v>532</v>
          </cell>
          <cell r="J2439">
            <v>37</v>
          </cell>
          <cell r="K2439" t="str">
            <v>Pinzas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 t="str">
            <v>Pieza</v>
          </cell>
          <cell r="V2439" t="str">
            <v>FC</v>
          </cell>
        </row>
        <row r="2440">
          <cell r="A2440">
            <v>296</v>
          </cell>
          <cell r="B2440">
            <v>2017</v>
          </cell>
          <cell r="C2440">
            <v>8300</v>
          </cell>
          <cell r="D2440">
            <v>3</v>
          </cell>
          <cell r="E2440">
            <v>5</v>
          </cell>
          <cell r="F2440">
            <v>1</v>
          </cell>
          <cell r="G2440">
            <v>5000</v>
          </cell>
          <cell r="H2440">
            <v>5300</v>
          </cell>
          <cell r="I2440">
            <v>532</v>
          </cell>
          <cell r="J2440">
            <v>38</v>
          </cell>
          <cell r="K2440" t="str">
            <v>Porta aguja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  <cell r="S2440" t="str">
            <v>Pieza</v>
          </cell>
          <cell r="V2440" t="str">
            <v>FC</v>
          </cell>
        </row>
        <row r="2441">
          <cell r="A2441">
            <v>297</v>
          </cell>
          <cell r="B2441">
            <v>2017</v>
          </cell>
          <cell r="C2441">
            <v>8300</v>
          </cell>
          <cell r="D2441">
            <v>3</v>
          </cell>
          <cell r="E2441">
            <v>5</v>
          </cell>
          <cell r="F2441">
            <v>1</v>
          </cell>
          <cell r="G2441">
            <v>5000</v>
          </cell>
          <cell r="H2441">
            <v>5300</v>
          </cell>
          <cell r="I2441">
            <v>532</v>
          </cell>
          <cell r="J2441">
            <v>39</v>
          </cell>
          <cell r="K2441" t="str">
            <v>Porta amalgama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 t="str">
            <v>Pieza</v>
          </cell>
          <cell r="V2441" t="str">
            <v>FC</v>
          </cell>
        </row>
        <row r="2442">
          <cell r="A2442">
            <v>298</v>
          </cell>
          <cell r="B2442">
            <v>2017</v>
          </cell>
          <cell r="C2442">
            <v>8300</v>
          </cell>
          <cell r="D2442">
            <v>3</v>
          </cell>
          <cell r="E2442">
            <v>5</v>
          </cell>
          <cell r="F2442">
            <v>1</v>
          </cell>
          <cell r="G2442">
            <v>5000</v>
          </cell>
          <cell r="H2442">
            <v>5300</v>
          </cell>
          <cell r="I2442">
            <v>532</v>
          </cell>
          <cell r="J2442">
            <v>40</v>
          </cell>
          <cell r="K2442" t="str">
            <v>Porta suero fijo en sala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  <cell r="S2442" t="str">
            <v>Pieza</v>
          </cell>
          <cell r="V2442" t="str">
            <v>FC</v>
          </cell>
        </row>
        <row r="2443">
          <cell r="A2443">
            <v>299</v>
          </cell>
          <cell r="B2443">
            <v>2017</v>
          </cell>
          <cell r="C2443">
            <v>8300</v>
          </cell>
          <cell r="D2443">
            <v>3</v>
          </cell>
          <cell r="E2443">
            <v>5</v>
          </cell>
          <cell r="F2443">
            <v>1</v>
          </cell>
          <cell r="G2443">
            <v>5000</v>
          </cell>
          <cell r="H2443">
            <v>5300</v>
          </cell>
          <cell r="I2443">
            <v>532</v>
          </cell>
          <cell r="J2443">
            <v>41</v>
          </cell>
          <cell r="K2443" t="str">
            <v>Recipientes del aspirador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  <cell r="S2443" t="str">
            <v>Pieza</v>
          </cell>
          <cell r="V2443" t="str">
            <v>FC</v>
          </cell>
        </row>
        <row r="2444">
          <cell r="A2444">
            <v>300</v>
          </cell>
          <cell r="B2444">
            <v>2017</v>
          </cell>
          <cell r="C2444">
            <v>8300</v>
          </cell>
          <cell r="D2444">
            <v>3</v>
          </cell>
          <cell r="E2444">
            <v>5</v>
          </cell>
          <cell r="F2444">
            <v>1</v>
          </cell>
          <cell r="G2444">
            <v>5000</v>
          </cell>
          <cell r="H2444">
            <v>5300</v>
          </cell>
          <cell r="I2444">
            <v>532</v>
          </cell>
          <cell r="J2444">
            <v>42</v>
          </cell>
          <cell r="K2444" t="str">
            <v>Refractómetro de mano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 t="str">
            <v>Pieza</v>
          </cell>
          <cell r="V2444" t="str">
            <v>FC</v>
          </cell>
        </row>
        <row r="2445">
          <cell r="A2445">
            <v>301</v>
          </cell>
          <cell r="B2445">
            <v>2017</v>
          </cell>
          <cell r="C2445">
            <v>8300</v>
          </cell>
          <cell r="D2445">
            <v>3</v>
          </cell>
          <cell r="E2445">
            <v>5</v>
          </cell>
          <cell r="F2445">
            <v>1</v>
          </cell>
          <cell r="G2445">
            <v>5000</v>
          </cell>
          <cell r="H2445">
            <v>5300</v>
          </cell>
          <cell r="I2445">
            <v>532</v>
          </cell>
          <cell r="J2445">
            <v>43</v>
          </cell>
          <cell r="K2445" t="str">
            <v>Riñón metálico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 t="str">
            <v>Pieza</v>
          </cell>
          <cell r="V2445" t="str">
            <v>FC</v>
          </cell>
        </row>
        <row r="2446">
          <cell r="A2446">
            <v>302</v>
          </cell>
          <cell r="B2446">
            <v>2017</v>
          </cell>
          <cell r="C2446">
            <v>8300</v>
          </cell>
          <cell r="D2446">
            <v>3</v>
          </cell>
          <cell r="E2446">
            <v>5</v>
          </cell>
          <cell r="F2446">
            <v>1</v>
          </cell>
          <cell r="G2446">
            <v>5000</v>
          </cell>
          <cell r="H2446">
            <v>5300</v>
          </cell>
          <cell r="I2446">
            <v>532</v>
          </cell>
          <cell r="J2446">
            <v>44</v>
          </cell>
          <cell r="K2446" t="str">
            <v>Set de cirugía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 t="str">
            <v>Pieza</v>
          </cell>
          <cell r="V2446" t="str">
            <v>FC</v>
          </cell>
        </row>
        <row r="2447">
          <cell r="A2447">
            <v>303</v>
          </cell>
          <cell r="B2447">
            <v>2017</v>
          </cell>
          <cell r="C2447">
            <v>8300</v>
          </cell>
          <cell r="D2447">
            <v>3</v>
          </cell>
          <cell r="E2447">
            <v>5</v>
          </cell>
          <cell r="F2447">
            <v>1</v>
          </cell>
          <cell r="G2447">
            <v>5000</v>
          </cell>
          <cell r="H2447">
            <v>5300</v>
          </cell>
          <cell r="I2447">
            <v>532</v>
          </cell>
          <cell r="J2447">
            <v>45</v>
          </cell>
          <cell r="K2447" t="str">
            <v>Silla de ruedas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 t="str">
            <v>Pieza</v>
          </cell>
          <cell r="V2447" t="str">
            <v>FC</v>
          </cell>
        </row>
        <row r="2448">
          <cell r="A2448">
            <v>304</v>
          </cell>
          <cell r="B2448">
            <v>2017</v>
          </cell>
          <cell r="C2448">
            <v>8300</v>
          </cell>
          <cell r="D2448">
            <v>3</v>
          </cell>
          <cell r="E2448">
            <v>5</v>
          </cell>
          <cell r="F2448">
            <v>1</v>
          </cell>
          <cell r="G2448">
            <v>5000</v>
          </cell>
          <cell r="H2448">
            <v>5300</v>
          </cell>
          <cell r="I2448">
            <v>532</v>
          </cell>
          <cell r="J2448">
            <v>46</v>
          </cell>
          <cell r="K2448" t="str">
            <v>Sillón oftalmológico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 t="str">
            <v>Pieza</v>
          </cell>
          <cell r="V2448" t="str">
            <v>FC</v>
          </cell>
        </row>
        <row r="2449">
          <cell r="A2449">
            <v>305</v>
          </cell>
          <cell r="B2449">
            <v>2017</v>
          </cell>
          <cell r="C2449">
            <v>8300</v>
          </cell>
          <cell r="D2449">
            <v>3</v>
          </cell>
          <cell r="E2449">
            <v>5</v>
          </cell>
          <cell r="F2449">
            <v>1</v>
          </cell>
          <cell r="G2449">
            <v>5000</v>
          </cell>
          <cell r="H2449">
            <v>5300</v>
          </cell>
          <cell r="I2449">
            <v>532</v>
          </cell>
          <cell r="J2449">
            <v>47</v>
          </cell>
          <cell r="K2449" t="str">
            <v>Tensiómetro aneroide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  <cell r="S2449" t="str">
            <v>Pieza</v>
          </cell>
          <cell r="V2449" t="str">
            <v>FC</v>
          </cell>
        </row>
        <row r="2450">
          <cell r="A2450">
            <v>306</v>
          </cell>
          <cell r="B2450">
            <v>2017</v>
          </cell>
          <cell r="C2450">
            <v>8300</v>
          </cell>
          <cell r="D2450">
            <v>3</v>
          </cell>
          <cell r="E2450">
            <v>5</v>
          </cell>
          <cell r="F2450">
            <v>1</v>
          </cell>
          <cell r="G2450">
            <v>5000</v>
          </cell>
          <cell r="H2450">
            <v>5300</v>
          </cell>
          <cell r="I2450">
            <v>532</v>
          </cell>
          <cell r="J2450">
            <v>48</v>
          </cell>
          <cell r="K2450" t="str">
            <v xml:space="preserve">Tina para lavado 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 t="str">
            <v>Pieza</v>
          </cell>
          <cell r="V2450" t="str">
            <v>FC</v>
          </cell>
        </row>
        <row r="2451">
          <cell r="A2451">
            <v>307</v>
          </cell>
          <cell r="B2451">
            <v>2017</v>
          </cell>
          <cell r="C2451">
            <v>8300</v>
          </cell>
          <cell r="D2451">
            <v>3</v>
          </cell>
          <cell r="E2451">
            <v>5</v>
          </cell>
          <cell r="F2451">
            <v>1</v>
          </cell>
          <cell r="G2451">
            <v>5000</v>
          </cell>
          <cell r="H2451">
            <v>5300</v>
          </cell>
          <cell r="I2451">
            <v>532</v>
          </cell>
          <cell r="J2451">
            <v>49</v>
          </cell>
          <cell r="K2451" t="str">
            <v xml:space="preserve">Vitrina 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  <cell r="S2451" t="str">
            <v>Pieza</v>
          </cell>
          <cell r="V2451" t="str">
            <v>FC</v>
          </cell>
        </row>
        <row r="2452">
          <cell r="A2452">
            <v>308</v>
          </cell>
          <cell r="B2452">
            <v>2017</v>
          </cell>
          <cell r="C2452">
            <v>8300</v>
          </cell>
          <cell r="D2452">
            <v>3</v>
          </cell>
          <cell r="E2452">
            <v>5</v>
          </cell>
          <cell r="F2452">
            <v>1</v>
          </cell>
          <cell r="G2452">
            <v>5000</v>
          </cell>
          <cell r="H2452">
            <v>5400</v>
          </cell>
          <cell r="K2452" t="str">
            <v>Vehículos y Equipo de Transporte</v>
          </cell>
          <cell r="L2452">
            <v>400000</v>
          </cell>
          <cell r="M2452">
            <v>0</v>
          </cell>
          <cell r="N2452">
            <v>400000</v>
          </cell>
          <cell r="O2452">
            <v>0</v>
          </cell>
          <cell r="P2452">
            <v>0</v>
          </cell>
          <cell r="Q2452">
            <v>0</v>
          </cell>
          <cell r="R2452">
            <v>400000</v>
          </cell>
        </row>
        <row r="2453">
          <cell r="A2453">
            <v>309</v>
          </cell>
          <cell r="B2453">
            <v>2017</v>
          </cell>
          <cell r="C2453">
            <v>8300</v>
          </cell>
          <cell r="D2453">
            <v>3</v>
          </cell>
          <cell r="E2453">
            <v>5</v>
          </cell>
          <cell r="F2453">
            <v>1</v>
          </cell>
          <cell r="G2453">
            <v>5000</v>
          </cell>
          <cell r="H2453">
            <v>5400</v>
          </cell>
          <cell r="I2453">
            <v>541</v>
          </cell>
          <cell r="K2453" t="str">
            <v>Vehículos y equipo terrestre</v>
          </cell>
          <cell r="L2453">
            <v>400000</v>
          </cell>
          <cell r="M2453">
            <v>0</v>
          </cell>
          <cell r="N2453">
            <v>400000</v>
          </cell>
          <cell r="O2453">
            <v>0</v>
          </cell>
          <cell r="P2453">
            <v>0</v>
          </cell>
          <cell r="Q2453">
            <v>0</v>
          </cell>
          <cell r="R2453">
            <v>400000</v>
          </cell>
        </row>
        <row r="2454">
          <cell r="A2454">
            <v>310</v>
          </cell>
          <cell r="B2454">
            <v>2017</v>
          </cell>
          <cell r="C2454">
            <v>8300</v>
          </cell>
          <cell r="D2454">
            <v>3</v>
          </cell>
          <cell r="E2454">
            <v>5</v>
          </cell>
          <cell r="F2454">
            <v>1</v>
          </cell>
          <cell r="G2454">
            <v>5000</v>
          </cell>
          <cell r="H2454">
            <v>5400</v>
          </cell>
          <cell r="I2454">
            <v>541</v>
          </cell>
          <cell r="J2454">
            <v>1</v>
          </cell>
          <cell r="K2454" t="str">
            <v xml:space="preserve">Ambulancia 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  <cell r="S2454" t="str">
            <v>Pieza</v>
          </cell>
          <cell r="V2454" t="str">
            <v>AE</v>
          </cell>
        </row>
        <row r="2455">
          <cell r="A2455">
            <v>311</v>
          </cell>
          <cell r="B2455">
            <v>2017</v>
          </cell>
          <cell r="C2455">
            <v>8300</v>
          </cell>
          <cell r="D2455">
            <v>3</v>
          </cell>
          <cell r="E2455">
            <v>5</v>
          </cell>
          <cell r="F2455">
            <v>1</v>
          </cell>
          <cell r="G2455">
            <v>5000</v>
          </cell>
          <cell r="H2455">
            <v>5400</v>
          </cell>
          <cell r="I2455">
            <v>541</v>
          </cell>
          <cell r="J2455">
            <v>2</v>
          </cell>
          <cell r="K2455" t="str">
            <v>Camión para traslado de reos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 t="str">
            <v>Pieza</v>
          </cell>
          <cell r="V2455" t="str">
            <v>FC</v>
          </cell>
        </row>
        <row r="2456">
          <cell r="A2456">
            <v>312</v>
          </cell>
          <cell r="B2456">
            <v>2017</v>
          </cell>
          <cell r="C2456">
            <v>8300</v>
          </cell>
          <cell r="D2456">
            <v>3</v>
          </cell>
          <cell r="E2456">
            <v>5</v>
          </cell>
          <cell r="F2456">
            <v>1</v>
          </cell>
          <cell r="G2456">
            <v>5000</v>
          </cell>
          <cell r="H2456">
            <v>5400</v>
          </cell>
          <cell r="I2456">
            <v>541</v>
          </cell>
          <cell r="J2456">
            <v>3</v>
          </cell>
          <cell r="K2456" t="str">
            <v>Camioneta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  <cell r="S2456" t="str">
            <v>Pieza</v>
          </cell>
          <cell r="V2456" t="str">
            <v>FC</v>
          </cell>
        </row>
        <row r="2457">
          <cell r="A2457">
            <v>313</v>
          </cell>
          <cell r="B2457">
            <v>2017</v>
          </cell>
          <cell r="C2457">
            <v>8300</v>
          </cell>
          <cell r="D2457">
            <v>3</v>
          </cell>
          <cell r="E2457">
            <v>5</v>
          </cell>
          <cell r="F2457">
            <v>1</v>
          </cell>
          <cell r="G2457">
            <v>5000</v>
          </cell>
          <cell r="H2457">
            <v>5400</v>
          </cell>
          <cell r="I2457">
            <v>541</v>
          </cell>
          <cell r="J2457">
            <v>4</v>
          </cell>
          <cell r="K2457" t="str">
            <v xml:space="preserve">Cuatrimoto 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  <cell r="S2457" t="str">
            <v>Pieza</v>
          </cell>
          <cell r="V2457" t="str">
            <v>AE</v>
          </cell>
        </row>
        <row r="2458">
          <cell r="A2458">
            <v>314</v>
          </cell>
          <cell r="B2458">
            <v>2017</v>
          </cell>
          <cell r="C2458">
            <v>8300</v>
          </cell>
          <cell r="D2458">
            <v>3</v>
          </cell>
          <cell r="E2458">
            <v>5</v>
          </cell>
          <cell r="F2458">
            <v>1</v>
          </cell>
          <cell r="G2458">
            <v>5000</v>
          </cell>
          <cell r="H2458">
            <v>5400</v>
          </cell>
          <cell r="I2458">
            <v>541</v>
          </cell>
          <cell r="J2458">
            <v>5</v>
          </cell>
          <cell r="K2458" t="str">
            <v xml:space="preserve">Motocicleta 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  <cell r="S2458" t="str">
            <v>Pieza</v>
          </cell>
          <cell r="V2458" t="str">
            <v>AE</v>
          </cell>
        </row>
        <row r="2459">
          <cell r="A2459">
            <v>315</v>
          </cell>
          <cell r="B2459">
            <v>2017</v>
          </cell>
          <cell r="C2459">
            <v>8300</v>
          </cell>
          <cell r="D2459">
            <v>3</v>
          </cell>
          <cell r="E2459">
            <v>5</v>
          </cell>
          <cell r="F2459">
            <v>1</v>
          </cell>
          <cell r="G2459">
            <v>5000</v>
          </cell>
          <cell r="H2459">
            <v>5400</v>
          </cell>
          <cell r="I2459">
            <v>541</v>
          </cell>
          <cell r="J2459">
            <v>6</v>
          </cell>
          <cell r="K2459" t="str">
            <v>Vehículo</v>
          </cell>
          <cell r="L2459">
            <v>400000</v>
          </cell>
          <cell r="M2459">
            <v>0</v>
          </cell>
          <cell r="N2459">
            <v>400000</v>
          </cell>
          <cell r="O2459">
            <v>0</v>
          </cell>
          <cell r="P2459">
            <v>0</v>
          </cell>
          <cell r="Q2459">
            <v>0</v>
          </cell>
          <cell r="R2459">
            <v>400000</v>
          </cell>
          <cell r="S2459" t="str">
            <v>Pieza</v>
          </cell>
          <cell r="T2459">
            <v>2</v>
          </cell>
          <cell r="V2459" t="str">
            <v>FC</v>
          </cell>
        </row>
        <row r="2460">
          <cell r="A2460">
            <v>316</v>
          </cell>
          <cell r="B2460">
            <v>2017</v>
          </cell>
          <cell r="C2460">
            <v>8300</v>
          </cell>
          <cell r="D2460">
            <v>3</v>
          </cell>
          <cell r="E2460">
            <v>5</v>
          </cell>
          <cell r="F2460">
            <v>1</v>
          </cell>
          <cell r="G2460">
            <v>5000</v>
          </cell>
          <cell r="H2460">
            <v>5400</v>
          </cell>
          <cell r="I2460">
            <v>542</v>
          </cell>
          <cell r="K2460" t="str">
            <v>Carrocerías y remolques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</row>
        <row r="2461">
          <cell r="A2461">
            <v>317</v>
          </cell>
          <cell r="B2461">
            <v>2017</v>
          </cell>
          <cell r="C2461">
            <v>8300</v>
          </cell>
          <cell r="D2461">
            <v>3</v>
          </cell>
          <cell r="E2461">
            <v>5</v>
          </cell>
          <cell r="F2461">
            <v>1</v>
          </cell>
          <cell r="G2461">
            <v>5000</v>
          </cell>
          <cell r="H2461">
            <v>5400</v>
          </cell>
          <cell r="I2461">
            <v>542</v>
          </cell>
          <cell r="J2461">
            <v>1</v>
          </cell>
          <cell r="K2461" t="str">
            <v>Remolque para traslado de equipo antimotín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  <cell r="S2461" t="str">
            <v>Pieza</v>
          </cell>
          <cell r="V2461" t="str">
            <v>AE</v>
          </cell>
        </row>
        <row r="2462">
          <cell r="A2462">
            <v>318</v>
          </cell>
          <cell r="B2462">
            <v>2017</v>
          </cell>
          <cell r="C2462">
            <v>8300</v>
          </cell>
          <cell r="D2462">
            <v>3</v>
          </cell>
          <cell r="E2462">
            <v>5</v>
          </cell>
          <cell r="F2462">
            <v>1</v>
          </cell>
          <cell r="G2462">
            <v>5000</v>
          </cell>
          <cell r="H2462">
            <v>5500</v>
          </cell>
          <cell r="K2462" t="str">
            <v>Equipo de Defensa y Seguridad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  <cell r="R2462">
            <v>0</v>
          </cell>
        </row>
        <row r="2463">
          <cell r="A2463">
            <v>319</v>
          </cell>
          <cell r="B2463">
            <v>2017</v>
          </cell>
          <cell r="C2463">
            <v>8300</v>
          </cell>
          <cell r="D2463">
            <v>3</v>
          </cell>
          <cell r="E2463">
            <v>5</v>
          </cell>
          <cell r="F2463">
            <v>1</v>
          </cell>
          <cell r="G2463">
            <v>5000</v>
          </cell>
          <cell r="H2463">
            <v>5500</v>
          </cell>
          <cell r="I2463">
            <v>551</v>
          </cell>
          <cell r="K2463" t="str">
            <v>Equipo de defensa y seguridad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R2463">
            <v>0</v>
          </cell>
        </row>
        <row r="2464">
          <cell r="A2464">
            <v>320</v>
          </cell>
          <cell r="B2464">
            <v>2017</v>
          </cell>
          <cell r="C2464">
            <v>8300</v>
          </cell>
          <cell r="D2464">
            <v>3</v>
          </cell>
          <cell r="E2464">
            <v>5</v>
          </cell>
          <cell r="F2464">
            <v>1</v>
          </cell>
          <cell r="G2464">
            <v>5000</v>
          </cell>
          <cell r="H2464">
            <v>5500</v>
          </cell>
          <cell r="I2464">
            <v>551</v>
          </cell>
          <cell r="J2464">
            <v>1</v>
          </cell>
          <cell r="K2464" t="str">
            <v xml:space="preserve">Armas 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 t="str">
            <v>Pieza</v>
          </cell>
          <cell r="V2464" t="str">
            <v>FC</v>
          </cell>
        </row>
        <row r="2465">
          <cell r="A2465">
            <v>321</v>
          </cell>
          <cell r="B2465">
            <v>2017</v>
          </cell>
          <cell r="C2465">
            <v>8300</v>
          </cell>
          <cell r="D2465">
            <v>3</v>
          </cell>
          <cell r="E2465">
            <v>5</v>
          </cell>
          <cell r="F2465">
            <v>1</v>
          </cell>
          <cell r="G2465">
            <v>5000</v>
          </cell>
          <cell r="H2465">
            <v>5500</v>
          </cell>
          <cell r="I2465">
            <v>551</v>
          </cell>
          <cell r="J2465">
            <v>2</v>
          </cell>
          <cell r="K2465" t="str">
            <v xml:space="preserve">Cabina portátil insonorizada 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 t="str">
            <v>Pieza</v>
          </cell>
          <cell r="V2465" t="str">
            <v>FC</v>
          </cell>
        </row>
        <row r="2466">
          <cell r="A2466">
            <v>322</v>
          </cell>
          <cell r="B2466">
            <v>2017</v>
          </cell>
          <cell r="C2466">
            <v>8300</v>
          </cell>
          <cell r="D2466">
            <v>3</v>
          </cell>
          <cell r="E2466">
            <v>5</v>
          </cell>
          <cell r="F2466">
            <v>1</v>
          </cell>
          <cell r="G2466">
            <v>5000</v>
          </cell>
          <cell r="H2466">
            <v>5500</v>
          </cell>
          <cell r="I2466">
            <v>551</v>
          </cell>
          <cell r="J2466">
            <v>3</v>
          </cell>
          <cell r="K2466" t="str">
            <v>Cañón Sónico (acústico de largo alcance de 150 decibelios)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  <cell r="S2466" t="str">
            <v>Pieza</v>
          </cell>
          <cell r="V2466" t="str">
            <v>FC</v>
          </cell>
        </row>
        <row r="2467">
          <cell r="A2467">
            <v>323</v>
          </cell>
          <cell r="B2467">
            <v>2017</v>
          </cell>
          <cell r="C2467">
            <v>8300</v>
          </cell>
          <cell r="D2467">
            <v>3</v>
          </cell>
          <cell r="E2467">
            <v>5</v>
          </cell>
          <cell r="F2467">
            <v>1</v>
          </cell>
          <cell r="G2467">
            <v>5000</v>
          </cell>
          <cell r="H2467">
            <v>5500</v>
          </cell>
          <cell r="I2467">
            <v>551</v>
          </cell>
          <cell r="J2467">
            <v>4</v>
          </cell>
          <cell r="K2467" t="str">
            <v xml:space="preserve">Inhibidores de señal de espectro radioeléctrico 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 t="str">
            <v>Pieza</v>
          </cell>
          <cell r="V2467" t="str">
            <v>FC</v>
          </cell>
        </row>
        <row r="2468">
          <cell r="A2468">
            <v>324</v>
          </cell>
          <cell r="B2468">
            <v>2017</v>
          </cell>
          <cell r="C2468">
            <v>8300</v>
          </cell>
          <cell r="D2468">
            <v>3</v>
          </cell>
          <cell r="E2468">
            <v>5</v>
          </cell>
          <cell r="F2468">
            <v>1</v>
          </cell>
          <cell r="G2468">
            <v>5000</v>
          </cell>
          <cell r="H2468">
            <v>5500</v>
          </cell>
          <cell r="I2468">
            <v>551</v>
          </cell>
          <cell r="J2468">
            <v>5</v>
          </cell>
          <cell r="K2468" t="str">
            <v>Mira Telescópica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 t="str">
            <v>Pieza</v>
          </cell>
          <cell r="V2468" t="str">
            <v>FC</v>
          </cell>
        </row>
        <row r="2469">
          <cell r="A2469">
            <v>325</v>
          </cell>
          <cell r="B2469">
            <v>2017</v>
          </cell>
          <cell r="C2469">
            <v>8300</v>
          </cell>
          <cell r="D2469">
            <v>3</v>
          </cell>
          <cell r="E2469">
            <v>5</v>
          </cell>
          <cell r="F2469">
            <v>1</v>
          </cell>
          <cell r="G2469">
            <v>5000</v>
          </cell>
          <cell r="H2469">
            <v>5500</v>
          </cell>
          <cell r="I2469">
            <v>551</v>
          </cell>
          <cell r="J2469">
            <v>6</v>
          </cell>
          <cell r="K2469" t="str">
            <v xml:space="preserve">Sistema de detección de sustancias prohibidas en cavidades 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  <cell r="S2469" t="str">
            <v>Pieza</v>
          </cell>
          <cell r="V2469" t="str">
            <v>FC</v>
          </cell>
        </row>
        <row r="2470">
          <cell r="A2470">
            <v>326</v>
          </cell>
          <cell r="B2470">
            <v>2017</v>
          </cell>
          <cell r="C2470">
            <v>8300</v>
          </cell>
          <cell r="D2470">
            <v>3</v>
          </cell>
          <cell r="E2470">
            <v>5</v>
          </cell>
          <cell r="F2470">
            <v>1</v>
          </cell>
          <cell r="G2470">
            <v>5000</v>
          </cell>
          <cell r="H2470">
            <v>5600</v>
          </cell>
          <cell r="K2470" t="str">
            <v>Maquinaria, otros equipos y herramientas</v>
          </cell>
          <cell r="L2470">
            <v>2829876.75</v>
          </cell>
          <cell r="M2470">
            <v>0</v>
          </cell>
          <cell r="N2470">
            <v>2829876.75</v>
          </cell>
          <cell r="O2470">
            <v>0</v>
          </cell>
          <cell r="P2470">
            <v>0</v>
          </cell>
          <cell r="Q2470">
            <v>0</v>
          </cell>
          <cell r="R2470">
            <v>2829876.75</v>
          </cell>
        </row>
        <row r="2471">
          <cell r="A2471">
            <v>327</v>
          </cell>
          <cell r="B2471">
            <v>2017</v>
          </cell>
          <cell r="C2471">
            <v>8300</v>
          </cell>
          <cell r="D2471">
            <v>3</v>
          </cell>
          <cell r="E2471">
            <v>5</v>
          </cell>
          <cell r="F2471">
            <v>1</v>
          </cell>
          <cell r="G2471">
            <v>5000</v>
          </cell>
          <cell r="H2471">
            <v>5600</v>
          </cell>
          <cell r="I2471">
            <v>562</v>
          </cell>
          <cell r="K2471" t="str">
            <v>Maquinaria y equipo industrial</v>
          </cell>
          <cell r="L2471">
            <v>516984</v>
          </cell>
          <cell r="M2471">
            <v>0</v>
          </cell>
          <cell r="N2471">
            <v>516984</v>
          </cell>
          <cell r="O2471">
            <v>0</v>
          </cell>
          <cell r="P2471">
            <v>0</v>
          </cell>
          <cell r="Q2471">
            <v>0</v>
          </cell>
          <cell r="R2471">
            <v>516984</v>
          </cell>
        </row>
        <row r="2472">
          <cell r="A2472">
            <v>328</v>
          </cell>
          <cell r="B2472">
            <v>2017</v>
          </cell>
          <cell r="C2472">
            <v>8300</v>
          </cell>
          <cell r="D2472">
            <v>3</v>
          </cell>
          <cell r="E2472">
            <v>5</v>
          </cell>
          <cell r="F2472">
            <v>1</v>
          </cell>
          <cell r="G2472">
            <v>5000</v>
          </cell>
          <cell r="H2472">
            <v>5600</v>
          </cell>
          <cell r="I2472">
            <v>562</v>
          </cell>
          <cell r="J2472">
            <v>1</v>
          </cell>
          <cell r="K2472" t="str">
            <v>Aparato mata insectos eléctrico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  <cell r="S2472" t="str">
            <v xml:space="preserve">Equipo  </v>
          </cell>
          <cell r="V2472" t="str">
            <v>FC</v>
          </cell>
        </row>
        <row r="2473">
          <cell r="A2473">
            <v>329</v>
          </cell>
          <cell r="B2473">
            <v>2017</v>
          </cell>
          <cell r="C2473">
            <v>8300</v>
          </cell>
          <cell r="D2473">
            <v>3</v>
          </cell>
          <cell r="E2473">
            <v>5</v>
          </cell>
          <cell r="F2473">
            <v>1</v>
          </cell>
          <cell r="G2473">
            <v>5000</v>
          </cell>
          <cell r="H2473">
            <v>5600</v>
          </cell>
          <cell r="I2473">
            <v>562</v>
          </cell>
          <cell r="J2473">
            <v>2</v>
          </cell>
          <cell r="K2473" t="str">
            <v>Batidora industrial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 t="str">
            <v>Pieza</v>
          </cell>
          <cell r="V2473" t="str">
            <v>FC</v>
          </cell>
        </row>
        <row r="2474">
          <cell r="A2474">
            <v>330</v>
          </cell>
          <cell r="B2474">
            <v>2017</v>
          </cell>
          <cell r="C2474">
            <v>8300</v>
          </cell>
          <cell r="D2474">
            <v>3</v>
          </cell>
          <cell r="E2474">
            <v>5</v>
          </cell>
          <cell r="F2474">
            <v>1</v>
          </cell>
          <cell r="G2474">
            <v>5000</v>
          </cell>
          <cell r="H2474">
            <v>5600</v>
          </cell>
          <cell r="I2474">
            <v>562</v>
          </cell>
          <cell r="J2474">
            <v>3</v>
          </cell>
          <cell r="K2474" t="str">
            <v>Bomba (sumergible)</v>
          </cell>
          <cell r="L2474">
            <v>150000</v>
          </cell>
          <cell r="M2474">
            <v>0</v>
          </cell>
          <cell r="N2474">
            <v>150000</v>
          </cell>
          <cell r="O2474">
            <v>0</v>
          </cell>
          <cell r="P2474">
            <v>0</v>
          </cell>
          <cell r="Q2474">
            <v>0</v>
          </cell>
          <cell r="R2474">
            <v>150000</v>
          </cell>
          <cell r="S2474" t="str">
            <v>Pieza</v>
          </cell>
          <cell r="T2474">
            <v>1</v>
          </cell>
          <cell r="V2474" t="str">
            <v>FC</v>
          </cell>
        </row>
        <row r="2475">
          <cell r="A2475">
            <v>331</v>
          </cell>
          <cell r="B2475">
            <v>2017</v>
          </cell>
          <cell r="C2475">
            <v>8300</v>
          </cell>
          <cell r="D2475">
            <v>3</v>
          </cell>
          <cell r="E2475">
            <v>5</v>
          </cell>
          <cell r="F2475">
            <v>1</v>
          </cell>
          <cell r="G2475">
            <v>5000</v>
          </cell>
          <cell r="H2475">
            <v>5600</v>
          </cell>
          <cell r="I2475">
            <v>562</v>
          </cell>
          <cell r="J2475">
            <v>4</v>
          </cell>
          <cell r="K2475" t="str">
            <v xml:space="preserve">Campana 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 t="str">
            <v>Pieza</v>
          </cell>
          <cell r="V2475" t="str">
            <v>FC</v>
          </cell>
        </row>
        <row r="2476">
          <cell r="A2476">
            <v>332</v>
          </cell>
          <cell r="B2476">
            <v>2017</v>
          </cell>
          <cell r="C2476">
            <v>8300</v>
          </cell>
          <cell r="D2476">
            <v>3</v>
          </cell>
          <cell r="E2476">
            <v>5</v>
          </cell>
          <cell r="F2476">
            <v>1</v>
          </cell>
          <cell r="G2476">
            <v>5000</v>
          </cell>
          <cell r="H2476">
            <v>5600</v>
          </cell>
          <cell r="I2476">
            <v>562</v>
          </cell>
          <cell r="J2476">
            <v>5</v>
          </cell>
          <cell r="K2476" t="str">
            <v>Congelador</v>
          </cell>
          <cell r="L2476">
            <v>56400</v>
          </cell>
          <cell r="M2476">
            <v>0</v>
          </cell>
          <cell r="N2476">
            <v>56400</v>
          </cell>
          <cell r="P2476">
            <v>0</v>
          </cell>
          <cell r="Q2476">
            <v>0</v>
          </cell>
          <cell r="R2476">
            <v>56400</v>
          </cell>
          <cell r="S2476" t="str">
            <v>Pieza</v>
          </cell>
          <cell r="T2476">
            <v>6</v>
          </cell>
          <cell r="V2476" t="str">
            <v>FC</v>
          </cell>
        </row>
        <row r="2477">
          <cell r="A2477">
            <v>333</v>
          </cell>
          <cell r="B2477">
            <v>2017</v>
          </cell>
          <cell r="C2477">
            <v>8300</v>
          </cell>
          <cell r="D2477">
            <v>3</v>
          </cell>
          <cell r="E2477">
            <v>5</v>
          </cell>
          <cell r="F2477">
            <v>1</v>
          </cell>
          <cell r="G2477">
            <v>5000</v>
          </cell>
          <cell r="H2477">
            <v>5600</v>
          </cell>
          <cell r="I2477">
            <v>562</v>
          </cell>
          <cell r="J2477">
            <v>6</v>
          </cell>
          <cell r="K2477" t="str">
            <v>Detector de metales</v>
          </cell>
          <cell r="M2477">
            <v>0</v>
          </cell>
          <cell r="N2477">
            <v>0</v>
          </cell>
          <cell r="P2477">
            <v>0</v>
          </cell>
          <cell r="Q2477">
            <v>0</v>
          </cell>
          <cell r="R2477">
            <v>0</v>
          </cell>
          <cell r="S2477" t="str">
            <v>Pieza</v>
          </cell>
          <cell r="V2477" t="str">
            <v>FC</v>
          </cell>
        </row>
        <row r="2478">
          <cell r="A2478">
            <v>334</v>
          </cell>
          <cell r="B2478">
            <v>2017</v>
          </cell>
          <cell r="C2478">
            <v>8300</v>
          </cell>
          <cell r="D2478">
            <v>3</v>
          </cell>
          <cell r="E2478">
            <v>5</v>
          </cell>
          <cell r="F2478">
            <v>1</v>
          </cell>
          <cell r="G2478">
            <v>5000</v>
          </cell>
          <cell r="H2478">
            <v>5600</v>
          </cell>
          <cell r="I2478">
            <v>562</v>
          </cell>
          <cell r="J2478">
            <v>7</v>
          </cell>
          <cell r="K2478" t="str">
            <v>Equipo de pintado</v>
          </cell>
          <cell r="M2478">
            <v>0</v>
          </cell>
          <cell r="N2478">
            <v>0</v>
          </cell>
          <cell r="P2478">
            <v>0</v>
          </cell>
          <cell r="Q2478">
            <v>0</v>
          </cell>
          <cell r="R2478">
            <v>0</v>
          </cell>
          <cell r="S2478" t="str">
            <v>Pieza</v>
          </cell>
          <cell r="V2478" t="str">
            <v>FC</v>
          </cell>
        </row>
        <row r="2479">
          <cell r="A2479">
            <v>335</v>
          </cell>
          <cell r="B2479">
            <v>2017</v>
          </cell>
          <cell r="C2479">
            <v>8300</v>
          </cell>
          <cell r="D2479">
            <v>3</v>
          </cell>
          <cell r="E2479">
            <v>5</v>
          </cell>
          <cell r="F2479">
            <v>1</v>
          </cell>
          <cell r="G2479">
            <v>5000</v>
          </cell>
          <cell r="H2479">
            <v>5600</v>
          </cell>
          <cell r="I2479">
            <v>562</v>
          </cell>
          <cell r="J2479">
            <v>8</v>
          </cell>
          <cell r="K2479" t="str">
            <v xml:space="preserve">Equipo de rayos x </v>
          </cell>
          <cell r="M2479">
            <v>0</v>
          </cell>
          <cell r="N2479">
            <v>0</v>
          </cell>
          <cell r="P2479">
            <v>0</v>
          </cell>
          <cell r="Q2479">
            <v>0</v>
          </cell>
          <cell r="R2479">
            <v>0</v>
          </cell>
          <cell r="S2479" t="str">
            <v>Pieza</v>
          </cell>
          <cell r="V2479" t="str">
            <v>FC</v>
          </cell>
        </row>
        <row r="2480">
          <cell r="A2480">
            <v>336</v>
          </cell>
          <cell r="B2480">
            <v>2017</v>
          </cell>
          <cell r="C2480">
            <v>8300</v>
          </cell>
          <cell r="D2480">
            <v>3</v>
          </cell>
          <cell r="E2480">
            <v>5</v>
          </cell>
          <cell r="F2480">
            <v>1</v>
          </cell>
          <cell r="G2480">
            <v>5000</v>
          </cell>
          <cell r="H2480">
            <v>5600</v>
          </cell>
          <cell r="I2480">
            <v>562</v>
          </cell>
          <cell r="J2480">
            <v>9</v>
          </cell>
          <cell r="K2480" t="str">
            <v>Espiguero para 18 charolas</v>
          </cell>
          <cell r="M2480">
            <v>0</v>
          </cell>
          <cell r="N2480">
            <v>0</v>
          </cell>
          <cell r="P2480">
            <v>0</v>
          </cell>
          <cell r="Q2480">
            <v>0</v>
          </cell>
          <cell r="R2480">
            <v>0</v>
          </cell>
          <cell r="S2480" t="str">
            <v>Pieza</v>
          </cell>
          <cell r="V2480" t="str">
            <v>FC</v>
          </cell>
        </row>
        <row r="2481">
          <cell r="A2481">
            <v>337</v>
          </cell>
          <cell r="B2481">
            <v>2017</v>
          </cell>
          <cell r="C2481">
            <v>8300</v>
          </cell>
          <cell r="D2481">
            <v>3</v>
          </cell>
          <cell r="E2481">
            <v>5</v>
          </cell>
          <cell r="F2481">
            <v>1</v>
          </cell>
          <cell r="G2481">
            <v>5000</v>
          </cell>
          <cell r="H2481">
            <v>5600</v>
          </cell>
          <cell r="I2481">
            <v>562</v>
          </cell>
          <cell r="J2481">
            <v>10</v>
          </cell>
          <cell r="K2481" t="str">
            <v>Estofón de gas</v>
          </cell>
          <cell r="L2481">
            <v>58500</v>
          </cell>
          <cell r="M2481">
            <v>0</v>
          </cell>
          <cell r="N2481">
            <v>58500</v>
          </cell>
          <cell r="P2481">
            <v>0</v>
          </cell>
          <cell r="Q2481">
            <v>0</v>
          </cell>
          <cell r="R2481">
            <v>58500</v>
          </cell>
          <cell r="S2481" t="str">
            <v>Pieza</v>
          </cell>
          <cell r="T2481">
            <v>6</v>
          </cell>
          <cell r="V2481" t="str">
            <v>FC</v>
          </cell>
        </row>
        <row r="2482">
          <cell r="A2482">
            <v>338</v>
          </cell>
          <cell r="B2482">
            <v>2017</v>
          </cell>
          <cell r="C2482">
            <v>8300</v>
          </cell>
          <cell r="D2482">
            <v>3</v>
          </cell>
          <cell r="E2482">
            <v>5</v>
          </cell>
          <cell r="F2482">
            <v>1</v>
          </cell>
          <cell r="G2482">
            <v>5000</v>
          </cell>
          <cell r="H2482">
            <v>5600</v>
          </cell>
          <cell r="I2482">
            <v>562</v>
          </cell>
          <cell r="J2482">
            <v>11</v>
          </cell>
          <cell r="K2482" t="str">
            <v xml:space="preserve">Exprimidor de jugos </v>
          </cell>
          <cell r="M2482">
            <v>0</v>
          </cell>
          <cell r="N2482">
            <v>0</v>
          </cell>
          <cell r="P2482">
            <v>0</v>
          </cell>
          <cell r="Q2482">
            <v>0</v>
          </cell>
          <cell r="R2482">
            <v>0</v>
          </cell>
          <cell r="S2482" t="str">
            <v>Pieza</v>
          </cell>
          <cell r="V2482" t="str">
            <v>FC</v>
          </cell>
        </row>
        <row r="2483">
          <cell r="A2483">
            <v>339</v>
          </cell>
          <cell r="B2483">
            <v>2017</v>
          </cell>
          <cell r="C2483">
            <v>8300</v>
          </cell>
          <cell r="D2483">
            <v>3</v>
          </cell>
          <cell r="E2483">
            <v>5</v>
          </cell>
          <cell r="F2483">
            <v>1</v>
          </cell>
          <cell r="G2483">
            <v>5000</v>
          </cell>
          <cell r="H2483">
            <v>5600</v>
          </cell>
          <cell r="I2483">
            <v>562</v>
          </cell>
          <cell r="J2483">
            <v>12</v>
          </cell>
          <cell r="K2483" t="str">
            <v>Fogón</v>
          </cell>
          <cell r="M2483">
            <v>0</v>
          </cell>
          <cell r="N2483">
            <v>0</v>
          </cell>
          <cell r="P2483">
            <v>0</v>
          </cell>
          <cell r="Q2483">
            <v>0</v>
          </cell>
          <cell r="R2483">
            <v>0</v>
          </cell>
          <cell r="S2483" t="str">
            <v>Pieza</v>
          </cell>
          <cell r="V2483" t="str">
            <v>FC</v>
          </cell>
        </row>
        <row r="2484">
          <cell r="A2484">
            <v>340</v>
          </cell>
          <cell r="B2484">
            <v>2017</v>
          </cell>
          <cell r="C2484">
            <v>8300</v>
          </cell>
          <cell r="D2484">
            <v>3</v>
          </cell>
          <cell r="E2484">
            <v>5</v>
          </cell>
          <cell r="F2484">
            <v>1</v>
          </cell>
          <cell r="G2484">
            <v>5000</v>
          </cell>
          <cell r="H2484">
            <v>5600</v>
          </cell>
          <cell r="I2484">
            <v>562</v>
          </cell>
          <cell r="J2484">
            <v>13</v>
          </cell>
          <cell r="K2484" t="str">
            <v>Freidora</v>
          </cell>
          <cell r="M2484">
            <v>0</v>
          </cell>
          <cell r="N2484">
            <v>0</v>
          </cell>
          <cell r="P2484">
            <v>0</v>
          </cell>
          <cell r="Q2484">
            <v>0</v>
          </cell>
          <cell r="R2484">
            <v>0</v>
          </cell>
          <cell r="S2484" t="str">
            <v>Pieza</v>
          </cell>
          <cell r="V2484" t="str">
            <v>FC</v>
          </cell>
        </row>
        <row r="2485">
          <cell r="A2485">
            <v>341</v>
          </cell>
          <cell r="B2485">
            <v>2017</v>
          </cell>
          <cell r="C2485">
            <v>8300</v>
          </cell>
          <cell r="D2485">
            <v>3</v>
          </cell>
          <cell r="E2485">
            <v>5</v>
          </cell>
          <cell r="F2485">
            <v>1</v>
          </cell>
          <cell r="G2485">
            <v>5000</v>
          </cell>
          <cell r="H2485">
            <v>5600</v>
          </cell>
          <cell r="I2485">
            <v>562</v>
          </cell>
          <cell r="J2485">
            <v>14</v>
          </cell>
          <cell r="K2485" t="str">
            <v>Horno</v>
          </cell>
          <cell r="M2485">
            <v>0</v>
          </cell>
          <cell r="N2485">
            <v>0</v>
          </cell>
          <cell r="P2485">
            <v>0</v>
          </cell>
          <cell r="Q2485">
            <v>0</v>
          </cell>
          <cell r="R2485">
            <v>0</v>
          </cell>
          <cell r="S2485" t="str">
            <v>Pieza</v>
          </cell>
          <cell r="V2485" t="str">
            <v>FC</v>
          </cell>
        </row>
        <row r="2486">
          <cell r="A2486">
            <v>342</v>
          </cell>
          <cell r="B2486">
            <v>2017</v>
          </cell>
          <cell r="C2486">
            <v>8300</v>
          </cell>
          <cell r="D2486">
            <v>3</v>
          </cell>
          <cell r="E2486">
            <v>5</v>
          </cell>
          <cell r="F2486">
            <v>1</v>
          </cell>
          <cell r="G2486">
            <v>5000</v>
          </cell>
          <cell r="H2486">
            <v>5600</v>
          </cell>
          <cell r="I2486">
            <v>562</v>
          </cell>
          <cell r="J2486">
            <v>15</v>
          </cell>
          <cell r="K2486" t="str">
            <v>Hornos de pan</v>
          </cell>
          <cell r="M2486">
            <v>0</v>
          </cell>
          <cell r="N2486">
            <v>0</v>
          </cell>
          <cell r="P2486">
            <v>0</v>
          </cell>
          <cell r="Q2486">
            <v>0</v>
          </cell>
          <cell r="R2486">
            <v>0</v>
          </cell>
          <cell r="S2486" t="str">
            <v>Pieza</v>
          </cell>
          <cell r="V2486" t="str">
            <v>FC</v>
          </cell>
        </row>
        <row r="2487">
          <cell r="A2487">
            <v>343</v>
          </cell>
          <cell r="B2487">
            <v>2017</v>
          </cell>
          <cell r="C2487">
            <v>8300</v>
          </cell>
          <cell r="D2487">
            <v>3</v>
          </cell>
          <cell r="E2487">
            <v>5</v>
          </cell>
          <cell r="F2487">
            <v>1</v>
          </cell>
          <cell r="G2487">
            <v>5000</v>
          </cell>
          <cell r="H2487">
            <v>5600</v>
          </cell>
          <cell r="I2487">
            <v>562</v>
          </cell>
          <cell r="J2487">
            <v>16</v>
          </cell>
          <cell r="K2487" t="str">
            <v xml:space="preserve">Lavadora </v>
          </cell>
          <cell r="M2487">
            <v>0</v>
          </cell>
          <cell r="N2487">
            <v>0</v>
          </cell>
          <cell r="P2487">
            <v>0</v>
          </cell>
          <cell r="Q2487">
            <v>0</v>
          </cell>
          <cell r="R2487">
            <v>0</v>
          </cell>
          <cell r="S2487" t="str">
            <v>Pieza</v>
          </cell>
          <cell r="V2487" t="str">
            <v>FC</v>
          </cell>
        </row>
        <row r="2488">
          <cell r="A2488">
            <v>344</v>
          </cell>
          <cell r="B2488">
            <v>2017</v>
          </cell>
          <cell r="C2488">
            <v>8300</v>
          </cell>
          <cell r="D2488">
            <v>3</v>
          </cell>
          <cell r="E2488">
            <v>5</v>
          </cell>
          <cell r="F2488">
            <v>1</v>
          </cell>
          <cell r="G2488">
            <v>5000</v>
          </cell>
          <cell r="H2488">
            <v>5600</v>
          </cell>
          <cell r="I2488">
            <v>562</v>
          </cell>
          <cell r="J2488">
            <v>17</v>
          </cell>
          <cell r="K2488" t="str">
            <v xml:space="preserve">Licuadora </v>
          </cell>
          <cell r="L2488">
            <v>58500</v>
          </cell>
          <cell r="M2488">
            <v>0</v>
          </cell>
          <cell r="N2488">
            <v>58500</v>
          </cell>
          <cell r="P2488">
            <v>0</v>
          </cell>
          <cell r="Q2488">
            <v>0</v>
          </cell>
          <cell r="R2488">
            <v>58500</v>
          </cell>
          <cell r="S2488" t="str">
            <v>Pieza</v>
          </cell>
          <cell r="T2488">
            <v>6</v>
          </cell>
          <cell r="V2488" t="str">
            <v>FC</v>
          </cell>
        </row>
        <row r="2489">
          <cell r="A2489">
            <v>345</v>
          </cell>
          <cell r="B2489">
            <v>2017</v>
          </cell>
          <cell r="C2489">
            <v>8300</v>
          </cell>
          <cell r="D2489">
            <v>3</v>
          </cell>
          <cell r="E2489">
            <v>5</v>
          </cell>
          <cell r="F2489">
            <v>1</v>
          </cell>
          <cell r="G2489">
            <v>5000</v>
          </cell>
          <cell r="H2489">
            <v>5600</v>
          </cell>
          <cell r="I2489">
            <v>562</v>
          </cell>
          <cell r="J2489">
            <v>18</v>
          </cell>
          <cell r="K2489" t="str">
            <v xml:space="preserve">Máquina tortilladora </v>
          </cell>
          <cell r="M2489">
            <v>0</v>
          </cell>
          <cell r="N2489">
            <v>0</v>
          </cell>
          <cell r="P2489">
            <v>0</v>
          </cell>
          <cell r="Q2489">
            <v>0</v>
          </cell>
          <cell r="R2489">
            <v>0</v>
          </cell>
          <cell r="S2489" t="str">
            <v>Pieza</v>
          </cell>
          <cell r="V2489" t="str">
            <v>FC</v>
          </cell>
        </row>
        <row r="2490">
          <cell r="A2490">
            <v>346</v>
          </cell>
          <cell r="B2490">
            <v>2017</v>
          </cell>
          <cell r="C2490">
            <v>8300</v>
          </cell>
          <cell r="D2490">
            <v>3</v>
          </cell>
          <cell r="E2490">
            <v>5</v>
          </cell>
          <cell r="F2490">
            <v>1</v>
          </cell>
          <cell r="G2490">
            <v>5000</v>
          </cell>
          <cell r="H2490">
            <v>5600</v>
          </cell>
          <cell r="I2490">
            <v>562</v>
          </cell>
          <cell r="J2490">
            <v>19</v>
          </cell>
          <cell r="K2490" t="str">
            <v>Marmita de acero inoxidable</v>
          </cell>
          <cell r="M2490">
            <v>0</v>
          </cell>
          <cell r="N2490">
            <v>0</v>
          </cell>
          <cell r="P2490">
            <v>0</v>
          </cell>
          <cell r="Q2490">
            <v>0</v>
          </cell>
          <cell r="R2490">
            <v>0</v>
          </cell>
          <cell r="S2490" t="str">
            <v>Pieza</v>
          </cell>
          <cell r="V2490" t="str">
            <v>FC</v>
          </cell>
        </row>
        <row r="2491">
          <cell r="A2491">
            <v>347</v>
          </cell>
          <cell r="B2491">
            <v>2017</v>
          </cell>
          <cell r="C2491">
            <v>8300</v>
          </cell>
          <cell r="D2491">
            <v>3</v>
          </cell>
          <cell r="E2491">
            <v>5</v>
          </cell>
          <cell r="F2491">
            <v>1</v>
          </cell>
          <cell r="G2491">
            <v>5000</v>
          </cell>
          <cell r="H2491">
            <v>5600</v>
          </cell>
          <cell r="I2491">
            <v>562</v>
          </cell>
          <cell r="J2491">
            <v>20</v>
          </cell>
          <cell r="K2491" t="str">
            <v>Mesa</v>
          </cell>
          <cell r="M2491">
            <v>0</v>
          </cell>
          <cell r="N2491">
            <v>0</v>
          </cell>
          <cell r="P2491">
            <v>0</v>
          </cell>
          <cell r="Q2491">
            <v>0</v>
          </cell>
          <cell r="R2491">
            <v>0</v>
          </cell>
          <cell r="S2491" t="str">
            <v>Pieza</v>
          </cell>
          <cell r="V2491" t="str">
            <v>FC</v>
          </cell>
        </row>
        <row r="2492">
          <cell r="A2492">
            <v>348</v>
          </cell>
          <cell r="B2492">
            <v>2017</v>
          </cell>
          <cell r="C2492">
            <v>8300</v>
          </cell>
          <cell r="D2492">
            <v>3</v>
          </cell>
          <cell r="E2492">
            <v>5</v>
          </cell>
          <cell r="F2492">
            <v>1</v>
          </cell>
          <cell r="G2492">
            <v>5000</v>
          </cell>
          <cell r="H2492">
            <v>5600</v>
          </cell>
          <cell r="I2492">
            <v>562</v>
          </cell>
          <cell r="J2492">
            <v>21</v>
          </cell>
          <cell r="K2492" t="str">
            <v>Motobomba centrifuga industrial</v>
          </cell>
          <cell r="M2492">
            <v>0</v>
          </cell>
          <cell r="N2492">
            <v>0</v>
          </cell>
          <cell r="P2492">
            <v>0</v>
          </cell>
          <cell r="Q2492">
            <v>0</v>
          </cell>
          <cell r="R2492">
            <v>0</v>
          </cell>
          <cell r="S2492" t="str">
            <v>Pieza</v>
          </cell>
          <cell r="V2492" t="str">
            <v>FC</v>
          </cell>
        </row>
        <row r="2493">
          <cell r="A2493">
            <v>349</v>
          </cell>
          <cell r="B2493">
            <v>2017</v>
          </cell>
          <cell r="C2493">
            <v>8300</v>
          </cell>
          <cell r="D2493">
            <v>3</v>
          </cell>
          <cell r="E2493">
            <v>5</v>
          </cell>
          <cell r="F2493">
            <v>1</v>
          </cell>
          <cell r="G2493">
            <v>5000</v>
          </cell>
          <cell r="H2493">
            <v>5600</v>
          </cell>
          <cell r="I2493">
            <v>562</v>
          </cell>
          <cell r="J2493">
            <v>22</v>
          </cell>
          <cell r="K2493" t="str">
            <v>Plancha para cocinar</v>
          </cell>
          <cell r="M2493">
            <v>0</v>
          </cell>
          <cell r="N2493">
            <v>0</v>
          </cell>
          <cell r="P2493">
            <v>0</v>
          </cell>
          <cell r="Q2493">
            <v>0</v>
          </cell>
          <cell r="R2493">
            <v>0</v>
          </cell>
          <cell r="S2493" t="str">
            <v>Pieza</v>
          </cell>
          <cell r="V2493" t="str">
            <v>FC</v>
          </cell>
        </row>
        <row r="2494">
          <cell r="A2494">
            <v>350</v>
          </cell>
          <cell r="B2494">
            <v>2017</v>
          </cell>
          <cell r="C2494">
            <v>8300</v>
          </cell>
          <cell r="D2494">
            <v>3</v>
          </cell>
          <cell r="E2494">
            <v>5</v>
          </cell>
          <cell r="F2494">
            <v>1</v>
          </cell>
          <cell r="G2494">
            <v>5000</v>
          </cell>
          <cell r="H2494">
            <v>5600</v>
          </cell>
          <cell r="I2494">
            <v>562</v>
          </cell>
          <cell r="J2494">
            <v>23</v>
          </cell>
          <cell r="K2494" t="str">
            <v xml:space="preserve">Planta de agua </v>
          </cell>
          <cell r="M2494">
            <v>0</v>
          </cell>
          <cell r="N2494">
            <v>0</v>
          </cell>
          <cell r="P2494">
            <v>0</v>
          </cell>
          <cell r="Q2494">
            <v>0</v>
          </cell>
          <cell r="R2494">
            <v>0</v>
          </cell>
          <cell r="S2494" t="str">
            <v>Pieza</v>
          </cell>
          <cell r="V2494" t="str">
            <v>FC</v>
          </cell>
        </row>
        <row r="2495">
          <cell r="A2495">
            <v>351</v>
          </cell>
          <cell r="B2495">
            <v>2017</v>
          </cell>
          <cell r="C2495">
            <v>8300</v>
          </cell>
          <cell r="D2495">
            <v>3</v>
          </cell>
          <cell r="E2495">
            <v>5</v>
          </cell>
          <cell r="F2495">
            <v>1</v>
          </cell>
          <cell r="G2495">
            <v>5000</v>
          </cell>
          <cell r="H2495">
            <v>5600</v>
          </cell>
          <cell r="I2495">
            <v>562</v>
          </cell>
          <cell r="J2495">
            <v>24</v>
          </cell>
          <cell r="K2495" t="str">
            <v>Procesadora de alimentos</v>
          </cell>
          <cell r="L2495">
            <v>193584</v>
          </cell>
          <cell r="M2495">
            <v>0</v>
          </cell>
          <cell r="N2495">
            <v>193584</v>
          </cell>
          <cell r="P2495">
            <v>0</v>
          </cell>
          <cell r="Q2495">
            <v>0</v>
          </cell>
          <cell r="R2495">
            <v>193584</v>
          </cell>
          <cell r="S2495" t="str">
            <v>Pieza</v>
          </cell>
          <cell r="T2495">
            <v>40</v>
          </cell>
          <cell r="V2495" t="str">
            <v>FC</v>
          </cell>
        </row>
        <row r="2496">
          <cell r="A2496">
            <v>352</v>
          </cell>
          <cell r="B2496">
            <v>2017</v>
          </cell>
          <cell r="C2496">
            <v>8300</v>
          </cell>
          <cell r="D2496">
            <v>3</v>
          </cell>
          <cell r="E2496">
            <v>5</v>
          </cell>
          <cell r="F2496">
            <v>1</v>
          </cell>
          <cell r="G2496">
            <v>5000</v>
          </cell>
          <cell r="H2496">
            <v>5600</v>
          </cell>
          <cell r="I2496">
            <v>562</v>
          </cell>
          <cell r="J2496">
            <v>25</v>
          </cell>
          <cell r="K2496" t="str">
            <v>Revolvedora</v>
          </cell>
          <cell r="M2496">
            <v>0</v>
          </cell>
          <cell r="N2496">
            <v>0</v>
          </cell>
          <cell r="P2496">
            <v>0</v>
          </cell>
          <cell r="Q2496">
            <v>0</v>
          </cell>
          <cell r="R2496">
            <v>0</v>
          </cell>
          <cell r="S2496" t="str">
            <v>Pieza</v>
          </cell>
          <cell r="V2496" t="str">
            <v>FC</v>
          </cell>
        </row>
        <row r="2497">
          <cell r="A2497">
            <v>353</v>
          </cell>
          <cell r="B2497">
            <v>2017</v>
          </cell>
          <cell r="C2497">
            <v>8300</v>
          </cell>
          <cell r="D2497">
            <v>3</v>
          </cell>
          <cell r="E2497">
            <v>5</v>
          </cell>
          <cell r="F2497">
            <v>1</v>
          </cell>
          <cell r="G2497">
            <v>5000</v>
          </cell>
          <cell r="H2497">
            <v>5600</v>
          </cell>
          <cell r="I2497">
            <v>562</v>
          </cell>
          <cell r="J2497">
            <v>26</v>
          </cell>
          <cell r="K2497" t="str">
            <v xml:space="preserve">Secadora </v>
          </cell>
          <cell r="M2497">
            <v>0</v>
          </cell>
          <cell r="N2497">
            <v>0</v>
          </cell>
          <cell r="P2497">
            <v>0</v>
          </cell>
          <cell r="Q2497">
            <v>0</v>
          </cell>
          <cell r="R2497">
            <v>0</v>
          </cell>
          <cell r="S2497" t="str">
            <v>Pieza</v>
          </cell>
          <cell r="V2497" t="str">
            <v>FC</v>
          </cell>
        </row>
        <row r="2498">
          <cell r="A2498">
            <v>354</v>
          </cell>
          <cell r="B2498">
            <v>2017</v>
          </cell>
          <cell r="C2498">
            <v>8300</v>
          </cell>
          <cell r="D2498">
            <v>3</v>
          </cell>
          <cell r="E2498">
            <v>5</v>
          </cell>
          <cell r="F2498">
            <v>1</v>
          </cell>
          <cell r="G2498">
            <v>5000</v>
          </cell>
          <cell r="H2498">
            <v>5600</v>
          </cell>
          <cell r="I2498">
            <v>562</v>
          </cell>
          <cell r="J2498">
            <v>27</v>
          </cell>
          <cell r="K2498" t="str">
            <v xml:space="preserve">Sierra para carnicería </v>
          </cell>
          <cell r="M2498">
            <v>0</v>
          </cell>
          <cell r="N2498">
            <v>0</v>
          </cell>
          <cell r="P2498">
            <v>0</v>
          </cell>
          <cell r="Q2498">
            <v>0</v>
          </cell>
          <cell r="R2498">
            <v>0</v>
          </cell>
          <cell r="S2498" t="str">
            <v>Pieza</v>
          </cell>
          <cell r="V2498" t="str">
            <v>FC</v>
          </cell>
        </row>
        <row r="2499">
          <cell r="A2499">
            <v>355</v>
          </cell>
          <cell r="B2499">
            <v>2017</v>
          </cell>
          <cell r="C2499">
            <v>8300</v>
          </cell>
          <cell r="D2499">
            <v>3</v>
          </cell>
          <cell r="E2499">
            <v>5</v>
          </cell>
          <cell r="F2499">
            <v>1</v>
          </cell>
          <cell r="G2499">
            <v>5000</v>
          </cell>
          <cell r="H2499">
            <v>5600</v>
          </cell>
          <cell r="I2499">
            <v>562</v>
          </cell>
          <cell r="J2499">
            <v>28</v>
          </cell>
          <cell r="K2499" t="str">
            <v>Unidad generadora de vapor (caldera)</v>
          </cell>
          <cell r="M2499">
            <v>0</v>
          </cell>
          <cell r="N2499">
            <v>0</v>
          </cell>
          <cell r="P2499">
            <v>0</v>
          </cell>
          <cell r="Q2499">
            <v>0</v>
          </cell>
          <cell r="R2499">
            <v>0</v>
          </cell>
          <cell r="S2499" t="str">
            <v>Pieza</v>
          </cell>
          <cell r="V2499" t="str">
            <v>FC</v>
          </cell>
        </row>
        <row r="2500">
          <cell r="A2500">
            <v>356</v>
          </cell>
          <cell r="B2500">
            <v>2017</v>
          </cell>
          <cell r="C2500">
            <v>8300</v>
          </cell>
          <cell r="D2500">
            <v>3</v>
          </cell>
          <cell r="E2500">
            <v>5</v>
          </cell>
          <cell r="F2500">
            <v>1</v>
          </cell>
          <cell r="G2500">
            <v>5000</v>
          </cell>
          <cell r="H2500">
            <v>5600</v>
          </cell>
          <cell r="I2500">
            <v>564</v>
          </cell>
          <cell r="K2500" t="str">
            <v>Sistemas de aire acondicionado, calefacción y de refrigeración industrial y comercial</v>
          </cell>
          <cell r="L2500">
            <v>195000</v>
          </cell>
          <cell r="M2500">
            <v>0</v>
          </cell>
          <cell r="N2500">
            <v>195000</v>
          </cell>
          <cell r="O2500">
            <v>0</v>
          </cell>
          <cell r="P2500">
            <v>0</v>
          </cell>
          <cell r="Q2500">
            <v>0</v>
          </cell>
          <cell r="R2500">
            <v>195000</v>
          </cell>
        </row>
        <row r="2501">
          <cell r="A2501">
            <v>357</v>
          </cell>
          <cell r="B2501">
            <v>2017</v>
          </cell>
          <cell r="C2501">
            <v>8300</v>
          </cell>
          <cell r="D2501">
            <v>3</v>
          </cell>
          <cell r="E2501">
            <v>5</v>
          </cell>
          <cell r="F2501">
            <v>1</v>
          </cell>
          <cell r="G2501">
            <v>5000</v>
          </cell>
          <cell r="H2501">
            <v>5600</v>
          </cell>
          <cell r="I2501">
            <v>564</v>
          </cell>
          <cell r="J2501">
            <v>1</v>
          </cell>
          <cell r="K2501" t="str">
            <v xml:space="preserve">Aire acondicionado </v>
          </cell>
          <cell r="L2501">
            <v>195000</v>
          </cell>
          <cell r="M2501">
            <v>0</v>
          </cell>
          <cell r="N2501">
            <v>195000</v>
          </cell>
          <cell r="P2501">
            <v>0</v>
          </cell>
          <cell r="Q2501">
            <v>0</v>
          </cell>
          <cell r="R2501">
            <v>195000</v>
          </cell>
          <cell r="S2501" t="str">
            <v>Pieza</v>
          </cell>
          <cell r="T2501">
            <v>15</v>
          </cell>
          <cell r="V2501" t="str">
            <v>FC</v>
          </cell>
        </row>
        <row r="2502">
          <cell r="A2502">
            <v>358</v>
          </cell>
          <cell r="B2502">
            <v>2017</v>
          </cell>
          <cell r="C2502">
            <v>8300</v>
          </cell>
          <cell r="D2502">
            <v>3</v>
          </cell>
          <cell r="E2502">
            <v>5</v>
          </cell>
          <cell r="F2502">
            <v>1</v>
          </cell>
          <cell r="G2502">
            <v>5000</v>
          </cell>
          <cell r="H2502">
            <v>5600</v>
          </cell>
          <cell r="I2502">
            <v>564</v>
          </cell>
          <cell r="J2502">
            <v>2</v>
          </cell>
          <cell r="K2502" t="str">
            <v>Condensador para cuarto frío</v>
          </cell>
          <cell r="M2502">
            <v>0</v>
          </cell>
          <cell r="N2502">
            <v>0</v>
          </cell>
          <cell r="P2502">
            <v>0</v>
          </cell>
          <cell r="Q2502">
            <v>0</v>
          </cell>
          <cell r="R2502">
            <v>0</v>
          </cell>
          <cell r="S2502" t="str">
            <v>Pieza</v>
          </cell>
          <cell r="V2502" t="str">
            <v>FC</v>
          </cell>
        </row>
        <row r="2503">
          <cell r="A2503">
            <v>359</v>
          </cell>
          <cell r="B2503">
            <v>2017</v>
          </cell>
          <cell r="C2503">
            <v>8300</v>
          </cell>
          <cell r="D2503">
            <v>3</v>
          </cell>
          <cell r="E2503">
            <v>5</v>
          </cell>
          <cell r="F2503">
            <v>1</v>
          </cell>
          <cell r="G2503">
            <v>5000</v>
          </cell>
          <cell r="H2503">
            <v>5600</v>
          </cell>
          <cell r="I2503">
            <v>564</v>
          </cell>
          <cell r="J2503">
            <v>3</v>
          </cell>
          <cell r="K2503" t="str">
            <v xml:space="preserve">Refrigerador  </v>
          </cell>
          <cell r="M2503">
            <v>0</v>
          </cell>
          <cell r="N2503">
            <v>0</v>
          </cell>
          <cell r="P2503">
            <v>0</v>
          </cell>
          <cell r="Q2503">
            <v>0</v>
          </cell>
          <cell r="R2503">
            <v>0</v>
          </cell>
          <cell r="S2503" t="str">
            <v>Pieza</v>
          </cell>
          <cell r="V2503" t="str">
            <v>FC</v>
          </cell>
        </row>
        <row r="2504">
          <cell r="A2504">
            <v>360</v>
          </cell>
          <cell r="B2504">
            <v>2017</v>
          </cell>
          <cell r="C2504">
            <v>8300</v>
          </cell>
          <cell r="D2504">
            <v>3</v>
          </cell>
          <cell r="E2504">
            <v>5</v>
          </cell>
          <cell r="F2504">
            <v>1</v>
          </cell>
          <cell r="G2504">
            <v>5000</v>
          </cell>
          <cell r="H2504">
            <v>5600</v>
          </cell>
          <cell r="I2504">
            <v>564</v>
          </cell>
          <cell r="J2504">
            <v>4</v>
          </cell>
          <cell r="K2504" t="str">
            <v>Ventilador</v>
          </cell>
          <cell r="M2504">
            <v>0</v>
          </cell>
          <cell r="N2504">
            <v>0</v>
          </cell>
          <cell r="P2504">
            <v>0</v>
          </cell>
          <cell r="Q2504">
            <v>0</v>
          </cell>
          <cell r="R2504">
            <v>0</v>
          </cell>
          <cell r="S2504" t="str">
            <v>Pieza</v>
          </cell>
          <cell r="V2504" t="str">
            <v>FC</v>
          </cell>
        </row>
        <row r="2505">
          <cell r="A2505">
            <v>361</v>
          </cell>
          <cell r="B2505">
            <v>2017</v>
          </cell>
          <cell r="C2505">
            <v>8300</v>
          </cell>
          <cell r="D2505">
            <v>3</v>
          </cell>
          <cell r="E2505">
            <v>5</v>
          </cell>
          <cell r="F2505">
            <v>1</v>
          </cell>
          <cell r="G2505">
            <v>5000</v>
          </cell>
          <cell r="H2505">
            <v>5600</v>
          </cell>
          <cell r="I2505">
            <v>564</v>
          </cell>
          <cell r="J2505">
            <v>5</v>
          </cell>
          <cell r="K2505" t="str">
            <v>Cuarto frío</v>
          </cell>
          <cell r="M2505">
            <v>0</v>
          </cell>
          <cell r="N2505">
            <v>0</v>
          </cell>
          <cell r="P2505">
            <v>0</v>
          </cell>
          <cell r="Q2505">
            <v>0</v>
          </cell>
          <cell r="R2505">
            <v>0</v>
          </cell>
          <cell r="S2505" t="str">
            <v>Pieza</v>
          </cell>
          <cell r="V2505" t="str">
            <v>FC</v>
          </cell>
        </row>
        <row r="2506">
          <cell r="A2506">
            <v>362</v>
          </cell>
          <cell r="B2506">
            <v>2017</v>
          </cell>
          <cell r="C2506">
            <v>8300</v>
          </cell>
          <cell r="D2506">
            <v>3</v>
          </cell>
          <cell r="E2506">
            <v>5</v>
          </cell>
          <cell r="F2506">
            <v>1</v>
          </cell>
          <cell r="G2506">
            <v>5000</v>
          </cell>
          <cell r="H2506">
            <v>5600</v>
          </cell>
          <cell r="I2506">
            <v>565</v>
          </cell>
          <cell r="K2506" t="str">
            <v>Equipo de comunicación y telecomunicación</v>
          </cell>
          <cell r="L2506">
            <v>1751000</v>
          </cell>
          <cell r="M2506">
            <v>0</v>
          </cell>
          <cell r="N2506">
            <v>1751000</v>
          </cell>
          <cell r="O2506">
            <v>0</v>
          </cell>
          <cell r="P2506">
            <v>0</v>
          </cell>
          <cell r="Q2506">
            <v>0</v>
          </cell>
          <cell r="R2506">
            <v>1751000</v>
          </cell>
        </row>
        <row r="2507">
          <cell r="A2507">
            <v>363</v>
          </cell>
          <cell r="B2507">
            <v>2017</v>
          </cell>
          <cell r="C2507">
            <v>8300</v>
          </cell>
          <cell r="D2507">
            <v>3</v>
          </cell>
          <cell r="E2507">
            <v>5</v>
          </cell>
          <cell r="F2507">
            <v>1</v>
          </cell>
          <cell r="G2507">
            <v>5000</v>
          </cell>
          <cell r="H2507">
            <v>5600</v>
          </cell>
          <cell r="I2507">
            <v>565</v>
          </cell>
          <cell r="J2507">
            <v>1</v>
          </cell>
          <cell r="K2507" t="str">
            <v>Antenas externas</v>
          </cell>
          <cell r="M2507">
            <v>0</v>
          </cell>
          <cell r="N2507">
            <v>0</v>
          </cell>
          <cell r="P2507">
            <v>0</v>
          </cell>
          <cell r="Q2507">
            <v>0</v>
          </cell>
          <cell r="R2507">
            <v>0</v>
          </cell>
          <cell r="S2507" t="str">
            <v>Pieza</v>
          </cell>
          <cell r="V2507" t="str">
            <v>FC</v>
          </cell>
        </row>
        <row r="2508">
          <cell r="A2508">
            <v>364</v>
          </cell>
          <cell r="B2508">
            <v>2017</v>
          </cell>
          <cell r="C2508">
            <v>8300</v>
          </cell>
          <cell r="D2508">
            <v>3</v>
          </cell>
          <cell r="E2508">
            <v>5</v>
          </cell>
          <cell r="F2508">
            <v>1</v>
          </cell>
          <cell r="G2508">
            <v>5000</v>
          </cell>
          <cell r="H2508">
            <v>5600</v>
          </cell>
          <cell r="I2508">
            <v>565</v>
          </cell>
          <cell r="J2508">
            <v>2</v>
          </cell>
          <cell r="K2508" t="str">
            <v>Accesorios para radiocomunicación</v>
          </cell>
          <cell r="M2508">
            <v>0</v>
          </cell>
          <cell r="N2508">
            <v>0</v>
          </cell>
          <cell r="P2508">
            <v>0</v>
          </cell>
          <cell r="Q2508">
            <v>0</v>
          </cell>
          <cell r="R2508">
            <v>0</v>
          </cell>
          <cell r="S2508" t="str">
            <v>Pieza</v>
          </cell>
          <cell r="V2508" t="str">
            <v>FC</v>
          </cell>
        </row>
        <row r="2509">
          <cell r="A2509">
            <v>365</v>
          </cell>
          <cell r="B2509">
            <v>2017</v>
          </cell>
          <cell r="C2509">
            <v>8300</v>
          </cell>
          <cell r="D2509">
            <v>3</v>
          </cell>
          <cell r="E2509">
            <v>5</v>
          </cell>
          <cell r="F2509">
            <v>1</v>
          </cell>
          <cell r="G2509">
            <v>5000</v>
          </cell>
          <cell r="H2509">
            <v>5600</v>
          </cell>
          <cell r="I2509">
            <v>565</v>
          </cell>
          <cell r="J2509">
            <v>3</v>
          </cell>
          <cell r="K2509" t="str">
            <v xml:space="preserve">Domo anti vandalismo </v>
          </cell>
          <cell r="M2509">
            <v>0</v>
          </cell>
          <cell r="N2509">
            <v>0</v>
          </cell>
          <cell r="P2509">
            <v>0</v>
          </cell>
          <cell r="Q2509">
            <v>0</v>
          </cell>
          <cell r="R2509">
            <v>0</v>
          </cell>
          <cell r="S2509" t="str">
            <v>Pieza</v>
          </cell>
          <cell r="V2509" t="str">
            <v>FC</v>
          </cell>
        </row>
        <row r="2510">
          <cell r="A2510">
            <v>366</v>
          </cell>
          <cell r="B2510">
            <v>2017</v>
          </cell>
          <cell r="C2510">
            <v>8300</v>
          </cell>
          <cell r="D2510">
            <v>3</v>
          </cell>
          <cell r="E2510">
            <v>5</v>
          </cell>
          <cell r="F2510">
            <v>1</v>
          </cell>
          <cell r="G2510">
            <v>5000</v>
          </cell>
          <cell r="H2510">
            <v>5600</v>
          </cell>
          <cell r="I2510">
            <v>565</v>
          </cell>
          <cell r="J2510">
            <v>4</v>
          </cell>
          <cell r="K2510" t="str">
            <v xml:space="preserve">Equipo de comunicación interna </v>
          </cell>
          <cell r="M2510">
            <v>0</v>
          </cell>
          <cell r="N2510">
            <v>0</v>
          </cell>
          <cell r="P2510">
            <v>0</v>
          </cell>
          <cell r="Q2510">
            <v>0</v>
          </cell>
          <cell r="R2510">
            <v>0</v>
          </cell>
          <cell r="S2510" t="str">
            <v>Pieza</v>
          </cell>
          <cell r="V2510" t="str">
            <v>FC</v>
          </cell>
        </row>
        <row r="2511">
          <cell r="A2511">
            <v>367</v>
          </cell>
          <cell r="B2511">
            <v>2017</v>
          </cell>
          <cell r="C2511">
            <v>8300</v>
          </cell>
          <cell r="D2511">
            <v>3</v>
          </cell>
          <cell r="E2511">
            <v>5</v>
          </cell>
          <cell r="F2511">
            <v>1</v>
          </cell>
          <cell r="G2511">
            <v>5000</v>
          </cell>
          <cell r="H2511">
            <v>5600</v>
          </cell>
          <cell r="I2511">
            <v>565</v>
          </cell>
          <cell r="J2511">
            <v>5</v>
          </cell>
          <cell r="K2511" t="str">
            <v>Equipo de radio base</v>
          </cell>
          <cell r="L2511">
            <v>85000</v>
          </cell>
          <cell r="M2511">
            <v>0</v>
          </cell>
          <cell r="N2511">
            <v>85000</v>
          </cell>
          <cell r="P2511">
            <v>0</v>
          </cell>
          <cell r="Q2511">
            <v>0</v>
          </cell>
          <cell r="R2511">
            <v>85000</v>
          </cell>
          <cell r="S2511" t="str">
            <v>Pieza</v>
          </cell>
          <cell r="T2511">
            <v>1</v>
          </cell>
          <cell r="V2511" t="str">
            <v>FC</v>
          </cell>
        </row>
        <row r="2512">
          <cell r="A2512">
            <v>368</v>
          </cell>
          <cell r="B2512">
            <v>2017</v>
          </cell>
          <cell r="C2512">
            <v>8300</v>
          </cell>
          <cell r="D2512">
            <v>3</v>
          </cell>
          <cell r="E2512">
            <v>5</v>
          </cell>
          <cell r="F2512">
            <v>1</v>
          </cell>
          <cell r="G2512">
            <v>5000</v>
          </cell>
          <cell r="H2512">
            <v>5600</v>
          </cell>
          <cell r="I2512">
            <v>565</v>
          </cell>
          <cell r="J2512">
            <v>6</v>
          </cell>
          <cell r="K2512" t="str">
            <v xml:space="preserve">Equipo para enlace de transmisión de datos </v>
          </cell>
          <cell r="M2512">
            <v>0</v>
          </cell>
          <cell r="N2512">
            <v>0</v>
          </cell>
          <cell r="P2512">
            <v>0</v>
          </cell>
          <cell r="Q2512">
            <v>0</v>
          </cell>
          <cell r="R2512">
            <v>0</v>
          </cell>
          <cell r="S2512" t="str">
            <v>Pieza</v>
          </cell>
          <cell r="V2512" t="str">
            <v>FC</v>
          </cell>
        </row>
        <row r="2513">
          <cell r="A2513">
            <v>369</v>
          </cell>
          <cell r="B2513">
            <v>2017</v>
          </cell>
          <cell r="C2513">
            <v>8300</v>
          </cell>
          <cell r="D2513">
            <v>3</v>
          </cell>
          <cell r="E2513">
            <v>5</v>
          </cell>
          <cell r="F2513">
            <v>1</v>
          </cell>
          <cell r="G2513">
            <v>5000</v>
          </cell>
          <cell r="H2513">
            <v>5600</v>
          </cell>
          <cell r="I2513">
            <v>565</v>
          </cell>
          <cell r="J2513">
            <v>7</v>
          </cell>
          <cell r="K2513" t="str">
            <v xml:space="preserve">Equipo perimetral de seguridad </v>
          </cell>
          <cell r="M2513">
            <v>0</v>
          </cell>
          <cell r="N2513">
            <v>0</v>
          </cell>
          <cell r="P2513">
            <v>0</v>
          </cell>
          <cell r="Q2513">
            <v>0</v>
          </cell>
          <cell r="R2513">
            <v>0</v>
          </cell>
          <cell r="S2513" t="str">
            <v>Pieza</v>
          </cell>
          <cell r="V2513" t="str">
            <v>FC</v>
          </cell>
        </row>
        <row r="2514">
          <cell r="A2514">
            <v>370</v>
          </cell>
          <cell r="B2514">
            <v>2017</v>
          </cell>
          <cell r="C2514">
            <v>8300</v>
          </cell>
          <cell r="D2514">
            <v>3</v>
          </cell>
          <cell r="E2514">
            <v>5</v>
          </cell>
          <cell r="F2514">
            <v>1</v>
          </cell>
          <cell r="G2514">
            <v>5000</v>
          </cell>
          <cell r="H2514">
            <v>5600</v>
          </cell>
          <cell r="I2514">
            <v>565</v>
          </cell>
          <cell r="J2514">
            <v>8</v>
          </cell>
          <cell r="K2514" t="str">
            <v>Infraestructura y software para monitoreo remoto</v>
          </cell>
          <cell r="M2514">
            <v>0</v>
          </cell>
          <cell r="N2514">
            <v>0</v>
          </cell>
          <cell r="P2514">
            <v>0</v>
          </cell>
          <cell r="Q2514">
            <v>0</v>
          </cell>
          <cell r="R2514">
            <v>0</v>
          </cell>
          <cell r="S2514" t="str">
            <v>Pieza</v>
          </cell>
          <cell r="V2514" t="str">
            <v>FC</v>
          </cell>
        </row>
        <row r="2515">
          <cell r="A2515">
            <v>371</v>
          </cell>
          <cell r="B2515">
            <v>2017</v>
          </cell>
          <cell r="C2515">
            <v>8300</v>
          </cell>
          <cell r="D2515">
            <v>3</v>
          </cell>
          <cell r="E2515">
            <v>5</v>
          </cell>
          <cell r="F2515">
            <v>1</v>
          </cell>
          <cell r="G2515">
            <v>5000</v>
          </cell>
          <cell r="H2515">
            <v>5600</v>
          </cell>
          <cell r="I2515">
            <v>565</v>
          </cell>
          <cell r="J2515">
            <v>9</v>
          </cell>
          <cell r="K2515" t="str">
            <v xml:space="preserve">Kits de Monitoreo Remoto </v>
          </cell>
          <cell r="M2515">
            <v>0</v>
          </cell>
          <cell r="N2515">
            <v>0</v>
          </cell>
          <cell r="P2515">
            <v>0</v>
          </cell>
          <cell r="Q2515">
            <v>0</v>
          </cell>
          <cell r="R2515">
            <v>0</v>
          </cell>
          <cell r="S2515" t="str">
            <v>Pieza</v>
          </cell>
          <cell r="V2515" t="str">
            <v>AE</v>
          </cell>
        </row>
        <row r="2516">
          <cell r="A2516">
            <v>372</v>
          </cell>
          <cell r="B2516">
            <v>2017</v>
          </cell>
          <cell r="C2516">
            <v>8300</v>
          </cell>
          <cell r="D2516">
            <v>3</v>
          </cell>
          <cell r="E2516">
            <v>5</v>
          </cell>
          <cell r="F2516">
            <v>1</v>
          </cell>
          <cell r="G2516">
            <v>5000</v>
          </cell>
          <cell r="H2516">
            <v>5600</v>
          </cell>
          <cell r="I2516">
            <v>565</v>
          </cell>
          <cell r="J2516">
            <v>10</v>
          </cell>
          <cell r="K2516" t="str">
            <v>Módulo de Amplificación de Frecuencia</v>
          </cell>
          <cell r="M2516">
            <v>0</v>
          </cell>
          <cell r="N2516">
            <v>0</v>
          </cell>
          <cell r="P2516">
            <v>0</v>
          </cell>
          <cell r="Q2516">
            <v>0</v>
          </cell>
          <cell r="R2516">
            <v>0</v>
          </cell>
          <cell r="S2516" t="str">
            <v>Equipo/
Pieza</v>
          </cell>
          <cell r="V2516" t="str">
            <v>FC</v>
          </cell>
        </row>
        <row r="2517">
          <cell r="A2517">
            <v>373</v>
          </cell>
          <cell r="B2517">
            <v>2017</v>
          </cell>
          <cell r="C2517">
            <v>8300</v>
          </cell>
          <cell r="D2517">
            <v>3</v>
          </cell>
          <cell r="E2517">
            <v>5</v>
          </cell>
          <cell r="F2517">
            <v>1</v>
          </cell>
          <cell r="G2517">
            <v>5000</v>
          </cell>
          <cell r="H2517">
            <v>5600</v>
          </cell>
          <cell r="I2517">
            <v>565</v>
          </cell>
          <cell r="J2517">
            <v>11</v>
          </cell>
          <cell r="K2517" t="str">
            <v>Repetidor para cobertura de radiocomunicación</v>
          </cell>
          <cell r="M2517">
            <v>0</v>
          </cell>
          <cell r="N2517">
            <v>0</v>
          </cell>
          <cell r="P2517">
            <v>0</v>
          </cell>
          <cell r="Q2517">
            <v>0</v>
          </cell>
          <cell r="R2517">
            <v>0</v>
          </cell>
          <cell r="S2517" t="str">
            <v>Equipo/
Pieza</v>
          </cell>
          <cell r="V2517" t="str">
            <v>FC</v>
          </cell>
        </row>
        <row r="2518">
          <cell r="A2518">
            <v>374</v>
          </cell>
          <cell r="B2518">
            <v>2017</v>
          </cell>
          <cell r="C2518">
            <v>8300</v>
          </cell>
          <cell r="D2518">
            <v>3</v>
          </cell>
          <cell r="E2518">
            <v>5</v>
          </cell>
          <cell r="F2518">
            <v>1</v>
          </cell>
          <cell r="G2518">
            <v>5000</v>
          </cell>
          <cell r="H2518">
            <v>5600</v>
          </cell>
          <cell r="I2518">
            <v>565</v>
          </cell>
          <cell r="J2518">
            <v>12</v>
          </cell>
          <cell r="K2518" t="str">
            <v>Terminal digital móvil</v>
          </cell>
          <cell r="M2518">
            <v>0</v>
          </cell>
          <cell r="N2518">
            <v>0</v>
          </cell>
          <cell r="P2518">
            <v>0</v>
          </cell>
          <cell r="Q2518">
            <v>0</v>
          </cell>
          <cell r="R2518">
            <v>0</v>
          </cell>
          <cell r="S2518" t="str">
            <v>Pieza</v>
          </cell>
          <cell r="V2518" t="str">
            <v>FC</v>
          </cell>
        </row>
        <row r="2519">
          <cell r="A2519">
            <v>375</v>
          </cell>
          <cell r="B2519">
            <v>2017</v>
          </cell>
          <cell r="C2519">
            <v>8300</v>
          </cell>
          <cell r="D2519">
            <v>3</v>
          </cell>
          <cell r="E2519">
            <v>5</v>
          </cell>
          <cell r="F2519">
            <v>1</v>
          </cell>
          <cell r="G2519">
            <v>5000</v>
          </cell>
          <cell r="H2519">
            <v>5600</v>
          </cell>
          <cell r="I2519">
            <v>565</v>
          </cell>
          <cell r="J2519">
            <v>13</v>
          </cell>
          <cell r="K2519" t="str">
            <v>Terminal digital portátil</v>
          </cell>
          <cell r="L2519">
            <v>1666000</v>
          </cell>
          <cell r="M2519">
            <v>0</v>
          </cell>
          <cell r="N2519">
            <v>1666000</v>
          </cell>
          <cell r="P2519">
            <v>0</v>
          </cell>
          <cell r="Q2519">
            <v>0</v>
          </cell>
          <cell r="R2519">
            <v>1666000</v>
          </cell>
          <cell r="S2519" t="str">
            <v>Pieza</v>
          </cell>
          <cell r="T2519">
            <v>68</v>
          </cell>
          <cell r="V2519" t="str">
            <v>FC</v>
          </cell>
        </row>
        <row r="2520">
          <cell r="A2520">
            <v>376</v>
          </cell>
          <cell r="B2520">
            <v>2017</v>
          </cell>
          <cell r="C2520">
            <v>8300</v>
          </cell>
          <cell r="D2520">
            <v>3</v>
          </cell>
          <cell r="E2520">
            <v>5</v>
          </cell>
          <cell r="F2520">
            <v>1</v>
          </cell>
          <cell r="G2520">
            <v>5000</v>
          </cell>
          <cell r="H2520">
            <v>5600</v>
          </cell>
          <cell r="I2520">
            <v>565</v>
          </cell>
          <cell r="J2520">
            <v>14</v>
          </cell>
          <cell r="K2520" t="str">
            <v>Torre para radiocomunicación</v>
          </cell>
          <cell r="M2520">
            <v>0</v>
          </cell>
          <cell r="N2520">
            <v>0</v>
          </cell>
          <cell r="P2520">
            <v>0</v>
          </cell>
          <cell r="Q2520">
            <v>0</v>
          </cell>
          <cell r="R2520">
            <v>0</v>
          </cell>
          <cell r="S2520" t="str">
            <v>Pieza</v>
          </cell>
          <cell r="V2520" t="str">
            <v>FC</v>
          </cell>
        </row>
        <row r="2521">
          <cell r="A2521">
            <v>377</v>
          </cell>
          <cell r="B2521">
            <v>2017</v>
          </cell>
          <cell r="C2521">
            <v>8300</v>
          </cell>
          <cell r="D2521">
            <v>3</v>
          </cell>
          <cell r="E2521">
            <v>5</v>
          </cell>
          <cell r="F2521">
            <v>1</v>
          </cell>
          <cell r="G2521">
            <v>5000</v>
          </cell>
          <cell r="H2521">
            <v>5600</v>
          </cell>
          <cell r="I2521">
            <v>566</v>
          </cell>
          <cell r="K2521" t="str">
            <v>Equipos de generación eléctrica, aparatos y accesorios eléctricos</v>
          </cell>
          <cell r="L2521">
            <v>366892.75</v>
          </cell>
          <cell r="M2521">
            <v>0</v>
          </cell>
          <cell r="N2521">
            <v>366892.75</v>
          </cell>
          <cell r="O2521">
            <v>0</v>
          </cell>
          <cell r="P2521">
            <v>0</v>
          </cell>
          <cell r="Q2521">
            <v>0</v>
          </cell>
          <cell r="R2521">
            <v>366892.75</v>
          </cell>
        </row>
        <row r="2522">
          <cell r="A2522">
            <v>378</v>
          </cell>
          <cell r="B2522">
            <v>2017</v>
          </cell>
          <cell r="C2522">
            <v>8300</v>
          </cell>
          <cell r="D2522">
            <v>3</v>
          </cell>
          <cell r="E2522">
            <v>5</v>
          </cell>
          <cell r="F2522">
            <v>1</v>
          </cell>
          <cell r="G2522">
            <v>5000</v>
          </cell>
          <cell r="H2522">
            <v>5600</v>
          </cell>
          <cell r="I2522">
            <v>566</v>
          </cell>
          <cell r="J2522">
            <v>1</v>
          </cell>
          <cell r="K2522" t="str">
            <v xml:space="preserve">Faro 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 t="str">
            <v>Pieza</v>
          </cell>
          <cell r="V2522" t="str">
            <v>FC</v>
          </cell>
        </row>
        <row r="2523">
          <cell r="A2523">
            <v>379</v>
          </cell>
          <cell r="B2523">
            <v>2017</v>
          </cell>
          <cell r="C2523">
            <v>8300</v>
          </cell>
          <cell r="D2523">
            <v>3</v>
          </cell>
          <cell r="E2523">
            <v>5</v>
          </cell>
          <cell r="F2523">
            <v>1</v>
          </cell>
          <cell r="G2523">
            <v>5000</v>
          </cell>
          <cell r="H2523">
            <v>5600</v>
          </cell>
          <cell r="I2523">
            <v>566</v>
          </cell>
          <cell r="J2523">
            <v>2</v>
          </cell>
          <cell r="K2523" t="str">
            <v>Homologación de tierras físicas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 t="str">
            <v>Pieza</v>
          </cell>
          <cell r="V2523" t="str">
            <v>FC</v>
          </cell>
        </row>
        <row r="2524">
          <cell r="A2524">
            <v>380</v>
          </cell>
          <cell r="B2524">
            <v>2017</v>
          </cell>
          <cell r="C2524">
            <v>8300</v>
          </cell>
          <cell r="D2524">
            <v>3</v>
          </cell>
          <cell r="E2524">
            <v>5</v>
          </cell>
          <cell r="F2524">
            <v>1</v>
          </cell>
          <cell r="G2524">
            <v>5000</v>
          </cell>
          <cell r="H2524">
            <v>5600</v>
          </cell>
          <cell r="I2524">
            <v>566</v>
          </cell>
          <cell r="J2524">
            <v>3</v>
          </cell>
          <cell r="K2524" t="str">
            <v xml:space="preserve">Planta de energía eléctrica  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  <cell r="S2524" t="str">
            <v>Pieza</v>
          </cell>
          <cell r="V2524" t="str">
            <v>FC</v>
          </cell>
        </row>
        <row r="2525">
          <cell r="A2525">
            <v>381</v>
          </cell>
          <cell r="B2525">
            <v>2017</v>
          </cell>
          <cell r="C2525">
            <v>8300</v>
          </cell>
          <cell r="D2525">
            <v>3</v>
          </cell>
          <cell r="E2525">
            <v>5</v>
          </cell>
          <cell r="F2525">
            <v>1</v>
          </cell>
          <cell r="G2525">
            <v>5000</v>
          </cell>
          <cell r="H2525">
            <v>5600</v>
          </cell>
          <cell r="I2525">
            <v>566</v>
          </cell>
          <cell r="J2525">
            <v>4</v>
          </cell>
          <cell r="K2525" t="str">
            <v>Plantas para soldar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  <cell r="S2525" t="str">
            <v>Pieza</v>
          </cell>
          <cell r="V2525" t="str">
            <v>FC</v>
          </cell>
        </row>
        <row r="2526">
          <cell r="A2526">
            <v>382</v>
          </cell>
          <cell r="B2526">
            <v>2017</v>
          </cell>
          <cell r="C2526">
            <v>8300</v>
          </cell>
          <cell r="D2526">
            <v>3</v>
          </cell>
          <cell r="E2526">
            <v>5</v>
          </cell>
          <cell r="F2526">
            <v>1</v>
          </cell>
          <cell r="G2526">
            <v>5000</v>
          </cell>
          <cell r="H2526">
            <v>5600</v>
          </cell>
          <cell r="I2526">
            <v>566</v>
          </cell>
          <cell r="J2526">
            <v>5</v>
          </cell>
          <cell r="K2526" t="str">
            <v xml:space="preserve">Reflector de luz </v>
          </cell>
          <cell r="L2526">
            <v>366892.75</v>
          </cell>
          <cell r="M2526">
            <v>0</v>
          </cell>
          <cell r="N2526">
            <v>366892.75</v>
          </cell>
          <cell r="O2526">
            <v>0</v>
          </cell>
          <cell r="P2526">
            <v>0</v>
          </cell>
          <cell r="Q2526">
            <v>0</v>
          </cell>
          <cell r="R2526">
            <v>366892.75</v>
          </cell>
          <cell r="S2526" t="str">
            <v>Pieza</v>
          </cell>
          <cell r="T2526">
            <v>75</v>
          </cell>
          <cell r="V2526" t="str">
            <v>FC</v>
          </cell>
        </row>
        <row r="2527">
          <cell r="A2527">
            <v>383</v>
          </cell>
          <cell r="B2527">
            <v>2017</v>
          </cell>
          <cell r="C2527">
            <v>8300</v>
          </cell>
          <cell r="D2527">
            <v>3</v>
          </cell>
          <cell r="E2527">
            <v>5</v>
          </cell>
          <cell r="F2527">
            <v>1</v>
          </cell>
          <cell r="G2527">
            <v>5000</v>
          </cell>
          <cell r="H2527">
            <v>5600</v>
          </cell>
          <cell r="I2527">
            <v>566</v>
          </cell>
          <cell r="J2527">
            <v>6</v>
          </cell>
          <cell r="K2527" t="str">
            <v>Sistema hidroneumático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  <cell r="S2527" t="str">
            <v>Pieza</v>
          </cell>
          <cell r="V2527" t="str">
            <v>FC</v>
          </cell>
        </row>
        <row r="2528">
          <cell r="A2528">
            <v>384</v>
          </cell>
          <cell r="B2528">
            <v>2017</v>
          </cell>
          <cell r="C2528">
            <v>8300</v>
          </cell>
          <cell r="D2528">
            <v>3</v>
          </cell>
          <cell r="E2528">
            <v>5</v>
          </cell>
          <cell r="F2528">
            <v>1</v>
          </cell>
          <cell r="G2528">
            <v>5000</v>
          </cell>
          <cell r="H2528">
            <v>5600</v>
          </cell>
          <cell r="I2528">
            <v>566</v>
          </cell>
          <cell r="J2528">
            <v>7</v>
          </cell>
          <cell r="K2528" t="str">
            <v>Subestación eléctrica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 t="str">
            <v>Pieza</v>
          </cell>
          <cell r="V2528" t="str">
            <v>FC</v>
          </cell>
        </row>
        <row r="2529">
          <cell r="A2529">
            <v>385</v>
          </cell>
          <cell r="B2529">
            <v>2017</v>
          </cell>
          <cell r="C2529">
            <v>8300</v>
          </cell>
          <cell r="D2529">
            <v>3</v>
          </cell>
          <cell r="E2529">
            <v>5</v>
          </cell>
          <cell r="F2529">
            <v>1</v>
          </cell>
          <cell r="G2529">
            <v>5000</v>
          </cell>
          <cell r="H2529">
            <v>5600</v>
          </cell>
          <cell r="I2529">
            <v>566</v>
          </cell>
          <cell r="J2529">
            <v>8</v>
          </cell>
          <cell r="K2529" t="str">
            <v>Transformador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 t="str">
            <v>Pieza</v>
          </cell>
          <cell r="V2529" t="str">
            <v>FC</v>
          </cell>
        </row>
        <row r="2530">
          <cell r="A2530">
            <v>386</v>
          </cell>
          <cell r="B2530">
            <v>2017</v>
          </cell>
          <cell r="C2530">
            <v>8300</v>
          </cell>
          <cell r="D2530">
            <v>3</v>
          </cell>
          <cell r="E2530">
            <v>5</v>
          </cell>
          <cell r="F2530">
            <v>1</v>
          </cell>
          <cell r="G2530">
            <v>5000</v>
          </cell>
          <cell r="H2530">
            <v>5600</v>
          </cell>
          <cell r="I2530">
            <v>569</v>
          </cell>
          <cell r="K2530" t="str">
            <v>Otros equipos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A2531">
            <v>387</v>
          </cell>
          <cell r="B2531">
            <v>2017</v>
          </cell>
          <cell r="C2531">
            <v>8300</v>
          </cell>
          <cell r="D2531">
            <v>3</v>
          </cell>
          <cell r="E2531">
            <v>5</v>
          </cell>
          <cell r="F2531">
            <v>1</v>
          </cell>
          <cell r="G2531">
            <v>5000</v>
          </cell>
          <cell r="H2531">
            <v>5600</v>
          </cell>
          <cell r="I2531">
            <v>569</v>
          </cell>
          <cell r="J2531">
            <v>1</v>
          </cell>
          <cell r="K2531" t="str">
            <v xml:space="preserve">Aduana inteligente 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  <cell r="S2531" t="str">
            <v>Pieza</v>
          </cell>
          <cell r="V2531" t="str">
            <v>FC</v>
          </cell>
        </row>
        <row r="2532">
          <cell r="A2532">
            <v>388</v>
          </cell>
          <cell r="B2532">
            <v>2017</v>
          </cell>
          <cell r="C2532">
            <v>8300</v>
          </cell>
          <cell r="D2532">
            <v>3</v>
          </cell>
          <cell r="E2532">
            <v>5</v>
          </cell>
          <cell r="F2532">
            <v>1</v>
          </cell>
          <cell r="G2532">
            <v>5000</v>
          </cell>
          <cell r="H2532">
            <v>5600</v>
          </cell>
          <cell r="I2532">
            <v>569</v>
          </cell>
          <cell r="J2532">
            <v>2</v>
          </cell>
          <cell r="K2532" t="str">
            <v xml:space="preserve">Cabina para grabación de voz 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  <cell r="S2532" t="str">
            <v>Pieza</v>
          </cell>
          <cell r="V2532" t="str">
            <v>FC</v>
          </cell>
        </row>
        <row r="2533">
          <cell r="A2533">
            <v>389</v>
          </cell>
          <cell r="B2533">
            <v>2017</v>
          </cell>
          <cell r="C2533">
            <v>8300</v>
          </cell>
          <cell r="D2533">
            <v>3</v>
          </cell>
          <cell r="E2533">
            <v>5</v>
          </cell>
          <cell r="F2533">
            <v>1</v>
          </cell>
          <cell r="G2533">
            <v>5000</v>
          </cell>
          <cell r="H2533">
            <v>5600</v>
          </cell>
          <cell r="I2533">
            <v>569</v>
          </cell>
          <cell r="J2533">
            <v>3</v>
          </cell>
          <cell r="K2533" t="str">
            <v>Calentadores solares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 t="str">
            <v>Pieza</v>
          </cell>
          <cell r="V2533" t="str">
            <v>FC</v>
          </cell>
        </row>
        <row r="2534">
          <cell r="A2534">
            <v>390</v>
          </cell>
          <cell r="B2534">
            <v>2017</v>
          </cell>
          <cell r="C2534">
            <v>8300</v>
          </cell>
          <cell r="D2534">
            <v>3</v>
          </cell>
          <cell r="E2534">
            <v>5</v>
          </cell>
          <cell r="F2534">
            <v>1</v>
          </cell>
          <cell r="G2534">
            <v>5000</v>
          </cell>
          <cell r="H2534">
            <v>5600</v>
          </cell>
          <cell r="I2534">
            <v>569</v>
          </cell>
          <cell r="J2534">
            <v>4</v>
          </cell>
          <cell r="K2534" t="str">
            <v>Extintor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 t="str">
            <v>Pieza</v>
          </cell>
          <cell r="V2534" t="str">
            <v>FC</v>
          </cell>
        </row>
        <row r="2535">
          <cell r="A2535">
            <v>391</v>
          </cell>
          <cell r="B2535">
            <v>2017</v>
          </cell>
          <cell r="C2535">
            <v>8300</v>
          </cell>
          <cell r="D2535">
            <v>3</v>
          </cell>
          <cell r="E2535">
            <v>5</v>
          </cell>
          <cell r="F2535">
            <v>1</v>
          </cell>
          <cell r="G2535">
            <v>5000</v>
          </cell>
          <cell r="H2535">
            <v>5600</v>
          </cell>
          <cell r="I2535">
            <v>569</v>
          </cell>
          <cell r="J2535">
            <v>5</v>
          </cell>
          <cell r="K2535" t="str">
            <v>Sauna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 t="str">
            <v>Pieza</v>
          </cell>
          <cell r="V2535" t="str">
            <v>AE</v>
          </cell>
        </row>
        <row r="2536">
          <cell r="A2536">
            <v>392</v>
          </cell>
          <cell r="B2536">
            <v>2017</v>
          </cell>
          <cell r="C2536">
            <v>8300</v>
          </cell>
          <cell r="D2536">
            <v>3</v>
          </cell>
          <cell r="E2536">
            <v>5</v>
          </cell>
          <cell r="F2536">
            <v>1</v>
          </cell>
          <cell r="G2536">
            <v>5000</v>
          </cell>
          <cell r="H2536">
            <v>5900</v>
          </cell>
          <cell r="K2536" t="str">
            <v>Activos Intangibles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A2537">
            <v>393</v>
          </cell>
          <cell r="B2537">
            <v>2017</v>
          </cell>
          <cell r="C2537">
            <v>8300</v>
          </cell>
          <cell r="D2537">
            <v>3</v>
          </cell>
          <cell r="E2537">
            <v>5</v>
          </cell>
          <cell r="F2537">
            <v>1</v>
          </cell>
          <cell r="G2537">
            <v>5000</v>
          </cell>
          <cell r="H2537">
            <v>5900</v>
          </cell>
          <cell r="I2537">
            <v>591</v>
          </cell>
          <cell r="K2537" t="str">
            <v>Software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A2538">
            <v>394</v>
          </cell>
          <cell r="B2538">
            <v>2017</v>
          </cell>
          <cell r="C2538">
            <v>8300</v>
          </cell>
          <cell r="D2538">
            <v>3</v>
          </cell>
          <cell r="E2538">
            <v>5</v>
          </cell>
          <cell r="F2538">
            <v>1</v>
          </cell>
          <cell r="G2538">
            <v>5000</v>
          </cell>
          <cell r="H2538">
            <v>5900</v>
          </cell>
          <cell r="I2538">
            <v>591</v>
          </cell>
          <cell r="J2538">
            <v>1</v>
          </cell>
          <cell r="K2538" t="str">
            <v>Software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 t="str">
            <v>Licencia</v>
          </cell>
          <cell r="V2538" t="str">
            <v>FC</v>
          </cell>
        </row>
        <row r="2539">
          <cell r="A2539">
            <v>395</v>
          </cell>
          <cell r="B2539">
            <v>2017</v>
          </cell>
          <cell r="C2539">
            <v>8300</v>
          </cell>
          <cell r="D2539">
            <v>3</v>
          </cell>
          <cell r="E2539">
            <v>5</v>
          </cell>
          <cell r="F2539">
            <v>1</v>
          </cell>
          <cell r="G2539">
            <v>5000</v>
          </cell>
          <cell r="H2539">
            <v>5900</v>
          </cell>
          <cell r="I2539">
            <v>597</v>
          </cell>
          <cell r="K2539" t="str">
            <v>Licencias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</row>
        <row r="2540">
          <cell r="A2540">
            <v>396</v>
          </cell>
          <cell r="B2540">
            <v>2017</v>
          </cell>
          <cell r="C2540">
            <v>8300</v>
          </cell>
          <cell r="D2540">
            <v>3</v>
          </cell>
          <cell r="E2540">
            <v>5</v>
          </cell>
          <cell r="F2540">
            <v>1</v>
          </cell>
          <cell r="G2540">
            <v>5000</v>
          </cell>
          <cell r="H2540">
            <v>5900</v>
          </cell>
          <cell r="I2540">
            <v>597</v>
          </cell>
          <cell r="J2540">
            <v>1</v>
          </cell>
          <cell r="K2540" t="str">
            <v xml:space="preserve">Licencias 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 t="str">
            <v>Licencia</v>
          </cell>
          <cell r="V2540" t="str">
            <v>FC</v>
          </cell>
        </row>
        <row r="2541">
          <cell r="A2541">
            <v>397</v>
          </cell>
          <cell r="B2541">
            <v>2017</v>
          </cell>
          <cell r="C2541">
            <v>8300</v>
          </cell>
          <cell r="D2541">
            <v>3</v>
          </cell>
          <cell r="E2541">
            <v>5</v>
          </cell>
          <cell r="F2541">
            <v>1</v>
          </cell>
          <cell r="G2541">
            <v>6000</v>
          </cell>
          <cell r="K2541" t="str">
            <v>INVERSIÓN PÚBLICA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</row>
        <row r="2542">
          <cell r="A2542">
            <v>398</v>
          </cell>
          <cell r="B2542">
            <v>2017</v>
          </cell>
          <cell r="C2542">
            <v>8300</v>
          </cell>
          <cell r="D2542">
            <v>3</v>
          </cell>
          <cell r="E2542">
            <v>5</v>
          </cell>
          <cell r="F2542">
            <v>1</v>
          </cell>
          <cell r="G2542">
            <v>6000</v>
          </cell>
          <cell r="H2542">
            <v>6200</v>
          </cell>
          <cell r="K2542" t="str">
            <v>Obra Pública en Bienes Propios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</row>
        <row r="2543">
          <cell r="A2543">
            <v>399</v>
          </cell>
          <cell r="B2543">
            <v>2017</v>
          </cell>
          <cell r="C2543">
            <v>8300</v>
          </cell>
          <cell r="D2543">
            <v>3</v>
          </cell>
          <cell r="E2543">
            <v>5</v>
          </cell>
          <cell r="F2543">
            <v>1</v>
          </cell>
          <cell r="G2543">
            <v>6000</v>
          </cell>
          <cell r="H2543">
            <v>6200</v>
          </cell>
          <cell r="I2543">
            <v>622</v>
          </cell>
          <cell r="K2543" t="str">
            <v>Edificación no habitacional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</row>
        <row r="2544">
          <cell r="A2544">
            <v>400</v>
          </cell>
          <cell r="B2544">
            <v>2017</v>
          </cell>
          <cell r="C2544">
            <v>8300</v>
          </cell>
          <cell r="D2544">
            <v>3</v>
          </cell>
          <cell r="E2544">
            <v>5</v>
          </cell>
          <cell r="F2544">
            <v>1</v>
          </cell>
          <cell r="G2544">
            <v>6000</v>
          </cell>
          <cell r="H2544">
            <v>6200</v>
          </cell>
          <cell r="I2544">
            <v>622</v>
          </cell>
          <cell r="J2544">
            <v>1</v>
          </cell>
          <cell r="K2544" t="str">
            <v>Construcción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 t="str">
            <v xml:space="preserve"> </v>
          </cell>
          <cell r="V2544" t="str">
            <v>FC</v>
          </cell>
        </row>
        <row r="2545">
          <cell r="A2545">
            <v>401</v>
          </cell>
          <cell r="B2545">
            <v>2017</v>
          </cell>
          <cell r="C2545">
            <v>8300</v>
          </cell>
          <cell r="D2545">
            <v>3</v>
          </cell>
          <cell r="E2545">
            <v>5</v>
          </cell>
          <cell r="F2545">
            <v>1</v>
          </cell>
          <cell r="G2545">
            <v>6000</v>
          </cell>
          <cell r="H2545">
            <v>6200</v>
          </cell>
          <cell r="I2545">
            <v>622</v>
          </cell>
          <cell r="J2545">
            <v>1</v>
          </cell>
          <cell r="K2545" t="str">
            <v xml:space="preserve">Dependencia:
Nombre:
Domicilio: 
Meta: 
Etapa: 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0</v>
          </cell>
          <cell r="S2545" t="str">
            <v>Obra</v>
          </cell>
          <cell r="V2545" t="str">
            <v>FC</v>
          </cell>
        </row>
        <row r="2546">
          <cell r="A2546">
            <v>402</v>
          </cell>
          <cell r="B2546">
            <v>2017</v>
          </cell>
          <cell r="C2546">
            <v>8300</v>
          </cell>
          <cell r="D2546">
            <v>3</v>
          </cell>
          <cell r="E2546">
            <v>5</v>
          </cell>
          <cell r="F2546">
            <v>1</v>
          </cell>
          <cell r="G2546">
            <v>6000</v>
          </cell>
          <cell r="H2546">
            <v>6200</v>
          </cell>
          <cell r="I2546">
            <v>622</v>
          </cell>
          <cell r="J2546">
            <v>2</v>
          </cell>
          <cell r="K2546" t="str">
            <v>Mejoramiento y/o ampliación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 t="str">
            <v xml:space="preserve"> </v>
          </cell>
          <cell r="V2546" t="str">
            <v>FC</v>
          </cell>
        </row>
        <row r="2547">
          <cell r="A2547">
            <v>403</v>
          </cell>
          <cell r="B2547">
            <v>2017</v>
          </cell>
          <cell r="C2547">
            <v>8300</v>
          </cell>
          <cell r="D2547">
            <v>3</v>
          </cell>
          <cell r="E2547">
            <v>5</v>
          </cell>
          <cell r="F2547">
            <v>1</v>
          </cell>
          <cell r="G2547">
            <v>6000</v>
          </cell>
          <cell r="H2547">
            <v>6200</v>
          </cell>
          <cell r="I2547">
            <v>622</v>
          </cell>
          <cell r="J2547">
            <v>2</v>
          </cell>
          <cell r="K2547" t="str">
            <v xml:space="preserve">Dependencia:
Nombre:
Domicilio: 
Meta: 
Etapa: 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0</v>
          </cell>
          <cell r="Q2547">
            <v>0</v>
          </cell>
          <cell r="R2547">
            <v>0</v>
          </cell>
          <cell r="S2547" t="str">
            <v>Obra</v>
          </cell>
          <cell r="V2547" t="str">
            <v>FC</v>
          </cell>
        </row>
        <row r="2548">
          <cell r="B2548">
            <v>2017</v>
          </cell>
          <cell r="C2548">
            <v>8300</v>
          </cell>
          <cell r="D2548">
            <v>3</v>
          </cell>
          <cell r="E2548">
            <v>5</v>
          </cell>
          <cell r="F2548">
            <v>2</v>
          </cell>
          <cell r="K2548" t="str">
            <v>Fortalecimiento de la Autoridad Administrativa Especializada del Sistema de Justicia Penal para Adolescentes</v>
          </cell>
          <cell r="L2548">
            <v>210000</v>
          </cell>
          <cell r="M2548">
            <v>0</v>
          </cell>
          <cell r="N2548">
            <v>210000</v>
          </cell>
          <cell r="O2548">
            <v>0</v>
          </cell>
          <cell r="P2548">
            <v>0</v>
          </cell>
          <cell r="Q2548">
            <v>0</v>
          </cell>
          <cell r="R2548">
            <v>210000</v>
          </cell>
        </row>
        <row r="2549">
          <cell r="B2549">
            <v>2017</v>
          </cell>
          <cell r="C2549">
            <v>8300</v>
          </cell>
          <cell r="D2549">
            <v>3</v>
          </cell>
          <cell r="E2549">
            <v>5</v>
          </cell>
          <cell r="F2549">
            <v>2</v>
          </cell>
          <cell r="G2549">
            <v>2000</v>
          </cell>
          <cell r="K2549" t="str">
            <v>MATERIALES Y SUMINISTROS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0</v>
          </cell>
          <cell r="Q2549">
            <v>0</v>
          </cell>
          <cell r="R2549">
            <v>0</v>
          </cell>
        </row>
        <row r="2550">
          <cell r="B2550">
            <v>2017</v>
          </cell>
          <cell r="C2550">
            <v>8300</v>
          </cell>
          <cell r="D2550">
            <v>3</v>
          </cell>
          <cell r="E2550">
            <v>5</v>
          </cell>
          <cell r="F2550">
            <v>2</v>
          </cell>
          <cell r="G2550">
            <v>2000</v>
          </cell>
          <cell r="H2550">
            <v>2700</v>
          </cell>
          <cell r="K2550" t="str">
            <v>Vestuario, Blancos, Prendas de Protección y Artículos Deportivos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</row>
        <row r="2551">
          <cell r="B2551">
            <v>2017</v>
          </cell>
          <cell r="C2551">
            <v>8300</v>
          </cell>
          <cell r="D2551">
            <v>3</v>
          </cell>
          <cell r="E2551">
            <v>5</v>
          </cell>
          <cell r="F2551">
            <v>2</v>
          </cell>
          <cell r="G2551">
            <v>2000</v>
          </cell>
          <cell r="H2551">
            <v>2700</v>
          </cell>
          <cell r="I2551">
            <v>271</v>
          </cell>
          <cell r="K2551" t="str">
            <v>Vestuario y uniformes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</row>
        <row r="2552">
          <cell r="B2552">
            <v>2017</v>
          </cell>
          <cell r="C2552">
            <v>8300</v>
          </cell>
          <cell r="D2552">
            <v>3</v>
          </cell>
          <cell r="E2552">
            <v>5</v>
          </cell>
          <cell r="F2552">
            <v>2</v>
          </cell>
          <cell r="G2552">
            <v>2000</v>
          </cell>
          <cell r="H2552">
            <v>2700</v>
          </cell>
          <cell r="I2552">
            <v>271</v>
          </cell>
          <cell r="J2552">
            <v>1</v>
          </cell>
          <cell r="K2552" t="str">
            <v>Vestuario y uniformes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 t="str">
            <v>Par
Pieza</v>
          </cell>
          <cell r="V2552" t="str">
            <v>FC</v>
          </cell>
        </row>
        <row r="2553">
          <cell r="B2553">
            <v>2017</v>
          </cell>
          <cell r="C2553">
            <v>8300</v>
          </cell>
          <cell r="D2553">
            <v>3</v>
          </cell>
          <cell r="E2553">
            <v>5</v>
          </cell>
          <cell r="F2553">
            <v>2</v>
          </cell>
          <cell r="G2553">
            <v>2000</v>
          </cell>
          <cell r="H2553">
            <v>2700</v>
          </cell>
          <cell r="I2553">
            <v>273</v>
          </cell>
          <cell r="K2553" t="str">
            <v>Artículos deportivos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</row>
        <row r="2554">
          <cell r="B2554">
            <v>2017</v>
          </cell>
          <cell r="C2554">
            <v>8300</v>
          </cell>
          <cell r="D2554">
            <v>3</v>
          </cell>
          <cell r="E2554">
            <v>5</v>
          </cell>
          <cell r="F2554">
            <v>2</v>
          </cell>
          <cell r="G2554">
            <v>2000</v>
          </cell>
          <cell r="H2554">
            <v>2700</v>
          </cell>
          <cell r="I2554">
            <v>273</v>
          </cell>
          <cell r="J2554">
            <v>1</v>
          </cell>
          <cell r="K2554" t="str">
            <v xml:space="preserve"> Artículos deportivos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 t="str">
            <v>Pieza</v>
          </cell>
          <cell r="V2554" t="str">
            <v>AE</v>
          </cell>
        </row>
        <row r="2555">
          <cell r="B2555">
            <v>2017</v>
          </cell>
          <cell r="C2555">
            <v>8300</v>
          </cell>
          <cell r="D2555">
            <v>3</v>
          </cell>
          <cell r="E2555">
            <v>5</v>
          </cell>
          <cell r="F2555">
            <v>2</v>
          </cell>
          <cell r="G2555">
            <v>2000</v>
          </cell>
          <cell r="H2555">
            <v>2700</v>
          </cell>
          <cell r="I2555">
            <v>275</v>
          </cell>
          <cell r="K2555" t="str">
            <v>Blancos y otros productos textiles, excepto prendas de vestir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</row>
        <row r="2556">
          <cell r="B2556">
            <v>2017</v>
          </cell>
          <cell r="C2556">
            <v>8300</v>
          </cell>
          <cell r="D2556">
            <v>3</v>
          </cell>
          <cell r="E2556">
            <v>5</v>
          </cell>
          <cell r="F2556">
            <v>2</v>
          </cell>
          <cell r="G2556">
            <v>2000</v>
          </cell>
          <cell r="H2556">
            <v>2700</v>
          </cell>
          <cell r="I2556">
            <v>275</v>
          </cell>
          <cell r="J2556">
            <v>1</v>
          </cell>
          <cell r="K2556" t="str">
            <v>Blancos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 t="str">
            <v xml:space="preserve">Pieza
Juego
</v>
          </cell>
          <cell r="V2556" t="str">
            <v>FC</v>
          </cell>
        </row>
        <row r="2557">
          <cell r="B2557">
            <v>2017</v>
          </cell>
          <cell r="C2557">
            <v>8300</v>
          </cell>
          <cell r="D2557">
            <v>3</v>
          </cell>
          <cell r="E2557">
            <v>5</v>
          </cell>
          <cell r="F2557">
            <v>2</v>
          </cell>
          <cell r="G2557">
            <v>2000</v>
          </cell>
          <cell r="H2557">
            <v>2900</v>
          </cell>
          <cell r="K2557" t="str">
            <v>Herramientas, Refacciones y Accesorios Menores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</row>
        <row r="2558">
          <cell r="B2558">
            <v>2017</v>
          </cell>
          <cell r="C2558">
            <v>8300</v>
          </cell>
          <cell r="D2558">
            <v>3</v>
          </cell>
          <cell r="E2558">
            <v>5</v>
          </cell>
          <cell r="F2558">
            <v>2</v>
          </cell>
          <cell r="G2558">
            <v>2000</v>
          </cell>
          <cell r="H2558">
            <v>2900</v>
          </cell>
          <cell r="I2558">
            <v>291</v>
          </cell>
          <cell r="K2558" t="str">
            <v>Herramientas menores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</row>
        <row r="2559">
          <cell r="B2559">
            <v>2017</v>
          </cell>
          <cell r="C2559">
            <v>8300</v>
          </cell>
          <cell r="D2559">
            <v>3</v>
          </cell>
          <cell r="E2559">
            <v>5</v>
          </cell>
          <cell r="F2559">
            <v>2</v>
          </cell>
          <cell r="G2559">
            <v>2000</v>
          </cell>
          <cell r="H2559">
            <v>2900</v>
          </cell>
          <cell r="I2559">
            <v>291</v>
          </cell>
          <cell r="J2559">
            <v>1</v>
          </cell>
          <cell r="K2559" t="str">
            <v>Herramientas menores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0</v>
          </cell>
          <cell r="S2559" t="str">
            <v>Pieza</v>
          </cell>
          <cell r="V2559" t="str">
            <v>AE</v>
          </cell>
        </row>
        <row r="2560">
          <cell r="B2560">
            <v>2017</v>
          </cell>
          <cell r="C2560">
            <v>8300</v>
          </cell>
          <cell r="D2560">
            <v>3</v>
          </cell>
          <cell r="E2560">
            <v>5</v>
          </cell>
          <cell r="F2560">
            <v>2</v>
          </cell>
          <cell r="G2560">
            <v>2000</v>
          </cell>
          <cell r="H2560">
            <v>2900</v>
          </cell>
          <cell r="I2560">
            <v>292</v>
          </cell>
          <cell r="K2560" t="str">
            <v>Refacciones y accesorios menores de edificios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</row>
        <row r="2561">
          <cell r="B2561">
            <v>2017</v>
          </cell>
          <cell r="C2561">
            <v>8300</v>
          </cell>
          <cell r="D2561">
            <v>3</v>
          </cell>
          <cell r="E2561">
            <v>5</v>
          </cell>
          <cell r="F2561">
            <v>2</v>
          </cell>
          <cell r="G2561">
            <v>2000</v>
          </cell>
          <cell r="H2561">
            <v>2900</v>
          </cell>
          <cell r="I2561">
            <v>292</v>
          </cell>
          <cell r="J2561">
            <v>1</v>
          </cell>
          <cell r="K2561" t="str">
            <v>Refacciones y accesorios menores de edificios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 t="str">
            <v>Pieza</v>
          </cell>
          <cell r="V2561" t="str">
            <v>AE</v>
          </cell>
        </row>
        <row r="2562">
          <cell r="B2562">
            <v>2017</v>
          </cell>
          <cell r="C2562">
            <v>8300</v>
          </cell>
          <cell r="D2562">
            <v>3</v>
          </cell>
          <cell r="E2562">
            <v>5</v>
          </cell>
          <cell r="F2562">
            <v>2</v>
          </cell>
          <cell r="G2562">
            <v>3000</v>
          </cell>
          <cell r="K2562" t="str">
            <v>SERVICIOS GENERALES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0</v>
          </cell>
          <cell r="Q2562">
            <v>0</v>
          </cell>
          <cell r="R2562">
            <v>0</v>
          </cell>
        </row>
        <row r="2563">
          <cell r="B2563">
            <v>2017</v>
          </cell>
          <cell r="C2563">
            <v>8300</v>
          </cell>
          <cell r="D2563">
            <v>3</v>
          </cell>
          <cell r="E2563">
            <v>5</v>
          </cell>
          <cell r="F2563">
            <v>2</v>
          </cell>
          <cell r="G2563">
            <v>3000</v>
          </cell>
          <cell r="H2563">
            <v>3100</v>
          </cell>
          <cell r="K2563" t="str">
            <v>Servicios básicos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0</v>
          </cell>
          <cell r="R2563">
            <v>0</v>
          </cell>
        </row>
        <row r="2564">
          <cell r="B2564">
            <v>2017</v>
          </cell>
          <cell r="C2564">
            <v>8300</v>
          </cell>
          <cell r="D2564">
            <v>3</v>
          </cell>
          <cell r="E2564">
            <v>5</v>
          </cell>
          <cell r="F2564">
            <v>2</v>
          </cell>
          <cell r="G2564">
            <v>3000</v>
          </cell>
          <cell r="H2564">
            <v>3100</v>
          </cell>
          <cell r="I2564">
            <v>316</v>
          </cell>
          <cell r="K2564" t="str">
            <v>Servicios de telecomunicaciones y satélites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</row>
        <row r="2565">
          <cell r="B2565">
            <v>2017</v>
          </cell>
          <cell r="C2565">
            <v>8300</v>
          </cell>
          <cell r="D2565">
            <v>3</v>
          </cell>
          <cell r="E2565">
            <v>5</v>
          </cell>
          <cell r="F2565">
            <v>2</v>
          </cell>
          <cell r="G2565">
            <v>3000</v>
          </cell>
          <cell r="H2565">
            <v>3100</v>
          </cell>
          <cell r="I2565">
            <v>316</v>
          </cell>
          <cell r="J2565">
            <v>1</v>
          </cell>
          <cell r="K2565" t="str">
            <v xml:space="preserve">Red de telecomunicaciones 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  <cell r="R2565">
            <v>0</v>
          </cell>
          <cell r="S2565" t="str">
            <v>Servicio</v>
          </cell>
          <cell r="V2565" t="str">
            <v>AE</v>
          </cell>
        </row>
        <row r="2566">
          <cell r="B2566">
            <v>2017</v>
          </cell>
          <cell r="C2566">
            <v>8300</v>
          </cell>
          <cell r="D2566">
            <v>3</v>
          </cell>
          <cell r="E2566">
            <v>5</v>
          </cell>
          <cell r="F2566">
            <v>2</v>
          </cell>
          <cell r="G2566">
            <v>3000</v>
          </cell>
          <cell r="H2566">
            <v>3100</v>
          </cell>
          <cell r="I2566">
            <v>317</v>
          </cell>
          <cell r="K2566" t="str">
            <v>Servicios de acceso de Internet, redes y procesamiento de información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0</v>
          </cell>
        </row>
        <row r="2567">
          <cell r="B2567">
            <v>2017</v>
          </cell>
          <cell r="C2567">
            <v>8300</v>
          </cell>
          <cell r="D2567">
            <v>3</v>
          </cell>
          <cell r="E2567">
            <v>5</v>
          </cell>
          <cell r="F2567">
            <v>2</v>
          </cell>
          <cell r="G2567">
            <v>3000</v>
          </cell>
          <cell r="H2567">
            <v>3100</v>
          </cell>
          <cell r="I2567">
            <v>317</v>
          </cell>
          <cell r="J2567">
            <v>1</v>
          </cell>
          <cell r="K2567" t="str">
            <v>Servicios de conducción de señales analógicas y digitales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0</v>
          </cell>
          <cell r="S2567" t="str">
            <v>Servicio</v>
          </cell>
          <cell r="V2567" t="str">
            <v>AE</v>
          </cell>
        </row>
        <row r="2568">
          <cell r="B2568">
            <v>2017</v>
          </cell>
          <cell r="C2568">
            <v>8300</v>
          </cell>
          <cell r="D2568">
            <v>3</v>
          </cell>
          <cell r="E2568">
            <v>5</v>
          </cell>
          <cell r="F2568">
            <v>2</v>
          </cell>
          <cell r="G2568">
            <v>3000</v>
          </cell>
          <cell r="H2568">
            <v>3300</v>
          </cell>
          <cell r="K2568" t="str">
            <v>Servicios Profesionales, Científicos, Técnicos y Otros Servicios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</row>
        <row r="2569">
          <cell r="B2569">
            <v>2017</v>
          </cell>
          <cell r="C2569">
            <v>8300</v>
          </cell>
          <cell r="D2569">
            <v>3</v>
          </cell>
          <cell r="E2569">
            <v>5</v>
          </cell>
          <cell r="F2569">
            <v>2</v>
          </cell>
          <cell r="G2569">
            <v>3000</v>
          </cell>
          <cell r="H2569">
            <v>3300</v>
          </cell>
          <cell r="I2569">
            <v>333</v>
          </cell>
          <cell r="K2569" t="str">
            <v>Servicios de consultoría administrativa, procesos, técnica y en tecnologías de la información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0</v>
          </cell>
        </row>
        <row r="2570">
          <cell r="B2570">
            <v>2017</v>
          </cell>
          <cell r="C2570">
            <v>8300</v>
          </cell>
          <cell r="D2570">
            <v>3</v>
          </cell>
          <cell r="E2570">
            <v>5</v>
          </cell>
          <cell r="F2570">
            <v>2</v>
          </cell>
          <cell r="G2570">
            <v>3000</v>
          </cell>
          <cell r="H2570">
            <v>3300</v>
          </cell>
          <cell r="I2570">
            <v>333</v>
          </cell>
          <cell r="J2570">
            <v>1</v>
          </cell>
          <cell r="K2570" t="str">
            <v>Servicios de informática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 t="str">
            <v>Servicio</v>
          </cell>
          <cell r="V2570" t="str">
            <v>AE</v>
          </cell>
        </row>
        <row r="2571">
          <cell r="B2571">
            <v>2017</v>
          </cell>
          <cell r="C2571">
            <v>8300</v>
          </cell>
          <cell r="D2571">
            <v>3</v>
          </cell>
          <cell r="E2571">
            <v>5</v>
          </cell>
          <cell r="F2571">
            <v>2</v>
          </cell>
          <cell r="G2571">
            <v>5000</v>
          </cell>
          <cell r="K2571" t="str">
            <v>BIENES MUEBLES, INMUEBLES E INTANGIBLES</v>
          </cell>
          <cell r="L2571">
            <v>210000</v>
          </cell>
          <cell r="M2571">
            <v>0</v>
          </cell>
          <cell r="N2571">
            <v>210000</v>
          </cell>
          <cell r="O2571">
            <v>0</v>
          </cell>
          <cell r="P2571">
            <v>0</v>
          </cell>
          <cell r="Q2571">
            <v>0</v>
          </cell>
          <cell r="R2571">
            <v>210000</v>
          </cell>
        </row>
        <row r="2572">
          <cell r="B2572">
            <v>2017</v>
          </cell>
          <cell r="C2572">
            <v>8300</v>
          </cell>
          <cell r="D2572">
            <v>3</v>
          </cell>
          <cell r="E2572">
            <v>5</v>
          </cell>
          <cell r="F2572">
            <v>2</v>
          </cell>
          <cell r="G2572">
            <v>5000</v>
          </cell>
          <cell r="H2572">
            <v>5100</v>
          </cell>
          <cell r="K2572" t="str">
            <v>Mobiliario y Equipo de Administración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  <cell r="R2572">
            <v>0</v>
          </cell>
        </row>
        <row r="2573">
          <cell r="B2573">
            <v>2017</v>
          </cell>
          <cell r="C2573">
            <v>8300</v>
          </cell>
          <cell r="D2573">
            <v>3</v>
          </cell>
          <cell r="E2573">
            <v>5</v>
          </cell>
          <cell r="F2573">
            <v>2</v>
          </cell>
          <cell r="G2573">
            <v>5000</v>
          </cell>
          <cell r="H2573">
            <v>5100</v>
          </cell>
          <cell r="I2573">
            <v>511</v>
          </cell>
          <cell r="K2573" t="str">
            <v>Muebles de oficina y estantería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0</v>
          </cell>
        </row>
        <row r="2574">
          <cell r="B2574">
            <v>2017</v>
          </cell>
          <cell r="C2574">
            <v>8300</v>
          </cell>
          <cell r="D2574">
            <v>3</v>
          </cell>
          <cell r="E2574">
            <v>5</v>
          </cell>
          <cell r="F2574">
            <v>2</v>
          </cell>
          <cell r="G2574">
            <v>5000</v>
          </cell>
          <cell r="H2574">
            <v>5100</v>
          </cell>
          <cell r="I2574">
            <v>511</v>
          </cell>
          <cell r="J2574">
            <v>1</v>
          </cell>
          <cell r="K2574" t="str">
            <v xml:space="preserve">Anaquel 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  <cell r="Q2574">
            <v>0</v>
          </cell>
          <cell r="R2574">
            <v>0</v>
          </cell>
          <cell r="S2574" t="str">
            <v>Pieza</v>
          </cell>
          <cell r="V2574" t="str">
            <v>FC</v>
          </cell>
        </row>
        <row r="2575">
          <cell r="B2575">
            <v>2017</v>
          </cell>
          <cell r="C2575">
            <v>8300</v>
          </cell>
          <cell r="D2575">
            <v>3</v>
          </cell>
          <cell r="E2575">
            <v>5</v>
          </cell>
          <cell r="F2575">
            <v>2</v>
          </cell>
          <cell r="G2575">
            <v>5000</v>
          </cell>
          <cell r="H2575">
            <v>5100</v>
          </cell>
          <cell r="I2575">
            <v>511</v>
          </cell>
          <cell r="J2575">
            <v>2</v>
          </cell>
          <cell r="K2575" t="str">
            <v xml:space="preserve">Archivero 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  <cell r="Q2575">
            <v>0</v>
          </cell>
          <cell r="R2575">
            <v>0</v>
          </cell>
          <cell r="S2575" t="str">
            <v>Pieza</v>
          </cell>
          <cell r="V2575" t="str">
            <v>FC</v>
          </cell>
        </row>
        <row r="2576">
          <cell r="B2576">
            <v>2017</v>
          </cell>
          <cell r="C2576">
            <v>8300</v>
          </cell>
          <cell r="D2576">
            <v>3</v>
          </cell>
          <cell r="E2576">
            <v>5</v>
          </cell>
          <cell r="F2576">
            <v>2</v>
          </cell>
          <cell r="G2576">
            <v>5000</v>
          </cell>
          <cell r="H2576">
            <v>5100</v>
          </cell>
          <cell r="I2576">
            <v>511</v>
          </cell>
          <cell r="J2576">
            <v>3</v>
          </cell>
          <cell r="K2576" t="str">
            <v xml:space="preserve">Banca </v>
          </cell>
          <cell r="L2576">
            <v>0</v>
          </cell>
          <cell r="M2576">
            <v>0</v>
          </cell>
          <cell r="N2576">
            <v>0</v>
          </cell>
          <cell r="O2576">
            <v>0</v>
          </cell>
          <cell r="P2576">
            <v>0</v>
          </cell>
          <cell r="Q2576">
            <v>0</v>
          </cell>
          <cell r="R2576">
            <v>0</v>
          </cell>
          <cell r="S2576" t="str">
            <v>Pieza</v>
          </cell>
          <cell r="V2576" t="str">
            <v>FC</v>
          </cell>
        </row>
        <row r="2577">
          <cell r="B2577">
            <v>2017</v>
          </cell>
          <cell r="C2577">
            <v>8300</v>
          </cell>
          <cell r="D2577">
            <v>3</v>
          </cell>
          <cell r="E2577">
            <v>5</v>
          </cell>
          <cell r="F2577">
            <v>2</v>
          </cell>
          <cell r="G2577">
            <v>5000</v>
          </cell>
          <cell r="H2577">
            <v>5100</v>
          </cell>
          <cell r="I2577">
            <v>511</v>
          </cell>
          <cell r="J2577">
            <v>4</v>
          </cell>
          <cell r="K2577" t="str">
            <v xml:space="preserve">Banco 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0</v>
          </cell>
          <cell r="Q2577">
            <v>0</v>
          </cell>
          <cell r="R2577">
            <v>0</v>
          </cell>
          <cell r="S2577" t="str">
            <v>Pieza</v>
          </cell>
          <cell r="V2577" t="str">
            <v>FC</v>
          </cell>
        </row>
        <row r="2578">
          <cell r="B2578">
            <v>2017</v>
          </cell>
          <cell r="C2578">
            <v>8300</v>
          </cell>
          <cell r="D2578">
            <v>3</v>
          </cell>
          <cell r="E2578">
            <v>5</v>
          </cell>
          <cell r="F2578">
            <v>2</v>
          </cell>
          <cell r="G2578">
            <v>5000</v>
          </cell>
          <cell r="H2578">
            <v>5100</v>
          </cell>
          <cell r="I2578">
            <v>511</v>
          </cell>
          <cell r="J2578">
            <v>5</v>
          </cell>
          <cell r="K2578" t="str">
            <v xml:space="preserve">Butaca 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 t="str">
            <v>Pieza</v>
          </cell>
          <cell r="V2578" t="str">
            <v>FC</v>
          </cell>
        </row>
        <row r="2579">
          <cell r="B2579">
            <v>2017</v>
          </cell>
          <cell r="C2579">
            <v>8300</v>
          </cell>
          <cell r="D2579">
            <v>3</v>
          </cell>
          <cell r="E2579">
            <v>5</v>
          </cell>
          <cell r="F2579">
            <v>2</v>
          </cell>
          <cell r="G2579">
            <v>5000</v>
          </cell>
          <cell r="H2579">
            <v>5100</v>
          </cell>
          <cell r="I2579">
            <v>511</v>
          </cell>
          <cell r="J2579">
            <v>6</v>
          </cell>
          <cell r="K2579" t="str">
            <v xml:space="preserve">Cajonera 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 t="str">
            <v>Pieza</v>
          </cell>
          <cell r="V2579" t="str">
            <v>FC</v>
          </cell>
        </row>
        <row r="2580">
          <cell r="B2580">
            <v>2017</v>
          </cell>
          <cell r="C2580">
            <v>8300</v>
          </cell>
          <cell r="D2580">
            <v>3</v>
          </cell>
          <cell r="E2580">
            <v>5</v>
          </cell>
          <cell r="F2580">
            <v>2</v>
          </cell>
          <cell r="G2580">
            <v>5000</v>
          </cell>
          <cell r="H2580">
            <v>5100</v>
          </cell>
          <cell r="I2580">
            <v>511</v>
          </cell>
          <cell r="J2580">
            <v>7</v>
          </cell>
          <cell r="K2580" t="str">
            <v xml:space="preserve">Credenza 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 t="str">
            <v>Pieza</v>
          </cell>
          <cell r="V2580" t="str">
            <v>FC</v>
          </cell>
        </row>
        <row r="2581">
          <cell r="B2581">
            <v>2017</v>
          </cell>
          <cell r="C2581">
            <v>8300</v>
          </cell>
          <cell r="D2581">
            <v>3</v>
          </cell>
          <cell r="E2581">
            <v>5</v>
          </cell>
          <cell r="F2581">
            <v>2</v>
          </cell>
          <cell r="G2581">
            <v>5000</v>
          </cell>
          <cell r="H2581">
            <v>5100</v>
          </cell>
          <cell r="I2581">
            <v>511</v>
          </cell>
          <cell r="J2581">
            <v>8</v>
          </cell>
          <cell r="K2581" t="str">
            <v xml:space="preserve">Escritorio 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0</v>
          </cell>
          <cell r="S2581" t="str">
            <v>Pieza</v>
          </cell>
          <cell r="V2581" t="str">
            <v>FC</v>
          </cell>
        </row>
        <row r="2582">
          <cell r="B2582">
            <v>2017</v>
          </cell>
          <cell r="C2582">
            <v>8300</v>
          </cell>
          <cell r="D2582">
            <v>3</v>
          </cell>
          <cell r="E2582">
            <v>5</v>
          </cell>
          <cell r="F2582">
            <v>2</v>
          </cell>
          <cell r="G2582">
            <v>5000</v>
          </cell>
          <cell r="H2582">
            <v>5100</v>
          </cell>
          <cell r="I2582">
            <v>511</v>
          </cell>
          <cell r="J2582">
            <v>9</v>
          </cell>
          <cell r="K2582" t="str">
            <v>Escritorio Ejecutivo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  <cell r="R2582">
            <v>0</v>
          </cell>
          <cell r="S2582" t="str">
            <v>Pieza</v>
          </cell>
          <cell r="V2582" t="str">
            <v>FC</v>
          </cell>
        </row>
        <row r="2583">
          <cell r="B2583">
            <v>2017</v>
          </cell>
          <cell r="C2583">
            <v>8300</v>
          </cell>
          <cell r="D2583">
            <v>3</v>
          </cell>
          <cell r="E2583">
            <v>5</v>
          </cell>
          <cell r="F2583">
            <v>2</v>
          </cell>
          <cell r="G2583">
            <v>5000</v>
          </cell>
          <cell r="H2583">
            <v>5100</v>
          </cell>
          <cell r="I2583">
            <v>511</v>
          </cell>
          <cell r="J2583">
            <v>11</v>
          </cell>
          <cell r="K2583" t="str">
            <v xml:space="preserve">Estante 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  <cell r="R2583">
            <v>0</v>
          </cell>
          <cell r="S2583" t="str">
            <v>Pieza</v>
          </cell>
          <cell r="V2583" t="str">
            <v>FC</v>
          </cell>
        </row>
        <row r="2584">
          <cell r="B2584">
            <v>2017</v>
          </cell>
          <cell r="C2584">
            <v>8300</v>
          </cell>
          <cell r="D2584">
            <v>3</v>
          </cell>
          <cell r="E2584">
            <v>5</v>
          </cell>
          <cell r="F2584">
            <v>2</v>
          </cell>
          <cell r="G2584">
            <v>5000</v>
          </cell>
          <cell r="H2584">
            <v>5100</v>
          </cell>
          <cell r="I2584">
            <v>511</v>
          </cell>
          <cell r="J2584">
            <v>12</v>
          </cell>
          <cell r="K2584" t="str">
            <v>Gabinete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0</v>
          </cell>
          <cell r="S2584" t="str">
            <v>Pieza</v>
          </cell>
          <cell r="V2584" t="str">
            <v>FC</v>
          </cell>
        </row>
        <row r="2585">
          <cell r="B2585">
            <v>2017</v>
          </cell>
          <cell r="C2585">
            <v>8300</v>
          </cell>
          <cell r="D2585">
            <v>3</v>
          </cell>
          <cell r="E2585">
            <v>5</v>
          </cell>
          <cell r="F2585">
            <v>2</v>
          </cell>
          <cell r="G2585">
            <v>5000</v>
          </cell>
          <cell r="H2585">
            <v>5100</v>
          </cell>
          <cell r="I2585">
            <v>511</v>
          </cell>
          <cell r="J2585">
            <v>13</v>
          </cell>
          <cell r="K2585" t="str">
            <v>Lámpara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0</v>
          </cell>
          <cell r="S2585" t="str">
            <v>Pieza</v>
          </cell>
          <cell r="V2585" t="str">
            <v>FC</v>
          </cell>
        </row>
        <row r="2586">
          <cell r="B2586">
            <v>2017</v>
          </cell>
          <cell r="C2586">
            <v>8300</v>
          </cell>
          <cell r="D2586">
            <v>3</v>
          </cell>
          <cell r="E2586">
            <v>5</v>
          </cell>
          <cell r="F2586">
            <v>2</v>
          </cell>
          <cell r="G2586">
            <v>5000</v>
          </cell>
          <cell r="H2586">
            <v>5100</v>
          </cell>
          <cell r="I2586">
            <v>511</v>
          </cell>
          <cell r="J2586">
            <v>14</v>
          </cell>
          <cell r="K2586" t="str">
            <v xml:space="preserve">Librero 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  <cell r="R2586">
            <v>0</v>
          </cell>
          <cell r="S2586" t="str">
            <v>Pieza</v>
          </cell>
          <cell r="V2586" t="str">
            <v>FC</v>
          </cell>
        </row>
        <row r="2587">
          <cell r="B2587">
            <v>2017</v>
          </cell>
          <cell r="C2587">
            <v>8300</v>
          </cell>
          <cell r="D2587">
            <v>3</v>
          </cell>
          <cell r="E2587">
            <v>5</v>
          </cell>
          <cell r="F2587">
            <v>2</v>
          </cell>
          <cell r="G2587">
            <v>5000</v>
          </cell>
          <cell r="H2587">
            <v>5100</v>
          </cell>
          <cell r="I2587">
            <v>511</v>
          </cell>
          <cell r="J2587">
            <v>15</v>
          </cell>
          <cell r="K2587" t="str">
            <v>Locker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0</v>
          </cell>
          <cell r="S2587" t="str">
            <v>Pieza</v>
          </cell>
          <cell r="V2587" t="str">
            <v>FC</v>
          </cell>
        </row>
        <row r="2588">
          <cell r="B2588">
            <v>2017</v>
          </cell>
          <cell r="C2588">
            <v>8300</v>
          </cell>
          <cell r="D2588">
            <v>3</v>
          </cell>
          <cell r="E2588">
            <v>5</v>
          </cell>
          <cell r="F2588">
            <v>2</v>
          </cell>
          <cell r="G2588">
            <v>5000</v>
          </cell>
          <cell r="H2588">
            <v>5100</v>
          </cell>
          <cell r="I2588">
            <v>511</v>
          </cell>
          <cell r="J2588">
            <v>16</v>
          </cell>
          <cell r="K2588" t="str">
            <v>Mesa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 t="str">
            <v>Pieza</v>
          </cell>
          <cell r="V2588" t="str">
            <v>FC</v>
          </cell>
        </row>
        <row r="2589">
          <cell r="B2589">
            <v>2017</v>
          </cell>
          <cell r="C2589">
            <v>8300</v>
          </cell>
          <cell r="D2589">
            <v>3</v>
          </cell>
          <cell r="E2589">
            <v>5</v>
          </cell>
          <cell r="F2589">
            <v>2</v>
          </cell>
          <cell r="G2589">
            <v>5000</v>
          </cell>
          <cell r="H2589">
            <v>5100</v>
          </cell>
          <cell r="I2589">
            <v>511</v>
          </cell>
          <cell r="J2589">
            <v>17</v>
          </cell>
          <cell r="K2589" t="str">
            <v xml:space="preserve">Módulo 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  <cell r="R2589">
            <v>0</v>
          </cell>
          <cell r="S2589" t="str">
            <v>Pieza</v>
          </cell>
          <cell r="V2589" t="str">
            <v>FC</v>
          </cell>
        </row>
        <row r="2590">
          <cell r="B2590">
            <v>2017</v>
          </cell>
          <cell r="C2590">
            <v>8300</v>
          </cell>
          <cell r="D2590">
            <v>3</v>
          </cell>
          <cell r="E2590">
            <v>5</v>
          </cell>
          <cell r="F2590">
            <v>2</v>
          </cell>
          <cell r="G2590">
            <v>5000</v>
          </cell>
          <cell r="H2590">
            <v>5100</v>
          </cell>
          <cell r="I2590">
            <v>511</v>
          </cell>
          <cell r="J2590">
            <v>18</v>
          </cell>
          <cell r="K2590" t="str">
            <v xml:space="preserve">Mueble para computadora   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  <cell r="R2590">
            <v>0</v>
          </cell>
          <cell r="S2590" t="str">
            <v>Pieza</v>
          </cell>
          <cell r="V2590" t="str">
            <v>FC</v>
          </cell>
        </row>
        <row r="2591">
          <cell r="B2591">
            <v>2017</v>
          </cell>
          <cell r="C2591">
            <v>8300</v>
          </cell>
          <cell r="D2591">
            <v>3</v>
          </cell>
          <cell r="E2591">
            <v>5</v>
          </cell>
          <cell r="F2591">
            <v>2</v>
          </cell>
          <cell r="G2591">
            <v>5000</v>
          </cell>
          <cell r="H2591">
            <v>5100</v>
          </cell>
          <cell r="I2591">
            <v>511</v>
          </cell>
          <cell r="J2591">
            <v>19</v>
          </cell>
          <cell r="K2591" t="str">
            <v>Sala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0</v>
          </cell>
          <cell r="S2591" t="str">
            <v>Pieza</v>
          </cell>
          <cell r="V2591" t="str">
            <v>FC</v>
          </cell>
        </row>
        <row r="2592">
          <cell r="B2592">
            <v>2017</v>
          </cell>
          <cell r="C2592">
            <v>8300</v>
          </cell>
          <cell r="D2592">
            <v>3</v>
          </cell>
          <cell r="E2592">
            <v>5</v>
          </cell>
          <cell r="F2592">
            <v>2</v>
          </cell>
          <cell r="G2592">
            <v>5000</v>
          </cell>
          <cell r="H2592">
            <v>5100</v>
          </cell>
          <cell r="I2592">
            <v>511</v>
          </cell>
          <cell r="J2592">
            <v>20</v>
          </cell>
          <cell r="K2592" t="str">
            <v xml:space="preserve">Silla 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  <cell r="R2592">
            <v>0</v>
          </cell>
          <cell r="S2592" t="str">
            <v>Pieza</v>
          </cell>
          <cell r="V2592" t="str">
            <v>FC</v>
          </cell>
        </row>
        <row r="2593">
          <cell r="B2593">
            <v>2017</v>
          </cell>
          <cell r="C2593">
            <v>8300</v>
          </cell>
          <cell r="D2593">
            <v>3</v>
          </cell>
          <cell r="E2593">
            <v>5</v>
          </cell>
          <cell r="F2593">
            <v>2</v>
          </cell>
          <cell r="G2593">
            <v>5000</v>
          </cell>
          <cell r="H2593">
            <v>5100</v>
          </cell>
          <cell r="I2593">
            <v>511</v>
          </cell>
          <cell r="J2593">
            <v>21</v>
          </cell>
          <cell r="K2593" t="str">
            <v>Silla con paleta de madera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  <cell r="R2593">
            <v>0</v>
          </cell>
          <cell r="S2593" t="str">
            <v>Pieza</v>
          </cell>
          <cell r="V2593" t="str">
            <v>FC</v>
          </cell>
        </row>
        <row r="2594">
          <cell r="B2594">
            <v>2017</v>
          </cell>
          <cell r="C2594">
            <v>8300</v>
          </cell>
          <cell r="D2594">
            <v>3</v>
          </cell>
          <cell r="E2594">
            <v>5</v>
          </cell>
          <cell r="F2594">
            <v>2</v>
          </cell>
          <cell r="G2594">
            <v>5000</v>
          </cell>
          <cell r="H2594">
            <v>5100</v>
          </cell>
          <cell r="I2594">
            <v>511</v>
          </cell>
          <cell r="J2594">
            <v>22</v>
          </cell>
          <cell r="K2594" t="str">
            <v>Sillón ejecutivo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 t="str">
            <v>Pieza</v>
          </cell>
          <cell r="V2594" t="str">
            <v>FC</v>
          </cell>
        </row>
        <row r="2595">
          <cell r="B2595">
            <v>2017</v>
          </cell>
          <cell r="C2595">
            <v>8300</v>
          </cell>
          <cell r="D2595">
            <v>3</v>
          </cell>
          <cell r="E2595">
            <v>5</v>
          </cell>
          <cell r="F2595">
            <v>2</v>
          </cell>
          <cell r="G2595">
            <v>5000</v>
          </cell>
          <cell r="H2595">
            <v>5100</v>
          </cell>
          <cell r="I2595">
            <v>511</v>
          </cell>
          <cell r="J2595">
            <v>23</v>
          </cell>
          <cell r="K2595" t="str">
            <v>Sillón semiejecutivo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  <cell r="R2595">
            <v>0</v>
          </cell>
          <cell r="S2595" t="str">
            <v>Pieza</v>
          </cell>
          <cell r="V2595" t="str">
            <v>FC</v>
          </cell>
        </row>
        <row r="2596">
          <cell r="B2596">
            <v>2017</v>
          </cell>
          <cell r="C2596">
            <v>8300</v>
          </cell>
          <cell r="D2596">
            <v>3</v>
          </cell>
          <cell r="E2596">
            <v>5</v>
          </cell>
          <cell r="F2596">
            <v>2</v>
          </cell>
          <cell r="G2596">
            <v>5000</v>
          </cell>
          <cell r="H2596">
            <v>5100</v>
          </cell>
          <cell r="I2596">
            <v>511</v>
          </cell>
          <cell r="J2596">
            <v>24</v>
          </cell>
          <cell r="K2596" t="str">
            <v>Sofá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  <cell r="R2596">
            <v>0</v>
          </cell>
          <cell r="S2596" t="str">
            <v>Pieza</v>
          </cell>
          <cell r="V2596" t="str">
            <v>FC</v>
          </cell>
        </row>
        <row r="2597">
          <cell r="B2597">
            <v>2017</v>
          </cell>
          <cell r="C2597">
            <v>8300</v>
          </cell>
          <cell r="D2597">
            <v>3</v>
          </cell>
          <cell r="E2597">
            <v>5</v>
          </cell>
          <cell r="F2597">
            <v>2</v>
          </cell>
          <cell r="G2597">
            <v>5000</v>
          </cell>
          <cell r="H2597">
            <v>5100</v>
          </cell>
          <cell r="I2597">
            <v>511</v>
          </cell>
          <cell r="J2597">
            <v>25</v>
          </cell>
          <cell r="K2597" t="str">
            <v xml:space="preserve">Vitrina 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0</v>
          </cell>
          <cell r="S2597" t="str">
            <v>Pieza</v>
          </cell>
          <cell r="V2597" t="str">
            <v>FC</v>
          </cell>
        </row>
      </sheetData>
      <sheetData sheetId="5" refreshError="1"/>
      <sheetData sheetId="6">
        <row r="146">
          <cell r="A146">
            <v>1</v>
          </cell>
          <cell r="B146">
            <v>2017</v>
          </cell>
          <cell r="C146">
            <v>8300</v>
          </cell>
          <cell r="D146">
            <v>1</v>
          </cell>
          <cell r="E146">
            <v>1</v>
          </cell>
          <cell r="F146">
            <v>2</v>
          </cell>
          <cell r="K146" t="str">
            <v>Acceso a la Justicia para las Mujeres</v>
          </cell>
          <cell r="L146">
            <v>740287</v>
          </cell>
          <cell r="M146">
            <v>0</v>
          </cell>
          <cell r="N146">
            <v>740287</v>
          </cell>
          <cell r="O146">
            <v>0</v>
          </cell>
          <cell r="P146">
            <v>0</v>
          </cell>
          <cell r="Q146">
            <v>0</v>
          </cell>
          <cell r="R146">
            <v>740287</v>
          </cell>
        </row>
        <row r="147">
          <cell r="A147">
            <v>2</v>
          </cell>
          <cell r="B147">
            <v>2017</v>
          </cell>
          <cell r="C147">
            <v>8300</v>
          </cell>
          <cell r="D147">
            <v>1</v>
          </cell>
          <cell r="E147">
            <v>1</v>
          </cell>
          <cell r="F147">
            <v>2</v>
          </cell>
          <cell r="G147">
            <v>1000</v>
          </cell>
          <cell r="K147" t="str">
            <v>SERVICIOS PERSONALES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>
            <v>3</v>
          </cell>
          <cell r="B148">
            <v>2017</v>
          </cell>
          <cell r="C148">
            <v>8300</v>
          </cell>
          <cell r="D148">
            <v>1</v>
          </cell>
          <cell r="E148">
            <v>1</v>
          </cell>
          <cell r="F148">
            <v>2</v>
          </cell>
          <cell r="G148">
            <v>1000</v>
          </cell>
          <cell r="H148">
            <v>1200</v>
          </cell>
          <cell r="K148" t="str">
            <v>Remuneraciones al personal de carácter transitorio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A149">
            <v>4</v>
          </cell>
          <cell r="B149">
            <v>2017</v>
          </cell>
          <cell r="C149">
            <v>8300</v>
          </cell>
          <cell r="D149">
            <v>1</v>
          </cell>
          <cell r="E149">
            <v>1</v>
          </cell>
          <cell r="F149">
            <v>2</v>
          </cell>
          <cell r="G149">
            <v>1000</v>
          </cell>
          <cell r="H149">
            <v>1200</v>
          </cell>
          <cell r="I149">
            <v>121</v>
          </cell>
          <cell r="K149" t="str">
            <v>Honorarios asimilables a salarios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A150">
            <v>5</v>
          </cell>
          <cell r="B150">
            <v>2017</v>
          </cell>
          <cell r="C150">
            <v>8300</v>
          </cell>
          <cell r="D150">
            <v>1</v>
          </cell>
          <cell r="E150">
            <v>1</v>
          </cell>
          <cell r="F150">
            <v>2</v>
          </cell>
          <cell r="G150">
            <v>1000</v>
          </cell>
          <cell r="H150">
            <v>1200</v>
          </cell>
          <cell r="I150">
            <v>121</v>
          </cell>
          <cell r="J150">
            <v>1</v>
          </cell>
          <cell r="K150" t="str">
            <v>Honorarios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 t="str">
            <v>Persona</v>
          </cell>
          <cell r="V150" t="str">
            <v>AE</v>
          </cell>
        </row>
        <row r="151">
          <cell r="A151">
            <v>6</v>
          </cell>
          <cell r="B151">
            <v>2017</v>
          </cell>
          <cell r="C151">
            <v>8300</v>
          </cell>
          <cell r="D151">
            <v>1</v>
          </cell>
          <cell r="E151">
            <v>1</v>
          </cell>
          <cell r="F151">
            <v>2</v>
          </cell>
          <cell r="G151">
            <v>2000</v>
          </cell>
          <cell r="K151" t="str">
            <v>MATERIALES Y SUMINISTROS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>
            <v>7</v>
          </cell>
          <cell r="B152">
            <v>2017</v>
          </cell>
          <cell r="C152">
            <v>8300</v>
          </cell>
          <cell r="D152">
            <v>1</v>
          </cell>
          <cell r="E152">
            <v>1</v>
          </cell>
          <cell r="F152">
            <v>2</v>
          </cell>
          <cell r="G152">
            <v>2000</v>
          </cell>
          <cell r="H152">
            <v>2100</v>
          </cell>
          <cell r="K152" t="str">
            <v>Materiales de Administración, Emisión de Documentos y Artículos Oficiales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>
            <v>8</v>
          </cell>
          <cell r="B153">
            <v>2017</v>
          </cell>
          <cell r="C153">
            <v>8300</v>
          </cell>
          <cell r="D153">
            <v>1</v>
          </cell>
          <cell r="E153">
            <v>1</v>
          </cell>
          <cell r="F153">
            <v>2</v>
          </cell>
          <cell r="G153">
            <v>2000</v>
          </cell>
          <cell r="H153">
            <v>2100</v>
          </cell>
          <cell r="I153">
            <v>211</v>
          </cell>
          <cell r="K153" t="str">
            <v>Materiales, útiles y equipos menores de oficina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A154">
            <v>9</v>
          </cell>
          <cell r="B154">
            <v>2017</v>
          </cell>
          <cell r="C154">
            <v>8300</v>
          </cell>
          <cell r="D154">
            <v>1</v>
          </cell>
          <cell r="E154">
            <v>1</v>
          </cell>
          <cell r="F154">
            <v>2</v>
          </cell>
          <cell r="G154">
            <v>2000</v>
          </cell>
          <cell r="H154">
            <v>2100</v>
          </cell>
          <cell r="I154">
            <v>211</v>
          </cell>
          <cell r="J154">
            <v>1</v>
          </cell>
          <cell r="K154" t="str">
            <v>Materialesy útiles de oficina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 t="str">
            <v>Pieza</v>
          </cell>
          <cell r="V154" t="str">
            <v>AE</v>
          </cell>
        </row>
        <row r="155">
          <cell r="A155">
            <v>10</v>
          </cell>
          <cell r="B155">
            <v>2017</v>
          </cell>
          <cell r="C155">
            <v>8300</v>
          </cell>
          <cell r="D155">
            <v>1</v>
          </cell>
          <cell r="E155">
            <v>1</v>
          </cell>
          <cell r="F155">
            <v>2</v>
          </cell>
          <cell r="G155">
            <v>2000</v>
          </cell>
          <cell r="H155">
            <v>2100</v>
          </cell>
          <cell r="I155">
            <v>215</v>
          </cell>
          <cell r="K155" t="str">
            <v>Material impreso e información digital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A156">
            <v>11</v>
          </cell>
          <cell r="B156">
            <v>2017</v>
          </cell>
          <cell r="C156">
            <v>8300</v>
          </cell>
          <cell r="D156">
            <v>1</v>
          </cell>
          <cell r="E156">
            <v>1</v>
          </cell>
          <cell r="F156">
            <v>2</v>
          </cell>
          <cell r="G156">
            <v>2000</v>
          </cell>
          <cell r="H156">
            <v>2100</v>
          </cell>
          <cell r="I156">
            <v>215</v>
          </cell>
          <cell r="J156">
            <v>1</v>
          </cell>
          <cell r="K156" t="str">
            <v>Material de apoyo informativo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 t="str">
            <v>Pieza</v>
          </cell>
          <cell r="V156" t="str">
            <v>AE</v>
          </cell>
        </row>
        <row r="157">
          <cell r="A157">
            <v>12</v>
          </cell>
          <cell r="B157">
            <v>2017</v>
          </cell>
          <cell r="C157">
            <v>8300</v>
          </cell>
          <cell r="D157">
            <v>1</v>
          </cell>
          <cell r="E157">
            <v>1</v>
          </cell>
          <cell r="F157">
            <v>2</v>
          </cell>
          <cell r="G157">
            <v>2000</v>
          </cell>
          <cell r="H157">
            <v>2100</v>
          </cell>
          <cell r="I157">
            <v>217</v>
          </cell>
          <cell r="K157" t="str">
            <v>Materiales y útiles de enseñanza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A158">
            <v>13</v>
          </cell>
          <cell r="B158">
            <v>2017</v>
          </cell>
          <cell r="C158">
            <v>8300</v>
          </cell>
          <cell r="D158">
            <v>1</v>
          </cell>
          <cell r="E158">
            <v>1</v>
          </cell>
          <cell r="F158">
            <v>2</v>
          </cell>
          <cell r="G158">
            <v>2000</v>
          </cell>
          <cell r="H158">
            <v>2100</v>
          </cell>
          <cell r="I158">
            <v>217</v>
          </cell>
          <cell r="J158">
            <v>1</v>
          </cell>
          <cell r="K158" t="str">
            <v>Materiales y útiles de enseñanza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 t="str">
            <v>Pieza</v>
          </cell>
          <cell r="V158" t="str">
            <v>AE</v>
          </cell>
        </row>
        <row r="159">
          <cell r="A159">
            <v>14</v>
          </cell>
          <cell r="B159">
            <v>2017</v>
          </cell>
          <cell r="C159">
            <v>8300</v>
          </cell>
          <cell r="D159">
            <v>1</v>
          </cell>
          <cell r="E159">
            <v>1</v>
          </cell>
          <cell r="F159">
            <v>2</v>
          </cell>
          <cell r="G159">
            <v>2000</v>
          </cell>
          <cell r="H159">
            <v>2200</v>
          </cell>
          <cell r="K159" t="str">
            <v>Alimentos y Utensilios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A160">
            <v>15</v>
          </cell>
          <cell r="B160">
            <v>2017</v>
          </cell>
          <cell r="C160">
            <v>8300</v>
          </cell>
          <cell r="D160">
            <v>1</v>
          </cell>
          <cell r="E160">
            <v>1</v>
          </cell>
          <cell r="F160">
            <v>2</v>
          </cell>
          <cell r="G160">
            <v>2000</v>
          </cell>
          <cell r="H160">
            <v>2200</v>
          </cell>
          <cell r="I160">
            <v>221</v>
          </cell>
          <cell r="K160" t="str">
            <v>Productos alimenticios para personas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A161">
            <v>16</v>
          </cell>
          <cell r="B161">
            <v>2017</v>
          </cell>
          <cell r="C161">
            <v>8300</v>
          </cell>
          <cell r="D161">
            <v>1</v>
          </cell>
          <cell r="E161">
            <v>1</v>
          </cell>
          <cell r="F161">
            <v>2</v>
          </cell>
          <cell r="G161">
            <v>2000</v>
          </cell>
          <cell r="H161">
            <v>2200</v>
          </cell>
          <cell r="I161">
            <v>221</v>
          </cell>
          <cell r="J161">
            <v>1</v>
          </cell>
          <cell r="K161" t="str">
            <v>Productos alimenticios para los efectivos que participen en programas de seguridad pública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 t="str">
            <v>Pieza</v>
          </cell>
          <cell r="V161" t="str">
            <v>AE</v>
          </cell>
        </row>
        <row r="162">
          <cell r="A162">
            <v>17</v>
          </cell>
          <cell r="B162">
            <v>2017</v>
          </cell>
          <cell r="C162">
            <v>8300</v>
          </cell>
          <cell r="D162">
            <v>1</v>
          </cell>
          <cell r="E162">
            <v>1</v>
          </cell>
          <cell r="F162">
            <v>2</v>
          </cell>
          <cell r="G162">
            <v>2000</v>
          </cell>
          <cell r="H162">
            <v>2200</v>
          </cell>
          <cell r="I162">
            <v>223</v>
          </cell>
          <cell r="K162" t="str">
            <v>Utensilios para el servicio de alimentación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A163">
            <v>18</v>
          </cell>
          <cell r="B163">
            <v>2017</v>
          </cell>
          <cell r="C163">
            <v>8300</v>
          </cell>
          <cell r="D163">
            <v>1</v>
          </cell>
          <cell r="E163">
            <v>1</v>
          </cell>
          <cell r="F163">
            <v>2</v>
          </cell>
          <cell r="G163">
            <v>2000</v>
          </cell>
          <cell r="H163">
            <v>2200</v>
          </cell>
          <cell r="I163">
            <v>223</v>
          </cell>
          <cell r="J163">
            <v>1</v>
          </cell>
          <cell r="K163" t="str">
            <v xml:space="preserve">Utensilios 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 t="str">
            <v>Pieza</v>
          </cell>
          <cell r="V163" t="str">
            <v>AE</v>
          </cell>
        </row>
        <row r="164">
          <cell r="A164">
            <v>19</v>
          </cell>
          <cell r="B164">
            <v>2017</v>
          </cell>
          <cell r="C164">
            <v>8300</v>
          </cell>
          <cell r="D164">
            <v>1</v>
          </cell>
          <cell r="E164">
            <v>1</v>
          </cell>
          <cell r="F164">
            <v>2</v>
          </cell>
          <cell r="G164">
            <v>2000</v>
          </cell>
          <cell r="H164">
            <v>2400</v>
          </cell>
          <cell r="K164" t="str">
            <v>Materiales y artículos de construcción y de reparación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A165">
            <v>20</v>
          </cell>
          <cell r="B165">
            <v>2017</v>
          </cell>
          <cell r="C165">
            <v>8300</v>
          </cell>
          <cell r="D165">
            <v>1</v>
          </cell>
          <cell r="E165">
            <v>1</v>
          </cell>
          <cell r="F165">
            <v>2</v>
          </cell>
          <cell r="G165">
            <v>2000</v>
          </cell>
          <cell r="H165">
            <v>2400</v>
          </cell>
          <cell r="I165">
            <v>246</v>
          </cell>
          <cell r="K165" t="str">
            <v>Material eléctrico y electrónico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A166">
            <v>21</v>
          </cell>
          <cell r="B166">
            <v>2017</v>
          </cell>
          <cell r="C166">
            <v>8300</v>
          </cell>
          <cell r="D166">
            <v>1</v>
          </cell>
          <cell r="E166">
            <v>1</v>
          </cell>
          <cell r="F166">
            <v>2</v>
          </cell>
          <cell r="G166">
            <v>2000</v>
          </cell>
          <cell r="H166">
            <v>2400</v>
          </cell>
          <cell r="I166">
            <v>246</v>
          </cell>
          <cell r="J166">
            <v>1</v>
          </cell>
          <cell r="K166" t="str">
            <v>Material eléctrico y electrónico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 t="str">
            <v>Pieza</v>
          </cell>
          <cell r="V166" t="str">
            <v>AE</v>
          </cell>
        </row>
        <row r="167">
          <cell r="A167">
            <v>22</v>
          </cell>
          <cell r="B167">
            <v>2017</v>
          </cell>
          <cell r="C167">
            <v>8300</v>
          </cell>
          <cell r="D167">
            <v>1</v>
          </cell>
          <cell r="E167">
            <v>1</v>
          </cell>
          <cell r="F167">
            <v>2</v>
          </cell>
          <cell r="G167">
            <v>2000</v>
          </cell>
          <cell r="H167">
            <v>2400</v>
          </cell>
          <cell r="I167">
            <v>248</v>
          </cell>
          <cell r="K167" t="str">
            <v>Materiales complementarios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>
            <v>23</v>
          </cell>
          <cell r="B168">
            <v>2017</v>
          </cell>
          <cell r="C168">
            <v>8300</v>
          </cell>
          <cell r="D168">
            <v>1</v>
          </cell>
          <cell r="E168">
            <v>1</v>
          </cell>
          <cell r="F168">
            <v>2</v>
          </cell>
          <cell r="G168">
            <v>2000</v>
          </cell>
          <cell r="H168">
            <v>2400</v>
          </cell>
          <cell r="I168">
            <v>248</v>
          </cell>
          <cell r="J168">
            <v>1</v>
          </cell>
          <cell r="K168" t="str">
            <v>Materiales complementarios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 t="str">
            <v>Pieza</v>
          </cell>
          <cell r="V168" t="str">
            <v>AE</v>
          </cell>
        </row>
        <row r="169">
          <cell r="A169">
            <v>24</v>
          </cell>
          <cell r="B169">
            <v>2017</v>
          </cell>
          <cell r="C169">
            <v>8300</v>
          </cell>
          <cell r="D169">
            <v>1</v>
          </cell>
          <cell r="E169">
            <v>1</v>
          </cell>
          <cell r="F169">
            <v>2</v>
          </cell>
          <cell r="G169">
            <v>2000</v>
          </cell>
          <cell r="H169">
            <v>2500</v>
          </cell>
          <cell r="K169" t="str">
            <v>Productos Químicos, Farmacéuticos y de Laboratorio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</row>
        <row r="170">
          <cell r="A170">
            <v>25</v>
          </cell>
          <cell r="B170">
            <v>2017</v>
          </cell>
          <cell r="C170">
            <v>8300</v>
          </cell>
          <cell r="D170">
            <v>1</v>
          </cell>
          <cell r="E170">
            <v>1</v>
          </cell>
          <cell r="F170">
            <v>2</v>
          </cell>
          <cell r="G170">
            <v>2000</v>
          </cell>
          <cell r="H170">
            <v>2500</v>
          </cell>
          <cell r="I170">
            <v>254</v>
          </cell>
          <cell r="K170" t="str">
            <v>Materiales, accesorios y suministros médicos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A171">
            <v>26</v>
          </cell>
          <cell r="B171">
            <v>2017</v>
          </cell>
          <cell r="C171">
            <v>8300</v>
          </cell>
          <cell r="D171">
            <v>1</v>
          </cell>
          <cell r="E171">
            <v>1</v>
          </cell>
          <cell r="F171">
            <v>2</v>
          </cell>
          <cell r="G171">
            <v>2000</v>
          </cell>
          <cell r="H171">
            <v>2500</v>
          </cell>
          <cell r="I171">
            <v>254</v>
          </cell>
          <cell r="J171">
            <v>1</v>
          </cell>
          <cell r="K171" t="str">
            <v>Materiales, accesorios y suministros médicos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 t="str">
            <v>Pieza</v>
          </cell>
          <cell r="V171" t="str">
            <v>AE</v>
          </cell>
        </row>
        <row r="172">
          <cell r="A172">
            <v>27</v>
          </cell>
          <cell r="B172">
            <v>2017</v>
          </cell>
          <cell r="C172">
            <v>8300</v>
          </cell>
          <cell r="D172">
            <v>1</v>
          </cell>
          <cell r="E172">
            <v>1</v>
          </cell>
          <cell r="F172">
            <v>2</v>
          </cell>
          <cell r="G172">
            <v>2000</v>
          </cell>
          <cell r="H172">
            <v>2500</v>
          </cell>
          <cell r="I172">
            <v>255</v>
          </cell>
          <cell r="K172" t="str">
            <v>Materiales, accesorios y suministros de laboratorio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</row>
        <row r="173">
          <cell r="A173">
            <v>28</v>
          </cell>
          <cell r="B173">
            <v>2017</v>
          </cell>
          <cell r="C173">
            <v>8300</v>
          </cell>
          <cell r="D173">
            <v>1</v>
          </cell>
          <cell r="E173">
            <v>1</v>
          </cell>
          <cell r="F173">
            <v>2</v>
          </cell>
          <cell r="G173">
            <v>2000</v>
          </cell>
          <cell r="H173">
            <v>2500</v>
          </cell>
          <cell r="I173">
            <v>255</v>
          </cell>
          <cell r="J173">
            <v>1</v>
          </cell>
          <cell r="K173" t="str">
            <v>Materiales, accesorios y suministros de laboratorio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 t="str">
            <v>Pieza</v>
          </cell>
          <cell r="V173" t="str">
            <v>AE</v>
          </cell>
        </row>
        <row r="174">
          <cell r="A174">
            <v>29</v>
          </cell>
          <cell r="B174">
            <v>2017</v>
          </cell>
          <cell r="C174">
            <v>8300</v>
          </cell>
          <cell r="D174">
            <v>1</v>
          </cell>
          <cell r="E174">
            <v>1</v>
          </cell>
          <cell r="F174">
            <v>2</v>
          </cell>
          <cell r="G174">
            <v>2000</v>
          </cell>
          <cell r="H174">
            <v>2600</v>
          </cell>
          <cell r="K174" t="str">
            <v>Combustibles, lubricantes y aditivos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A175">
            <v>30</v>
          </cell>
          <cell r="B175">
            <v>2017</v>
          </cell>
          <cell r="C175">
            <v>8300</v>
          </cell>
          <cell r="D175">
            <v>1</v>
          </cell>
          <cell r="E175">
            <v>1</v>
          </cell>
          <cell r="F175">
            <v>2</v>
          </cell>
          <cell r="G175">
            <v>2000</v>
          </cell>
          <cell r="H175">
            <v>2600</v>
          </cell>
          <cell r="I175">
            <v>261</v>
          </cell>
          <cell r="K175" t="str">
            <v>Combustibles, lubricantes y aditivos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A176">
            <v>31</v>
          </cell>
          <cell r="B176">
            <v>2017</v>
          </cell>
          <cell r="C176">
            <v>8300</v>
          </cell>
          <cell r="D176">
            <v>1</v>
          </cell>
          <cell r="E176">
            <v>1</v>
          </cell>
          <cell r="F176">
            <v>2</v>
          </cell>
          <cell r="G176">
            <v>2000</v>
          </cell>
          <cell r="H176">
            <v>2600</v>
          </cell>
          <cell r="I176">
            <v>261</v>
          </cell>
          <cell r="J176">
            <v>1</v>
          </cell>
          <cell r="K176" t="str">
            <v>Gasolina y diésel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 t="str">
            <v>Litros</v>
          </cell>
          <cell r="V176" t="str">
            <v>AE</v>
          </cell>
        </row>
        <row r="177">
          <cell r="A177">
            <v>32</v>
          </cell>
          <cell r="B177">
            <v>2017</v>
          </cell>
          <cell r="C177">
            <v>8300</v>
          </cell>
          <cell r="D177">
            <v>1</v>
          </cell>
          <cell r="E177">
            <v>1</v>
          </cell>
          <cell r="F177">
            <v>2</v>
          </cell>
          <cell r="G177">
            <v>2000</v>
          </cell>
          <cell r="H177">
            <v>2700</v>
          </cell>
          <cell r="K177" t="str">
            <v>Vestuario, Blancos, Prendas de Protección y Artículos Deportivos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A178">
            <v>33</v>
          </cell>
          <cell r="B178">
            <v>2017</v>
          </cell>
          <cell r="C178">
            <v>8300</v>
          </cell>
          <cell r="D178">
            <v>1</v>
          </cell>
          <cell r="E178">
            <v>1</v>
          </cell>
          <cell r="F178">
            <v>2</v>
          </cell>
          <cell r="G178">
            <v>2000</v>
          </cell>
          <cell r="H178">
            <v>2700</v>
          </cell>
          <cell r="I178">
            <v>271</v>
          </cell>
          <cell r="K178" t="str">
            <v>Vestuario y uniformes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A179">
            <v>34</v>
          </cell>
          <cell r="B179">
            <v>2017</v>
          </cell>
          <cell r="C179">
            <v>8300</v>
          </cell>
          <cell r="D179">
            <v>1</v>
          </cell>
          <cell r="E179">
            <v>1</v>
          </cell>
          <cell r="F179">
            <v>2</v>
          </cell>
          <cell r="G179">
            <v>2000</v>
          </cell>
          <cell r="H179">
            <v>2700</v>
          </cell>
          <cell r="I179">
            <v>271</v>
          </cell>
          <cell r="J179">
            <v>1</v>
          </cell>
          <cell r="K179" t="str">
            <v>Vestuario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 t="str">
            <v>Par
Pieza</v>
          </cell>
          <cell r="V179" t="str">
            <v>AE</v>
          </cell>
        </row>
        <row r="180">
          <cell r="A180">
            <v>35</v>
          </cell>
          <cell r="B180">
            <v>2017</v>
          </cell>
          <cell r="C180">
            <v>8300</v>
          </cell>
          <cell r="D180">
            <v>1</v>
          </cell>
          <cell r="E180">
            <v>1</v>
          </cell>
          <cell r="F180">
            <v>2</v>
          </cell>
          <cell r="G180">
            <v>2000</v>
          </cell>
          <cell r="H180">
            <v>2700</v>
          </cell>
          <cell r="I180">
            <v>273</v>
          </cell>
          <cell r="K180" t="str">
            <v>Artículos deportivos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A181">
            <v>36</v>
          </cell>
          <cell r="B181">
            <v>2017</v>
          </cell>
          <cell r="C181">
            <v>8300</v>
          </cell>
          <cell r="D181">
            <v>1</v>
          </cell>
          <cell r="E181">
            <v>1</v>
          </cell>
          <cell r="F181">
            <v>2</v>
          </cell>
          <cell r="G181">
            <v>2000</v>
          </cell>
          <cell r="H181">
            <v>2700</v>
          </cell>
          <cell r="I181">
            <v>273</v>
          </cell>
          <cell r="J181">
            <v>1</v>
          </cell>
          <cell r="K181" t="str">
            <v>Artículos deportivos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 t="str">
            <v>Pieza</v>
          </cell>
          <cell r="V181" t="str">
            <v>AE</v>
          </cell>
        </row>
        <row r="182">
          <cell r="A182">
            <v>37</v>
          </cell>
          <cell r="B182">
            <v>2017</v>
          </cell>
          <cell r="C182">
            <v>8300</v>
          </cell>
          <cell r="D182">
            <v>1</v>
          </cell>
          <cell r="E182">
            <v>1</v>
          </cell>
          <cell r="F182">
            <v>2</v>
          </cell>
          <cell r="G182">
            <v>2000</v>
          </cell>
          <cell r="H182">
            <v>2700</v>
          </cell>
          <cell r="I182">
            <v>275</v>
          </cell>
          <cell r="K182" t="str">
            <v>Blancos y otros productos textiles, excepto prendas de vestir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A183">
            <v>38</v>
          </cell>
          <cell r="B183">
            <v>2017</v>
          </cell>
          <cell r="C183">
            <v>8300</v>
          </cell>
          <cell r="D183">
            <v>1</v>
          </cell>
          <cell r="E183">
            <v>1</v>
          </cell>
          <cell r="F183">
            <v>2</v>
          </cell>
          <cell r="G183">
            <v>2000</v>
          </cell>
          <cell r="H183">
            <v>2700</v>
          </cell>
          <cell r="I183">
            <v>275</v>
          </cell>
          <cell r="J183">
            <v>1</v>
          </cell>
          <cell r="K183" t="str">
            <v xml:space="preserve">Blancos 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 t="str">
            <v>Pieza</v>
          </cell>
          <cell r="V183" t="str">
            <v>AE</v>
          </cell>
        </row>
        <row r="184">
          <cell r="A184">
            <v>39</v>
          </cell>
          <cell r="B184">
            <v>2017</v>
          </cell>
          <cell r="C184">
            <v>8300</v>
          </cell>
          <cell r="D184">
            <v>1</v>
          </cell>
          <cell r="E184">
            <v>1</v>
          </cell>
          <cell r="F184">
            <v>2</v>
          </cell>
          <cell r="G184">
            <v>3000</v>
          </cell>
          <cell r="K184" t="str">
            <v>SERVICIOS GENERALES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A185">
            <v>40</v>
          </cell>
          <cell r="B185">
            <v>2017</v>
          </cell>
          <cell r="C185">
            <v>8300</v>
          </cell>
          <cell r="D185">
            <v>1</v>
          </cell>
          <cell r="E185">
            <v>1</v>
          </cell>
          <cell r="F185">
            <v>2</v>
          </cell>
          <cell r="G185">
            <v>3000</v>
          </cell>
          <cell r="H185">
            <v>3100</v>
          </cell>
          <cell r="K185" t="str">
            <v>Servicios básicos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A186">
            <v>41</v>
          </cell>
          <cell r="B186">
            <v>2017</v>
          </cell>
          <cell r="C186">
            <v>8300</v>
          </cell>
          <cell r="D186">
            <v>1</v>
          </cell>
          <cell r="E186">
            <v>1</v>
          </cell>
          <cell r="F186">
            <v>2</v>
          </cell>
          <cell r="G186">
            <v>3000</v>
          </cell>
          <cell r="H186">
            <v>3100</v>
          </cell>
          <cell r="I186">
            <v>317</v>
          </cell>
          <cell r="K186" t="str">
            <v>Servicios de acceso de Internet, redes y procesamiento de información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A187">
            <v>42</v>
          </cell>
          <cell r="B187">
            <v>2017</v>
          </cell>
          <cell r="C187">
            <v>8300</v>
          </cell>
          <cell r="D187">
            <v>1</v>
          </cell>
          <cell r="E187">
            <v>1</v>
          </cell>
          <cell r="F187">
            <v>2</v>
          </cell>
          <cell r="G187">
            <v>3000</v>
          </cell>
          <cell r="H187">
            <v>3100</v>
          </cell>
          <cell r="I187">
            <v>317</v>
          </cell>
          <cell r="J187">
            <v>1</v>
          </cell>
          <cell r="K187" t="str">
            <v>Servicios de conducción de señales analógicas y digitales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Servicio</v>
          </cell>
          <cell r="V187" t="str">
            <v>AE</v>
          </cell>
        </row>
        <row r="188">
          <cell r="A188">
            <v>43</v>
          </cell>
          <cell r="B188">
            <v>2017</v>
          </cell>
          <cell r="C188">
            <v>8300</v>
          </cell>
          <cell r="D188">
            <v>1</v>
          </cell>
          <cell r="E188">
            <v>1</v>
          </cell>
          <cell r="F188">
            <v>2</v>
          </cell>
          <cell r="G188">
            <v>3000</v>
          </cell>
          <cell r="H188">
            <v>3300</v>
          </cell>
          <cell r="K188" t="str">
            <v>Servicios Profesionales, Científicos, Técnicos y Otros Servicios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>
            <v>44</v>
          </cell>
          <cell r="B189">
            <v>2017</v>
          </cell>
          <cell r="C189">
            <v>8300</v>
          </cell>
          <cell r="D189">
            <v>1</v>
          </cell>
          <cell r="E189">
            <v>1</v>
          </cell>
          <cell r="F189">
            <v>2</v>
          </cell>
          <cell r="G189">
            <v>3000</v>
          </cell>
          <cell r="H189">
            <v>3300</v>
          </cell>
          <cell r="I189">
            <v>335</v>
          </cell>
          <cell r="K189" t="str">
            <v>Servicios de investigación científica y de desarrollo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A190">
            <v>45</v>
          </cell>
          <cell r="B190">
            <v>2017</v>
          </cell>
          <cell r="C190">
            <v>8300</v>
          </cell>
          <cell r="D190">
            <v>1</v>
          </cell>
          <cell r="E190">
            <v>1</v>
          </cell>
          <cell r="F190">
            <v>2</v>
          </cell>
          <cell r="G190">
            <v>3000</v>
          </cell>
          <cell r="H190">
            <v>3300</v>
          </cell>
          <cell r="I190">
            <v>335</v>
          </cell>
          <cell r="J190">
            <v>1</v>
          </cell>
          <cell r="K190" t="str">
            <v>Elaboración de manuales de procedimientos, protocolos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Servicio</v>
          </cell>
          <cell r="V190" t="str">
            <v>AE</v>
          </cell>
        </row>
        <row r="191">
          <cell r="A191">
            <v>46</v>
          </cell>
          <cell r="B191">
            <v>2017</v>
          </cell>
          <cell r="C191">
            <v>8300</v>
          </cell>
          <cell r="D191">
            <v>1</v>
          </cell>
          <cell r="E191">
            <v>1</v>
          </cell>
          <cell r="F191">
            <v>2</v>
          </cell>
          <cell r="G191">
            <v>3000</v>
          </cell>
          <cell r="H191">
            <v>3600</v>
          </cell>
          <cell r="K191" t="str">
            <v>Servicios de Comunicación Social y Publicidad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2">
          <cell r="A192">
            <v>47</v>
          </cell>
          <cell r="B192">
            <v>2017</v>
          </cell>
          <cell r="C192">
            <v>8300</v>
          </cell>
          <cell r="D192">
            <v>1</v>
          </cell>
          <cell r="E192">
            <v>1</v>
          </cell>
          <cell r="F192">
            <v>2</v>
          </cell>
          <cell r="G192">
            <v>3000</v>
          </cell>
          <cell r="H192">
            <v>3600</v>
          </cell>
          <cell r="I192">
            <v>361</v>
          </cell>
          <cell r="K192" t="str">
            <v>Difusión por radio, televisión y otros medios de mensajes sobre programas y actividades gubernamentales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>
            <v>48</v>
          </cell>
          <cell r="B193">
            <v>2017</v>
          </cell>
          <cell r="C193">
            <v>8300</v>
          </cell>
          <cell r="D193">
            <v>1</v>
          </cell>
          <cell r="E193">
            <v>1</v>
          </cell>
          <cell r="F193">
            <v>2</v>
          </cell>
          <cell r="G193">
            <v>3000</v>
          </cell>
          <cell r="H193">
            <v>3600</v>
          </cell>
          <cell r="I193">
            <v>361</v>
          </cell>
          <cell r="J193">
            <v>1</v>
          </cell>
          <cell r="K193" t="str">
            <v>Difusión de mensajes sobre programas y actividades gubernamentales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 t="str">
            <v>Servicio</v>
          </cell>
          <cell r="V193" t="str">
            <v>AE</v>
          </cell>
        </row>
        <row r="194">
          <cell r="A194">
            <v>49</v>
          </cell>
          <cell r="B194">
            <v>2017</v>
          </cell>
          <cell r="C194">
            <v>8300</v>
          </cell>
          <cell r="D194">
            <v>1</v>
          </cell>
          <cell r="E194">
            <v>1</v>
          </cell>
          <cell r="F194">
            <v>2</v>
          </cell>
          <cell r="G194">
            <v>3000</v>
          </cell>
          <cell r="H194">
            <v>3700</v>
          </cell>
          <cell r="K194" t="str">
            <v xml:space="preserve"> Servicios de Traslado y Viáticos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>
            <v>50</v>
          </cell>
          <cell r="B195">
            <v>2017</v>
          </cell>
          <cell r="C195">
            <v>8300</v>
          </cell>
          <cell r="D195">
            <v>1</v>
          </cell>
          <cell r="E195">
            <v>1</v>
          </cell>
          <cell r="F195">
            <v>2</v>
          </cell>
          <cell r="G195">
            <v>3000</v>
          </cell>
          <cell r="H195">
            <v>3700</v>
          </cell>
          <cell r="I195">
            <v>371</v>
          </cell>
          <cell r="K195" t="str">
            <v xml:space="preserve"> Pasajes aéreos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</row>
        <row r="196">
          <cell r="A196">
            <v>51</v>
          </cell>
          <cell r="B196">
            <v>2017</v>
          </cell>
          <cell r="C196">
            <v>8300</v>
          </cell>
          <cell r="D196">
            <v>1</v>
          </cell>
          <cell r="E196">
            <v>1</v>
          </cell>
          <cell r="F196">
            <v>2</v>
          </cell>
          <cell r="G196">
            <v>3000</v>
          </cell>
          <cell r="H196">
            <v>3700</v>
          </cell>
          <cell r="I196">
            <v>371</v>
          </cell>
          <cell r="J196">
            <v>1</v>
          </cell>
          <cell r="K196" t="str">
            <v xml:space="preserve">Pasajes aéreos nacionales 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 t="str">
            <v>Traslado</v>
          </cell>
          <cell r="V196" t="str">
            <v>AE</v>
          </cell>
        </row>
        <row r="197">
          <cell r="A197">
            <v>52</v>
          </cell>
          <cell r="B197">
            <v>2017</v>
          </cell>
          <cell r="C197">
            <v>8300</v>
          </cell>
          <cell r="D197">
            <v>1</v>
          </cell>
          <cell r="E197">
            <v>1</v>
          </cell>
          <cell r="F197">
            <v>2</v>
          </cell>
          <cell r="G197">
            <v>3000</v>
          </cell>
          <cell r="H197">
            <v>3700</v>
          </cell>
          <cell r="I197">
            <v>372</v>
          </cell>
          <cell r="K197" t="str">
            <v>Pasajes terrestres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>
            <v>53</v>
          </cell>
          <cell r="B198">
            <v>2017</v>
          </cell>
          <cell r="C198">
            <v>8300</v>
          </cell>
          <cell r="D198">
            <v>1</v>
          </cell>
          <cell r="E198">
            <v>1</v>
          </cell>
          <cell r="F198">
            <v>2</v>
          </cell>
          <cell r="G198">
            <v>3000</v>
          </cell>
          <cell r="H198">
            <v>3700</v>
          </cell>
          <cell r="I198">
            <v>372</v>
          </cell>
          <cell r="J198">
            <v>1</v>
          </cell>
          <cell r="K198" t="str">
            <v xml:space="preserve">Pasajes terrestres nacionales 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 t="str">
            <v>Traslado</v>
          </cell>
          <cell r="V198" t="str">
            <v>AE</v>
          </cell>
        </row>
        <row r="199">
          <cell r="A199">
            <v>54</v>
          </cell>
          <cell r="B199">
            <v>2017</v>
          </cell>
          <cell r="C199">
            <v>8300</v>
          </cell>
          <cell r="D199">
            <v>1</v>
          </cell>
          <cell r="E199">
            <v>1</v>
          </cell>
          <cell r="F199">
            <v>2</v>
          </cell>
          <cell r="G199">
            <v>3000</v>
          </cell>
          <cell r="H199">
            <v>3700</v>
          </cell>
          <cell r="I199">
            <v>375</v>
          </cell>
          <cell r="K199" t="str">
            <v>Viáticos en el país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A200">
            <v>55</v>
          </cell>
          <cell r="B200">
            <v>2017</v>
          </cell>
          <cell r="C200">
            <v>8300</v>
          </cell>
          <cell r="D200">
            <v>1</v>
          </cell>
          <cell r="E200">
            <v>1</v>
          </cell>
          <cell r="F200">
            <v>2</v>
          </cell>
          <cell r="G200">
            <v>3000</v>
          </cell>
          <cell r="H200">
            <v>3700</v>
          </cell>
          <cell r="I200">
            <v>375</v>
          </cell>
          <cell r="J200">
            <v>1</v>
          </cell>
          <cell r="K200" t="str">
            <v xml:space="preserve">Viáticos nacionales 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 t="str">
            <v>Traslado</v>
          </cell>
          <cell r="V200" t="str">
            <v>AE</v>
          </cell>
        </row>
        <row r="201">
          <cell r="A201">
            <v>56</v>
          </cell>
          <cell r="B201">
            <v>2017</v>
          </cell>
          <cell r="C201">
            <v>8300</v>
          </cell>
          <cell r="D201">
            <v>1</v>
          </cell>
          <cell r="E201">
            <v>1</v>
          </cell>
          <cell r="F201">
            <v>2</v>
          </cell>
          <cell r="G201">
            <v>5000</v>
          </cell>
          <cell r="K201" t="str">
            <v>BIENES MUEBLES, INMUEBLES E INTANGIBLES</v>
          </cell>
          <cell r="L201">
            <v>740287</v>
          </cell>
          <cell r="M201">
            <v>0</v>
          </cell>
          <cell r="N201">
            <v>740287</v>
          </cell>
          <cell r="O201">
            <v>0</v>
          </cell>
          <cell r="P201">
            <v>0</v>
          </cell>
          <cell r="Q201">
            <v>0</v>
          </cell>
          <cell r="R201">
            <v>740287</v>
          </cell>
        </row>
        <row r="202">
          <cell r="A202">
            <v>57</v>
          </cell>
          <cell r="B202">
            <v>2017</v>
          </cell>
          <cell r="C202">
            <v>8300</v>
          </cell>
          <cell r="D202">
            <v>1</v>
          </cell>
          <cell r="E202">
            <v>1</v>
          </cell>
          <cell r="F202">
            <v>2</v>
          </cell>
          <cell r="G202">
            <v>5000</v>
          </cell>
          <cell r="H202">
            <v>5100</v>
          </cell>
          <cell r="K202" t="str">
            <v>Mobiliario y Equipo de Administración</v>
          </cell>
          <cell r="L202">
            <v>738287</v>
          </cell>
          <cell r="M202">
            <v>0</v>
          </cell>
          <cell r="N202">
            <v>738287</v>
          </cell>
          <cell r="O202">
            <v>0</v>
          </cell>
          <cell r="P202">
            <v>0</v>
          </cell>
          <cell r="Q202">
            <v>0</v>
          </cell>
          <cell r="R202">
            <v>738287</v>
          </cell>
        </row>
        <row r="203">
          <cell r="A203">
            <v>58</v>
          </cell>
          <cell r="B203">
            <v>2017</v>
          </cell>
          <cell r="C203">
            <v>8300</v>
          </cell>
          <cell r="D203">
            <v>1</v>
          </cell>
          <cell r="E203">
            <v>1</v>
          </cell>
          <cell r="F203">
            <v>2</v>
          </cell>
          <cell r="G203">
            <v>5000</v>
          </cell>
          <cell r="H203">
            <v>5100</v>
          </cell>
          <cell r="I203">
            <v>511</v>
          </cell>
          <cell r="K203" t="str">
            <v>Muebles de oficina y estantería</v>
          </cell>
          <cell r="L203">
            <v>220787</v>
          </cell>
          <cell r="M203">
            <v>0</v>
          </cell>
          <cell r="N203">
            <v>220787</v>
          </cell>
          <cell r="O203">
            <v>0</v>
          </cell>
          <cell r="P203">
            <v>0</v>
          </cell>
          <cell r="Q203">
            <v>0</v>
          </cell>
          <cell r="R203">
            <v>220787</v>
          </cell>
        </row>
        <row r="204">
          <cell r="A204">
            <v>59</v>
          </cell>
          <cell r="B204">
            <v>2017</v>
          </cell>
          <cell r="C204">
            <v>8300</v>
          </cell>
          <cell r="D204">
            <v>1</v>
          </cell>
          <cell r="E204">
            <v>1</v>
          </cell>
          <cell r="F204">
            <v>2</v>
          </cell>
          <cell r="G204">
            <v>5000</v>
          </cell>
          <cell r="H204">
            <v>5100</v>
          </cell>
          <cell r="I204">
            <v>511</v>
          </cell>
          <cell r="J204">
            <v>1</v>
          </cell>
          <cell r="K204" t="str">
            <v xml:space="preserve">Anaquel   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Pieza</v>
          </cell>
          <cell r="V204" t="str">
            <v>FC</v>
          </cell>
        </row>
        <row r="205">
          <cell r="A205">
            <v>60</v>
          </cell>
          <cell r="B205">
            <v>2017</v>
          </cell>
          <cell r="C205">
            <v>8300</v>
          </cell>
          <cell r="D205">
            <v>1</v>
          </cell>
          <cell r="E205">
            <v>1</v>
          </cell>
          <cell r="F205">
            <v>2</v>
          </cell>
          <cell r="G205">
            <v>5000</v>
          </cell>
          <cell r="H205">
            <v>5100</v>
          </cell>
          <cell r="I205">
            <v>511</v>
          </cell>
          <cell r="J205">
            <v>2</v>
          </cell>
          <cell r="K205" t="str">
            <v>Archivero</v>
          </cell>
          <cell r="L205">
            <v>52499</v>
          </cell>
          <cell r="M205">
            <v>0</v>
          </cell>
          <cell r="N205">
            <v>52499</v>
          </cell>
          <cell r="O205">
            <v>0</v>
          </cell>
          <cell r="P205">
            <v>0</v>
          </cell>
          <cell r="Q205">
            <v>0</v>
          </cell>
          <cell r="R205">
            <v>52499</v>
          </cell>
          <cell r="S205" t="str">
            <v>Pieza</v>
          </cell>
          <cell r="T205">
            <v>8</v>
          </cell>
          <cell r="V205" t="str">
            <v>FC</v>
          </cell>
        </row>
        <row r="206">
          <cell r="A206">
            <v>61</v>
          </cell>
          <cell r="B206">
            <v>2017</v>
          </cell>
          <cell r="C206">
            <v>8300</v>
          </cell>
          <cell r="D206">
            <v>1</v>
          </cell>
          <cell r="E206">
            <v>1</v>
          </cell>
          <cell r="F206">
            <v>2</v>
          </cell>
          <cell r="G206">
            <v>5000</v>
          </cell>
          <cell r="H206">
            <v>5100</v>
          </cell>
          <cell r="I206">
            <v>511</v>
          </cell>
          <cell r="J206">
            <v>3</v>
          </cell>
          <cell r="K206" t="str">
            <v>Armario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 t="str">
            <v>Pieza</v>
          </cell>
          <cell r="V206" t="str">
            <v>FC</v>
          </cell>
        </row>
        <row r="207">
          <cell r="A207">
            <v>62</v>
          </cell>
          <cell r="B207">
            <v>2017</v>
          </cell>
          <cell r="C207">
            <v>8300</v>
          </cell>
          <cell r="D207">
            <v>1</v>
          </cell>
          <cell r="E207">
            <v>1</v>
          </cell>
          <cell r="F207">
            <v>2</v>
          </cell>
          <cell r="G207">
            <v>5000</v>
          </cell>
          <cell r="H207">
            <v>5100</v>
          </cell>
          <cell r="I207">
            <v>511</v>
          </cell>
          <cell r="J207">
            <v>4</v>
          </cell>
          <cell r="K207" t="str">
            <v>Banco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 t="str">
            <v>Pieza</v>
          </cell>
          <cell r="V207" t="str">
            <v>FC</v>
          </cell>
        </row>
        <row r="208">
          <cell r="A208">
            <v>63</v>
          </cell>
          <cell r="B208">
            <v>2017</v>
          </cell>
          <cell r="C208">
            <v>8300</v>
          </cell>
          <cell r="D208">
            <v>1</v>
          </cell>
          <cell r="E208">
            <v>1</v>
          </cell>
          <cell r="F208">
            <v>2</v>
          </cell>
          <cell r="G208">
            <v>5000</v>
          </cell>
          <cell r="H208">
            <v>5100</v>
          </cell>
          <cell r="I208">
            <v>511</v>
          </cell>
          <cell r="J208">
            <v>5</v>
          </cell>
          <cell r="K208" t="str">
            <v xml:space="preserve">Cajonera   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 t="str">
            <v>Pieza</v>
          </cell>
          <cell r="V208" t="str">
            <v>FC</v>
          </cell>
        </row>
        <row r="209">
          <cell r="A209">
            <v>64</v>
          </cell>
          <cell r="B209">
            <v>2017</v>
          </cell>
          <cell r="C209">
            <v>8300</v>
          </cell>
          <cell r="D209">
            <v>1</v>
          </cell>
          <cell r="E209">
            <v>1</v>
          </cell>
          <cell r="F209">
            <v>2</v>
          </cell>
          <cell r="G209">
            <v>5000</v>
          </cell>
          <cell r="H209">
            <v>5100</v>
          </cell>
          <cell r="I209">
            <v>511</v>
          </cell>
          <cell r="J209">
            <v>6</v>
          </cell>
          <cell r="K209" t="str">
            <v>Credenza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Pieza</v>
          </cell>
          <cell r="V209" t="str">
            <v>FC</v>
          </cell>
        </row>
        <row r="210">
          <cell r="A210">
            <v>65</v>
          </cell>
          <cell r="B210">
            <v>2017</v>
          </cell>
          <cell r="C210">
            <v>8300</v>
          </cell>
          <cell r="D210">
            <v>1</v>
          </cell>
          <cell r="E210">
            <v>1</v>
          </cell>
          <cell r="F210">
            <v>2</v>
          </cell>
          <cell r="G210">
            <v>5000</v>
          </cell>
          <cell r="H210">
            <v>5100</v>
          </cell>
          <cell r="I210">
            <v>511</v>
          </cell>
          <cell r="J210">
            <v>7</v>
          </cell>
          <cell r="K210" t="str">
            <v xml:space="preserve">Escritorio </v>
          </cell>
          <cell r="L210">
            <v>52479</v>
          </cell>
          <cell r="M210">
            <v>0</v>
          </cell>
          <cell r="N210">
            <v>52479</v>
          </cell>
          <cell r="P210">
            <v>0</v>
          </cell>
          <cell r="Q210">
            <v>0</v>
          </cell>
          <cell r="R210">
            <v>52479</v>
          </cell>
          <cell r="S210" t="str">
            <v>Pieza</v>
          </cell>
          <cell r="T210">
            <v>10</v>
          </cell>
          <cell r="V210" t="str">
            <v>FC</v>
          </cell>
        </row>
        <row r="211">
          <cell r="A211">
            <v>66</v>
          </cell>
          <cell r="B211">
            <v>2017</v>
          </cell>
          <cell r="C211">
            <v>8300</v>
          </cell>
          <cell r="D211">
            <v>1</v>
          </cell>
          <cell r="E211">
            <v>1</v>
          </cell>
          <cell r="F211">
            <v>2</v>
          </cell>
          <cell r="G211">
            <v>5000</v>
          </cell>
          <cell r="H211">
            <v>5100</v>
          </cell>
          <cell r="I211">
            <v>511</v>
          </cell>
          <cell r="J211">
            <v>8</v>
          </cell>
          <cell r="K211" t="str">
            <v>Estación de trabajo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Pieza</v>
          </cell>
          <cell r="V211" t="str">
            <v>FC</v>
          </cell>
        </row>
        <row r="212">
          <cell r="A212">
            <v>67</v>
          </cell>
          <cell r="B212">
            <v>2017</v>
          </cell>
          <cell r="C212">
            <v>8300</v>
          </cell>
          <cell r="D212">
            <v>1</v>
          </cell>
          <cell r="E212">
            <v>1</v>
          </cell>
          <cell r="F212">
            <v>2</v>
          </cell>
          <cell r="G212">
            <v>5000</v>
          </cell>
          <cell r="H212">
            <v>5100</v>
          </cell>
          <cell r="I212">
            <v>511</v>
          </cell>
          <cell r="J212">
            <v>9</v>
          </cell>
          <cell r="K212" t="str">
            <v>Estante</v>
          </cell>
          <cell r="L212">
            <v>0</v>
          </cell>
          <cell r="M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Pieza</v>
          </cell>
          <cell r="V212" t="str">
            <v>FC</v>
          </cell>
        </row>
        <row r="213">
          <cell r="A213">
            <v>68</v>
          </cell>
          <cell r="B213">
            <v>2017</v>
          </cell>
          <cell r="C213">
            <v>8300</v>
          </cell>
          <cell r="D213">
            <v>1</v>
          </cell>
          <cell r="E213">
            <v>1</v>
          </cell>
          <cell r="F213">
            <v>2</v>
          </cell>
          <cell r="G213">
            <v>5000</v>
          </cell>
          <cell r="H213">
            <v>5100</v>
          </cell>
          <cell r="I213">
            <v>511</v>
          </cell>
          <cell r="J213">
            <v>10</v>
          </cell>
          <cell r="K213" t="str">
            <v>Gaveta</v>
          </cell>
          <cell r="L213">
            <v>0</v>
          </cell>
          <cell r="M213">
            <v>0</v>
          </cell>
          <cell r="N213">
            <v>0</v>
          </cell>
          <cell r="P213">
            <v>0</v>
          </cell>
          <cell r="Q213">
            <v>0</v>
          </cell>
          <cell r="R213">
            <v>0</v>
          </cell>
          <cell r="S213" t="str">
            <v>Pieza</v>
          </cell>
          <cell r="V213" t="str">
            <v>FC</v>
          </cell>
        </row>
        <row r="214">
          <cell r="A214">
            <v>69</v>
          </cell>
          <cell r="B214">
            <v>2017</v>
          </cell>
          <cell r="C214">
            <v>8300</v>
          </cell>
          <cell r="D214">
            <v>1</v>
          </cell>
          <cell r="E214">
            <v>1</v>
          </cell>
          <cell r="F214">
            <v>2</v>
          </cell>
          <cell r="G214">
            <v>5000</v>
          </cell>
          <cell r="H214">
            <v>5100</v>
          </cell>
          <cell r="I214">
            <v>511</v>
          </cell>
          <cell r="J214">
            <v>11</v>
          </cell>
          <cell r="K214" t="str">
            <v xml:space="preserve">Librero   </v>
          </cell>
          <cell r="L214">
            <v>0</v>
          </cell>
          <cell r="M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 t="str">
            <v>Pieza</v>
          </cell>
          <cell r="V214" t="str">
            <v>FC</v>
          </cell>
        </row>
        <row r="215">
          <cell r="A215">
            <v>70</v>
          </cell>
          <cell r="B215">
            <v>2017</v>
          </cell>
          <cell r="C215">
            <v>8300</v>
          </cell>
          <cell r="D215">
            <v>1</v>
          </cell>
          <cell r="E215">
            <v>1</v>
          </cell>
          <cell r="F215">
            <v>2</v>
          </cell>
          <cell r="G215">
            <v>5000</v>
          </cell>
          <cell r="H215">
            <v>5100</v>
          </cell>
          <cell r="I215">
            <v>511</v>
          </cell>
          <cell r="J215">
            <v>12</v>
          </cell>
          <cell r="K215" t="str">
            <v>Locker</v>
          </cell>
          <cell r="L215">
            <v>0</v>
          </cell>
          <cell r="M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 t="str">
            <v>Pieza</v>
          </cell>
          <cell r="V215" t="str">
            <v>FC</v>
          </cell>
        </row>
        <row r="216">
          <cell r="A216">
            <v>71</v>
          </cell>
          <cell r="B216">
            <v>2017</v>
          </cell>
          <cell r="C216">
            <v>8300</v>
          </cell>
          <cell r="D216">
            <v>1</v>
          </cell>
          <cell r="E216">
            <v>1</v>
          </cell>
          <cell r="F216">
            <v>2</v>
          </cell>
          <cell r="G216">
            <v>5000</v>
          </cell>
          <cell r="H216">
            <v>5100</v>
          </cell>
          <cell r="I216">
            <v>511</v>
          </cell>
          <cell r="J216">
            <v>13</v>
          </cell>
          <cell r="K216" t="str">
            <v>Mesa</v>
          </cell>
          <cell r="L216">
            <v>18710</v>
          </cell>
          <cell r="M216">
            <v>0</v>
          </cell>
          <cell r="N216">
            <v>18710</v>
          </cell>
          <cell r="P216">
            <v>0</v>
          </cell>
          <cell r="Q216">
            <v>0</v>
          </cell>
          <cell r="R216">
            <v>18710</v>
          </cell>
          <cell r="S216" t="str">
            <v>Pieza</v>
          </cell>
          <cell r="T216">
            <v>4</v>
          </cell>
          <cell r="V216" t="str">
            <v>FC</v>
          </cell>
        </row>
        <row r="217">
          <cell r="A217">
            <v>72</v>
          </cell>
          <cell r="B217">
            <v>2017</v>
          </cell>
          <cell r="C217">
            <v>8300</v>
          </cell>
          <cell r="D217">
            <v>1</v>
          </cell>
          <cell r="E217">
            <v>1</v>
          </cell>
          <cell r="F217">
            <v>2</v>
          </cell>
          <cell r="G217">
            <v>5000</v>
          </cell>
          <cell r="H217">
            <v>5100</v>
          </cell>
          <cell r="I217">
            <v>511</v>
          </cell>
          <cell r="J217">
            <v>14</v>
          </cell>
          <cell r="K217" t="str">
            <v>Módulo de atención</v>
          </cell>
          <cell r="L217">
            <v>27840</v>
          </cell>
          <cell r="M217">
            <v>0</v>
          </cell>
          <cell r="N217">
            <v>27840</v>
          </cell>
          <cell r="P217">
            <v>0</v>
          </cell>
          <cell r="Q217">
            <v>0</v>
          </cell>
          <cell r="R217">
            <v>27840</v>
          </cell>
          <cell r="S217" t="str">
            <v>Pieza</v>
          </cell>
          <cell r="V217" t="str">
            <v>FC</v>
          </cell>
        </row>
        <row r="218">
          <cell r="A218">
            <v>73</v>
          </cell>
          <cell r="B218">
            <v>2017</v>
          </cell>
          <cell r="C218">
            <v>8300</v>
          </cell>
          <cell r="D218">
            <v>1</v>
          </cell>
          <cell r="E218">
            <v>1</v>
          </cell>
          <cell r="F218">
            <v>2</v>
          </cell>
          <cell r="G218">
            <v>5000</v>
          </cell>
          <cell r="H218">
            <v>5100</v>
          </cell>
          <cell r="I218">
            <v>511</v>
          </cell>
          <cell r="J218">
            <v>15</v>
          </cell>
          <cell r="K218" t="str">
            <v>Mostrador para recepción</v>
          </cell>
          <cell r="M218">
            <v>0</v>
          </cell>
          <cell r="N218">
            <v>0</v>
          </cell>
          <cell r="P218">
            <v>0</v>
          </cell>
          <cell r="Q218">
            <v>0</v>
          </cell>
          <cell r="R218">
            <v>0</v>
          </cell>
          <cell r="S218" t="str">
            <v>Pieza</v>
          </cell>
          <cell r="V218" t="str">
            <v>FC</v>
          </cell>
        </row>
        <row r="219">
          <cell r="A219">
            <v>74</v>
          </cell>
          <cell r="B219">
            <v>2017</v>
          </cell>
          <cell r="C219">
            <v>8300</v>
          </cell>
          <cell r="D219">
            <v>1</v>
          </cell>
          <cell r="E219">
            <v>1</v>
          </cell>
          <cell r="F219">
            <v>2</v>
          </cell>
          <cell r="G219">
            <v>5000</v>
          </cell>
          <cell r="H219">
            <v>5100</v>
          </cell>
          <cell r="I219">
            <v>511</v>
          </cell>
          <cell r="J219">
            <v>16</v>
          </cell>
          <cell r="K219" t="str">
            <v>Mueble multiusos con llave</v>
          </cell>
          <cell r="M219">
            <v>0</v>
          </cell>
          <cell r="N219">
            <v>0</v>
          </cell>
          <cell r="P219">
            <v>0</v>
          </cell>
          <cell r="Q219">
            <v>0</v>
          </cell>
          <cell r="R219">
            <v>0</v>
          </cell>
          <cell r="S219" t="str">
            <v>Pieza</v>
          </cell>
          <cell r="V219" t="str">
            <v>FC</v>
          </cell>
        </row>
        <row r="220">
          <cell r="A220">
            <v>75</v>
          </cell>
          <cell r="B220">
            <v>2017</v>
          </cell>
          <cell r="C220">
            <v>8300</v>
          </cell>
          <cell r="D220">
            <v>1</v>
          </cell>
          <cell r="E220">
            <v>1</v>
          </cell>
          <cell r="F220">
            <v>2</v>
          </cell>
          <cell r="G220">
            <v>5000</v>
          </cell>
          <cell r="H220">
            <v>5100</v>
          </cell>
          <cell r="I220">
            <v>511</v>
          </cell>
          <cell r="J220">
            <v>17</v>
          </cell>
          <cell r="K220" t="str">
            <v>Perchero</v>
          </cell>
          <cell r="M220">
            <v>0</v>
          </cell>
          <cell r="N220">
            <v>0</v>
          </cell>
          <cell r="P220">
            <v>0</v>
          </cell>
          <cell r="Q220">
            <v>0</v>
          </cell>
          <cell r="R220">
            <v>0</v>
          </cell>
          <cell r="S220" t="str">
            <v>Pieza</v>
          </cell>
          <cell r="V220" t="str">
            <v>FC</v>
          </cell>
        </row>
        <row r="221">
          <cell r="A221">
            <v>76</v>
          </cell>
          <cell r="B221">
            <v>2017</v>
          </cell>
          <cell r="C221">
            <v>8300</v>
          </cell>
          <cell r="D221">
            <v>1</v>
          </cell>
          <cell r="E221">
            <v>1</v>
          </cell>
          <cell r="F221">
            <v>2</v>
          </cell>
          <cell r="G221">
            <v>5000</v>
          </cell>
          <cell r="H221">
            <v>5100</v>
          </cell>
          <cell r="I221">
            <v>511</v>
          </cell>
          <cell r="J221">
            <v>18</v>
          </cell>
          <cell r="K221" t="str">
            <v>Pizarra de vidrio templado</v>
          </cell>
          <cell r="M221">
            <v>0</v>
          </cell>
          <cell r="N221">
            <v>0</v>
          </cell>
          <cell r="P221">
            <v>0</v>
          </cell>
          <cell r="Q221">
            <v>0</v>
          </cell>
          <cell r="R221">
            <v>0</v>
          </cell>
          <cell r="S221" t="str">
            <v>Pieza</v>
          </cell>
          <cell r="V221" t="str">
            <v>FC</v>
          </cell>
        </row>
        <row r="222">
          <cell r="A222">
            <v>77</v>
          </cell>
          <cell r="B222">
            <v>2017</v>
          </cell>
          <cell r="C222">
            <v>8300</v>
          </cell>
          <cell r="D222">
            <v>1</v>
          </cell>
          <cell r="E222">
            <v>1</v>
          </cell>
          <cell r="F222">
            <v>2</v>
          </cell>
          <cell r="G222">
            <v>5000</v>
          </cell>
          <cell r="H222">
            <v>5100</v>
          </cell>
          <cell r="I222">
            <v>511</v>
          </cell>
          <cell r="J222">
            <v>19</v>
          </cell>
          <cell r="K222" t="str">
            <v>Pupitre</v>
          </cell>
          <cell r="M222">
            <v>0</v>
          </cell>
          <cell r="N222">
            <v>0</v>
          </cell>
          <cell r="P222">
            <v>0</v>
          </cell>
          <cell r="Q222">
            <v>0</v>
          </cell>
          <cell r="R222">
            <v>0</v>
          </cell>
          <cell r="S222" t="str">
            <v>Pieza</v>
          </cell>
          <cell r="V222" t="str">
            <v>FC</v>
          </cell>
        </row>
        <row r="223">
          <cell r="A223">
            <v>78</v>
          </cell>
          <cell r="B223">
            <v>2017</v>
          </cell>
          <cell r="C223">
            <v>8300</v>
          </cell>
          <cell r="D223">
            <v>1</v>
          </cell>
          <cell r="E223">
            <v>1</v>
          </cell>
          <cell r="F223">
            <v>2</v>
          </cell>
          <cell r="G223">
            <v>5000</v>
          </cell>
          <cell r="H223">
            <v>5100</v>
          </cell>
          <cell r="I223">
            <v>511</v>
          </cell>
          <cell r="J223">
            <v>20</v>
          </cell>
          <cell r="K223" t="str">
            <v>Sala</v>
          </cell>
          <cell r="M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S223" t="str">
            <v>Pieza</v>
          </cell>
          <cell r="V223" t="str">
            <v>FC</v>
          </cell>
        </row>
        <row r="224">
          <cell r="A224">
            <v>79</v>
          </cell>
          <cell r="B224">
            <v>2017</v>
          </cell>
          <cell r="C224">
            <v>8300</v>
          </cell>
          <cell r="D224">
            <v>1</v>
          </cell>
          <cell r="E224">
            <v>1</v>
          </cell>
          <cell r="F224">
            <v>2</v>
          </cell>
          <cell r="G224">
            <v>5000</v>
          </cell>
          <cell r="H224">
            <v>5100</v>
          </cell>
          <cell r="I224">
            <v>511</v>
          </cell>
          <cell r="J224">
            <v>21</v>
          </cell>
          <cell r="K224" t="str">
            <v>Silla</v>
          </cell>
          <cell r="L224">
            <v>34259</v>
          </cell>
          <cell r="M224">
            <v>0</v>
          </cell>
          <cell r="N224">
            <v>34259</v>
          </cell>
          <cell r="P224">
            <v>0</v>
          </cell>
          <cell r="Q224">
            <v>0</v>
          </cell>
          <cell r="R224">
            <v>34259</v>
          </cell>
          <cell r="S224" t="str">
            <v>Pieza</v>
          </cell>
          <cell r="T224">
            <v>25</v>
          </cell>
          <cell r="V224" t="str">
            <v>FC</v>
          </cell>
        </row>
        <row r="225">
          <cell r="A225">
            <v>80</v>
          </cell>
          <cell r="B225">
            <v>2017</v>
          </cell>
          <cell r="C225">
            <v>8300</v>
          </cell>
          <cell r="D225">
            <v>1</v>
          </cell>
          <cell r="E225">
            <v>1</v>
          </cell>
          <cell r="F225">
            <v>2</v>
          </cell>
          <cell r="G225">
            <v>5000</v>
          </cell>
          <cell r="H225">
            <v>5100</v>
          </cell>
          <cell r="I225">
            <v>511</v>
          </cell>
          <cell r="J225">
            <v>22</v>
          </cell>
          <cell r="K225" t="str">
            <v xml:space="preserve">Sillón </v>
          </cell>
          <cell r="L225">
            <v>35000</v>
          </cell>
          <cell r="M225">
            <v>0</v>
          </cell>
          <cell r="N225">
            <v>35000</v>
          </cell>
          <cell r="P225">
            <v>0</v>
          </cell>
          <cell r="Q225">
            <v>0</v>
          </cell>
          <cell r="R225">
            <v>35000</v>
          </cell>
          <cell r="S225" t="str">
            <v>Pieza</v>
          </cell>
          <cell r="T225">
            <v>10</v>
          </cell>
          <cell r="V225" t="str">
            <v>FC</v>
          </cell>
        </row>
        <row r="226">
          <cell r="A226">
            <v>81</v>
          </cell>
          <cell r="B226">
            <v>2017</v>
          </cell>
          <cell r="C226">
            <v>8300</v>
          </cell>
          <cell r="D226">
            <v>1</v>
          </cell>
          <cell r="E226">
            <v>1</v>
          </cell>
          <cell r="F226">
            <v>2</v>
          </cell>
          <cell r="G226">
            <v>5000</v>
          </cell>
          <cell r="H226">
            <v>5100</v>
          </cell>
          <cell r="I226">
            <v>512</v>
          </cell>
          <cell r="K226" t="str">
            <v>Muebles, excepto de oficina y estantería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A227">
            <v>82</v>
          </cell>
          <cell r="B227">
            <v>2017</v>
          </cell>
          <cell r="C227">
            <v>8300</v>
          </cell>
          <cell r="D227">
            <v>1</v>
          </cell>
          <cell r="E227">
            <v>1</v>
          </cell>
          <cell r="F227">
            <v>2</v>
          </cell>
          <cell r="G227">
            <v>5000</v>
          </cell>
          <cell r="H227">
            <v>5100</v>
          </cell>
          <cell r="I227">
            <v>512</v>
          </cell>
          <cell r="J227">
            <v>1</v>
          </cell>
          <cell r="K227" t="str">
            <v>Alacena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 t="str">
            <v>Pieza</v>
          </cell>
          <cell r="V227" t="str">
            <v>AE</v>
          </cell>
        </row>
        <row r="228">
          <cell r="A228">
            <v>83</v>
          </cell>
          <cell r="B228">
            <v>2017</v>
          </cell>
          <cell r="C228">
            <v>8300</v>
          </cell>
          <cell r="D228">
            <v>1</v>
          </cell>
          <cell r="E228">
            <v>1</v>
          </cell>
          <cell r="F228">
            <v>2</v>
          </cell>
          <cell r="G228">
            <v>5000</v>
          </cell>
          <cell r="H228">
            <v>5100</v>
          </cell>
          <cell r="I228">
            <v>512</v>
          </cell>
          <cell r="J228">
            <v>2</v>
          </cell>
          <cell r="K228" t="str">
            <v>Andadera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 t="str">
            <v>Pieza</v>
          </cell>
          <cell r="V228" t="str">
            <v>AE</v>
          </cell>
        </row>
        <row r="229">
          <cell r="A229">
            <v>84</v>
          </cell>
          <cell r="B229">
            <v>2017</v>
          </cell>
          <cell r="C229">
            <v>8300</v>
          </cell>
          <cell r="D229">
            <v>1</v>
          </cell>
          <cell r="E229">
            <v>1</v>
          </cell>
          <cell r="F229">
            <v>2</v>
          </cell>
          <cell r="G229">
            <v>5000</v>
          </cell>
          <cell r="H229">
            <v>5100</v>
          </cell>
          <cell r="I229">
            <v>512</v>
          </cell>
          <cell r="J229">
            <v>3</v>
          </cell>
          <cell r="K229" t="str">
            <v>Buró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 t="str">
            <v>Pieza</v>
          </cell>
          <cell r="V229" t="str">
            <v>AE</v>
          </cell>
        </row>
        <row r="230">
          <cell r="A230">
            <v>85</v>
          </cell>
          <cell r="B230">
            <v>2017</v>
          </cell>
          <cell r="C230">
            <v>8300</v>
          </cell>
          <cell r="D230">
            <v>1</v>
          </cell>
          <cell r="E230">
            <v>1</v>
          </cell>
          <cell r="F230">
            <v>2</v>
          </cell>
          <cell r="G230">
            <v>5000</v>
          </cell>
          <cell r="H230">
            <v>5100</v>
          </cell>
          <cell r="I230">
            <v>512</v>
          </cell>
          <cell r="J230">
            <v>4</v>
          </cell>
          <cell r="K230" t="str">
            <v xml:space="preserve">Burro para planchado  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 t="str">
            <v>Pieza</v>
          </cell>
          <cell r="V230" t="str">
            <v>AE</v>
          </cell>
        </row>
        <row r="231">
          <cell r="A231">
            <v>86</v>
          </cell>
          <cell r="B231">
            <v>2017</v>
          </cell>
          <cell r="C231">
            <v>8300</v>
          </cell>
          <cell r="D231">
            <v>1</v>
          </cell>
          <cell r="E231">
            <v>1</v>
          </cell>
          <cell r="F231">
            <v>2</v>
          </cell>
          <cell r="G231">
            <v>5000</v>
          </cell>
          <cell r="H231">
            <v>5100</v>
          </cell>
          <cell r="I231">
            <v>512</v>
          </cell>
          <cell r="J231">
            <v>5</v>
          </cell>
          <cell r="K231" t="str">
            <v>Caja para resguardo de material o juguetes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 t="str">
            <v>Pieza</v>
          </cell>
          <cell r="V231" t="str">
            <v>AE</v>
          </cell>
        </row>
        <row r="232">
          <cell r="A232">
            <v>87</v>
          </cell>
          <cell r="B232">
            <v>2017</v>
          </cell>
          <cell r="C232">
            <v>8300</v>
          </cell>
          <cell r="D232">
            <v>1</v>
          </cell>
          <cell r="E232">
            <v>1</v>
          </cell>
          <cell r="F232">
            <v>2</v>
          </cell>
          <cell r="G232">
            <v>5000</v>
          </cell>
          <cell r="H232">
            <v>5100</v>
          </cell>
          <cell r="I232">
            <v>512</v>
          </cell>
          <cell r="J232">
            <v>6</v>
          </cell>
          <cell r="K232" t="str">
            <v>Cama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 t="str">
            <v>Pieza</v>
          </cell>
          <cell r="V232" t="str">
            <v>AE</v>
          </cell>
        </row>
        <row r="233">
          <cell r="A233">
            <v>88</v>
          </cell>
          <cell r="B233">
            <v>2017</v>
          </cell>
          <cell r="C233">
            <v>8300</v>
          </cell>
          <cell r="D233">
            <v>1</v>
          </cell>
          <cell r="E233">
            <v>1</v>
          </cell>
          <cell r="F233">
            <v>2</v>
          </cell>
          <cell r="G233">
            <v>5000</v>
          </cell>
          <cell r="H233">
            <v>5100</v>
          </cell>
          <cell r="I233">
            <v>512</v>
          </cell>
          <cell r="J233">
            <v>7</v>
          </cell>
          <cell r="K233" t="str">
            <v xml:space="preserve">Cambiador de pañales 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Pieza</v>
          </cell>
          <cell r="V233" t="str">
            <v>AE</v>
          </cell>
        </row>
        <row r="234">
          <cell r="A234">
            <v>89</v>
          </cell>
          <cell r="B234">
            <v>2017</v>
          </cell>
          <cell r="C234">
            <v>8300</v>
          </cell>
          <cell r="D234">
            <v>1</v>
          </cell>
          <cell r="E234">
            <v>1</v>
          </cell>
          <cell r="F234">
            <v>2</v>
          </cell>
          <cell r="G234">
            <v>5000</v>
          </cell>
          <cell r="H234">
            <v>5100</v>
          </cell>
          <cell r="I234">
            <v>512</v>
          </cell>
          <cell r="J234">
            <v>8</v>
          </cell>
          <cell r="K234" t="str">
            <v>Cocineta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Pieza</v>
          </cell>
          <cell r="V234" t="str">
            <v>AE</v>
          </cell>
        </row>
        <row r="235">
          <cell r="A235">
            <v>90</v>
          </cell>
          <cell r="B235">
            <v>2017</v>
          </cell>
          <cell r="C235">
            <v>8300</v>
          </cell>
          <cell r="D235">
            <v>1</v>
          </cell>
          <cell r="E235">
            <v>1</v>
          </cell>
          <cell r="F235">
            <v>2</v>
          </cell>
          <cell r="G235">
            <v>5000</v>
          </cell>
          <cell r="H235">
            <v>5100</v>
          </cell>
          <cell r="I235">
            <v>512</v>
          </cell>
          <cell r="J235">
            <v>9</v>
          </cell>
          <cell r="K235" t="str">
            <v xml:space="preserve">Comedor 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 t="str">
            <v>Pieza</v>
          </cell>
          <cell r="V235" t="str">
            <v>AE</v>
          </cell>
        </row>
        <row r="236">
          <cell r="A236">
            <v>91</v>
          </cell>
          <cell r="B236">
            <v>2017</v>
          </cell>
          <cell r="C236">
            <v>8300</v>
          </cell>
          <cell r="D236">
            <v>1</v>
          </cell>
          <cell r="E236">
            <v>1</v>
          </cell>
          <cell r="F236">
            <v>2</v>
          </cell>
          <cell r="G236">
            <v>5000</v>
          </cell>
          <cell r="H236">
            <v>5100</v>
          </cell>
          <cell r="I236">
            <v>512</v>
          </cell>
          <cell r="J236">
            <v>10</v>
          </cell>
          <cell r="K236" t="str">
            <v>Cómoda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 t="str">
            <v>Pieza</v>
          </cell>
          <cell r="V236" t="str">
            <v>AE</v>
          </cell>
        </row>
        <row r="237">
          <cell r="A237">
            <v>92</v>
          </cell>
          <cell r="B237">
            <v>2017</v>
          </cell>
          <cell r="C237">
            <v>8300</v>
          </cell>
          <cell r="D237">
            <v>1</v>
          </cell>
          <cell r="E237">
            <v>1</v>
          </cell>
          <cell r="F237">
            <v>2</v>
          </cell>
          <cell r="G237">
            <v>5000</v>
          </cell>
          <cell r="H237">
            <v>5100</v>
          </cell>
          <cell r="I237">
            <v>512</v>
          </cell>
          <cell r="J237">
            <v>11</v>
          </cell>
          <cell r="K237" t="str">
            <v xml:space="preserve">Corral 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 t="str">
            <v>Pieza</v>
          </cell>
          <cell r="V237" t="str">
            <v>AE</v>
          </cell>
        </row>
        <row r="238">
          <cell r="A238">
            <v>93</v>
          </cell>
          <cell r="B238">
            <v>2017</v>
          </cell>
          <cell r="C238">
            <v>8300</v>
          </cell>
          <cell r="D238">
            <v>1</v>
          </cell>
          <cell r="E238">
            <v>1</v>
          </cell>
          <cell r="F238">
            <v>2</v>
          </cell>
          <cell r="G238">
            <v>5000</v>
          </cell>
          <cell r="H238">
            <v>5100</v>
          </cell>
          <cell r="I238">
            <v>512</v>
          </cell>
          <cell r="J238">
            <v>12</v>
          </cell>
          <cell r="K238" t="str">
            <v>Cuna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 t="str">
            <v>Pieza</v>
          </cell>
          <cell r="V238" t="str">
            <v>AE</v>
          </cell>
        </row>
        <row r="239">
          <cell r="A239">
            <v>94</v>
          </cell>
          <cell r="B239">
            <v>2017</v>
          </cell>
          <cell r="C239">
            <v>8300</v>
          </cell>
          <cell r="D239">
            <v>1</v>
          </cell>
          <cell r="E239">
            <v>1</v>
          </cell>
          <cell r="F239">
            <v>2</v>
          </cell>
          <cell r="G239">
            <v>5000</v>
          </cell>
          <cell r="H239">
            <v>5100</v>
          </cell>
          <cell r="I239">
            <v>512</v>
          </cell>
          <cell r="J239">
            <v>13</v>
          </cell>
          <cell r="K239" t="str">
            <v>Espejo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 t="str">
            <v>Pieza</v>
          </cell>
          <cell r="V239" t="str">
            <v>AE</v>
          </cell>
        </row>
        <row r="240">
          <cell r="A240">
            <v>95</v>
          </cell>
          <cell r="B240">
            <v>2017</v>
          </cell>
          <cell r="C240">
            <v>8300</v>
          </cell>
          <cell r="D240">
            <v>1</v>
          </cell>
          <cell r="E240">
            <v>1</v>
          </cell>
          <cell r="F240">
            <v>2</v>
          </cell>
          <cell r="G240">
            <v>5000</v>
          </cell>
          <cell r="H240">
            <v>5100</v>
          </cell>
          <cell r="I240">
            <v>512</v>
          </cell>
          <cell r="J240">
            <v>14</v>
          </cell>
          <cell r="K240" t="str">
            <v>Litera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 t="str">
            <v>Pieza</v>
          </cell>
          <cell r="V240" t="str">
            <v>AE</v>
          </cell>
        </row>
        <row r="241">
          <cell r="A241">
            <v>96</v>
          </cell>
          <cell r="B241">
            <v>2017</v>
          </cell>
          <cell r="C241">
            <v>8300</v>
          </cell>
          <cell r="D241">
            <v>1</v>
          </cell>
          <cell r="E241">
            <v>1</v>
          </cell>
          <cell r="F241">
            <v>2</v>
          </cell>
          <cell r="G241">
            <v>5000</v>
          </cell>
          <cell r="H241">
            <v>5100</v>
          </cell>
          <cell r="I241">
            <v>512</v>
          </cell>
          <cell r="J241">
            <v>15</v>
          </cell>
          <cell r="K241" t="str">
            <v>Mesa para comedor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Pieza</v>
          </cell>
          <cell r="V241" t="str">
            <v>AE</v>
          </cell>
        </row>
        <row r="242">
          <cell r="A242">
            <v>97</v>
          </cell>
          <cell r="B242">
            <v>2017</v>
          </cell>
          <cell r="C242">
            <v>8300</v>
          </cell>
          <cell r="D242">
            <v>1</v>
          </cell>
          <cell r="E242">
            <v>1</v>
          </cell>
          <cell r="F242">
            <v>2</v>
          </cell>
          <cell r="G242">
            <v>5000</v>
          </cell>
          <cell r="H242">
            <v>5100</v>
          </cell>
          <cell r="I242">
            <v>512</v>
          </cell>
          <cell r="J242">
            <v>16</v>
          </cell>
          <cell r="K242" t="str">
            <v>Mueble metálico de exterior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Pieza</v>
          </cell>
          <cell r="V242" t="str">
            <v>AE</v>
          </cell>
        </row>
        <row r="243">
          <cell r="A243">
            <v>98</v>
          </cell>
          <cell r="B243">
            <v>2017</v>
          </cell>
          <cell r="C243">
            <v>8300</v>
          </cell>
          <cell r="D243">
            <v>1</v>
          </cell>
          <cell r="E243">
            <v>1</v>
          </cell>
          <cell r="F243">
            <v>2</v>
          </cell>
          <cell r="G243">
            <v>5000</v>
          </cell>
          <cell r="H243">
            <v>5100</v>
          </cell>
          <cell r="I243">
            <v>512</v>
          </cell>
          <cell r="J243">
            <v>17</v>
          </cell>
          <cell r="K243" t="str">
            <v xml:space="preserve">Plancha 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 t="str">
            <v>Pieza</v>
          </cell>
          <cell r="V243" t="str">
            <v>AE</v>
          </cell>
        </row>
        <row r="244">
          <cell r="A244">
            <v>99</v>
          </cell>
          <cell r="B244">
            <v>2017</v>
          </cell>
          <cell r="C244">
            <v>8300</v>
          </cell>
          <cell r="D244">
            <v>1</v>
          </cell>
          <cell r="E244">
            <v>1</v>
          </cell>
          <cell r="F244">
            <v>2</v>
          </cell>
          <cell r="G244">
            <v>5000</v>
          </cell>
          <cell r="H244">
            <v>5100</v>
          </cell>
          <cell r="I244">
            <v>512</v>
          </cell>
          <cell r="J244">
            <v>18</v>
          </cell>
          <cell r="K244" t="str">
            <v>Rack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 t="str">
            <v>Pieza</v>
          </cell>
          <cell r="V244" t="str">
            <v>AE</v>
          </cell>
        </row>
        <row r="245">
          <cell r="A245">
            <v>100</v>
          </cell>
          <cell r="B245">
            <v>2017</v>
          </cell>
          <cell r="C245">
            <v>8300</v>
          </cell>
          <cell r="D245">
            <v>1</v>
          </cell>
          <cell r="E245">
            <v>1</v>
          </cell>
          <cell r="F245">
            <v>2</v>
          </cell>
          <cell r="G245">
            <v>5000</v>
          </cell>
          <cell r="H245">
            <v>5100</v>
          </cell>
          <cell r="I245">
            <v>512</v>
          </cell>
          <cell r="J245">
            <v>19</v>
          </cell>
          <cell r="K245" t="str">
            <v>Silla periquera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 t="str">
            <v>Pieza</v>
          </cell>
          <cell r="V245" t="str">
            <v>AE</v>
          </cell>
        </row>
        <row r="246">
          <cell r="A246">
            <v>101</v>
          </cell>
          <cell r="B246">
            <v>2017</v>
          </cell>
          <cell r="C246">
            <v>8300</v>
          </cell>
          <cell r="D246">
            <v>1</v>
          </cell>
          <cell r="E246">
            <v>1</v>
          </cell>
          <cell r="F246">
            <v>2</v>
          </cell>
          <cell r="G246">
            <v>5000</v>
          </cell>
          <cell r="H246">
            <v>5100</v>
          </cell>
          <cell r="I246">
            <v>512</v>
          </cell>
          <cell r="J246">
            <v>20</v>
          </cell>
          <cell r="K246" t="str">
            <v>Silla porta bebé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 t="str">
            <v>Pieza</v>
          </cell>
          <cell r="V246" t="str">
            <v>AE</v>
          </cell>
        </row>
        <row r="247">
          <cell r="A247">
            <v>102</v>
          </cell>
          <cell r="B247">
            <v>2017</v>
          </cell>
          <cell r="C247">
            <v>8300</v>
          </cell>
          <cell r="D247">
            <v>1</v>
          </cell>
          <cell r="E247">
            <v>1</v>
          </cell>
          <cell r="F247">
            <v>2</v>
          </cell>
          <cell r="G247">
            <v>5000</v>
          </cell>
          <cell r="H247">
            <v>5100</v>
          </cell>
          <cell r="I247">
            <v>512</v>
          </cell>
          <cell r="J247">
            <v>21</v>
          </cell>
          <cell r="K247" t="str">
            <v>Recámara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 t="str">
            <v>Pieza</v>
          </cell>
          <cell r="V247" t="str">
            <v>AE</v>
          </cell>
        </row>
        <row r="248">
          <cell r="A248">
            <v>103</v>
          </cell>
          <cell r="B248">
            <v>2017</v>
          </cell>
          <cell r="C248">
            <v>8300</v>
          </cell>
          <cell r="D248">
            <v>1</v>
          </cell>
          <cell r="E248">
            <v>1</v>
          </cell>
          <cell r="F248">
            <v>2</v>
          </cell>
          <cell r="G248">
            <v>5000</v>
          </cell>
          <cell r="H248">
            <v>5100</v>
          </cell>
          <cell r="I248">
            <v>512</v>
          </cell>
          <cell r="J248">
            <v>22</v>
          </cell>
          <cell r="K248" t="str">
            <v>Baúl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 t="str">
            <v>Pieza</v>
          </cell>
          <cell r="V248" t="str">
            <v>AE</v>
          </cell>
        </row>
        <row r="249">
          <cell r="A249">
            <v>104</v>
          </cell>
          <cell r="B249">
            <v>2017</v>
          </cell>
          <cell r="C249">
            <v>8300</v>
          </cell>
          <cell r="D249">
            <v>1</v>
          </cell>
          <cell r="E249">
            <v>1</v>
          </cell>
          <cell r="F249">
            <v>2</v>
          </cell>
          <cell r="G249">
            <v>5000</v>
          </cell>
          <cell r="H249">
            <v>5100</v>
          </cell>
          <cell r="I249">
            <v>515</v>
          </cell>
          <cell r="K249" t="str">
            <v>Equipo de cómputo y de tecnologías de la información</v>
          </cell>
          <cell r="L249">
            <v>447500</v>
          </cell>
          <cell r="M249">
            <v>0</v>
          </cell>
          <cell r="N249">
            <v>447500</v>
          </cell>
          <cell r="O249">
            <v>0</v>
          </cell>
          <cell r="P249">
            <v>0</v>
          </cell>
          <cell r="Q249">
            <v>0</v>
          </cell>
          <cell r="R249">
            <v>447500</v>
          </cell>
        </row>
        <row r="250">
          <cell r="A250">
            <v>105</v>
          </cell>
          <cell r="B250">
            <v>2017</v>
          </cell>
          <cell r="C250">
            <v>8300</v>
          </cell>
          <cell r="D250">
            <v>1</v>
          </cell>
          <cell r="E250">
            <v>1</v>
          </cell>
          <cell r="F250">
            <v>2</v>
          </cell>
          <cell r="G250">
            <v>5000</v>
          </cell>
          <cell r="H250">
            <v>5100</v>
          </cell>
          <cell r="I250">
            <v>515</v>
          </cell>
          <cell r="J250">
            <v>1</v>
          </cell>
          <cell r="K250" t="str">
            <v>Computadora de escritorio</v>
          </cell>
          <cell r="L250">
            <v>345000</v>
          </cell>
          <cell r="M250">
            <v>0</v>
          </cell>
          <cell r="N250">
            <v>345000</v>
          </cell>
          <cell r="P250">
            <v>0</v>
          </cell>
          <cell r="Q250">
            <v>0</v>
          </cell>
          <cell r="R250">
            <v>345000</v>
          </cell>
          <cell r="S250" t="str">
            <v>Pieza</v>
          </cell>
          <cell r="T250">
            <v>15</v>
          </cell>
          <cell r="V250" t="str">
            <v>FC</v>
          </cell>
        </row>
        <row r="251">
          <cell r="A251">
            <v>106</v>
          </cell>
          <cell r="B251">
            <v>2017</v>
          </cell>
          <cell r="C251">
            <v>8300</v>
          </cell>
          <cell r="D251">
            <v>1</v>
          </cell>
          <cell r="E251">
            <v>1</v>
          </cell>
          <cell r="F251">
            <v>2</v>
          </cell>
          <cell r="G251">
            <v>5000</v>
          </cell>
          <cell r="H251">
            <v>5100</v>
          </cell>
          <cell r="I251">
            <v>515</v>
          </cell>
          <cell r="J251">
            <v>2</v>
          </cell>
          <cell r="K251" t="str">
            <v>Computadora portátil</v>
          </cell>
          <cell r="M251">
            <v>0</v>
          </cell>
          <cell r="N251">
            <v>0</v>
          </cell>
          <cell r="P251">
            <v>0</v>
          </cell>
          <cell r="Q251">
            <v>0</v>
          </cell>
          <cell r="R251">
            <v>0</v>
          </cell>
          <cell r="S251" t="str">
            <v>Pieza</v>
          </cell>
          <cell r="V251" t="str">
            <v>FC</v>
          </cell>
        </row>
        <row r="252">
          <cell r="A252">
            <v>107</v>
          </cell>
          <cell r="B252">
            <v>2017</v>
          </cell>
          <cell r="C252">
            <v>8300</v>
          </cell>
          <cell r="D252">
            <v>1</v>
          </cell>
          <cell r="E252">
            <v>1</v>
          </cell>
          <cell r="F252">
            <v>2</v>
          </cell>
          <cell r="G252">
            <v>5000</v>
          </cell>
          <cell r="H252">
            <v>5100</v>
          </cell>
          <cell r="I252">
            <v>515</v>
          </cell>
          <cell r="J252">
            <v>3</v>
          </cell>
          <cell r="K252" t="str">
            <v>Conmutador de datos (Switch)</v>
          </cell>
          <cell r="M252">
            <v>0</v>
          </cell>
          <cell r="N252">
            <v>0</v>
          </cell>
          <cell r="P252">
            <v>0</v>
          </cell>
          <cell r="Q252">
            <v>0</v>
          </cell>
          <cell r="R252">
            <v>0</v>
          </cell>
          <cell r="S252" t="str">
            <v>Pieza</v>
          </cell>
          <cell r="V252" t="str">
            <v>FC</v>
          </cell>
        </row>
        <row r="253">
          <cell r="A253">
            <v>108</v>
          </cell>
          <cell r="B253">
            <v>2017</v>
          </cell>
          <cell r="C253">
            <v>8300</v>
          </cell>
          <cell r="D253">
            <v>1</v>
          </cell>
          <cell r="E253">
            <v>1</v>
          </cell>
          <cell r="F253">
            <v>2</v>
          </cell>
          <cell r="G253">
            <v>5000</v>
          </cell>
          <cell r="H253">
            <v>5100</v>
          </cell>
          <cell r="I253">
            <v>515</v>
          </cell>
          <cell r="J253">
            <v>4</v>
          </cell>
          <cell r="K253" t="str">
            <v>Conmutador telefónico y/o servidor de voz</v>
          </cell>
          <cell r="M253">
            <v>0</v>
          </cell>
          <cell r="N253">
            <v>0</v>
          </cell>
          <cell r="P253">
            <v>0</v>
          </cell>
          <cell r="Q253">
            <v>0</v>
          </cell>
          <cell r="R253">
            <v>0</v>
          </cell>
          <cell r="S253" t="str">
            <v>Pieza</v>
          </cell>
          <cell r="V253" t="str">
            <v>FC</v>
          </cell>
        </row>
        <row r="254">
          <cell r="A254">
            <v>109</v>
          </cell>
          <cell r="B254">
            <v>2017</v>
          </cell>
          <cell r="C254">
            <v>8300</v>
          </cell>
          <cell r="D254">
            <v>1</v>
          </cell>
          <cell r="E254">
            <v>1</v>
          </cell>
          <cell r="F254">
            <v>2</v>
          </cell>
          <cell r="G254">
            <v>5000</v>
          </cell>
          <cell r="H254">
            <v>5100</v>
          </cell>
          <cell r="I254">
            <v>515</v>
          </cell>
          <cell r="J254">
            <v>5</v>
          </cell>
          <cell r="K254" t="str">
            <v xml:space="preserve">Equipo de seguridad para filtrar información (firewall) </v>
          </cell>
          <cell r="M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 t="str">
            <v>Pieza</v>
          </cell>
          <cell r="V254" t="str">
            <v>FC</v>
          </cell>
        </row>
        <row r="255">
          <cell r="A255">
            <v>110</v>
          </cell>
          <cell r="B255">
            <v>2017</v>
          </cell>
          <cell r="C255">
            <v>8300</v>
          </cell>
          <cell r="D255">
            <v>1</v>
          </cell>
          <cell r="E255">
            <v>1</v>
          </cell>
          <cell r="F255">
            <v>2</v>
          </cell>
          <cell r="G255">
            <v>5000</v>
          </cell>
          <cell r="H255">
            <v>5100</v>
          </cell>
          <cell r="I255">
            <v>515</v>
          </cell>
          <cell r="J255">
            <v>6</v>
          </cell>
          <cell r="K255" t="str">
            <v>Escáner</v>
          </cell>
          <cell r="M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Pieza</v>
          </cell>
          <cell r="V255" t="str">
            <v>FC</v>
          </cell>
        </row>
        <row r="256">
          <cell r="A256">
            <v>111</v>
          </cell>
          <cell r="B256">
            <v>2017</v>
          </cell>
          <cell r="C256">
            <v>8300</v>
          </cell>
          <cell r="D256">
            <v>1</v>
          </cell>
          <cell r="E256">
            <v>1</v>
          </cell>
          <cell r="F256">
            <v>2</v>
          </cell>
          <cell r="G256">
            <v>5000</v>
          </cell>
          <cell r="H256">
            <v>5100</v>
          </cell>
          <cell r="I256">
            <v>515</v>
          </cell>
          <cell r="J256">
            <v>7</v>
          </cell>
          <cell r="K256" t="str">
            <v>Impresora</v>
          </cell>
          <cell r="L256">
            <v>50000</v>
          </cell>
          <cell r="M256">
            <v>0</v>
          </cell>
          <cell r="N256">
            <v>50000</v>
          </cell>
          <cell r="P256">
            <v>0</v>
          </cell>
          <cell r="Q256">
            <v>0</v>
          </cell>
          <cell r="R256">
            <v>50000</v>
          </cell>
          <cell r="S256" t="str">
            <v>Pieza</v>
          </cell>
          <cell r="T256">
            <v>10</v>
          </cell>
          <cell r="V256" t="str">
            <v>FC</v>
          </cell>
        </row>
        <row r="257">
          <cell r="A257">
            <v>112</v>
          </cell>
          <cell r="B257">
            <v>2017</v>
          </cell>
          <cell r="C257">
            <v>8300</v>
          </cell>
          <cell r="D257">
            <v>1</v>
          </cell>
          <cell r="E257">
            <v>1</v>
          </cell>
          <cell r="F257">
            <v>2</v>
          </cell>
          <cell r="G257">
            <v>5000</v>
          </cell>
          <cell r="H257">
            <v>5100</v>
          </cell>
          <cell r="I257">
            <v>515</v>
          </cell>
          <cell r="J257">
            <v>8</v>
          </cell>
          <cell r="K257" t="str">
            <v>Módem</v>
          </cell>
          <cell r="M257">
            <v>0</v>
          </cell>
          <cell r="N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Pieza</v>
          </cell>
          <cell r="V257" t="str">
            <v>FC</v>
          </cell>
        </row>
        <row r="258">
          <cell r="A258">
            <v>113</v>
          </cell>
          <cell r="B258">
            <v>2017</v>
          </cell>
          <cell r="C258">
            <v>8300</v>
          </cell>
          <cell r="D258">
            <v>1</v>
          </cell>
          <cell r="E258">
            <v>1</v>
          </cell>
          <cell r="F258">
            <v>2</v>
          </cell>
          <cell r="G258">
            <v>5000</v>
          </cell>
          <cell r="H258">
            <v>5100</v>
          </cell>
          <cell r="I258">
            <v>515</v>
          </cell>
          <cell r="J258">
            <v>9</v>
          </cell>
          <cell r="K258" t="str">
            <v>Multifuncional</v>
          </cell>
          <cell r="M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 t="str">
            <v>Pieza</v>
          </cell>
          <cell r="V258" t="str">
            <v>FC</v>
          </cell>
        </row>
        <row r="259">
          <cell r="A259">
            <v>114</v>
          </cell>
          <cell r="B259">
            <v>2017</v>
          </cell>
          <cell r="C259">
            <v>8300</v>
          </cell>
          <cell r="D259">
            <v>1</v>
          </cell>
          <cell r="E259">
            <v>1</v>
          </cell>
          <cell r="F259">
            <v>2</v>
          </cell>
          <cell r="G259">
            <v>5000</v>
          </cell>
          <cell r="H259">
            <v>5100</v>
          </cell>
          <cell r="I259">
            <v>515</v>
          </cell>
          <cell r="J259">
            <v>10</v>
          </cell>
          <cell r="K259" t="str">
            <v>Pizarrón interactivo</v>
          </cell>
          <cell r="M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 t="str">
            <v>Pieza</v>
          </cell>
          <cell r="V259" t="str">
            <v>FC</v>
          </cell>
        </row>
        <row r="260">
          <cell r="A260">
            <v>115</v>
          </cell>
          <cell r="B260">
            <v>2017</v>
          </cell>
          <cell r="C260">
            <v>8300</v>
          </cell>
          <cell r="D260">
            <v>1</v>
          </cell>
          <cell r="E260">
            <v>1</v>
          </cell>
          <cell r="F260">
            <v>2</v>
          </cell>
          <cell r="G260">
            <v>5000</v>
          </cell>
          <cell r="H260">
            <v>5100</v>
          </cell>
          <cell r="I260">
            <v>515</v>
          </cell>
          <cell r="J260">
            <v>11</v>
          </cell>
          <cell r="K260" t="str">
            <v>Ruteador</v>
          </cell>
          <cell r="M260">
            <v>0</v>
          </cell>
          <cell r="N260">
            <v>0</v>
          </cell>
          <cell r="P260">
            <v>0</v>
          </cell>
          <cell r="Q260">
            <v>0</v>
          </cell>
          <cell r="R260">
            <v>0</v>
          </cell>
          <cell r="S260" t="str">
            <v>Pieza</v>
          </cell>
          <cell r="V260" t="str">
            <v>FC</v>
          </cell>
        </row>
        <row r="261">
          <cell r="A261">
            <v>116</v>
          </cell>
          <cell r="B261">
            <v>2017</v>
          </cell>
          <cell r="C261">
            <v>8300</v>
          </cell>
          <cell r="D261">
            <v>1</v>
          </cell>
          <cell r="E261">
            <v>1</v>
          </cell>
          <cell r="F261">
            <v>2</v>
          </cell>
          <cell r="G261">
            <v>5000</v>
          </cell>
          <cell r="H261">
            <v>5100</v>
          </cell>
          <cell r="I261">
            <v>515</v>
          </cell>
          <cell r="J261">
            <v>12</v>
          </cell>
          <cell r="K261" t="str">
            <v>Servidor de cómputo</v>
          </cell>
          <cell r="M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 t="str">
            <v>Pieza</v>
          </cell>
          <cell r="V261" t="str">
            <v>FC</v>
          </cell>
        </row>
        <row r="262">
          <cell r="A262">
            <v>117</v>
          </cell>
          <cell r="B262">
            <v>2017</v>
          </cell>
          <cell r="C262">
            <v>8300</v>
          </cell>
          <cell r="D262">
            <v>1</v>
          </cell>
          <cell r="E262">
            <v>1</v>
          </cell>
          <cell r="F262">
            <v>2</v>
          </cell>
          <cell r="G262">
            <v>5000</v>
          </cell>
          <cell r="H262">
            <v>5100</v>
          </cell>
          <cell r="I262">
            <v>515</v>
          </cell>
          <cell r="J262">
            <v>13</v>
          </cell>
          <cell r="K262" t="str">
            <v>Sistema de control de acceso</v>
          </cell>
          <cell r="M262">
            <v>0</v>
          </cell>
          <cell r="N262">
            <v>0</v>
          </cell>
          <cell r="P262">
            <v>0</v>
          </cell>
          <cell r="Q262">
            <v>0</v>
          </cell>
          <cell r="R262">
            <v>0</v>
          </cell>
          <cell r="S262" t="str">
            <v>Pieza</v>
          </cell>
          <cell r="V262" t="str">
            <v>FC</v>
          </cell>
        </row>
        <row r="263">
          <cell r="A263">
            <v>118</v>
          </cell>
          <cell r="B263">
            <v>2017</v>
          </cell>
          <cell r="C263">
            <v>8300</v>
          </cell>
          <cell r="D263">
            <v>1</v>
          </cell>
          <cell r="E263">
            <v>1</v>
          </cell>
          <cell r="F263">
            <v>2</v>
          </cell>
          <cell r="G263">
            <v>5000</v>
          </cell>
          <cell r="H263">
            <v>5100</v>
          </cell>
          <cell r="I263">
            <v>515</v>
          </cell>
          <cell r="J263">
            <v>14</v>
          </cell>
          <cell r="K263" t="str">
            <v>Sistema de traducción simultánea</v>
          </cell>
          <cell r="M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 t="str">
            <v>Pieza</v>
          </cell>
          <cell r="V263" t="str">
            <v>FC</v>
          </cell>
        </row>
        <row r="264">
          <cell r="A264">
            <v>119</v>
          </cell>
          <cell r="B264">
            <v>2017</v>
          </cell>
          <cell r="C264">
            <v>8300</v>
          </cell>
          <cell r="D264">
            <v>1</v>
          </cell>
          <cell r="E264">
            <v>1</v>
          </cell>
          <cell r="F264">
            <v>2</v>
          </cell>
          <cell r="G264">
            <v>5000</v>
          </cell>
          <cell r="H264">
            <v>5100</v>
          </cell>
          <cell r="I264">
            <v>515</v>
          </cell>
          <cell r="J264">
            <v>15</v>
          </cell>
          <cell r="K264" t="str">
            <v xml:space="preserve">Teléfono </v>
          </cell>
          <cell r="M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Pieza</v>
          </cell>
          <cell r="V264" t="str">
            <v>FC</v>
          </cell>
        </row>
        <row r="265">
          <cell r="A265">
            <v>120</v>
          </cell>
          <cell r="B265">
            <v>2017</v>
          </cell>
          <cell r="C265">
            <v>8300</v>
          </cell>
          <cell r="D265">
            <v>1</v>
          </cell>
          <cell r="E265">
            <v>1</v>
          </cell>
          <cell r="F265">
            <v>2</v>
          </cell>
          <cell r="G265">
            <v>5000</v>
          </cell>
          <cell r="H265">
            <v>5100</v>
          </cell>
          <cell r="I265">
            <v>515</v>
          </cell>
          <cell r="J265">
            <v>16</v>
          </cell>
          <cell r="K265" t="str">
            <v>Unidad de protección y respaldo de energía (UPS)</v>
          </cell>
          <cell r="L265">
            <v>52500</v>
          </cell>
          <cell r="M265">
            <v>0</v>
          </cell>
          <cell r="N265">
            <v>52500</v>
          </cell>
          <cell r="P265">
            <v>0</v>
          </cell>
          <cell r="Q265">
            <v>0</v>
          </cell>
          <cell r="R265">
            <v>52500</v>
          </cell>
          <cell r="S265" t="str">
            <v>Pieza</v>
          </cell>
          <cell r="T265">
            <v>15</v>
          </cell>
          <cell r="V265" t="str">
            <v>FC</v>
          </cell>
        </row>
        <row r="266">
          <cell r="A266">
            <v>121</v>
          </cell>
          <cell r="B266">
            <v>2017</v>
          </cell>
          <cell r="C266">
            <v>8300</v>
          </cell>
          <cell r="D266">
            <v>1</v>
          </cell>
          <cell r="E266">
            <v>1</v>
          </cell>
          <cell r="F266">
            <v>2</v>
          </cell>
          <cell r="G266">
            <v>5000</v>
          </cell>
          <cell r="H266">
            <v>5100</v>
          </cell>
          <cell r="I266">
            <v>519</v>
          </cell>
          <cell r="K266" t="str">
            <v>Otros mobiliarios y equipos de administración</v>
          </cell>
          <cell r="L266">
            <v>70000</v>
          </cell>
          <cell r="M266">
            <v>0</v>
          </cell>
          <cell r="N266">
            <v>70000</v>
          </cell>
          <cell r="O266">
            <v>0</v>
          </cell>
          <cell r="P266">
            <v>0</v>
          </cell>
          <cell r="Q266">
            <v>0</v>
          </cell>
          <cell r="R266">
            <v>70000</v>
          </cell>
        </row>
        <row r="267">
          <cell r="A267">
            <v>122</v>
          </cell>
          <cell r="B267">
            <v>2017</v>
          </cell>
          <cell r="C267">
            <v>8300</v>
          </cell>
          <cell r="D267">
            <v>1</v>
          </cell>
          <cell r="E267">
            <v>1</v>
          </cell>
          <cell r="F267">
            <v>2</v>
          </cell>
          <cell r="G267">
            <v>5000</v>
          </cell>
          <cell r="H267">
            <v>5100</v>
          </cell>
          <cell r="I267">
            <v>519</v>
          </cell>
          <cell r="J267">
            <v>1</v>
          </cell>
          <cell r="K267" t="str">
            <v xml:space="preserve">Aire acondicionado </v>
          </cell>
          <cell r="L267">
            <v>70000</v>
          </cell>
          <cell r="M267">
            <v>0</v>
          </cell>
          <cell r="N267">
            <v>70000</v>
          </cell>
          <cell r="O267">
            <v>0</v>
          </cell>
          <cell r="P267">
            <v>0</v>
          </cell>
          <cell r="Q267">
            <v>0</v>
          </cell>
          <cell r="R267">
            <v>70000</v>
          </cell>
          <cell r="S267" t="str">
            <v>Pieza</v>
          </cell>
          <cell r="T267">
            <v>4</v>
          </cell>
          <cell r="V267" t="str">
            <v>FC</v>
          </cell>
        </row>
        <row r="268">
          <cell r="A268">
            <v>123</v>
          </cell>
          <cell r="B268">
            <v>2017</v>
          </cell>
          <cell r="C268">
            <v>8300</v>
          </cell>
          <cell r="D268">
            <v>1</v>
          </cell>
          <cell r="E268">
            <v>1</v>
          </cell>
          <cell r="F268">
            <v>2</v>
          </cell>
          <cell r="G268">
            <v>5000</v>
          </cell>
          <cell r="H268">
            <v>5100</v>
          </cell>
          <cell r="I268">
            <v>519</v>
          </cell>
          <cell r="J268">
            <v>2</v>
          </cell>
          <cell r="K268" t="str">
            <v>Centro de lavado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 t="str">
            <v>Pieza</v>
          </cell>
          <cell r="V268" t="str">
            <v>AE</v>
          </cell>
        </row>
        <row r="269">
          <cell r="A269">
            <v>124</v>
          </cell>
          <cell r="B269">
            <v>2017</v>
          </cell>
          <cell r="C269">
            <v>8300</v>
          </cell>
          <cell r="D269">
            <v>1</v>
          </cell>
          <cell r="E269">
            <v>1</v>
          </cell>
          <cell r="F269">
            <v>2</v>
          </cell>
          <cell r="G269">
            <v>5000</v>
          </cell>
          <cell r="H269">
            <v>5100</v>
          </cell>
          <cell r="I269">
            <v>519</v>
          </cell>
          <cell r="J269">
            <v>3</v>
          </cell>
          <cell r="K269" t="str">
            <v>Circuito Cerrado de Televisión (CCTV)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 t="str">
            <v>Pieza</v>
          </cell>
          <cell r="V269" t="str">
            <v>FC</v>
          </cell>
        </row>
        <row r="270">
          <cell r="A270">
            <v>125</v>
          </cell>
          <cell r="B270">
            <v>2017</v>
          </cell>
          <cell r="C270">
            <v>8300</v>
          </cell>
          <cell r="D270">
            <v>1</v>
          </cell>
          <cell r="E270">
            <v>1</v>
          </cell>
          <cell r="F270">
            <v>2</v>
          </cell>
          <cell r="G270">
            <v>5000</v>
          </cell>
          <cell r="H270">
            <v>5100</v>
          </cell>
          <cell r="I270">
            <v>519</v>
          </cell>
          <cell r="J270">
            <v>4</v>
          </cell>
          <cell r="K270" t="str">
            <v>Equipo detector de fuego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 t="str">
            <v>Pieza</v>
          </cell>
          <cell r="V270" t="str">
            <v>FC</v>
          </cell>
        </row>
        <row r="271">
          <cell r="A271">
            <v>126</v>
          </cell>
          <cell r="B271">
            <v>2017</v>
          </cell>
          <cell r="C271">
            <v>8300</v>
          </cell>
          <cell r="D271">
            <v>1</v>
          </cell>
          <cell r="E271">
            <v>1</v>
          </cell>
          <cell r="F271">
            <v>2</v>
          </cell>
          <cell r="G271">
            <v>5000</v>
          </cell>
          <cell r="H271">
            <v>5100</v>
          </cell>
          <cell r="I271">
            <v>519</v>
          </cell>
          <cell r="J271">
            <v>5</v>
          </cell>
          <cell r="K271" t="str">
            <v>Horno de microondas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 t="str">
            <v>Pieza</v>
          </cell>
          <cell r="V271" t="str">
            <v>AE</v>
          </cell>
        </row>
        <row r="272">
          <cell r="A272">
            <v>127</v>
          </cell>
          <cell r="B272">
            <v>2017</v>
          </cell>
          <cell r="C272">
            <v>8300</v>
          </cell>
          <cell r="D272">
            <v>1</v>
          </cell>
          <cell r="E272">
            <v>1</v>
          </cell>
          <cell r="F272">
            <v>2</v>
          </cell>
          <cell r="G272">
            <v>5000</v>
          </cell>
          <cell r="H272">
            <v>5100</v>
          </cell>
          <cell r="I272">
            <v>519</v>
          </cell>
          <cell r="J272">
            <v>6</v>
          </cell>
          <cell r="K272" t="str">
            <v>Pantalla para proyector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 t="str">
            <v>Pieza</v>
          </cell>
          <cell r="V272" t="str">
            <v>FC</v>
          </cell>
        </row>
        <row r="273">
          <cell r="A273">
            <v>128</v>
          </cell>
          <cell r="B273">
            <v>2017</v>
          </cell>
          <cell r="C273">
            <v>8300</v>
          </cell>
          <cell r="D273">
            <v>1</v>
          </cell>
          <cell r="E273">
            <v>1</v>
          </cell>
          <cell r="F273">
            <v>2</v>
          </cell>
          <cell r="G273">
            <v>5000</v>
          </cell>
          <cell r="H273">
            <v>5100</v>
          </cell>
          <cell r="I273">
            <v>519</v>
          </cell>
          <cell r="J273">
            <v>7</v>
          </cell>
          <cell r="K273" t="str">
            <v>Refrigerador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 t="str">
            <v>Pieza</v>
          </cell>
          <cell r="V273" t="str">
            <v>AE</v>
          </cell>
        </row>
        <row r="274">
          <cell r="A274">
            <v>129</v>
          </cell>
          <cell r="B274">
            <v>2017</v>
          </cell>
          <cell r="C274">
            <v>8300</v>
          </cell>
          <cell r="D274">
            <v>1</v>
          </cell>
          <cell r="E274">
            <v>1</v>
          </cell>
          <cell r="F274">
            <v>2</v>
          </cell>
          <cell r="G274">
            <v>5000</v>
          </cell>
          <cell r="H274">
            <v>5100</v>
          </cell>
          <cell r="I274">
            <v>519</v>
          </cell>
          <cell r="J274">
            <v>8</v>
          </cell>
          <cell r="K274" t="str">
            <v>Ventilador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 t="str">
            <v>Pieza</v>
          </cell>
          <cell r="V274" t="str">
            <v>FC</v>
          </cell>
        </row>
        <row r="275">
          <cell r="A275">
            <v>130</v>
          </cell>
          <cell r="B275">
            <v>2017</v>
          </cell>
          <cell r="C275">
            <v>8300</v>
          </cell>
          <cell r="D275">
            <v>1</v>
          </cell>
          <cell r="E275">
            <v>1</v>
          </cell>
          <cell r="F275">
            <v>2</v>
          </cell>
          <cell r="G275">
            <v>5000</v>
          </cell>
          <cell r="H275">
            <v>5100</v>
          </cell>
          <cell r="I275">
            <v>519</v>
          </cell>
          <cell r="J275">
            <v>9</v>
          </cell>
          <cell r="K275" t="str">
            <v>Estufa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 t="str">
            <v>Pieza</v>
          </cell>
          <cell r="V275" t="str">
            <v>AE</v>
          </cell>
        </row>
        <row r="276">
          <cell r="A276">
            <v>131</v>
          </cell>
          <cell r="B276">
            <v>2017</v>
          </cell>
          <cell r="C276">
            <v>8300</v>
          </cell>
          <cell r="D276">
            <v>1</v>
          </cell>
          <cell r="E276">
            <v>1</v>
          </cell>
          <cell r="F276">
            <v>2</v>
          </cell>
          <cell r="G276">
            <v>5000</v>
          </cell>
          <cell r="H276">
            <v>5100</v>
          </cell>
          <cell r="I276">
            <v>519</v>
          </cell>
          <cell r="J276">
            <v>10</v>
          </cell>
          <cell r="K276" t="str">
            <v>Lavadora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 t="str">
            <v>Pieza</v>
          </cell>
          <cell r="V276" t="str">
            <v>AE</v>
          </cell>
        </row>
        <row r="277">
          <cell r="A277">
            <v>132</v>
          </cell>
          <cell r="B277">
            <v>2017</v>
          </cell>
          <cell r="C277">
            <v>8300</v>
          </cell>
          <cell r="D277">
            <v>1</v>
          </cell>
          <cell r="E277">
            <v>1</v>
          </cell>
          <cell r="F277">
            <v>2</v>
          </cell>
          <cell r="G277">
            <v>5000</v>
          </cell>
          <cell r="H277">
            <v>5100</v>
          </cell>
          <cell r="I277">
            <v>519</v>
          </cell>
          <cell r="J277">
            <v>12</v>
          </cell>
          <cell r="K277" t="str">
            <v xml:space="preserve">Soporte para videoproyector/pantalla  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 t="str">
            <v>Pieza</v>
          </cell>
          <cell r="V277" t="str">
            <v>FC</v>
          </cell>
        </row>
        <row r="278">
          <cell r="A278">
            <v>133</v>
          </cell>
          <cell r="B278">
            <v>2017</v>
          </cell>
          <cell r="C278">
            <v>8300</v>
          </cell>
          <cell r="D278">
            <v>1</v>
          </cell>
          <cell r="E278">
            <v>1</v>
          </cell>
          <cell r="F278">
            <v>2</v>
          </cell>
          <cell r="G278">
            <v>5000</v>
          </cell>
          <cell r="H278">
            <v>5100</v>
          </cell>
          <cell r="I278">
            <v>519</v>
          </cell>
          <cell r="J278">
            <v>13</v>
          </cell>
          <cell r="K278" t="str">
            <v>Fotocopiadora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 t="str">
            <v>Pieza</v>
          </cell>
          <cell r="V278" t="str">
            <v>FC</v>
          </cell>
        </row>
        <row r="279">
          <cell r="A279">
            <v>134</v>
          </cell>
          <cell r="B279">
            <v>2017</v>
          </cell>
          <cell r="C279">
            <v>8300</v>
          </cell>
          <cell r="D279">
            <v>1</v>
          </cell>
          <cell r="E279">
            <v>1</v>
          </cell>
          <cell r="F279">
            <v>2</v>
          </cell>
          <cell r="G279">
            <v>5000</v>
          </cell>
          <cell r="H279">
            <v>5200</v>
          </cell>
          <cell r="K279" t="str">
            <v>Mobiliario y Equipo Educacional y Recreativo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A280">
            <v>135</v>
          </cell>
          <cell r="B280">
            <v>2017</v>
          </cell>
          <cell r="C280">
            <v>8300</v>
          </cell>
          <cell r="D280">
            <v>1</v>
          </cell>
          <cell r="E280">
            <v>1</v>
          </cell>
          <cell r="F280">
            <v>2</v>
          </cell>
          <cell r="G280">
            <v>5000</v>
          </cell>
          <cell r="H280">
            <v>5200</v>
          </cell>
          <cell r="I280">
            <v>521</v>
          </cell>
          <cell r="K280" t="str">
            <v>Equipos y aparatos audiovisuales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A281">
            <v>136</v>
          </cell>
          <cell r="B281">
            <v>2017</v>
          </cell>
          <cell r="C281">
            <v>8300</v>
          </cell>
          <cell r="D281">
            <v>1</v>
          </cell>
          <cell r="E281">
            <v>1</v>
          </cell>
          <cell r="F281">
            <v>2</v>
          </cell>
          <cell r="G281">
            <v>5000</v>
          </cell>
          <cell r="H281">
            <v>5200</v>
          </cell>
          <cell r="I281">
            <v>521</v>
          </cell>
          <cell r="J281">
            <v>1</v>
          </cell>
          <cell r="K281" t="str">
            <v xml:space="preserve">Amplificador 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 t="str">
            <v>Equipo/
Pieza</v>
          </cell>
          <cell r="V281" t="str">
            <v>FC</v>
          </cell>
        </row>
        <row r="282">
          <cell r="A282">
            <v>137</v>
          </cell>
          <cell r="B282">
            <v>2017</v>
          </cell>
          <cell r="C282">
            <v>8300</v>
          </cell>
          <cell r="D282">
            <v>1</v>
          </cell>
          <cell r="E282">
            <v>1</v>
          </cell>
          <cell r="F282">
            <v>2</v>
          </cell>
          <cell r="G282">
            <v>5000</v>
          </cell>
          <cell r="H282">
            <v>5200</v>
          </cell>
          <cell r="I282">
            <v>521</v>
          </cell>
          <cell r="J282">
            <v>2</v>
          </cell>
          <cell r="K282" t="str">
            <v>Consola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 t="str">
            <v>Equipo/
Pieza</v>
          </cell>
          <cell r="V282" t="str">
            <v>FC</v>
          </cell>
        </row>
        <row r="283">
          <cell r="A283">
            <v>138</v>
          </cell>
          <cell r="B283">
            <v>2017</v>
          </cell>
          <cell r="C283">
            <v>8300</v>
          </cell>
          <cell r="D283">
            <v>1</v>
          </cell>
          <cell r="E283">
            <v>1</v>
          </cell>
          <cell r="F283">
            <v>2</v>
          </cell>
          <cell r="G283">
            <v>5000</v>
          </cell>
          <cell r="H283">
            <v>5200</v>
          </cell>
          <cell r="I283">
            <v>521</v>
          </cell>
          <cell r="J283">
            <v>3</v>
          </cell>
          <cell r="K283" t="str">
            <v xml:space="preserve">Equipo de sonido     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 t="str">
            <v>Equipo/
Pieza</v>
          </cell>
          <cell r="V283" t="str">
            <v>FC</v>
          </cell>
        </row>
        <row r="284">
          <cell r="A284">
            <v>139</v>
          </cell>
          <cell r="B284">
            <v>2017</v>
          </cell>
          <cell r="C284">
            <v>8300</v>
          </cell>
          <cell r="D284">
            <v>1</v>
          </cell>
          <cell r="E284">
            <v>1</v>
          </cell>
          <cell r="F284">
            <v>2</v>
          </cell>
          <cell r="G284">
            <v>5000</v>
          </cell>
          <cell r="H284">
            <v>5200</v>
          </cell>
          <cell r="I284">
            <v>521</v>
          </cell>
          <cell r="J284">
            <v>4</v>
          </cell>
          <cell r="K284" t="str">
            <v xml:space="preserve">Grabadora de voz 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 t="str">
            <v>Equipo/
Pieza</v>
          </cell>
          <cell r="V284" t="str">
            <v>FC</v>
          </cell>
        </row>
        <row r="285">
          <cell r="A285">
            <v>140</v>
          </cell>
          <cell r="B285">
            <v>2017</v>
          </cell>
          <cell r="C285">
            <v>8300</v>
          </cell>
          <cell r="D285">
            <v>1</v>
          </cell>
          <cell r="E285">
            <v>1</v>
          </cell>
          <cell r="F285">
            <v>2</v>
          </cell>
          <cell r="G285">
            <v>5000</v>
          </cell>
          <cell r="H285">
            <v>5200</v>
          </cell>
          <cell r="I285">
            <v>521</v>
          </cell>
          <cell r="J285">
            <v>5</v>
          </cell>
          <cell r="K285" t="str">
            <v>Micrófono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Equipo/
Pieza</v>
          </cell>
          <cell r="V285" t="str">
            <v>FC</v>
          </cell>
        </row>
        <row r="286">
          <cell r="A286">
            <v>141</v>
          </cell>
          <cell r="B286">
            <v>2017</v>
          </cell>
          <cell r="C286">
            <v>8300</v>
          </cell>
          <cell r="D286">
            <v>1</v>
          </cell>
          <cell r="E286">
            <v>1</v>
          </cell>
          <cell r="F286">
            <v>2</v>
          </cell>
          <cell r="G286">
            <v>5000</v>
          </cell>
          <cell r="H286">
            <v>5200</v>
          </cell>
          <cell r="I286">
            <v>521</v>
          </cell>
          <cell r="J286">
            <v>6</v>
          </cell>
          <cell r="K286" t="str">
            <v xml:space="preserve">Micrograbadora 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Equipo/
Pieza</v>
          </cell>
          <cell r="V286" t="str">
            <v>FC</v>
          </cell>
        </row>
        <row r="287">
          <cell r="A287">
            <v>142</v>
          </cell>
          <cell r="B287">
            <v>2017</v>
          </cell>
          <cell r="C287">
            <v>8300</v>
          </cell>
          <cell r="D287">
            <v>1</v>
          </cell>
          <cell r="E287">
            <v>1</v>
          </cell>
          <cell r="F287">
            <v>2</v>
          </cell>
          <cell r="G287">
            <v>5000</v>
          </cell>
          <cell r="H287">
            <v>5200</v>
          </cell>
          <cell r="I287">
            <v>521</v>
          </cell>
          <cell r="J287">
            <v>7</v>
          </cell>
          <cell r="K287" t="str">
            <v>Pantalla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 t="str">
            <v>Equipo/
Pieza</v>
          </cell>
          <cell r="V287" t="str">
            <v>FC</v>
          </cell>
        </row>
        <row r="288">
          <cell r="A288">
            <v>143</v>
          </cell>
          <cell r="B288">
            <v>2017</v>
          </cell>
          <cell r="C288">
            <v>8300</v>
          </cell>
          <cell r="D288">
            <v>1</v>
          </cell>
          <cell r="E288">
            <v>1</v>
          </cell>
          <cell r="F288">
            <v>2</v>
          </cell>
          <cell r="G288">
            <v>5000</v>
          </cell>
          <cell r="H288">
            <v>5200</v>
          </cell>
          <cell r="I288">
            <v>521</v>
          </cell>
          <cell r="J288">
            <v>8</v>
          </cell>
          <cell r="K288" t="str">
            <v>Pantalla para proyección retráctil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 t="str">
            <v>Equipo/
Pieza</v>
          </cell>
          <cell r="V288" t="str">
            <v>FC</v>
          </cell>
        </row>
        <row r="289">
          <cell r="A289">
            <v>144</v>
          </cell>
          <cell r="B289">
            <v>2017</v>
          </cell>
          <cell r="C289">
            <v>8300</v>
          </cell>
          <cell r="D289">
            <v>1</v>
          </cell>
          <cell r="E289">
            <v>1</v>
          </cell>
          <cell r="F289">
            <v>2</v>
          </cell>
          <cell r="G289">
            <v>5000</v>
          </cell>
          <cell r="H289">
            <v>5200</v>
          </cell>
          <cell r="I289">
            <v>521</v>
          </cell>
          <cell r="J289">
            <v>9</v>
          </cell>
          <cell r="K289" t="str">
            <v>Proyector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 t="str">
            <v>Equipo/
Pieza</v>
          </cell>
          <cell r="V289" t="str">
            <v>FC</v>
          </cell>
        </row>
        <row r="290">
          <cell r="A290">
            <v>145</v>
          </cell>
          <cell r="B290">
            <v>2017</v>
          </cell>
          <cell r="C290">
            <v>8300</v>
          </cell>
          <cell r="D290">
            <v>1</v>
          </cell>
          <cell r="E290">
            <v>1</v>
          </cell>
          <cell r="F290">
            <v>2</v>
          </cell>
          <cell r="G290">
            <v>5000</v>
          </cell>
          <cell r="H290">
            <v>5200</v>
          </cell>
          <cell r="I290">
            <v>522</v>
          </cell>
          <cell r="K290" t="str">
            <v>Aparatos deportivos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A291">
            <v>146</v>
          </cell>
          <cell r="B291">
            <v>2017</v>
          </cell>
          <cell r="C291">
            <v>8300</v>
          </cell>
          <cell r="D291">
            <v>1</v>
          </cell>
          <cell r="E291">
            <v>1</v>
          </cell>
          <cell r="F291">
            <v>2</v>
          </cell>
          <cell r="G291">
            <v>5000</v>
          </cell>
          <cell r="H291">
            <v>5200</v>
          </cell>
          <cell r="I291">
            <v>522</v>
          </cell>
          <cell r="J291">
            <v>1</v>
          </cell>
          <cell r="K291" t="str">
            <v>Aparatos para gimnasio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 t="str">
            <v>Equipo/
Pieza</v>
          </cell>
          <cell r="V291" t="str">
            <v>AE</v>
          </cell>
        </row>
        <row r="292">
          <cell r="A292">
            <v>147</v>
          </cell>
          <cell r="B292">
            <v>2017</v>
          </cell>
          <cell r="C292">
            <v>8300</v>
          </cell>
          <cell r="D292">
            <v>1</v>
          </cell>
          <cell r="E292">
            <v>1</v>
          </cell>
          <cell r="F292">
            <v>2</v>
          </cell>
          <cell r="G292">
            <v>5000</v>
          </cell>
          <cell r="H292">
            <v>5200</v>
          </cell>
          <cell r="I292">
            <v>523</v>
          </cell>
          <cell r="K292" t="str">
            <v>Cámaras fotográficas y de video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>
            <v>148</v>
          </cell>
          <cell r="B293">
            <v>2017</v>
          </cell>
          <cell r="C293">
            <v>8300</v>
          </cell>
          <cell r="D293">
            <v>1</v>
          </cell>
          <cell r="E293">
            <v>1</v>
          </cell>
          <cell r="F293">
            <v>2</v>
          </cell>
          <cell r="G293">
            <v>5000</v>
          </cell>
          <cell r="H293">
            <v>5200</v>
          </cell>
          <cell r="I293">
            <v>523</v>
          </cell>
          <cell r="J293">
            <v>1</v>
          </cell>
          <cell r="K293" t="str">
            <v>Cámara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 t="str">
            <v>Pieza</v>
          </cell>
          <cell r="V293" t="str">
            <v>FC</v>
          </cell>
        </row>
        <row r="294">
          <cell r="A294">
            <v>149</v>
          </cell>
          <cell r="B294">
            <v>2017</v>
          </cell>
          <cell r="C294">
            <v>8300</v>
          </cell>
          <cell r="D294">
            <v>1</v>
          </cell>
          <cell r="E294">
            <v>1</v>
          </cell>
          <cell r="F294">
            <v>2</v>
          </cell>
          <cell r="G294">
            <v>5000</v>
          </cell>
          <cell r="H294">
            <v>5200</v>
          </cell>
          <cell r="I294">
            <v>523</v>
          </cell>
          <cell r="J294">
            <v>2</v>
          </cell>
          <cell r="K294" t="str">
            <v>Equipo de video y sonido para cámara gesell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 t="str">
            <v>Pieza</v>
          </cell>
          <cell r="V294" t="str">
            <v>FC</v>
          </cell>
        </row>
        <row r="295">
          <cell r="A295">
            <v>150</v>
          </cell>
          <cell r="B295">
            <v>2017</v>
          </cell>
          <cell r="C295">
            <v>8300</v>
          </cell>
          <cell r="D295">
            <v>1</v>
          </cell>
          <cell r="E295">
            <v>1</v>
          </cell>
          <cell r="F295">
            <v>2</v>
          </cell>
          <cell r="G295">
            <v>5000</v>
          </cell>
          <cell r="H295">
            <v>5200</v>
          </cell>
          <cell r="I295">
            <v>523</v>
          </cell>
          <cell r="J295">
            <v>3</v>
          </cell>
          <cell r="K295" t="str">
            <v xml:space="preserve">Equipo de videograbación   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Pieza</v>
          </cell>
          <cell r="V295" t="str">
            <v>FC</v>
          </cell>
        </row>
        <row r="296">
          <cell r="A296">
            <v>151</v>
          </cell>
          <cell r="B296">
            <v>2017</v>
          </cell>
          <cell r="C296">
            <v>8300</v>
          </cell>
          <cell r="D296">
            <v>1</v>
          </cell>
          <cell r="E296">
            <v>1</v>
          </cell>
          <cell r="F296">
            <v>2</v>
          </cell>
          <cell r="G296">
            <v>5000</v>
          </cell>
          <cell r="H296">
            <v>5200</v>
          </cell>
          <cell r="I296">
            <v>523</v>
          </cell>
          <cell r="J296">
            <v>4</v>
          </cell>
          <cell r="K296" t="str">
            <v>Reproductor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 t="str">
            <v>Pieza</v>
          </cell>
          <cell r="V296" t="str">
            <v>FC</v>
          </cell>
        </row>
        <row r="297">
          <cell r="A297">
            <v>152</v>
          </cell>
          <cell r="B297">
            <v>2017</v>
          </cell>
          <cell r="C297">
            <v>8300</v>
          </cell>
          <cell r="D297">
            <v>1</v>
          </cell>
          <cell r="E297">
            <v>1</v>
          </cell>
          <cell r="F297">
            <v>2</v>
          </cell>
          <cell r="G297">
            <v>5000</v>
          </cell>
          <cell r="H297">
            <v>5200</v>
          </cell>
          <cell r="I297">
            <v>523</v>
          </cell>
          <cell r="J297">
            <v>5</v>
          </cell>
          <cell r="K297" t="str">
            <v xml:space="preserve">Videocámaras  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 t="str">
            <v>Pieza</v>
          </cell>
          <cell r="V297" t="str">
            <v>FC</v>
          </cell>
        </row>
        <row r="298">
          <cell r="A298">
            <v>153</v>
          </cell>
          <cell r="B298">
            <v>2017</v>
          </cell>
          <cell r="C298">
            <v>8300</v>
          </cell>
          <cell r="D298">
            <v>1</v>
          </cell>
          <cell r="E298">
            <v>1</v>
          </cell>
          <cell r="F298">
            <v>2</v>
          </cell>
          <cell r="G298">
            <v>5000</v>
          </cell>
          <cell r="H298">
            <v>5200</v>
          </cell>
          <cell r="I298">
            <v>523</v>
          </cell>
          <cell r="J298">
            <v>6</v>
          </cell>
          <cell r="K298" t="str">
            <v>Videoproyector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 t="str">
            <v>Pieza</v>
          </cell>
          <cell r="V298" t="str">
            <v>FC</v>
          </cell>
        </row>
        <row r="299">
          <cell r="A299">
            <v>154</v>
          </cell>
          <cell r="B299">
            <v>2017</v>
          </cell>
          <cell r="C299">
            <v>8300</v>
          </cell>
          <cell r="D299">
            <v>1</v>
          </cell>
          <cell r="E299">
            <v>1</v>
          </cell>
          <cell r="F299">
            <v>2</v>
          </cell>
          <cell r="G299">
            <v>5000</v>
          </cell>
          <cell r="H299">
            <v>5200</v>
          </cell>
          <cell r="I299">
            <v>529</v>
          </cell>
          <cell r="K299" t="str">
            <v>Otro mobiliario y equipo educacional y recreativo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A300">
            <v>155</v>
          </cell>
          <cell r="B300">
            <v>2017</v>
          </cell>
          <cell r="C300">
            <v>8300</v>
          </cell>
          <cell r="D300">
            <v>1</v>
          </cell>
          <cell r="E300">
            <v>1</v>
          </cell>
          <cell r="F300">
            <v>2</v>
          </cell>
          <cell r="G300">
            <v>5000</v>
          </cell>
          <cell r="H300">
            <v>5200</v>
          </cell>
          <cell r="I300">
            <v>529</v>
          </cell>
          <cell r="J300">
            <v>1</v>
          </cell>
          <cell r="K300" t="str">
            <v>Arenero de plástico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 t="str">
            <v>Pieza</v>
          </cell>
          <cell r="V300" t="str">
            <v>AE</v>
          </cell>
        </row>
        <row r="301">
          <cell r="A301">
            <v>156</v>
          </cell>
          <cell r="B301">
            <v>2017</v>
          </cell>
          <cell r="C301">
            <v>8300</v>
          </cell>
          <cell r="D301">
            <v>1</v>
          </cell>
          <cell r="E301">
            <v>1</v>
          </cell>
          <cell r="F301">
            <v>2</v>
          </cell>
          <cell r="G301">
            <v>5000</v>
          </cell>
          <cell r="H301">
            <v>5200</v>
          </cell>
          <cell r="I301">
            <v>529</v>
          </cell>
          <cell r="J301">
            <v>2</v>
          </cell>
          <cell r="K301" t="str">
            <v>Banco manicure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 t="str">
            <v>Pieza</v>
          </cell>
          <cell r="V301" t="str">
            <v>AE</v>
          </cell>
        </row>
        <row r="302">
          <cell r="A302">
            <v>157</v>
          </cell>
          <cell r="B302">
            <v>2017</v>
          </cell>
          <cell r="C302">
            <v>8300</v>
          </cell>
          <cell r="D302">
            <v>1</v>
          </cell>
          <cell r="E302">
            <v>1</v>
          </cell>
          <cell r="F302">
            <v>2</v>
          </cell>
          <cell r="G302">
            <v>5000</v>
          </cell>
          <cell r="H302">
            <v>5200</v>
          </cell>
          <cell r="I302">
            <v>529</v>
          </cell>
          <cell r="J302">
            <v>3</v>
          </cell>
          <cell r="K302" t="str">
            <v>Banco pedicure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 t="str">
            <v>Pieza</v>
          </cell>
          <cell r="V302" t="str">
            <v>AE</v>
          </cell>
        </row>
        <row r="303">
          <cell r="A303">
            <v>158</v>
          </cell>
          <cell r="B303">
            <v>2017</v>
          </cell>
          <cell r="C303">
            <v>8300</v>
          </cell>
          <cell r="D303">
            <v>1</v>
          </cell>
          <cell r="E303">
            <v>1</v>
          </cell>
          <cell r="F303">
            <v>2</v>
          </cell>
          <cell r="G303">
            <v>5000</v>
          </cell>
          <cell r="H303">
            <v>5200</v>
          </cell>
          <cell r="I303">
            <v>529</v>
          </cell>
          <cell r="J303">
            <v>4</v>
          </cell>
          <cell r="K303" t="str">
            <v>Casa de muñecas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 t="str">
            <v>Pieza</v>
          </cell>
          <cell r="V303" t="str">
            <v>AE</v>
          </cell>
        </row>
        <row r="304">
          <cell r="A304">
            <v>159</v>
          </cell>
          <cell r="B304">
            <v>2017</v>
          </cell>
          <cell r="C304">
            <v>8300</v>
          </cell>
          <cell r="D304">
            <v>1</v>
          </cell>
          <cell r="E304">
            <v>1</v>
          </cell>
          <cell r="F304">
            <v>2</v>
          </cell>
          <cell r="G304">
            <v>5000</v>
          </cell>
          <cell r="H304">
            <v>5200</v>
          </cell>
          <cell r="I304">
            <v>529</v>
          </cell>
          <cell r="J304">
            <v>5</v>
          </cell>
          <cell r="K304" t="str">
            <v>Juegos de Jardín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 t="str">
            <v>Pieza</v>
          </cell>
          <cell r="V304" t="str">
            <v>AE</v>
          </cell>
        </row>
        <row r="305">
          <cell r="A305">
            <v>160</v>
          </cell>
          <cell r="B305">
            <v>2017</v>
          </cell>
          <cell r="C305">
            <v>8300</v>
          </cell>
          <cell r="D305">
            <v>1</v>
          </cell>
          <cell r="E305">
            <v>1</v>
          </cell>
          <cell r="F305">
            <v>2</v>
          </cell>
          <cell r="G305">
            <v>5000</v>
          </cell>
          <cell r="H305">
            <v>5200</v>
          </cell>
          <cell r="I305">
            <v>529</v>
          </cell>
          <cell r="J305">
            <v>6</v>
          </cell>
          <cell r="K305" t="str">
            <v>Juegos psicológicos terapéuticos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 t="str">
            <v>Pieza</v>
          </cell>
          <cell r="V305" t="str">
            <v>AE</v>
          </cell>
        </row>
        <row r="306">
          <cell r="A306">
            <v>161</v>
          </cell>
          <cell r="B306">
            <v>2017</v>
          </cell>
          <cell r="C306">
            <v>8300</v>
          </cell>
          <cell r="D306">
            <v>1</v>
          </cell>
          <cell r="E306">
            <v>1</v>
          </cell>
          <cell r="F306">
            <v>2</v>
          </cell>
          <cell r="G306">
            <v>5000</v>
          </cell>
          <cell r="H306">
            <v>5200</v>
          </cell>
          <cell r="I306">
            <v>529</v>
          </cell>
          <cell r="J306">
            <v>7</v>
          </cell>
          <cell r="K306" t="str">
            <v>Juguetes recreativos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 t="str">
            <v>Pieza</v>
          </cell>
          <cell r="V306" t="str">
            <v>AE</v>
          </cell>
        </row>
        <row r="307">
          <cell r="A307">
            <v>162</v>
          </cell>
          <cell r="B307">
            <v>2017</v>
          </cell>
          <cell r="C307">
            <v>8300</v>
          </cell>
          <cell r="D307">
            <v>1</v>
          </cell>
          <cell r="E307">
            <v>1</v>
          </cell>
          <cell r="F307">
            <v>2</v>
          </cell>
          <cell r="G307">
            <v>5000</v>
          </cell>
          <cell r="H307">
            <v>5200</v>
          </cell>
          <cell r="I307">
            <v>529</v>
          </cell>
          <cell r="J307">
            <v>8</v>
          </cell>
          <cell r="K307" t="str">
            <v>Maniquí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 t="str">
            <v>Pieza</v>
          </cell>
          <cell r="V307" t="str">
            <v>AE</v>
          </cell>
        </row>
        <row r="308">
          <cell r="A308">
            <v>163</v>
          </cell>
          <cell r="B308">
            <v>2017</v>
          </cell>
          <cell r="C308">
            <v>8300</v>
          </cell>
          <cell r="D308">
            <v>1</v>
          </cell>
          <cell r="E308">
            <v>1</v>
          </cell>
          <cell r="F308">
            <v>2</v>
          </cell>
          <cell r="G308">
            <v>5000</v>
          </cell>
          <cell r="H308">
            <v>5200</v>
          </cell>
          <cell r="I308">
            <v>529</v>
          </cell>
          <cell r="J308">
            <v>9</v>
          </cell>
          <cell r="K308" t="str">
            <v>Mesa auxiliar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 t="str">
            <v>Pieza</v>
          </cell>
          <cell r="V308" t="str">
            <v>AE</v>
          </cell>
        </row>
        <row r="309">
          <cell r="A309">
            <v>164</v>
          </cell>
          <cell r="B309">
            <v>2017</v>
          </cell>
          <cell r="C309">
            <v>8300</v>
          </cell>
          <cell r="D309">
            <v>1</v>
          </cell>
          <cell r="E309">
            <v>1</v>
          </cell>
          <cell r="F309">
            <v>2</v>
          </cell>
          <cell r="G309">
            <v>5000</v>
          </cell>
          <cell r="H309">
            <v>5200</v>
          </cell>
          <cell r="I309">
            <v>529</v>
          </cell>
          <cell r="J309">
            <v>10</v>
          </cell>
          <cell r="K309" t="str">
            <v>Mesa manicure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 t="str">
            <v>Pieza</v>
          </cell>
          <cell r="V309" t="str">
            <v>AE</v>
          </cell>
        </row>
        <row r="310">
          <cell r="A310">
            <v>165</v>
          </cell>
          <cell r="B310">
            <v>2017</v>
          </cell>
          <cell r="C310">
            <v>8300</v>
          </cell>
          <cell r="D310">
            <v>1</v>
          </cell>
          <cell r="E310">
            <v>1</v>
          </cell>
          <cell r="F310">
            <v>2</v>
          </cell>
          <cell r="G310">
            <v>5000</v>
          </cell>
          <cell r="H310">
            <v>5200</v>
          </cell>
          <cell r="I310">
            <v>529</v>
          </cell>
          <cell r="J310">
            <v>11</v>
          </cell>
          <cell r="K310" t="str">
            <v xml:space="preserve">Mesa trapezoidal de primaria 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 t="str">
            <v>Pieza</v>
          </cell>
          <cell r="V310" t="str">
            <v>AE</v>
          </cell>
        </row>
        <row r="311">
          <cell r="A311">
            <v>166</v>
          </cell>
          <cell r="B311">
            <v>2017</v>
          </cell>
          <cell r="C311">
            <v>8300</v>
          </cell>
          <cell r="D311">
            <v>1</v>
          </cell>
          <cell r="E311">
            <v>1</v>
          </cell>
          <cell r="F311">
            <v>2</v>
          </cell>
          <cell r="G311">
            <v>5000</v>
          </cell>
          <cell r="H311">
            <v>5200</v>
          </cell>
          <cell r="I311">
            <v>529</v>
          </cell>
          <cell r="J311">
            <v>12</v>
          </cell>
          <cell r="K311" t="str">
            <v xml:space="preserve">Mesa de plástico 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 t="str">
            <v>Pieza</v>
          </cell>
          <cell r="V311" t="str">
            <v>AE</v>
          </cell>
        </row>
        <row r="312">
          <cell r="A312">
            <v>167</v>
          </cell>
          <cell r="B312">
            <v>2017</v>
          </cell>
          <cell r="C312">
            <v>8300</v>
          </cell>
          <cell r="D312">
            <v>1</v>
          </cell>
          <cell r="E312">
            <v>1</v>
          </cell>
          <cell r="F312">
            <v>2</v>
          </cell>
          <cell r="G312">
            <v>5000</v>
          </cell>
          <cell r="H312">
            <v>5200</v>
          </cell>
          <cell r="I312">
            <v>529</v>
          </cell>
          <cell r="J312">
            <v>13</v>
          </cell>
          <cell r="K312" t="str">
            <v>Muñecos sexuados (Juego o set)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 t="str">
            <v>Pieza</v>
          </cell>
          <cell r="V312" t="str">
            <v>AE</v>
          </cell>
        </row>
        <row r="313">
          <cell r="A313">
            <v>168</v>
          </cell>
          <cell r="B313">
            <v>2017</v>
          </cell>
          <cell r="C313">
            <v>8300</v>
          </cell>
          <cell r="D313">
            <v>1</v>
          </cell>
          <cell r="E313">
            <v>1</v>
          </cell>
          <cell r="F313">
            <v>2</v>
          </cell>
          <cell r="G313">
            <v>5000</v>
          </cell>
          <cell r="H313">
            <v>5200</v>
          </cell>
          <cell r="I313">
            <v>529</v>
          </cell>
          <cell r="J313">
            <v>14</v>
          </cell>
          <cell r="K313" t="str">
            <v xml:space="preserve">Silla de corte 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 t="str">
            <v>Pieza</v>
          </cell>
          <cell r="V313" t="str">
            <v>AE</v>
          </cell>
        </row>
        <row r="314">
          <cell r="A314">
            <v>169</v>
          </cell>
          <cell r="B314">
            <v>2017</v>
          </cell>
          <cell r="C314">
            <v>8300</v>
          </cell>
          <cell r="D314">
            <v>1</v>
          </cell>
          <cell r="E314">
            <v>1</v>
          </cell>
          <cell r="F314">
            <v>2</v>
          </cell>
          <cell r="G314">
            <v>5000</v>
          </cell>
          <cell r="H314">
            <v>5200</v>
          </cell>
          <cell r="I314">
            <v>529</v>
          </cell>
          <cell r="J314">
            <v>15</v>
          </cell>
          <cell r="K314" t="str">
            <v xml:space="preserve">Silla de plástico 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 t="str">
            <v>Pieza</v>
          </cell>
          <cell r="V314" t="str">
            <v>AE</v>
          </cell>
        </row>
        <row r="315">
          <cell r="A315">
            <v>170</v>
          </cell>
          <cell r="B315">
            <v>2017</v>
          </cell>
          <cell r="C315">
            <v>8300</v>
          </cell>
          <cell r="D315">
            <v>1</v>
          </cell>
          <cell r="E315">
            <v>1</v>
          </cell>
          <cell r="F315">
            <v>2</v>
          </cell>
          <cell r="G315">
            <v>5000</v>
          </cell>
          <cell r="H315">
            <v>5200</v>
          </cell>
          <cell r="I315">
            <v>529</v>
          </cell>
          <cell r="J315">
            <v>16</v>
          </cell>
          <cell r="K315" t="str">
            <v>Sillas de salón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 t="str">
            <v>Pieza</v>
          </cell>
          <cell r="V315" t="str">
            <v>AE</v>
          </cell>
        </row>
        <row r="316">
          <cell r="A316">
            <v>171</v>
          </cell>
          <cell r="B316">
            <v>2017</v>
          </cell>
          <cell r="C316">
            <v>8300</v>
          </cell>
          <cell r="D316">
            <v>1</v>
          </cell>
          <cell r="E316">
            <v>1</v>
          </cell>
          <cell r="F316">
            <v>2</v>
          </cell>
          <cell r="G316">
            <v>5000</v>
          </cell>
          <cell r="H316">
            <v>5200</v>
          </cell>
          <cell r="I316">
            <v>529</v>
          </cell>
          <cell r="J316">
            <v>17</v>
          </cell>
          <cell r="K316" t="str">
            <v>Tocador con luna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 t="str">
            <v>Pieza</v>
          </cell>
          <cell r="V316" t="str">
            <v>AE</v>
          </cell>
        </row>
        <row r="317">
          <cell r="A317">
            <v>172</v>
          </cell>
          <cell r="B317">
            <v>2017</v>
          </cell>
          <cell r="C317">
            <v>8300</v>
          </cell>
          <cell r="D317">
            <v>1</v>
          </cell>
          <cell r="E317">
            <v>1</v>
          </cell>
          <cell r="F317">
            <v>2</v>
          </cell>
          <cell r="G317">
            <v>5000</v>
          </cell>
          <cell r="H317">
            <v>5200</v>
          </cell>
          <cell r="I317">
            <v>529</v>
          </cell>
          <cell r="J317">
            <v>18</v>
          </cell>
          <cell r="K317" t="str">
            <v>Mesa infantil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 t="str">
            <v>Pieza</v>
          </cell>
          <cell r="V317" t="str">
            <v>AE</v>
          </cell>
        </row>
        <row r="318">
          <cell r="A318">
            <v>173</v>
          </cell>
          <cell r="B318">
            <v>2017</v>
          </cell>
          <cell r="C318">
            <v>8300</v>
          </cell>
          <cell r="D318">
            <v>1</v>
          </cell>
          <cell r="E318">
            <v>1</v>
          </cell>
          <cell r="F318">
            <v>2</v>
          </cell>
          <cell r="G318">
            <v>5000</v>
          </cell>
          <cell r="H318">
            <v>5200</v>
          </cell>
          <cell r="I318">
            <v>529</v>
          </cell>
          <cell r="J318">
            <v>19</v>
          </cell>
          <cell r="K318" t="str">
            <v>Silla infantil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 t="str">
            <v>Pieza</v>
          </cell>
          <cell r="V318" t="str">
            <v>AE</v>
          </cell>
        </row>
        <row r="319">
          <cell r="A319">
            <v>174</v>
          </cell>
          <cell r="B319">
            <v>2017</v>
          </cell>
          <cell r="C319">
            <v>8300</v>
          </cell>
          <cell r="D319">
            <v>1</v>
          </cell>
          <cell r="E319">
            <v>1</v>
          </cell>
          <cell r="F319">
            <v>2</v>
          </cell>
          <cell r="G319">
            <v>5000</v>
          </cell>
          <cell r="H319">
            <v>5300</v>
          </cell>
          <cell r="K319" t="str">
            <v>Equipo e Instrumental Médico y de Laboratorio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A320">
            <v>175</v>
          </cell>
          <cell r="B320">
            <v>2017</v>
          </cell>
          <cell r="C320">
            <v>8300</v>
          </cell>
          <cell r="D320">
            <v>1</v>
          </cell>
          <cell r="E320">
            <v>1</v>
          </cell>
          <cell r="F320">
            <v>2</v>
          </cell>
          <cell r="G320">
            <v>5000</v>
          </cell>
          <cell r="H320">
            <v>5300</v>
          </cell>
          <cell r="I320">
            <v>531</v>
          </cell>
          <cell r="K320" t="str">
            <v>Equipo médico y de laboratorio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A321">
            <v>176</v>
          </cell>
          <cell r="B321">
            <v>2017</v>
          </cell>
          <cell r="C321">
            <v>8300</v>
          </cell>
          <cell r="D321">
            <v>1</v>
          </cell>
          <cell r="E321">
            <v>1</v>
          </cell>
          <cell r="F321">
            <v>2</v>
          </cell>
          <cell r="G321">
            <v>5000</v>
          </cell>
          <cell r="H321">
            <v>5300</v>
          </cell>
          <cell r="I321">
            <v>531</v>
          </cell>
          <cell r="J321">
            <v>1</v>
          </cell>
          <cell r="K321" t="str">
            <v xml:space="preserve">Buró 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 t="str">
            <v>Pieza</v>
          </cell>
          <cell r="V321" t="str">
            <v>FC</v>
          </cell>
        </row>
        <row r="322">
          <cell r="A322">
            <v>177</v>
          </cell>
          <cell r="B322">
            <v>2017</v>
          </cell>
          <cell r="C322">
            <v>8300</v>
          </cell>
          <cell r="D322">
            <v>1</v>
          </cell>
          <cell r="E322">
            <v>1</v>
          </cell>
          <cell r="F322">
            <v>2</v>
          </cell>
          <cell r="G322">
            <v>5000</v>
          </cell>
          <cell r="H322">
            <v>5300</v>
          </cell>
          <cell r="I322">
            <v>531</v>
          </cell>
          <cell r="J322">
            <v>2</v>
          </cell>
          <cell r="K322" t="str">
            <v xml:space="preserve">Cama 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 t="str">
            <v>Pieza</v>
          </cell>
          <cell r="V322" t="str">
            <v>FC</v>
          </cell>
        </row>
        <row r="323">
          <cell r="A323">
            <v>178</v>
          </cell>
          <cell r="B323">
            <v>2017</v>
          </cell>
          <cell r="C323">
            <v>8300</v>
          </cell>
          <cell r="D323">
            <v>1</v>
          </cell>
          <cell r="E323">
            <v>1</v>
          </cell>
          <cell r="F323">
            <v>2</v>
          </cell>
          <cell r="G323">
            <v>5000</v>
          </cell>
          <cell r="H323">
            <v>5300</v>
          </cell>
          <cell r="I323">
            <v>531</v>
          </cell>
          <cell r="J323">
            <v>3</v>
          </cell>
          <cell r="K323" t="str">
            <v xml:space="preserve">Cama de exploración 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 t="str">
            <v>Pieza</v>
          </cell>
          <cell r="V323" t="str">
            <v>FC</v>
          </cell>
        </row>
        <row r="324">
          <cell r="A324">
            <v>179</v>
          </cell>
          <cell r="B324">
            <v>2017</v>
          </cell>
          <cell r="C324">
            <v>8300</v>
          </cell>
          <cell r="D324">
            <v>1</v>
          </cell>
          <cell r="E324">
            <v>1</v>
          </cell>
          <cell r="F324">
            <v>2</v>
          </cell>
          <cell r="G324">
            <v>5000</v>
          </cell>
          <cell r="H324">
            <v>5300</v>
          </cell>
          <cell r="I324">
            <v>531</v>
          </cell>
          <cell r="J324">
            <v>4</v>
          </cell>
          <cell r="K324" t="str">
            <v>Cauterizador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 t="str">
            <v>Pieza</v>
          </cell>
          <cell r="V324" t="str">
            <v>FC</v>
          </cell>
        </row>
        <row r="325">
          <cell r="A325">
            <v>180</v>
          </cell>
          <cell r="B325">
            <v>2017</v>
          </cell>
          <cell r="C325">
            <v>8300</v>
          </cell>
          <cell r="D325">
            <v>1</v>
          </cell>
          <cell r="E325">
            <v>1</v>
          </cell>
          <cell r="F325">
            <v>2</v>
          </cell>
          <cell r="G325">
            <v>5000</v>
          </cell>
          <cell r="H325">
            <v>5300</v>
          </cell>
          <cell r="I325">
            <v>531</v>
          </cell>
          <cell r="J325">
            <v>5</v>
          </cell>
          <cell r="K325" t="str">
            <v>Equipo de química sanguínea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 t="str">
            <v>Pieza</v>
          </cell>
          <cell r="V325" t="str">
            <v>FC</v>
          </cell>
        </row>
        <row r="326">
          <cell r="A326">
            <v>181</v>
          </cell>
          <cell r="B326">
            <v>2017</v>
          </cell>
          <cell r="C326">
            <v>8300</v>
          </cell>
          <cell r="D326">
            <v>1</v>
          </cell>
          <cell r="E326">
            <v>1</v>
          </cell>
          <cell r="F326">
            <v>2</v>
          </cell>
          <cell r="G326">
            <v>5000</v>
          </cell>
          <cell r="H326">
            <v>5300</v>
          </cell>
          <cell r="I326">
            <v>531</v>
          </cell>
          <cell r="J326">
            <v>6</v>
          </cell>
          <cell r="K326" t="str">
            <v>Equipo de rayos X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 t="str">
            <v>Pieza</v>
          </cell>
          <cell r="V326" t="str">
            <v>FC</v>
          </cell>
        </row>
        <row r="327">
          <cell r="A327">
            <v>182</v>
          </cell>
          <cell r="B327">
            <v>2017</v>
          </cell>
          <cell r="C327">
            <v>8300</v>
          </cell>
          <cell r="D327">
            <v>1</v>
          </cell>
          <cell r="E327">
            <v>1</v>
          </cell>
          <cell r="F327">
            <v>2</v>
          </cell>
          <cell r="G327">
            <v>5000</v>
          </cell>
          <cell r="H327">
            <v>5300</v>
          </cell>
          <cell r="I327">
            <v>531</v>
          </cell>
          <cell r="J327">
            <v>7</v>
          </cell>
          <cell r="K327" t="str">
            <v>Equipo de ultrasonido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 t="str">
            <v>Pieza</v>
          </cell>
          <cell r="V327" t="str">
            <v>FC</v>
          </cell>
        </row>
        <row r="328">
          <cell r="A328">
            <v>183</v>
          </cell>
          <cell r="B328">
            <v>2017</v>
          </cell>
          <cell r="C328">
            <v>8300</v>
          </cell>
          <cell r="D328">
            <v>1</v>
          </cell>
          <cell r="E328">
            <v>1</v>
          </cell>
          <cell r="F328">
            <v>2</v>
          </cell>
          <cell r="G328">
            <v>5000</v>
          </cell>
          <cell r="H328">
            <v>5300</v>
          </cell>
          <cell r="I328">
            <v>531</v>
          </cell>
          <cell r="J328">
            <v>8</v>
          </cell>
          <cell r="K328" t="str">
            <v>Equipo de uroanálisis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 t="str">
            <v>Pieza</v>
          </cell>
          <cell r="V328" t="str">
            <v>FC</v>
          </cell>
        </row>
        <row r="329">
          <cell r="A329">
            <v>184</v>
          </cell>
          <cell r="B329">
            <v>2017</v>
          </cell>
          <cell r="C329">
            <v>8300</v>
          </cell>
          <cell r="D329">
            <v>1</v>
          </cell>
          <cell r="E329">
            <v>1</v>
          </cell>
          <cell r="F329">
            <v>2</v>
          </cell>
          <cell r="G329">
            <v>5000</v>
          </cell>
          <cell r="H329">
            <v>5300</v>
          </cell>
          <cell r="I329">
            <v>531</v>
          </cell>
          <cell r="J329">
            <v>9</v>
          </cell>
          <cell r="K329" t="str">
            <v>Equipo para hematología clínica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 t="str">
            <v>Pieza</v>
          </cell>
          <cell r="V329" t="str">
            <v>FC</v>
          </cell>
        </row>
        <row r="330">
          <cell r="A330">
            <v>185</v>
          </cell>
          <cell r="B330">
            <v>2017</v>
          </cell>
          <cell r="C330">
            <v>8300</v>
          </cell>
          <cell r="D330">
            <v>1</v>
          </cell>
          <cell r="E330">
            <v>1</v>
          </cell>
          <cell r="F330">
            <v>2</v>
          </cell>
          <cell r="G330">
            <v>5000</v>
          </cell>
          <cell r="H330">
            <v>5300</v>
          </cell>
          <cell r="I330">
            <v>531</v>
          </cell>
          <cell r="J330">
            <v>10</v>
          </cell>
          <cell r="K330" t="str">
            <v>Equipo servicios médicos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 t="str">
            <v>Pieza</v>
          </cell>
          <cell r="V330" t="str">
            <v>FC</v>
          </cell>
        </row>
        <row r="331">
          <cell r="A331">
            <v>186</v>
          </cell>
          <cell r="B331">
            <v>2017</v>
          </cell>
          <cell r="C331">
            <v>8300</v>
          </cell>
          <cell r="D331">
            <v>1</v>
          </cell>
          <cell r="E331">
            <v>1</v>
          </cell>
          <cell r="F331">
            <v>2</v>
          </cell>
          <cell r="G331">
            <v>5000</v>
          </cell>
          <cell r="H331">
            <v>5300</v>
          </cell>
          <cell r="I331">
            <v>531</v>
          </cell>
          <cell r="J331">
            <v>11</v>
          </cell>
          <cell r="K331" t="str">
            <v>Gabinete médico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 t="str">
            <v>Pieza</v>
          </cell>
          <cell r="V331" t="str">
            <v>FC</v>
          </cell>
        </row>
        <row r="332">
          <cell r="A332">
            <v>187</v>
          </cell>
          <cell r="B332">
            <v>2017</v>
          </cell>
          <cell r="C332">
            <v>8300</v>
          </cell>
          <cell r="D332">
            <v>1</v>
          </cell>
          <cell r="E332">
            <v>1</v>
          </cell>
          <cell r="F332">
            <v>2</v>
          </cell>
          <cell r="G332">
            <v>5000</v>
          </cell>
          <cell r="H332">
            <v>5300</v>
          </cell>
          <cell r="I332">
            <v>531</v>
          </cell>
          <cell r="J332">
            <v>12</v>
          </cell>
          <cell r="K332" t="str">
            <v>Maniquí anatómico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 t="str">
            <v>Pieza</v>
          </cell>
          <cell r="V332" t="str">
            <v>FC</v>
          </cell>
        </row>
        <row r="333">
          <cell r="A333">
            <v>188</v>
          </cell>
          <cell r="B333">
            <v>2017</v>
          </cell>
          <cell r="C333">
            <v>8300</v>
          </cell>
          <cell r="D333">
            <v>1</v>
          </cell>
          <cell r="E333">
            <v>1</v>
          </cell>
          <cell r="F333">
            <v>2</v>
          </cell>
          <cell r="G333">
            <v>5000</v>
          </cell>
          <cell r="H333">
            <v>5300</v>
          </cell>
          <cell r="I333">
            <v>531</v>
          </cell>
          <cell r="J333">
            <v>13</v>
          </cell>
          <cell r="K333" t="str">
            <v>Mesa de exploración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Pieza</v>
          </cell>
          <cell r="V333" t="str">
            <v>FC</v>
          </cell>
        </row>
        <row r="334">
          <cell r="A334">
            <v>189</v>
          </cell>
          <cell r="B334">
            <v>2017</v>
          </cell>
          <cell r="C334">
            <v>8300</v>
          </cell>
          <cell r="D334">
            <v>1</v>
          </cell>
          <cell r="E334">
            <v>1</v>
          </cell>
          <cell r="F334">
            <v>2</v>
          </cell>
          <cell r="G334">
            <v>5000</v>
          </cell>
          <cell r="H334">
            <v>5300</v>
          </cell>
          <cell r="I334">
            <v>531</v>
          </cell>
          <cell r="J334">
            <v>14</v>
          </cell>
          <cell r="K334" t="str">
            <v>Microscopio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Equipo/
Pieza</v>
          </cell>
          <cell r="V334" t="str">
            <v>FC</v>
          </cell>
        </row>
        <row r="335">
          <cell r="A335">
            <v>190</v>
          </cell>
          <cell r="B335">
            <v>2017</v>
          </cell>
          <cell r="C335">
            <v>8300</v>
          </cell>
          <cell r="D335">
            <v>1</v>
          </cell>
          <cell r="E335">
            <v>1</v>
          </cell>
          <cell r="F335">
            <v>2</v>
          </cell>
          <cell r="G335">
            <v>5000</v>
          </cell>
          <cell r="H335">
            <v>5300</v>
          </cell>
          <cell r="I335">
            <v>531</v>
          </cell>
          <cell r="J335">
            <v>15</v>
          </cell>
          <cell r="K335" t="str">
            <v>Sillas de ruedas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 t="str">
            <v>Pieza</v>
          </cell>
          <cell r="V335" t="str">
            <v>FC</v>
          </cell>
        </row>
        <row r="336">
          <cell r="A336">
            <v>191</v>
          </cell>
          <cell r="B336">
            <v>2017</v>
          </cell>
          <cell r="C336">
            <v>8300</v>
          </cell>
          <cell r="D336">
            <v>1</v>
          </cell>
          <cell r="E336">
            <v>1</v>
          </cell>
          <cell r="F336">
            <v>2</v>
          </cell>
          <cell r="G336">
            <v>5000</v>
          </cell>
          <cell r="H336">
            <v>5300</v>
          </cell>
          <cell r="I336">
            <v>531</v>
          </cell>
          <cell r="J336">
            <v>16</v>
          </cell>
          <cell r="K336" t="str">
            <v xml:space="preserve">Unidad mastográfica 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 t="str">
            <v>Pieza</v>
          </cell>
          <cell r="V336" t="str">
            <v>FC</v>
          </cell>
        </row>
        <row r="337">
          <cell r="A337">
            <v>192</v>
          </cell>
          <cell r="B337">
            <v>2017</v>
          </cell>
          <cell r="C337">
            <v>8300</v>
          </cell>
          <cell r="D337">
            <v>1</v>
          </cell>
          <cell r="E337">
            <v>1</v>
          </cell>
          <cell r="F337">
            <v>2</v>
          </cell>
          <cell r="G337">
            <v>5000</v>
          </cell>
          <cell r="H337">
            <v>5300</v>
          </cell>
          <cell r="I337">
            <v>531</v>
          </cell>
          <cell r="J337">
            <v>17</v>
          </cell>
          <cell r="K337" t="str">
            <v>Vitrina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 t="str">
            <v>Pieza</v>
          </cell>
          <cell r="V337" t="str">
            <v>FC</v>
          </cell>
        </row>
        <row r="338">
          <cell r="A338">
            <v>193</v>
          </cell>
          <cell r="B338">
            <v>2017</v>
          </cell>
          <cell r="C338">
            <v>8300</v>
          </cell>
          <cell r="D338">
            <v>1</v>
          </cell>
          <cell r="E338">
            <v>1</v>
          </cell>
          <cell r="F338">
            <v>2</v>
          </cell>
          <cell r="G338">
            <v>5000</v>
          </cell>
          <cell r="H338">
            <v>5300</v>
          </cell>
          <cell r="I338">
            <v>531</v>
          </cell>
          <cell r="J338">
            <v>18</v>
          </cell>
          <cell r="K338" t="str">
            <v>Refrigerador para medicamentos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Pieza</v>
          </cell>
          <cell r="V338" t="str">
            <v>FC</v>
          </cell>
        </row>
        <row r="339">
          <cell r="A339">
            <v>194</v>
          </cell>
          <cell r="B339">
            <v>2017</v>
          </cell>
          <cell r="C339">
            <v>8300</v>
          </cell>
          <cell r="D339">
            <v>1</v>
          </cell>
          <cell r="E339">
            <v>1</v>
          </cell>
          <cell r="F339">
            <v>2</v>
          </cell>
          <cell r="G339">
            <v>5000</v>
          </cell>
          <cell r="H339">
            <v>5300</v>
          </cell>
          <cell r="I339">
            <v>532</v>
          </cell>
          <cell r="K339" t="str">
            <v>Instrumental médico y de laboratorio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</row>
        <row r="340">
          <cell r="A340">
            <v>195</v>
          </cell>
          <cell r="B340">
            <v>2017</v>
          </cell>
          <cell r="C340">
            <v>8300</v>
          </cell>
          <cell r="D340">
            <v>1</v>
          </cell>
          <cell r="E340">
            <v>1</v>
          </cell>
          <cell r="F340">
            <v>2</v>
          </cell>
          <cell r="G340">
            <v>5000</v>
          </cell>
          <cell r="H340">
            <v>5300</v>
          </cell>
          <cell r="I340">
            <v>532</v>
          </cell>
          <cell r="J340">
            <v>1</v>
          </cell>
          <cell r="K340" t="str">
            <v xml:space="preserve">Báscula  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Pieza</v>
          </cell>
          <cell r="V340" t="str">
            <v>FC</v>
          </cell>
        </row>
        <row r="341">
          <cell r="A341">
            <v>196</v>
          </cell>
          <cell r="B341">
            <v>2017</v>
          </cell>
          <cell r="C341">
            <v>8300</v>
          </cell>
          <cell r="D341">
            <v>1</v>
          </cell>
          <cell r="E341">
            <v>1</v>
          </cell>
          <cell r="F341">
            <v>2</v>
          </cell>
          <cell r="G341">
            <v>5000</v>
          </cell>
          <cell r="H341">
            <v>5300</v>
          </cell>
          <cell r="I341">
            <v>532</v>
          </cell>
          <cell r="J341">
            <v>2</v>
          </cell>
          <cell r="K341" t="str">
            <v>Colposcopio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Pieza</v>
          </cell>
          <cell r="V341" t="str">
            <v>FC</v>
          </cell>
        </row>
        <row r="342">
          <cell r="A342">
            <v>197</v>
          </cell>
          <cell r="B342">
            <v>2017</v>
          </cell>
          <cell r="C342">
            <v>8300</v>
          </cell>
          <cell r="D342">
            <v>1</v>
          </cell>
          <cell r="E342">
            <v>1</v>
          </cell>
          <cell r="F342">
            <v>2</v>
          </cell>
          <cell r="G342">
            <v>5000</v>
          </cell>
          <cell r="H342">
            <v>5300</v>
          </cell>
          <cell r="I342">
            <v>532</v>
          </cell>
          <cell r="J342">
            <v>3</v>
          </cell>
          <cell r="K342" t="str">
            <v xml:space="preserve">Detector de latidos fetales  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 t="str">
            <v>Pieza</v>
          </cell>
          <cell r="V342" t="str">
            <v>FC</v>
          </cell>
        </row>
        <row r="343">
          <cell r="A343">
            <v>198</v>
          </cell>
          <cell r="B343">
            <v>2017</v>
          </cell>
          <cell r="C343">
            <v>8300</v>
          </cell>
          <cell r="D343">
            <v>1</v>
          </cell>
          <cell r="E343">
            <v>1</v>
          </cell>
          <cell r="F343">
            <v>2</v>
          </cell>
          <cell r="G343">
            <v>5000</v>
          </cell>
          <cell r="H343">
            <v>5300</v>
          </cell>
          <cell r="I343">
            <v>532</v>
          </cell>
          <cell r="J343">
            <v>4</v>
          </cell>
          <cell r="K343" t="str">
            <v>Equipo instrumental de servicios clínicos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 t="str">
            <v>Pieza</v>
          </cell>
          <cell r="V343" t="str">
            <v>FC</v>
          </cell>
        </row>
        <row r="344">
          <cell r="A344">
            <v>199</v>
          </cell>
          <cell r="B344">
            <v>2017</v>
          </cell>
          <cell r="C344">
            <v>8300</v>
          </cell>
          <cell r="D344">
            <v>1</v>
          </cell>
          <cell r="E344">
            <v>1</v>
          </cell>
          <cell r="F344">
            <v>2</v>
          </cell>
          <cell r="G344">
            <v>5000</v>
          </cell>
          <cell r="H344">
            <v>5400</v>
          </cell>
          <cell r="K344" t="str">
            <v>Vehículos y Equipo de Transporte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5">
          <cell r="A345">
            <v>200</v>
          </cell>
          <cell r="B345">
            <v>2017</v>
          </cell>
          <cell r="C345">
            <v>8300</v>
          </cell>
          <cell r="D345">
            <v>1</v>
          </cell>
          <cell r="E345">
            <v>1</v>
          </cell>
          <cell r="F345">
            <v>2</v>
          </cell>
          <cell r="G345">
            <v>5000</v>
          </cell>
          <cell r="H345">
            <v>5400</v>
          </cell>
          <cell r="I345">
            <v>541</v>
          </cell>
          <cell r="K345" t="str">
            <v>Vehículos y equipo terrestre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46">
          <cell r="A346">
            <v>201</v>
          </cell>
          <cell r="B346">
            <v>2017</v>
          </cell>
          <cell r="C346">
            <v>8300</v>
          </cell>
          <cell r="D346">
            <v>1</v>
          </cell>
          <cell r="E346">
            <v>1</v>
          </cell>
          <cell r="F346">
            <v>2</v>
          </cell>
          <cell r="G346">
            <v>5000</v>
          </cell>
          <cell r="H346">
            <v>5400</v>
          </cell>
          <cell r="I346">
            <v>541</v>
          </cell>
          <cell r="J346">
            <v>1</v>
          </cell>
          <cell r="K346" t="str">
            <v>Vehículo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Pieza</v>
          </cell>
          <cell r="V346" t="str">
            <v>AE</v>
          </cell>
        </row>
        <row r="347">
          <cell r="A347">
            <v>202</v>
          </cell>
          <cell r="B347">
            <v>2017</v>
          </cell>
          <cell r="C347">
            <v>8300</v>
          </cell>
          <cell r="D347">
            <v>1</v>
          </cell>
          <cell r="E347">
            <v>1</v>
          </cell>
          <cell r="F347">
            <v>2</v>
          </cell>
          <cell r="G347">
            <v>5000</v>
          </cell>
          <cell r="H347">
            <v>5600</v>
          </cell>
          <cell r="K347" t="str">
            <v>Maquinaria, Otros Equipos y Herramientas</v>
          </cell>
          <cell r="L347">
            <v>2000</v>
          </cell>
          <cell r="M347">
            <v>0</v>
          </cell>
          <cell r="N347">
            <v>2000</v>
          </cell>
          <cell r="O347">
            <v>0</v>
          </cell>
          <cell r="P347">
            <v>0</v>
          </cell>
          <cell r="Q347">
            <v>0</v>
          </cell>
          <cell r="R347">
            <v>2000</v>
          </cell>
        </row>
        <row r="348">
          <cell r="A348">
            <v>203</v>
          </cell>
          <cell r="B348">
            <v>2017</v>
          </cell>
          <cell r="C348">
            <v>8300</v>
          </cell>
          <cell r="D348">
            <v>1</v>
          </cell>
          <cell r="E348">
            <v>1</v>
          </cell>
          <cell r="F348">
            <v>2</v>
          </cell>
          <cell r="G348">
            <v>5000</v>
          </cell>
          <cell r="H348">
            <v>5600</v>
          </cell>
          <cell r="I348">
            <v>564</v>
          </cell>
          <cell r="K348" t="str">
            <v>Sistemas de aire acondicionado, calefacción y de refrigeración industrial y comercial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</row>
        <row r="349">
          <cell r="A349">
            <v>204</v>
          </cell>
          <cell r="B349">
            <v>2017</v>
          </cell>
          <cell r="C349">
            <v>8300</v>
          </cell>
          <cell r="D349">
            <v>1</v>
          </cell>
          <cell r="E349">
            <v>1</v>
          </cell>
          <cell r="F349">
            <v>2</v>
          </cell>
          <cell r="G349">
            <v>5000</v>
          </cell>
          <cell r="H349">
            <v>5600</v>
          </cell>
          <cell r="I349">
            <v>564</v>
          </cell>
          <cell r="J349">
            <v>1</v>
          </cell>
          <cell r="K349" t="str">
            <v>Congelador Industrial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 t="str">
            <v>Pieza</v>
          </cell>
          <cell r="V349" t="str">
            <v>FC</v>
          </cell>
        </row>
        <row r="350">
          <cell r="A350">
            <v>205</v>
          </cell>
          <cell r="B350">
            <v>2017</v>
          </cell>
          <cell r="C350">
            <v>8300</v>
          </cell>
          <cell r="D350">
            <v>1</v>
          </cell>
          <cell r="E350">
            <v>1</v>
          </cell>
          <cell r="F350">
            <v>2</v>
          </cell>
          <cell r="G350">
            <v>5000</v>
          </cell>
          <cell r="H350">
            <v>5600</v>
          </cell>
          <cell r="I350">
            <v>564</v>
          </cell>
          <cell r="J350">
            <v>2</v>
          </cell>
          <cell r="K350" t="str">
            <v>Refrigerador industrial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 t="str">
            <v>Pieza</v>
          </cell>
          <cell r="V350" t="str">
            <v>FC</v>
          </cell>
        </row>
        <row r="351">
          <cell r="A351">
            <v>206</v>
          </cell>
          <cell r="B351">
            <v>2017</v>
          </cell>
          <cell r="C351">
            <v>8300</v>
          </cell>
          <cell r="D351">
            <v>1</v>
          </cell>
          <cell r="E351">
            <v>1</v>
          </cell>
          <cell r="F351">
            <v>2</v>
          </cell>
          <cell r="G351">
            <v>5000</v>
          </cell>
          <cell r="H351">
            <v>5600</v>
          </cell>
          <cell r="I351">
            <v>564</v>
          </cell>
          <cell r="J351">
            <v>3</v>
          </cell>
          <cell r="K351" t="str">
            <v>Aire Acondicionado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 t="str">
            <v>Pieza</v>
          </cell>
          <cell r="V351" t="str">
            <v>FC</v>
          </cell>
        </row>
        <row r="352">
          <cell r="A352">
            <v>207</v>
          </cell>
          <cell r="B352">
            <v>2017</v>
          </cell>
          <cell r="C352">
            <v>8300</v>
          </cell>
          <cell r="D352">
            <v>1</v>
          </cell>
          <cell r="E352">
            <v>1</v>
          </cell>
          <cell r="F352">
            <v>2</v>
          </cell>
          <cell r="G352">
            <v>5000</v>
          </cell>
          <cell r="H352">
            <v>5600</v>
          </cell>
          <cell r="I352">
            <v>565</v>
          </cell>
          <cell r="K352" t="str">
            <v>Equipo de comunicación y telecomunicación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A353">
            <v>208</v>
          </cell>
          <cell r="B353">
            <v>2017</v>
          </cell>
          <cell r="C353">
            <v>8300</v>
          </cell>
          <cell r="D353">
            <v>1</v>
          </cell>
          <cell r="E353">
            <v>1</v>
          </cell>
          <cell r="F353">
            <v>2</v>
          </cell>
          <cell r="G353">
            <v>5000</v>
          </cell>
          <cell r="H353">
            <v>5600</v>
          </cell>
          <cell r="I353">
            <v>565</v>
          </cell>
          <cell r="J353">
            <v>1</v>
          </cell>
          <cell r="K353" t="str">
            <v>Cámara IP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 t="str">
            <v>Pieza</v>
          </cell>
          <cell r="V353" t="str">
            <v>FC</v>
          </cell>
        </row>
        <row r="354">
          <cell r="A354">
            <v>209</v>
          </cell>
          <cell r="B354">
            <v>2017</v>
          </cell>
          <cell r="C354">
            <v>8300</v>
          </cell>
          <cell r="D354">
            <v>1</v>
          </cell>
          <cell r="E354">
            <v>1</v>
          </cell>
          <cell r="F354">
            <v>2</v>
          </cell>
          <cell r="G354">
            <v>5000</v>
          </cell>
          <cell r="H354">
            <v>5600</v>
          </cell>
          <cell r="I354">
            <v>565</v>
          </cell>
          <cell r="J354">
            <v>2</v>
          </cell>
          <cell r="K354" t="str">
            <v xml:space="preserve">Equipo para enlaces de comunicación 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 t="str">
            <v>Pieza</v>
          </cell>
          <cell r="V354" t="str">
            <v>FC</v>
          </cell>
        </row>
        <row r="355">
          <cell r="A355">
            <v>210</v>
          </cell>
          <cell r="B355">
            <v>2017</v>
          </cell>
          <cell r="C355">
            <v>8300</v>
          </cell>
          <cell r="D355">
            <v>1</v>
          </cell>
          <cell r="E355">
            <v>1</v>
          </cell>
          <cell r="F355">
            <v>2</v>
          </cell>
          <cell r="G355">
            <v>5000</v>
          </cell>
          <cell r="H355">
            <v>5600</v>
          </cell>
          <cell r="I355">
            <v>565</v>
          </cell>
          <cell r="J355">
            <v>3</v>
          </cell>
          <cell r="K355" t="str">
            <v>Torre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 t="str">
            <v>Pieza</v>
          </cell>
          <cell r="V355" t="str">
            <v>FC</v>
          </cell>
        </row>
        <row r="356">
          <cell r="A356">
            <v>211</v>
          </cell>
          <cell r="B356">
            <v>2017</v>
          </cell>
          <cell r="C356">
            <v>8300</v>
          </cell>
          <cell r="D356">
            <v>1</v>
          </cell>
          <cell r="E356">
            <v>1</v>
          </cell>
          <cell r="F356">
            <v>2</v>
          </cell>
          <cell r="G356">
            <v>5000</v>
          </cell>
          <cell r="H356">
            <v>5600</v>
          </cell>
          <cell r="I356">
            <v>569</v>
          </cell>
          <cell r="K356" t="str">
            <v>Otros equipos</v>
          </cell>
          <cell r="L356">
            <v>2000</v>
          </cell>
          <cell r="M356">
            <v>0</v>
          </cell>
          <cell r="N356">
            <v>2000</v>
          </cell>
          <cell r="O356">
            <v>0</v>
          </cell>
          <cell r="P356">
            <v>0</v>
          </cell>
          <cell r="Q356">
            <v>0</v>
          </cell>
          <cell r="R356">
            <v>2000</v>
          </cell>
        </row>
        <row r="357">
          <cell r="A357">
            <v>212</v>
          </cell>
          <cell r="B357">
            <v>2017</v>
          </cell>
          <cell r="C357">
            <v>8300</v>
          </cell>
          <cell r="D357">
            <v>1</v>
          </cell>
          <cell r="E357">
            <v>1</v>
          </cell>
          <cell r="F357">
            <v>2</v>
          </cell>
          <cell r="G357">
            <v>5000</v>
          </cell>
          <cell r="H357">
            <v>5600</v>
          </cell>
          <cell r="I357">
            <v>569</v>
          </cell>
          <cell r="J357">
            <v>1</v>
          </cell>
          <cell r="K357" t="str">
            <v xml:space="preserve">Extintor   </v>
          </cell>
          <cell r="L357">
            <v>2000</v>
          </cell>
          <cell r="M357">
            <v>0</v>
          </cell>
          <cell r="N357">
            <v>2000</v>
          </cell>
          <cell r="O357">
            <v>0</v>
          </cell>
          <cell r="P357">
            <v>0</v>
          </cell>
          <cell r="Q357">
            <v>0</v>
          </cell>
          <cell r="R357">
            <v>2000</v>
          </cell>
          <cell r="S357" t="str">
            <v>Pieza</v>
          </cell>
          <cell r="T357">
            <v>2</v>
          </cell>
          <cell r="V357" t="str">
            <v>FC</v>
          </cell>
        </row>
        <row r="358">
          <cell r="A358">
            <v>213</v>
          </cell>
          <cell r="B358">
            <v>2017</v>
          </cell>
          <cell r="C358">
            <v>8300</v>
          </cell>
          <cell r="D358">
            <v>1</v>
          </cell>
          <cell r="E358">
            <v>1</v>
          </cell>
          <cell r="F358">
            <v>2</v>
          </cell>
          <cell r="G358">
            <v>5000</v>
          </cell>
          <cell r="H358">
            <v>5900</v>
          </cell>
          <cell r="K358" t="str">
            <v>Activos Intangibles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A359">
            <v>214</v>
          </cell>
          <cell r="B359">
            <v>2017</v>
          </cell>
          <cell r="C359">
            <v>8300</v>
          </cell>
          <cell r="D359">
            <v>1</v>
          </cell>
          <cell r="E359">
            <v>1</v>
          </cell>
          <cell r="F359">
            <v>2</v>
          </cell>
          <cell r="G359">
            <v>5000</v>
          </cell>
          <cell r="H359">
            <v>5900</v>
          </cell>
          <cell r="I359">
            <v>591</v>
          </cell>
          <cell r="K359" t="str">
            <v>Software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A360">
            <v>215</v>
          </cell>
          <cell r="B360">
            <v>2017</v>
          </cell>
          <cell r="C360">
            <v>8300</v>
          </cell>
          <cell r="D360">
            <v>1</v>
          </cell>
          <cell r="E360">
            <v>1</v>
          </cell>
          <cell r="F360">
            <v>2</v>
          </cell>
          <cell r="G360">
            <v>5000</v>
          </cell>
          <cell r="H360">
            <v>5900</v>
          </cell>
          <cell r="I360">
            <v>591</v>
          </cell>
          <cell r="J360">
            <v>1</v>
          </cell>
          <cell r="K360" t="str">
            <v>Software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 t="str">
            <v>Licencia</v>
          </cell>
          <cell r="V360" t="str">
            <v>FC</v>
          </cell>
        </row>
        <row r="361">
          <cell r="A361">
            <v>216</v>
          </cell>
          <cell r="B361">
            <v>2017</v>
          </cell>
          <cell r="C361">
            <v>8300</v>
          </cell>
          <cell r="D361">
            <v>1</v>
          </cell>
          <cell r="E361">
            <v>1</v>
          </cell>
          <cell r="F361">
            <v>2</v>
          </cell>
          <cell r="G361">
            <v>5000</v>
          </cell>
          <cell r="H361">
            <v>5900</v>
          </cell>
          <cell r="I361">
            <v>597</v>
          </cell>
          <cell r="K361" t="str">
            <v>Licencias informáticas e intelectuales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A362">
            <v>217</v>
          </cell>
          <cell r="B362">
            <v>2017</v>
          </cell>
          <cell r="C362">
            <v>8300</v>
          </cell>
          <cell r="D362">
            <v>1</v>
          </cell>
          <cell r="E362">
            <v>1</v>
          </cell>
          <cell r="F362">
            <v>2</v>
          </cell>
          <cell r="G362">
            <v>5000</v>
          </cell>
          <cell r="H362">
            <v>5900</v>
          </cell>
          <cell r="I362">
            <v>597</v>
          </cell>
          <cell r="J362">
            <v>1</v>
          </cell>
          <cell r="K362" t="str">
            <v>Licencias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 t="str">
            <v>Licencia</v>
          </cell>
          <cell r="V362" t="str">
            <v>FC</v>
          </cell>
        </row>
        <row r="363">
          <cell r="A363">
            <v>218</v>
          </cell>
          <cell r="B363">
            <v>2017</v>
          </cell>
          <cell r="C363">
            <v>8300</v>
          </cell>
          <cell r="D363">
            <v>1</v>
          </cell>
          <cell r="E363">
            <v>1</v>
          </cell>
          <cell r="F363">
            <v>2</v>
          </cell>
          <cell r="G363">
            <v>6000</v>
          </cell>
          <cell r="K363" t="str">
            <v>INVERSIÓN PÚBLICA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A364">
            <v>219</v>
          </cell>
          <cell r="B364">
            <v>2017</v>
          </cell>
          <cell r="C364">
            <v>8300</v>
          </cell>
          <cell r="D364">
            <v>1</v>
          </cell>
          <cell r="E364">
            <v>1</v>
          </cell>
          <cell r="F364">
            <v>2</v>
          </cell>
          <cell r="G364">
            <v>6000</v>
          </cell>
          <cell r="H364">
            <v>6200</v>
          </cell>
          <cell r="K364" t="str">
            <v>Obra Pública en Bienes Propios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A365">
            <v>220</v>
          </cell>
          <cell r="B365">
            <v>2017</v>
          </cell>
          <cell r="C365">
            <v>8300</v>
          </cell>
          <cell r="D365">
            <v>1</v>
          </cell>
          <cell r="E365">
            <v>1</v>
          </cell>
          <cell r="F365">
            <v>2</v>
          </cell>
          <cell r="G365">
            <v>6000</v>
          </cell>
          <cell r="H365">
            <v>6200</v>
          </cell>
          <cell r="I365">
            <v>622</v>
          </cell>
          <cell r="K365" t="str">
            <v>Edificación no habitacional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</row>
        <row r="366">
          <cell r="A366">
            <v>221</v>
          </cell>
          <cell r="B366">
            <v>2017</v>
          </cell>
          <cell r="C366">
            <v>8300</v>
          </cell>
          <cell r="D366">
            <v>1</v>
          </cell>
          <cell r="E366">
            <v>1</v>
          </cell>
          <cell r="F366">
            <v>2</v>
          </cell>
          <cell r="G366">
            <v>6000</v>
          </cell>
          <cell r="H366">
            <v>6200</v>
          </cell>
          <cell r="I366">
            <v>622</v>
          </cell>
          <cell r="J366">
            <v>1</v>
          </cell>
          <cell r="K366" t="str">
            <v>Construcción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 t="str">
            <v>Obra</v>
          </cell>
          <cell r="V366" t="str">
            <v>FC</v>
          </cell>
        </row>
        <row r="367">
          <cell r="A367">
            <v>222</v>
          </cell>
          <cell r="B367">
            <v>2017</v>
          </cell>
          <cell r="C367">
            <v>8300</v>
          </cell>
          <cell r="D367">
            <v>1</v>
          </cell>
          <cell r="E367">
            <v>1</v>
          </cell>
          <cell r="F367">
            <v>2</v>
          </cell>
          <cell r="G367">
            <v>6000</v>
          </cell>
          <cell r="H367">
            <v>6200</v>
          </cell>
          <cell r="I367">
            <v>622</v>
          </cell>
          <cell r="J367">
            <v>1</v>
          </cell>
          <cell r="K367" t="str">
            <v xml:space="preserve">Dependencia:
Nombre:
Domicilio: 
Meta: 
Etapa: 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 t="str">
            <v>Obra</v>
          </cell>
          <cell r="V367" t="str">
            <v>FC</v>
          </cell>
        </row>
        <row r="368">
          <cell r="A368">
            <v>223</v>
          </cell>
          <cell r="B368">
            <v>2017</v>
          </cell>
          <cell r="C368">
            <v>8300</v>
          </cell>
          <cell r="D368">
            <v>1</v>
          </cell>
          <cell r="E368">
            <v>1</v>
          </cell>
          <cell r="F368">
            <v>2</v>
          </cell>
          <cell r="G368">
            <v>6000</v>
          </cell>
          <cell r="H368">
            <v>6200</v>
          </cell>
          <cell r="I368">
            <v>622</v>
          </cell>
          <cell r="J368">
            <v>2</v>
          </cell>
          <cell r="K368" t="str">
            <v>Mejoramiento y/o ampliación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Obra</v>
          </cell>
          <cell r="V368" t="str">
            <v>FC</v>
          </cell>
        </row>
        <row r="369">
          <cell r="A369">
            <v>224</v>
          </cell>
          <cell r="B369">
            <v>2017</v>
          </cell>
          <cell r="C369">
            <v>8300</v>
          </cell>
          <cell r="D369">
            <v>1</v>
          </cell>
          <cell r="E369">
            <v>1</v>
          </cell>
          <cell r="F369">
            <v>2</v>
          </cell>
          <cell r="G369">
            <v>6000</v>
          </cell>
          <cell r="H369">
            <v>6200</v>
          </cell>
          <cell r="I369">
            <v>622</v>
          </cell>
          <cell r="J369">
            <v>2</v>
          </cell>
          <cell r="K369" t="str">
            <v xml:space="preserve">Dependencia:
Nombre:
Domicilio: 
Meta: 
Etapa: 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 t="str">
            <v>Obra</v>
          </cell>
          <cell r="V369" t="str">
            <v>FC</v>
          </cell>
        </row>
        <row r="456">
          <cell r="A456">
            <v>84</v>
          </cell>
          <cell r="B456">
            <v>2017</v>
          </cell>
          <cell r="C456">
            <v>8300</v>
          </cell>
          <cell r="D456">
            <v>2</v>
          </cell>
          <cell r="E456">
            <v>2</v>
          </cell>
          <cell r="F456">
            <v>1</v>
          </cell>
          <cell r="G456">
            <v>3000</v>
          </cell>
          <cell r="H456">
            <v>3300</v>
          </cell>
          <cell r="I456">
            <v>334</v>
          </cell>
          <cell r="K456" t="str">
            <v>Curso de capacitación para Policía de Investigación</v>
          </cell>
          <cell r="L456">
            <v>2300000</v>
          </cell>
          <cell r="M456">
            <v>0</v>
          </cell>
          <cell r="N456">
            <v>2300000</v>
          </cell>
          <cell r="O456">
            <v>0</v>
          </cell>
          <cell r="P456">
            <v>0</v>
          </cell>
          <cell r="Q456">
            <v>0</v>
          </cell>
          <cell r="R456">
            <v>2300000</v>
          </cell>
          <cell r="S456" t="str">
            <v>Servicio</v>
          </cell>
        </row>
        <row r="457">
          <cell r="A457">
            <v>85</v>
          </cell>
          <cell r="B457">
            <v>2017</v>
          </cell>
          <cell r="C457">
            <v>8300</v>
          </cell>
          <cell r="D457">
            <v>2</v>
          </cell>
          <cell r="E457">
            <v>2</v>
          </cell>
          <cell r="F457">
            <v>1</v>
          </cell>
          <cell r="G457">
            <v>3000</v>
          </cell>
          <cell r="H457">
            <v>3300</v>
          </cell>
          <cell r="I457">
            <v>334</v>
          </cell>
          <cell r="K457" t="str">
            <v xml:space="preserve">Formación Inicial </v>
          </cell>
          <cell r="L457">
            <v>2100000</v>
          </cell>
          <cell r="M457">
            <v>0</v>
          </cell>
          <cell r="N457">
            <v>2100000</v>
          </cell>
          <cell r="O457">
            <v>0</v>
          </cell>
          <cell r="P457">
            <v>0</v>
          </cell>
          <cell r="Q457">
            <v>0</v>
          </cell>
          <cell r="R457">
            <v>2100000</v>
          </cell>
          <cell r="S457" t="str">
            <v>Servicio</v>
          </cell>
          <cell r="T457">
            <v>80</v>
          </cell>
        </row>
        <row r="458">
          <cell r="A458">
            <v>86</v>
          </cell>
          <cell r="B458">
            <v>2017</v>
          </cell>
          <cell r="C458">
            <v>8300</v>
          </cell>
          <cell r="D458">
            <v>2</v>
          </cell>
          <cell r="E458">
            <v>2</v>
          </cell>
          <cell r="F458">
            <v>1</v>
          </cell>
          <cell r="G458">
            <v>3000</v>
          </cell>
          <cell r="H458">
            <v>3300</v>
          </cell>
          <cell r="I458">
            <v>334</v>
          </cell>
          <cell r="K458" t="str">
            <v>Formación Continua</v>
          </cell>
          <cell r="L458">
            <v>200000</v>
          </cell>
          <cell r="M458">
            <v>0</v>
          </cell>
          <cell r="N458">
            <v>200000</v>
          </cell>
          <cell r="O458">
            <v>0</v>
          </cell>
          <cell r="P458">
            <v>0</v>
          </cell>
          <cell r="Q458">
            <v>0</v>
          </cell>
          <cell r="R458">
            <v>200000</v>
          </cell>
          <cell r="S458" t="str">
            <v>Servicio</v>
          </cell>
          <cell r="T458">
            <v>30</v>
          </cell>
        </row>
        <row r="459">
          <cell r="A459">
            <v>87</v>
          </cell>
          <cell r="B459">
            <v>2017</v>
          </cell>
          <cell r="C459">
            <v>8300</v>
          </cell>
          <cell r="D459">
            <v>2</v>
          </cell>
          <cell r="E459">
            <v>2</v>
          </cell>
          <cell r="F459">
            <v>1</v>
          </cell>
          <cell r="G459">
            <v>3000</v>
          </cell>
          <cell r="H459">
            <v>3300</v>
          </cell>
          <cell r="I459">
            <v>334</v>
          </cell>
          <cell r="K459" t="str">
            <v>Nivelación Académica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Servicio</v>
          </cell>
        </row>
        <row r="460">
          <cell r="A460">
            <v>88</v>
          </cell>
          <cell r="B460">
            <v>2017</v>
          </cell>
          <cell r="C460">
            <v>8300</v>
          </cell>
          <cell r="D460">
            <v>2</v>
          </cell>
          <cell r="E460">
            <v>2</v>
          </cell>
          <cell r="F460">
            <v>1</v>
          </cell>
          <cell r="G460">
            <v>3000</v>
          </cell>
          <cell r="H460">
            <v>3300</v>
          </cell>
          <cell r="I460">
            <v>334</v>
          </cell>
          <cell r="K460" t="str">
            <v>Curso de capacitación para Perito</v>
          </cell>
          <cell r="L460">
            <v>1100000</v>
          </cell>
          <cell r="M460">
            <v>0</v>
          </cell>
          <cell r="N460">
            <v>1100000</v>
          </cell>
          <cell r="O460">
            <v>0</v>
          </cell>
          <cell r="P460">
            <v>0</v>
          </cell>
          <cell r="Q460">
            <v>0</v>
          </cell>
          <cell r="R460">
            <v>1100000</v>
          </cell>
          <cell r="S460" t="str">
            <v>Servicio</v>
          </cell>
        </row>
        <row r="461">
          <cell r="A461">
            <v>89</v>
          </cell>
          <cell r="B461">
            <v>2017</v>
          </cell>
          <cell r="C461">
            <v>8300</v>
          </cell>
          <cell r="D461">
            <v>2</v>
          </cell>
          <cell r="E461">
            <v>2</v>
          </cell>
          <cell r="F461">
            <v>1</v>
          </cell>
          <cell r="G461">
            <v>3000</v>
          </cell>
          <cell r="H461">
            <v>3300</v>
          </cell>
          <cell r="I461">
            <v>334</v>
          </cell>
          <cell r="K461" t="str">
            <v xml:space="preserve">Formación Inicial </v>
          </cell>
          <cell r="L461">
            <v>900000</v>
          </cell>
          <cell r="M461">
            <v>0</v>
          </cell>
          <cell r="N461">
            <v>900000</v>
          </cell>
          <cell r="O461">
            <v>0</v>
          </cell>
          <cell r="P461">
            <v>0</v>
          </cell>
          <cell r="Q461">
            <v>0</v>
          </cell>
          <cell r="R461">
            <v>900000</v>
          </cell>
          <cell r="S461" t="str">
            <v>Servicio</v>
          </cell>
          <cell r="T461">
            <v>20</v>
          </cell>
        </row>
        <row r="462">
          <cell r="A462">
            <v>90</v>
          </cell>
          <cell r="B462">
            <v>2017</v>
          </cell>
          <cell r="C462">
            <v>8300</v>
          </cell>
          <cell r="D462">
            <v>2</v>
          </cell>
          <cell r="E462">
            <v>2</v>
          </cell>
          <cell r="F462">
            <v>1</v>
          </cell>
          <cell r="G462">
            <v>3000</v>
          </cell>
          <cell r="H462">
            <v>3300</v>
          </cell>
          <cell r="I462">
            <v>334</v>
          </cell>
          <cell r="K462" t="str">
            <v>Formación Continua</v>
          </cell>
          <cell r="L462">
            <v>200000</v>
          </cell>
          <cell r="M462">
            <v>0</v>
          </cell>
          <cell r="N462">
            <v>200000</v>
          </cell>
          <cell r="O462">
            <v>0</v>
          </cell>
          <cell r="P462">
            <v>0</v>
          </cell>
          <cell r="Q462">
            <v>0</v>
          </cell>
          <cell r="R462">
            <v>200000</v>
          </cell>
          <cell r="S462" t="str">
            <v>Servicio</v>
          </cell>
          <cell r="T462">
            <v>20</v>
          </cell>
        </row>
        <row r="463">
          <cell r="A463">
            <v>91</v>
          </cell>
          <cell r="B463">
            <v>2017</v>
          </cell>
          <cell r="C463">
            <v>8300</v>
          </cell>
          <cell r="D463">
            <v>2</v>
          </cell>
          <cell r="E463">
            <v>2</v>
          </cell>
          <cell r="F463">
            <v>1</v>
          </cell>
          <cell r="G463">
            <v>3000</v>
          </cell>
          <cell r="H463">
            <v>3300</v>
          </cell>
          <cell r="I463">
            <v>334</v>
          </cell>
          <cell r="K463" t="str">
            <v>Nivelación Académica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 t="str">
            <v>Servicio</v>
          </cell>
        </row>
        <row r="464">
          <cell r="A464">
            <v>92</v>
          </cell>
          <cell r="B464">
            <v>2017</v>
          </cell>
          <cell r="C464">
            <v>8300</v>
          </cell>
          <cell r="D464">
            <v>2</v>
          </cell>
          <cell r="E464">
            <v>2</v>
          </cell>
          <cell r="F464">
            <v>1</v>
          </cell>
          <cell r="G464">
            <v>3000</v>
          </cell>
          <cell r="H464">
            <v>3300</v>
          </cell>
          <cell r="I464">
            <v>334</v>
          </cell>
          <cell r="K464" t="str">
            <v>Curso de capacitación para Agente del Ministerio Público</v>
          </cell>
          <cell r="L464">
            <v>1200000</v>
          </cell>
          <cell r="M464">
            <v>0</v>
          </cell>
          <cell r="N464">
            <v>1200000</v>
          </cell>
          <cell r="O464">
            <v>0</v>
          </cell>
          <cell r="P464">
            <v>0</v>
          </cell>
          <cell r="Q464">
            <v>0</v>
          </cell>
          <cell r="R464">
            <v>1200000</v>
          </cell>
          <cell r="S464" t="str">
            <v>Servicio</v>
          </cell>
        </row>
        <row r="465">
          <cell r="A465">
            <v>93</v>
          </cell>
          <cell r="B465">
            <v>2017</v>
          </cell>
          <cell r="C465">
            <v>8300</v>
          </cell>
          <cell r="D465">
            <v>2</v>
          </cell>
          <cell r="E465">
            <v>2</v>
          </cell>
          <cell r="F465">
            <v>1</v>
          </cell>
          <cell r="G465">
            <v>3000</v>
          </cell>
          <cell r="H465">
            <v>3300</v>
          </cell>
          <cell r="I465">
            <v>334</v>
          </cell>
          <cell r="K465" t="str">
            <v xml:space="preserve">Formación Inicial </v>
          </cell>
          <cell r="L465">
            <v>800000</v>
          </cell>
          <cell r="M465">
            <v>0</v>
          </cell>
          <cell r="N465">
            <v>800000</v>
          </cell>
          <cell r="O465">
            <v>0</v>
          </cell>
          <cell r="P465">
            <v>0</v>
          </cell>
          <cell r="Q465">
            <v>0</v>
          </cell>
          <cell r="R465">
            <v>800000</v>
          </cell>
          <cell r="S465" t="str">
            <v>Servicio</v>
          </cell>
          <cell r="T465">
            <v>20</v>
          </cell>
        </row>
        <row r="466">
          <cell r="A466">
            <v>94</v>
          </cell>
          <cell r="B466">
            <v>2017</v>
          </cell>
          <cell r="C466">
            <v>8300</v>
          </cell>
          <cell r="D466">
            <v>2</v>
          </cell>
          <cell r="E466">
            <v>2</v>
          </cell>
          <cell r="F466">
            <v>1</v>
          </cell>
          <cell r="G466">
            <v>3000</v>
          </cell>
          <cell r="H466">
            <v>3300</v>
          </cell>
          <cell r="I466">
            <v>334</v>
          </cell>
          <cell r="K466" t="str">
            <v>Formación Continua</v>
          </cell>
          <cell r="L466">
            <v>400000</v>
          </cell>
          <cell r="M466">
            <v>0</v>
          </cell>
          <cell r="N466">
            <v>400000</v>
          </cell>
          <cell r="O466">
            <v>0</v>
          </cell>
          <cell r="P466">
            <v>0</v>
          </cell>
          <cell r="Q466">
            <v>0</v>
          </cell>
          <cell r="R466">
            <v>400000</v>
          </cell>
          <cell r="S466" t="str">
            <v>Servicio</v>
          </cell>
          <cell r="T466">
            <v>45</v>
          </cell>
        </row>
        <row r="467">
          <cell r="A467">
            <v>95</v>
          </cell>
          <cell r="B467">
            <v>2017</v>
          </cell>
          <cell r="C467">
            <v>8300</v>
          </cell>
          <cell r="D467">
            <v>2</v>
          </cell>
          <cell r="E467">
            <v>2</v>
          </cell>
          <cell r="F467">
            <v>1</v>
          </cell>
          <cell r="G467">
            <v>3000</v>
          </cell>
          <cell r="H467">
            <v>3300</v>
          </cell>
          <cell r="I467">
            <v>334</v>
          </cell>
          <cell r="K467" t="str">
            <v>Nivelación Académica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 t="str">
            <v>Servicio</v>
          </cell>
        </row>
        <row r="468">
          <cell r="A468">
            <v>96</v>
          </cell>
          <cell r="B468">
            <v>2017</v>
          </cell>
          <cell r="C468">
            <v>8300</v>
          </cell>
          <cell r="D468">
            <v>2</v>
          </cell>
          <cell r="E468">
            <v>2</v>
          </cell>
          <cell r="F468">
            <v>1</v>
          </cell>
          <cell r="G468">
            <v>3000</v>
          </cell>
          <cell r="H468">
            <v>3300</v>
          </cell>
          <cell r="I468">
            <v>334</v>
          </cell>
          <cell r="K468" t="str">
            <v>Curso de capacitación para otros operadores de Procuración de Justicia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 t="str">
            <v>Servicio</v>
          </cell>
        </row>
        <row r="469">
          <cell r="A469">
            <v>97</v>
          </cell>
          <cell r="B469">
            <v>2017</v>
          </cell>
          <cell r="C469">
            <v>8300</v>
          </cell>
          <cell r="D469">
            <v>2</v>
          </cell>
          <cell r="E469">
            <v>2</v>
          </cell>
          <cell r="F469">
            <v>1</v>
          </cell>
          <cell r="G469">
            <v>3000</v>
          </cell>
          <cell r="H469">
            <v>3300</v>
          </cell>
          <cell r="I469">
            <v>334</v>
          </cell>
          <cell r="K469" t="str">
            <v xml:space="preserve">Formación Inicial 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 t="str">
            <v>Servicio</v>
          </cell>
        </row>
        <row r="470">
          <cell r="A470">
            <v>98</v>
          </cell>
          <cell r="B470">
            <v>2017</v>
          </cell>
          <cell r="C470">
            <v>8300</v>
          </cell>
          <cell r="D470">
            <v>2</v>
          </cell>
          <cell r="E470">
            <v>2</v>
          </cell>
          <cell r="F470">
            <v>1</v>
          </cell>
          <cell r="G470">
            <v>3000</v>
          </cell>
          <cell r="H470">
            <v>3300</v>
          </cell>
          <cell r="I470">
            <v>334</v>
          </cell>
          <cell r="K470" t="str">
            <v>Formación Continua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 t="str">
            <v>Servicio</v>
          </cell>
          <cell r="T470">
            <v>0</v>
          </cell>
        </row>
        <row r="471">
          <cell r="A471">
            <v>99</v>
          </cell>
          <cell r="B471">
            <v>2017</v>
          </cell>
          <cell r="C471">
            <v>8300</v>
          </cell>
          <cell r="D471">
            <v>2</v>
          </cell>
          <cell r="E471">
            <v>2</v>
          </cell>
          <cell r="F471">
            <v>1</v>
          </cell>
          <cell r="G471">
            <v>3000</v>
          </cell>
          <cell r="H471">
            <v>3300</v>
          </cell>
          <cell r="I471">
            <v>334</v>
          </cell>
          <cell r="K471" t="str">
            <v xml:space="preserve">Curso de capacitación para Personal del Sistema Penitenciario 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 t="str">
            <v>Servicio</v>
          </cell>
        </row>
        <row r="472">
          <cell r="A472">
            <v>100</v>
          </cell>
          <cell r="B472">
            <v>2017</v>
          </cell>
          <cell r="C472">
            <v>8300</v>
          </cell>
          <cell r="D472">
            <v>2</v>
          </cell>
          <cell r="E472">
            <v>2</v>
          </cell>
          <cell r="F472">
            <v>1</v>
          </cell>
          <cell r="G472">
            <v>3000</v>
          </cell>
          <cell r="H472">
            <v>3300</v>
          </cell>
          <cell r="I472">
            <v>334</v>
          </cell>
          <cell r="K472" t="str">
            <v>Formación Inicial (Custodia Penitenciaria)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 t="str">
            <v>Servicio</v>
          </cell>
        </row>
        <row r="473">
          <cell r="A473">
            <v>101</v>
          </cell>
          <cell r="B473">
            <v>2017</v>
          </cell>
          <cell r="C473">
            <v>8300</v>
          </cell>
          <cell r="D473">
            <v>2</v>
          </cell>
          <cell r="E473">
            <v>2</v>
          </cell>
          <cell r="F473">
            <v>1</v>
          </cell>
          <cell r="G473">
            <v>3000</v>
          </cell>
          <cell r="H473">
            <v>3300</v>
          </cell>
          <cell r="I473">
            <v>334</v>
          </cell>
          <cell r="K473" t="str">
            <v>Formación Inicial (Técnico)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Servicio</v>
          </cell>
        </row>
        <row r="474">
          <cell r="A474">
            <v>102</v>
          </cell>
          <cell r="B474">
            <v>2017</v>
          </cell>
          <cell r="C474">
            <v>8300</v>
          </cell>
          <cell r="D474">
            <v>2</v>
          </cell>
          <cell r="E474">
            <v>2</v>
          </cell>
          <cell r="F474">
            <v>1</v>
          </cell>
          <cell r="G474">
            <v>3000</v>
          </cell>
          <cell r="H474">
            <v>3300</v>
          </cell>
          <cell r="I474">
            <v>334</v>
          </cell>
          <cell r="K474" t="str">
            <v>Formación Inicial (Administrativo)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Servicio</v>
          </cell>
        </row>
        <row r="475">
          <cell r="A475">
            <v>103</v>
          </cell>
          <cell r="B475">
            <v>2017</v>
          </cell>
          <cell r="C475">
            <v>8300</v>
          </cell>
          <cell r="D475">
            <v>2</v>
          </cell>
          <cell r="E475">
            <v>2</v>
          </cell>
          <cell r="F475">
            <v>1</v>
          </cell>
          <cell r="G475">
            <v>3000</v>
          </cell>
          <cell r="H475">
            <v>3300</v>
          </cell>
          <cell r="I475">
            <v>334</v>
          </cell>
          <cell r="K475" t="str">
            <v>Formación Inicial (Jurídico)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 t="str">
            <v>Servicio</v>
          </cell>
        </row>
        <row r="476">
          <cell r="A476">
            <v>104</v>
          </cell>
          <cell r="B476">
            <v>2017</v>
          </cell>
          <cell r="C476">
            <v>8300</v>
          </cell>
          <cell r="D476">
            <v>2</v>
          </cell>
          <cell r="E476">
            <v>2</v>
          </cell>
          <cell r="F476">
            <v>1</v>
          </cell>
          <cell r="G476">
            <v>3000</v>
          </cell>
          <cell r="H476">
            <v>3300</v>
          </cell>
          <cell r="I476">
            <v>334</v>
          </cell>
          <cell r="K476" t="str">
            <v>Formación Continua (Custodia Penitenciaria)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 t="str">
            <v>Servicio</v>
          </cell>
        </row>
        <row r="477">
          <cell r="A477">
            <v>105</v>
          </cell>
          <cell r="B477">
            <v>2017</v>
          </cell>
          <cell r="C477">
            <v>8300</v>
          </cell>
          <cell r="D477">
            <v>2</v>
          </cell>
          <cell r="E477">
            <v>2</v>
          </cell>
          <cell r="F477">
            <v>1</v>
          </cell>
          <cell r="G477">
            <v>3000</v>
          </cell>
          <cell r="H477">
            <v>3300</v>
          </cell>
          <cell r="I477">
            <v>334</v>
          </cell>
          <cell r="K477" t="str">
            <v>Formación Continua (Técnico)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 t="str">
            <v>Servicio</v>
          </cell>
        </row>
        <row r="478">
          <cell r="A478">
            <v>106</v>
          </cell>
          <cell r="B478">
            <v>2017</v>
          </cell>
          <cell r="C478">
            <v>8300</v>
          </cell>
          <cell r="D478">
            <v>2</v>
          </cell>
          <cell r="E478">
            <v>2</v>
          </cell>
          <cell r="F478">
            <v>1</v>
          </cell>
          <cell r="G478">
            <v>3000</v>
          </cell>
          <cell r="H478">
            <v>3300</v>
          </cell>
          <cell r="I478">
            <v>334</v>
          </cell>
          <cell r="K478" t="str">
            <v>Formación Continua (Administrativo)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 t="str">
            <v>Servicio</v>
          </cell>
        </row>
        <row r="479">
          <cell r="A479">
            <v>107</v>
          </cell>
          <cell r="B479">
            <v>2017</v>
          </cell>
          <cell r="C479">
            <v>8300</v>
          </cell>
          <cell r="D479">
            <v>2</v>
          </cell>
          <cell r="E479">
            <v>2</v>
          </cell>
          <cell r="F479">
            <v>1</v>
          </cell>
          <cell r="G479">
            <v>3000</v>
          </cell>
          <cell r="H479">
            <v>3300</v>
          </cell>
          <cell r="I479">
            <v>334</v>
          </cell>
          <cell r="K479" t="str">
            <v>Formación Continua  (Jurídico)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 t="str">
            <v>Servicio</v>
          </cell>
        </row>
        <row r="480">
          <cell r="A480">
            <v>108</v>
          </cell>
          <cell r="B480">
            <v>2017</v>
          </cell>
          <cell r="C480">
            <v>8300</v>
          </cell>
          <cell r="D480">
            <v>2</v>
          </cell>
          <cell r="E480">
            <v>2</v>
          </cell>
          <cell r="F480">
            <v>1</v>
          </cell>
          <cell r="G480">
            <v>3000</v>
          </cell>
          <cell r="H480">
            <v>3300</v>
          </cell>
          <cell r="I480">
            <v>334</v>
          </cell>
          <cell r="K480" t="str">
            <v>Formación Inicial (otros perfiles)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 t="str">
            <v>Servicio</v>
          </cell>
          <cell r="T480">
            <v>0</v>
          </cell>
        </row>
        <row r="481">
          <cell r="A481">
            <v>109</v>
          </cell>
          <cell r="B481">
            <v>2017</v>
          </cell>
          <cell r="C481">
            <v>8300</v>
          </cell>
          <cell r="D481">
            <v>2</v>
          </cell>
          <cell r="E481">
            <v>2</v>
          </cell>
          <cell r="F481">
            <v>1</v>
          </cell>
          <cell r="G481">
            <v>3000</v>
          </cell>
          <cell r="H481">
            <v>3300</v>
          </cell>
          <cell r="I481">
            <v>334</v>
          </cell>
          <cell r="K481" t="str">
            <v>Formación continua (otros perfiles)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 t="str">
            <v>Servicio</v>
          </cell>
          <cell r="T481">
            <v>0</v>
          </cell>
        </row>
        <row r="482">
          <cell r="A482">
            <v>110</v>
          </cell>
          <cell r="B482">
            <v>2017</v>
          </cell>
          <cell r="C482">
            <v>8300</v>
          </cell>
          <cell r="D482">
            <v>2</v>
          </cell>
          <cell r="E482">
            <v>2</v>
          </cell>
          <cell r="F482">
            <v>1</v>
          </cell>
          <cell r="G482">
            <v>3000</v>
          </cell>
          <cell r="H482">
            <v>3300</v>
          </cell>
          <cell r="I482">
            <v>334</v>
          </cell>
          <cell r="K482" t="str">
            <v>Nivelación Académica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 t="str">
            <v>Servicio</v>
          </cell>
          <cell r="T482">
            <v>0</v>
          </cell>
        </row>
        <row r="483">
          <cell r="A483">
            <v>111</v>
          </cell>
          <cell r="B483">
            <v>2017</v>
          </cell>
          <cell r="C483">
            <v>8300</v>
          </cell>
          <cell r="D483">
            <v>2</v>
          </cell>
          <cell r="E483">
            <v>2</v>
          </cell>
          <cell r="F483">
            <v>1</v>
          </cell>
          <cell r="G483">
            <v>3000</v>
          </cell>
          <cell r="H483">
            <v>3300</v>
          </cell>
          <cell r="I483">
            <v>334</v>
          </cell>
          <cell r="K483" t="str">
            <v>Curso de capacitación en materia de prevención del delito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 t="str">
            <v>Servicio</v>
          </cell>
          <cell r="T483">
            <v>0</v>
          </cell>
        </row>
        <row r="484">
          <cell r="A484">
            <v>112</v>
          </cell>
          <cell r="B484">
            <v>2017</v>
          </cell>
          <cell r="C484">
            <v>8300</v>
          </cell>
          <cell r="D484">
            <v>2</v>
          </cell>
          <cell r="E484">
            <v>2</v>
          </cell>
          <cell r="F484">
            <v>1</v>
          </cell>
          <cell r="G484">
            <v>3000</v>
          </cell>
          <cell r="H484">
            <v>3300</v>
          </cell>
          <cell r="I484">
            <v>334</v>
          </cell>
          <cell r="K484" t="str">
            <v>Formación Continua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 t="str">
            <v>Servicio</v>
          </cell>
          <cell r="T484">
            <v>0</v>
          </cell>
        </row>
        <row r="485">
          <cell r="A485">
            <v>113</v>
          </cell>
          <cell r="B485">
            <v>2017</v>
          </cell>
          <cell r="C485">
            <v>8300</v>
          </cell>
          <cell r="D485">
            <v>2</v>
          </cell>
          <cell r="E485">
            <v>2</v>
          </cell>
          <cell r="F485">
            <v>1</v>
          </cell>
          <cell r="G485">
            <v>3000</v>
          </cell>
          <cell r="H485">
            <v>3300</v>
          </cell>
          <cell r="I485">
            <v>334</v>
          </cell>
          <cell r="K485" t="str">
            <v>Curso de capacitación a servidores públicos en temas  de acceso a la justicia para mujeres</v>
          </cell>
          <cell r="L485">
            <v>400000</v>
          </cell>
          <cell r="M485">
            <v>0</v>
          </cell>
          <cell r="N485">
            <v>400000</v>
          </cell>
          <cell r="O485">
            <v>0</v>
          </cell>
          <cell r="P485">
            <v>0</v>
          </cell>
          <cell r="Q485">
            <v>0</v>
          </cell>
          <cell r="R485">
            <v>400000</v>
          </cell>
          <cell r="S485" t="str">
            <v>Servicio</v>
          </cell>
          <cell r="T485">
            <v>0</v>
          </cell>
        </row>
        <row r="486">
          <cell r="A486">
            <v>114</v>
          </cell>
          <cell r="B486">
            <v>2017</v>
          </cell>
          <cell r="C486">
            <v>8300</v>
          </cell>
          <cell r="D486">
            <v>2</v>
          </cell>
          <cell r="E486">
            <v>2</v>
          </cell>
          <cell r="F486">
            <v>1</v>
          </cell>
          <cell r="G486">
            <v>3000</v>
          </cell>
          <cell r="H486">
            <v>3300</v>
          </cell>
          <cell r="I486">
            <v>334</v>
          </cell>
          <cell r="K486" t="str">
            <v xml:space="preserve">Formación Continua </v>
          </cell>
          <cell r="L486">
            <v>400000</v>
          </cell>
          <cell r="M486">
            <v>0</v>
          </cell>
          <cell r="N486">
            <v>400000</v>
          </cell>
          <cell r="O486">
            <v>0</v>
          </cell>
          <cell r="P486">
            <v>0</v>
          </cell>
          <cell r="Q486">
            <v>0</v>
          </cell>
          <cell r="R486">
            <v>400000</v>
          </cell>
          <cell r="S486" t="str">
            <v>Servicio</v>
          </cell>
          <cell r="T486">
            <v>20</v>
          </cell>
        </row>
        <row r="487">
          <cell r="A487">
            <v>115</v>
          </cell>
          <cell r="B487">
            <v>2017</v>
          </cell>
          <cell r="C487">
            <v>8300</v>
          </cell>
          <cell r="D487">
            <v>2</v>
          </cell>
          <cell r="E487">
            <v>2</v>
          </cell>
          <cell r="F487">
            <v>1</v>
          </cell>
          <cell r="G487">
            <v>3000</v>
          </cell>
          <cell r="H487">
            <v>3300</v>
          </cell>
          <cell r="I487">
            <v>334</v>
          </cell>
          <cell r="K487" t="str">
            <v>Curso de capacitación al personal en temas de control de confianza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 t="str">
            <v>Servicio</v>
          </cell>
          <cell r="T487">
            <v>0</v>
          </cell>
        </row>
        <row r="488">
          <cell r="A488">
            <v>116</v>
          </cell>
          <cell r="B488">
            <v>2017</v>
          </cell>
          <cell r="C488">
            <v>8300</v>
          </cell>
          <cell r="D488">
            <v>2</v>
          </cell>
          <cell r="E488">
            <v>2</v>
          </cell>
          <cell r="F488">
            <v>1</v>
          </cell>
          <cell r="G488">
            <v>3000</v>
          </cell>
          <cell r="H488">
            <v>3300</v>
          </cell>
          <cell r="I488">
            <v>334</v>
          </cell>
          <cell r="K488" t="str">
            <v>Formación Continua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 t="str">
            <v>Servicio</v>
          </cell>
          <cell r="T488">
            <v>0</v>
          </cell>
        </row>
        <row r="489">
          <cell r="A489">
            <v>117</v>
          </cell>
          <cell r="B489">
            <v>2017</v>
          </cell>
          <cell r="C489">
            <v>8300</v>
          </cell>
          <cell r="D489">
            <v>2</v>
          </cell>
          <cell r="E489">
            <v>2</v>
          </cell>
          <cell r="F489">
            <v>1</v>
          </cell>
          <cell r="G489">
            <v>3000</v>
          </cell>
          <cell r="H489">
            <v>3300</v>
          </cell>
          <cell r="I489">
            <v>334</v>
          </cell>
          <cell r="K489" t="str">
            <v xml:space="preserve">Curso de capacitación en temas de Justicia para Adolescentes 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 t="str">
            <v>Servicio</v>
          </cell>
          <cell r="T489">
            <v>0</v>
          </cell>
        </row>
        <row r="490">
          <cell r="A490">
            <v>118</v>
          </cell>
          <cell r="B490">
            <v>2017</v>
          </cell>
          <cell r="C490">
            <v>8300</v>
          </cell>
          <cell r="D490">
            <v>2</v>
          </cell>
          <cell r="E490">
            <v>2</v>
          </cell>
          <cell r="F490">
            <v>1</v>
          </cell>
          <cell r="G490">
            <v>3000</v>
          </cell>
          <cell r="H490">
            <v>3300</v>
          </cell>
          <cell r="I490">
            <v>334</v>
          </cell>
          <cell r="K490" t="str">
            <v>Formación Inicial (Guía Técnico)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 t="str">
            <v>Servicio</v>
          </cell>
          <cell r="T490">
            <v>0</v>
          </cell>
        </row>
        <row r="491">
          <cell r="A491">
            <v>119</v>
          </cell>
          <cell r="B491">
            <v>2017</v>
          </cell>
          <cell r="C491">
            <v>8300</v>
          </cell>
          <cell r="D491">
            <v>2</v>
          </cell>
          <cell r="E491">
            <v>2</v>
          </cell>
          <cell r="F491">
            <v>1</v>
          </cell>
          <cell r="G491">
            <v>3000</v>
          </cell>
          <cell r="H491">
            <v>3300</v>
          </cell>
          <cell r="I491">
            <v>334</v>
          </cell>
          <cell r="K491" t="str">
            <v>Formación Continua (Guía Técnico)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 t="str">
            <v>Servicio</v>
          </cell>
        </row>
        <row r="492">
          <cell r="A492">
            <v>120</v>
          </cell>
          <cell r="B492">
            <v>2017</v>
          </cell>
          <cell r="C492">
            <v>8300</v>
          </cell>
          <cell r="D492">
            <v>2</v>
          </cell>
          <cell r="E492">
            <v>2</v>
          </cell>
          <cell r="F492">
            <v>1</v>
          </cell>
          <cell r="G492">
            <v>3000</v>
          </cell>
          <cell r="H492">
            <v>3300</v>
          </cell>
          <cell r="I492">
            <v>334</v>
          </cell>
          <cell r="K492" t="str">
            <v>Formación continua (otros perfiles)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 t="str">
            <v>Servicio</v>
          </cell>
          <cell r="T492">
            <v>0</v>
          </cell>
        </row>
        <row r="493">
          <cell r="A493">
            <v>121</v>
          </cell>
          <cell r="B493">
            <v>2017</v>
          </cell>
          <cell r="C493">
            <v>8300</v>
          </cell>
          <cell r="D493">
            <v>2</v>
          </cell>
          <cell r="E493">
            <v>2</v>
          </cell>
          <cell r="F493">
            <v>1</v>
          </cell>
          <cell r="G493">
            <v>3000</v>
          </cell>
          <cell r="H493">
            <v>3300</v>
          </cell>
          <cell r="I493">
            <v>334</v>
          </cell>
          <cell r="K493" t="str">
            <v>Formación continua (custodios)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Servicio</v>
          </cell>
        </row>
        <row r="494">
          <cell r="A494">
            <v>122</v>
          </cell>
          <cell r="B494">
            <v>2017</v>
          </cell>
          <cell r="C494">
            <v>8300</v>
          </cell>
          <cell r="D494">
            <v>2</v>
          </cell>
          <cell r="E494">
            <v>2</v>
          </cell>
          <cell r="F494">
            <v>1</v>
          </cell>
          <cell r="G494">
            <v>3000</v>
          </cell>
          <cell r="H494">
            <v>3300</v>
          </cell>
          <cell r="I494">
            <v>334</v>
          </cell>
          <cell r="K494" t="str">
            <v>Formación continua (juridicos)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Servicio</v>
          </cell>
        </row>
        <row r="495">
          <cell r="A495">
            <v>123</v>
          </cell>
          <cell r="B495">
            <v>2017</v>
          </cell>
          <cell r="C495">
            <v>8300</v>
          </cell>
          <cell r="D495">
            <v>2</v>
          </cell>
          <cell r="E495">
            <v>2</v>
          </cell>
          <cell r="F495">
            <v>1</v>
          </cell>
          <cell r="G495">
            <v>3000</v>
          </cell>
          <cell r="H495">
            <v>3300</v>
          </cell>
          <cell r="I495">
            <v>334</v>
          </cell>
          <cell r="K495" t="str">
            <v xml:space="preserve">Curso de capacitación exclusivamente para personal que labora en el área de la Red Nacional de  Radiocomunicación 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Servicio</v>
          </cell>
          <cell r="T495">
            <v>0</v>
          </cell>
        </row>
        <row r="496">
          <cell r="A496">
            <v>124</v>
          </cell>
          <cell r="B496">
            <v>2017</v>
          </cell>
          <cell r="C496">
            <v>8300</v>
          </cell>
          <cell r="D496">
            <v>2</v>
          </cell>
          <cell r="E496">
            <v>2</v>
          </cell>
          <cell r="F496">
            <v>1</v>
          </cell>
          <cell r="G496">
            <v>3000</v>
          </cell>
          <cell r="H496">
            <v>3300</v>
          </cell>
          <cell r="I496">
            <v>334</v>
          </cell>
          <cell r="K496" t="str">
            <v>Formación Continua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 t="str">
            <v>Servicio</v>
          </cell>
          <cell r="T496">
            <v>0</v>
          </cell>
        </row>
        <row r="497">
          <cell r="A497">
            <v>125</v>
          </cell>
          <cell r="B497">
            <v>2017</v>
          </cell>
          <cell r="C497">
            <v>8300</v>
          </cell>
          <cell r="D497">
            <v>2</v>
          </cell>
          <cell r="E497">
            <v>2</v>
          </cell>
          <cell r="F497">
            <v>1</v>
          </cell>
          <cell r="G497">
            <v>3000</v>
          </cell>
          <cell r="H497">
            <v>3300</v>
          </cell>
          <cell r="I497">
            <v>334</v>
          </cell>
          <cell r="K497" t="str">
            <v>Curso de capacitación exclusivamente para proyectos relacionados con el Sistema de Videovigilancia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 t="str">
            <v>Servicio</v>
          </cell>
          <cell r="T497">
            <v>0</v>
          </cell>
        </row>
        <row r="498">
          <cell r="A498">
            <v>126</v>
          </cell>
          <cell r="B498">
            <v>2017</v>
          </cell>
          <cell r="C498">
            <v>8300</v>
          </cell>
          <cell r="D498">
            <v>2</v>
          </cell>
          <cell r="E498">
            <v>2</v>
          </cell>
          <cell r="F498">
            <v>1</v>
          </cell>
          <cell r="G498">
            <v>3000</v>
          </cell>
          <cell r="H498">
            <v>3300</v>
          </cell>
          <cell r="I498">
            <v>334</v>
          </cell>
          <cell r="K498" t="str">
            <v>Formación Continua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 t="str">
            <v>Servicio</v>
          </cell>
          <cell r="T498">
            <v>0</v>
          </cell>
        </row>
        <row r="499">
          <cell r="A499">
            <v>127</v>
          </cell>
          <cell r="B499">
            <v>2017</v>
          </cell>
          <cell r="C499">
            <v>8300</v>
          </cell>
          <cell r="D499">
            <v>2</v>
          </cell>
          <cell r="E499">
            <v>2</v>
          </cell>
          <cell r="F499">
            <v>1</v>
          </cell>
          <cell r="G499">
            <v>3000</v>
          </cell>
          <cell r="H499">
            <v>3300</v>
          </cell>
          <cell r="I499">
            <v>334</v>
          </cell>
          <cell r="K499" t="str">
            <v>Curso de capacitación para personal de las áreas de análisis, captura e investigación del Sistema Nacional de Información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 t="str">
            <v>Servicio</v>
          </cell>
          <cell r="T499">
            <v>0</v>
          </cell>
        </row>
        <row r="500">
          <cell r="A500">
            <v>128</v>
          </cell>
          <cell r="B500">
            <v>2017</v>
          </cell>
          <cell r="C500">
            <v>8300</v>
          </cell>
          <cell r="D500">
            <v>2</v>
          </cell>
          <cell r="E500">
            <v>2</v>
          </cell>
          <cell r="F500">
            <v>1</v>
          </cell>
          <cell r="G500">
            <v>3000</v>
          </cell>
          <cell r="H500">
            <v>3300</v>
          </cell>
          <cell r="I500">
            <v>334</v>
          </cell>
          <cell r="K500" t="str">
            <v>Formación Continua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 t="str">
            <v>Servicio</v>
          </cell>
          <cell r="T500">
            <v>0</v>
          </cell>
        </row>
        <row r="501">
          <cell r="A501">
            <v>129</v>
          </cell>
          <cell r="B501">
            <v>2017</v>
          </cell>
          <cell r="C501">
            <v>8300</v>
          </cell>
          <cell r="D501">
            <v>2</v>
          </cell>
          <cell r="E501">
            <v>2</v>
          </cell>
          <cell r="F501">
            <v>1</v>
          </cell>
          <cell r="G501">
            <v>3000</v>
          </cell>
          <cell r="H501">
            <v>3300</v>
          </cell>
          <cell r="I501">
            <v>334</v>
          </cell>
          <cell r="K501" t="str">
            <v>Curso de capacitación en materia de Registro Público Vehicular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 t="str">
            <v>Servicio</v>
          </cell>
          <cell r="T501">
            <v>0</v>
          </cell>
        </row>
        <row r="502">
          <cell r="A502">
            <v>130</v>
          </cell>
          <cell r="B502">
            <v>2017</v>
          </cell>
          <cell r="C502">
            <v>8300</v>
          </cell>
          <cell r="D502">
            <v>2</v>
          </cell>
          <cell r="E502">
            <v>2</v>
          </cell>
          <cell r="F502">
            <v>1</v>
          </cell>
          <cell r="G502">
            <v>3000</v>
          </cell>
          <cell r="H502">
            <v>3300</v>
          </cell>
          <cell r="I502">
            <v>334</v>
          </cell>
          <cell r="K502" t="str">
            <v>Formación Continua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 t="str">
            <v>Servicio</v>
          </cell>
          <cell r="T502">
            <v>0</v>
          </cell>
        </row>
        <row r="503">
          <cell r="A503">
            <v>131</v>
          </cell>
          <cell r="B503">
            <v>2017</v>
          </cell>
          <cell r="C503">
            <v>8300</v>
          </cell>
          <cell r="D503">
            <v>2</v>
          </cell>
          <cell r="E503">
            <v>2</v>
          </cell>
          <cell r="F503">
            <v>1</v>
          </cell>
          <cell r="G503">
            <v>3000</v>
          </cell>
          <cell r="H503">
            <v>3300</v>
          </cell>
          <cell r="I503">
            <v>334</v>
          </cell>
          <cell r="K503" t="str">
            <v xml:space="preserve">Curso de capacitación para operadores telefónicos y supervisores del Sistema Nacional de Atención de Llamadas de Emergencia y Denuncias Ciudadanas. 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 t="str">
            <v>Servicio</v>
          </cell>
          <cell r="T503">
            <v>0</v>
          </cell>
        </row>
        <row r="504">
          <cell r="A504">
            <v>132</v>
          </cell>
          <cell r="B504">
            <v>2017</v>
          </cell>
          <cell r="C504">
            <v>8300</v>
          </cell>
          <cell r="D504">
            <v>2</v>
          </cell>
          <cell r="E504">
            <v>2</v>
          </cell>
          <cell r="F504">
            <v>1</v>
          </cell>
          <cell r="G504">
            <v>3000</v>
          </cell>
          <cell r="H504">
            <v>3300</v>
          </cell>
          <cell r="I504">
            <v>334</v>
          </cell>
          <cell r="K504" t="str">
            <v>Formación Continua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 t="str">
            <v>Servicio</v>
          </cell>
          <cell r="T504">
            <v>0</v>
          </cell>
        </row>
        <row r="505">
          <cell r="A505">
            <v>133</v>
          </cell>
          <cell r="B505">
            <v>2017</v>
          </cell>
          <cell r="C505">
            <v>8300</v>
          </cell>
          <cell r="D505">
            <v>2</v>
          </cell>
          <cell r="E505">
            <v>2</v>
          </cell>
          <cell r="F505">
            <v>1</v>
          </cell>
          <cell r="G505">
            <v>3000</v>
          </cell>
          <cell r="H505">
            <v>3300</v>
          </cell>
          <cell r="I505">
            <v>334</v>
          </cell>
          <cell r="K505" t="str">
            <v>Curso de capacitación para otros operadores de las instituciones de seguridad pública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 t="str">
            <v>Servicio</v>
          </cell>
          <cell r="T505">
            <v>0</v>
          </cell>
        </row>
        <row r="506">
          <cell r="A506">
            <v>134</v>
          </cell>
          <cell r="B506">
            <v>2017</v>
          </cell>
          <cell r="C506">
            <v>8300</v>
          </cell>
          <cell r="D506">
            <v>2</v>
          </cell>
          <cell r="E506">
            <v>2</v>
          </cell>
          <cell r="F506">
            <v>1</v>
          </cell>
          <cell r="G506">
            <v>3000</v>
          </cell>
          <cell r="H506">
            <v>3300</v>
          </cell>
          <cell r="I506">
            <v>334</v>
          </cell>
          <cell r="K506" t="str">
            <v>Formación Inicial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 t="str">
            <v>Servicio</v>
          </cell>
          <cell r="T506">
            <v>0</v>
          </cell>
        </row>
        <row r="507">
          <cell r="A507">
            <v>135</v>
          </cell>
          <cell r="B507">
            <v>2017</v>
          </cell>
          <cell r="C507">
            <v>8300</v>
          </cell>
          <cell r="D507">
            <v>2</v>
          </cell>
          <cell r="E507">
            <v>2</v>
          </cell>
          <cell r="F507">
            <v>1</v>
          </cell>
          <cell r="G507">
            <v>3000</v>
          </cell>
          <cell r="H507">
            <v>3300</v>
          </cell>
          <cell r="I507">
            <v>334</v>
          </cell>
          <cell r="K507" t="str">
            <v>Formación Continua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 t="str">
            <v>Servicio</v>
          </cell>
          <cell r="T507">
            <v>0</v>
          </cell>
        </row>
        <row r="508">
          <cell r="A508">
            <v>136</v>
          </cell>
          <cell r="B508">
            <v>2017</v>
          </cell>
          <cell r="C508">
            <v>8300</v>
          </cell>
          <cell r="D508">
            <v>2</v>
          </cell>
          <cell r="E508">
            <v>2</v>
          </cell>
          <cell r="F508">
            <v>1</v>
          </cell>
          <cell r="G508">
            <v>3000</v>
          </cell>
          <cell r="H508">
            <v>3300</v>
          </cell>
          <cell r="I508">
            <v>334</v>
          </cell>
          <cell r="K508" t="str">
            <v>Formación de mandos (Policía procesal)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 t="str">
            <v>Servicio</v>
          </cell>
          <cell r="T508">
            <v>0</v>
          </cell>
        </row>
        <row r="509">
          <cell r="A509">
            <v>137</v>
          </cell>
          <cell r="B509">
            <v>2017</v>
          </cell>
          <cell r="C509">
            <v>8300</v>
          </cell>
          <cell r="D509">
            <v>2</v>
          </cell>
          <cell r="E509">
            <v>2</v>
          </cell>
          <cell r="F509">
            <v>1</v>
          </cell>
          <cell r="G509">
            <v>3000</v>
          </cell>
          <cell r="H509">
            <v>3300</v>
          </cell>
          <cell r="I509">
            <v>334</v>
          </cell>
          <cell r="K509" t="str">
            <v>Formador de Formadores (Policía procesal)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 t="str">
            <v>Servicio</v>
          </cell>
          <cell r="T509">
            <v>0</v>
          </cell>
        </row>
        <row r="510">
          <cell r="A510">
            <v>138</v>
          </cell>
          <cell r="B510">
            <v>2017</v>
          </cell>
          <cell r="C510">
            <v>8300</v>
          </cell>
          <cell r="D510">
            <v>2</v>
          </cell>
          <cell r="E510">
            <v>2</v>
          </cell>
          <cell r="F510">
            <v>1</v>
          </cell>
          <cell r="G510">
            <v>3000</v>
          </cell>
          <cell r="H510">
            <v>3300</v>
          </cell>
          <cell r="I510">
            <v>334</v>
          </cell>
          <cell r="K510" t="str">
            <v xml:space="preserve">Cursos de capacitación técnicos, científicos especializados en materia de ciencias forenses 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 t="str">
            <v>Servicio</v>
          </cell>
          <cell r="T510">
            <v>0</v>
          </cell>
        </row>
        <row r="511">
          <cell r="A511">
            <v>139</v>
          </cell>
          <cell r="B511">
            <v>2017</v>
          </cell>
          <cell r="C511">
            <v>8300</v>
          </cell>
          <cell r="D511">
            <v>2</v>
          </cell>
          <cell r="E511">
            <v>2</v>
          </cell>
          <cell r="F511">
            <v>1</v>
          </cell>
          <cell r="G511">
            <v>3000</v>
          </cell>
          <cell r="H511">
            <v>3300</v>
          </cell>
          <cell r="I511">
            <v>334</v>
          </cell>
          <cell r="K511" t="str">
            <v>Formación Inicial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 t="str">
            <v>Servicio</v>
          </cell>
          <cell r="T511">
            <v>0</v>
          </cell>
        </row>
        <row r="512">
          <cell r="A512">
            <v>140</v>
          </cell>
          <cell r="B512">
            <v>2017</v>
          </cell>
          <cell r="C512">
            <v>8300</v>
          </cell>
          <cell r="D512">
            <v>2</v>
          </cell>
          <cell r="E512">
            <v>2</v>
          </cell>
          <cell r="F512">
            <v>1</v>
          </cell>
          <cell r="G512">
            <v>3000</v>
          </cell>
          <cell r="H512">
            <v>3300</v>
          </cell>
          <cell r="I512">
            <v>334</v>
          </cell>
          <cell r="K512" t="str">
            <v>Formación Continua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 t="str">
            <v>Servicio</v>
          </cell>
          <cell r="T512">
            <v>0</v>
          </cell>
        </row>
        <row r="513">
          <cell r="A513">
            <v>141</v>
          </cell>
          <cell r="B513">
            <v>2017</v>
          </cell>
          <cell r="C513">
            <v>8300</v>
          </cell>
          <cell r="D513">
            <v>2</v>
          </cell>
          <cell r="E513">
            <v>2</v>
          </cell>
          <cell r="F513">
            <v>1</v>
          </cell>
          <cell r="G513">
            <v>3000</v>
          </cell>
          <cell r="H513">
            <v>3300</v>
          </cell>
          <cell r="I513">
            <v>336</v>
          </cell>
          <cell r="K513" t="str">
            <v>Servicios de apoyo administrativo, traducción, fotocopiado e impresión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T513">
            <v>0</v>
          </cell>
        </row>
        <row r="514">
          <cell r="A514">
            <v>142</v>
          </cell>
          <cell r="B514">
            <v>2017</v>
          </cell>
          <cell r="C514">
            <v>8300</v>
          </cell>
          <cell r="D514">
            <v>2</v>
          </cell>
          <cell r="E514">
            <v>2</v>
          </cell>
          <cell r="F514">
            <v>1</v>
          </cell>
          <cell r="G514">
            <v>3000</v>
          </cell>
          <cell r="H514">
            <v>3300</v>
          </cell>
          <cell r="I514">
            <v>336</v>
          </cell>
          <cell r="J514">
            <v>1</v>
          </cell>
          <cell r="K514" t="str">
            <v>Convocatoria para operadores de Procuración de Justicia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 t="str">
            <v>Convocatorias</v>
          </cell>
          <cell r="T514">
            <v>0</v>
          </cell>
        </row>
        <row r="515">
          <cell r="A515">
            <v>143</v>
          </cell>
          <cell r="B515">
            <v>2017</v>
          </cell>
          <cell r="C515">
            <v>8300</v>
          </cell>
          <cell r="D515">
            <v>2</v>
          </cell>
          <cell r="E515">
            <v>2</v>
          </cell>
          <cell r="F515">
            <v>1</v>
          </cell>
          <cell r="G515">
            <v>3000</v>
          </cell>
          <cell r="H515">
            <v>3300</v>
          </cell>
          <cell r="I515">
            <v>336</v>
          </cell>
          <cell r="J515">
            <v>2</v>
          </cell>
          <cell r="K515" t="str">
            <v>Convocatoria para operadores del Sistema Penitenciario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 t="str">
            <v>Convocatorias</v>
          </cell>
          <cell r="T515">
            <v>0</v>
          </cell>
        </row>
        <row r="516">
          <cell r="A516">
            <v>144</v>
          </cell>
          <cell r="B516">
            <v>2017</v>
          </cell>
          <cell r="C516">
            <v>8300</v>
          </cell>
          <cell r="D516">
            <v>2</v>
          </cell>
          <cell r="E516">
            <v>2</v>
          </cell>
          <cell r="F516">
            <v>1</v>
          </cell>
          <cell r="G516">
            <v>3000</v>
          </cell>
          <cell r="H516">
            <v>3300</v>
          </cell>
          <cell r="I516">
            <v>336</v>
          </cell>
          <cell r="J516">
            <v>3</v>
          </cell>
          <cell r="K516" t="str">
            <v>Convocatoria para otros operadores de las Instituciones de Seguridad Pública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 t="str">
            <v>Convocatorias</v>
          </cell>
          <cell r="T516">
            <v>0</v>
          </cell>
        </row>
        <row r="517">
          <cell r="A517">
            <v>145</v>
          </cell>
          <cell r="B517">
            <v>2017</v>
          </cell>
          <cell r="C517">
            <v>8300</v>
          </cell>
          <cell r="D517">
            <v>2</v>
          </cell>
          <cell r="E517">
            <v>2</v>
          </cell>
          <cell r="F517">
            <v>1</v>
          </cell>
          <cell r="G517">
            <v>3000</v>
          </cell>
          <cell r="H517">
            <v>3300</v>
          </cell>
          <cell r="I517">
            <v>336</v>
          </cell>
          <cell r="J517">
            <v>4</v>
          </cell>
          <cell r="K517" t="str">
            <v>Convocatoria Policía Estatal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Convocatorias</v>
          </cell>
          <cell r="T517">
            <v>0</v>
          </cell>
        </row>
        <row r="518">
          <cell r="A518">
            <v>146</v>
          </cell>
          <cell r="B518">
            <v>2017</v>
          </cell>
          <cell r="C518">
            <v>8300</v>
          </cell>
          <cell r="D518">
            <v>2</v>
          </cell>
          <cell r="E518">
            <v>2</v>
          </cell>
          <cell r="F518">
            <v>1</v>
          </cell>
          <cell r="G518">
            <v>3000</v>
          </cell>
          <cell r="H518">
            <v>3300</v>
          </cell>
          <cell r="I518">
            <v>336</v>
          </cell>
          <cell r="J518">
            <v>5</v>
          </cell>
          <cell r="K518" t="str">
            <v>Convocatoria Policía Municipal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Convocatorias</v>
          </cell>
          <cell r="T518">
            <v>0</v>
          </cell>
        </row>
        <row r="519">
          <cell r="A519">
            <v>147</v>
          </cell>
          <cell r="B519">
            <v>2017</v>
          </cell>
          <cell r="C519">
            <v>8300</v>
          </cell>
          <cell r="D519">
            <v>2</v>
          </cell>
          <cell r="E519">
            <v>2</v>
          </cell>
          <cell r="F519">
            <v>1</v>
          </cell>
          <cell r="G519">
            <v>3000</v>
          </cell>
          <cell r="H519">
            <v>3300</v>
          </cell>
          <cell r="I519">
            <v>336</v>
          </cell>
          <cell r="J519">
            <v>6</v>
          </cell>
          <cell r="K519" t="str">
            <v>Evaluación del desempeño para Ministerios Públicos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 t="str">
            <v>Evaluaciones</v>
          </cell>
          <cell r="T519">
            <v>0</v>
          </cell>
        </row>
        <row r="520">
          <cell r="A520">
            <v>148</v>
          </cell>
          <cell r="B520">
            <v>2017</v>
          </cell>
          <cell r="C520">
            <v>8300</v>
          </cell>
          <cell r="D520">
            <v>2</v>
          </cell>
          <cell r="E520">
            <v>2</v>
          </cell>
          <cell r="F520">
            <v>1</v>
          </cell>
          <cell r="G520">
            <v>3000</v>
          </cell>
          <cell r="H520">
            <v>3300</v>
          </cell>
          <cell r="I520">
            <v>336</v>
          </cell>
          <cell r="J520">
            <v>7</v>
          </cell>
          <cell r="K520" t="str">
            <v>Evaluación del desempeño para Personal de Custodia Penitenciaria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Evaluaciones</v>
          </cell>
          <cell r="T520">
            <v>0</v>
          </cell>
        </row>
        <row r="521">
          <cell r="A521">
            <v>149</v>
          </cell>
          <cell r="B521">
            <v>2017</v>
          </cell>
          <cell r="C521">
            <v>8300</v>
          </cell>
          <cell r="D521">
            <v>2</v>
          </cell>
          <cell r="E521">
            <v>2</v>
          </cell>
          <cell r="F521">
            <v>1</v>
          </cell>
          <cell r="G521">
            <v>3000</v>
          </cell>
          <cell r="H521">
            <v>3300</v>
          </cell>
          <cell r="I521">
            <v>336</v>
          </cell>
          <cell r="J521">
            <v>8</v>
          </cell>
          <cell r="K521" t="str">
            <v>Evaluación del desempeño para Peritos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Evaluaciones</v>
          </cell>
          <cell r="T521">
            <v>0</v>
          </cell>
        </row>
        <row r="522">
          <cell r="A522">
            <v>150</v>
          </cell>
          <cell r="B522">
            <v>2017</v>
          </cell>
          <cell r="C522">
            <v>8300</v>
          </cell>
          <cell r="D522">
            <v>2</v>
          </cell>
          <cell r="E522">
            <v>2</v>
          </cell>
          <cell r="F522">
            <v>1</v>
          </cell>
          <cell r="G522">
            <v>3000</v>
          </cell>
          <cell r="H522">
            <v>3300</v>
          </cell>
          <cell r="I522">
            <v>336</v>
          </cell>
          <cell r="J522">
            <v>9</v>
          </cell>
          <cell r="K522" t="str">
            <v>Evaluación del desempeño para Policías de Investigación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Evaluaciones</v>
          </cell>
          <cell r="T522">
            <v>0</v>
          </cell>
        </row>
        <row r="523">
          <cell r="A523">
            <v>151</v>
          </cell>
          <cell r="B523">
            <v>2017</v>
          </cell>
          <cell r="C523">
            <v>8300</v>
          </cell>
          <cell r="D523">
            <v>2</v>
          </cell>
          <cell r="E523">
            <v>2</v>
          </cell>
          <cell r="F523">
            <v>1</v>
          </cell>
          <cell r="G523">
            <v>3000</v>
          </cell>
          <cell r="H523">
            <v>3300</v>
          </cell>
          <cell r="I523">
            <v>336</v>
          </cell>
          <cell r="J523">
            <v>10</v>
          </cell>
          <cell r="K523" t="str">
            <v>Evaluación del desempeño para Policías Estatales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 t="str">
            <v>Evaluaciones</v>
          </cell>
          <cell r="T523">
            <v>0</v>
          </cell>
        </row>
        <row r="524">
          <cell r="A524">
            <v>152</v>
          </cell>
          <cell r="B524">
            <v>2017</v>
          </cell>
          <cell r="C524">
            <v>8300</v>
          </cell>
          <cell r="D524">
            <v>2</v>
          </cell>
          <cell r="E524">
            <v>2</v>
          </cell>
          <cell r="F524">
            <v>1</v>
          </cell>
          <cell r="G524">
            <v>3000</v>
          </cell>
          <cell r="H524">
            <v>3300</v>
          </cell>
          <cell r="I524">
            <v>336</v>
          </cell>
          <cell r="J524">
            <v>11</v>
          </cell>
          <cell r="K524" t="str">
            <v xml:space="preserve">Evaluación del desempeño para Policías Municipales 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Evaluaciones</v>
          </cell>
          <cell r="T524">
            <v>0</v>
          </cell>
        </row>
        <row r="525">
          <cell r="A525">
            <v>153</v>
          </cell>
          <cell r="B525">
            <v>2017</v>
          </cell>
          <cell r="C525">
            <v>8300</v>
          </cell>
          <cell r="D525">
            <v>2</v>
          </cell>
          <cell r="E525">
            <v>2</v>
          </cell>
          <cell r="F525">
            <v>1</v>
          </cell>
          <cell r="G525">
            <v>3000</v>
          </cell>
          <cell r="H525">
            <v>3300</v>
          </cell>
          <cell r="I525">
            <v>336</v>
          </cell>
          <cell r="J525">
            <v>12</v>
          </cell>
          <cell r="K525" t="str">
            <v>Evaluación del desempeño para otros integrantes de las Instituciones de Seguridad Pública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 t="str">
            <v>Evaluaciones</v>
          </cell>
          <cell r="T525">
            <v>0</v>
          </cell>
        </row>
        <row r="526">
          <cell r="A526">
            <v>154</v>
          </cell>
          <cell r="B526">
            <v>2017</v>
          </cell>
          <cell r="C526">
            <v>8300</v>
          </cell>
          <cell r="D526">
            <v>2</v>
          </cell>
          <cell r="E526">
            <v>2</v>
          </cell>
          <cell r="F526">
            <v>1</v>
          </cell>
          <cell r="G526">
            <v>3000</v>
          </cell>
          <cell r="H526">
            <v>3300</v>
          </cell>
          <cell r="I526">
            <v>336</v>
          </cell>
          <cell r="J526">
            <v>13</v>
          </cell>
          <cell r="K526" t="str">
            <v>Impresiones de documentos oficiales para la prestación de servicios públicos, identificación, formatos administrativos y fiscales, formas valoradas, certificados y títulos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 t="str">
            <v>Servicio</v>
          </cell>
          <cell r="T526">
            <v>0</v>
          </cell>
        </row>
        <row r="527">
          <cell r="A527">
            <v>155</v>
          </cell>
          <cell r="B527">
            <v>2017</v>
          </cell>
          <cell r="C527">
            <v>8300</v>
          </cell>
          <cell r="D527">
            <v>2</v>
          </cell>
          <cell r="E527">
            <v>2</v>
          </cell>
          <cell r="F527">
            <v>1</v>
          </cell>
          <cell r="G527">
            <v>3000</v>
          </cell>
          <cell r="H527">
            <v>3300</v>
          </cell>
          <cell r="I527">
            <v>336</v>
          </cell>
          <cell r="J527">
            <v>14</v>
          </cell>
          <cell r="K527" t="str">
            <v>Información en medios masivos derivada de la operación y administración de las dependencias y entidades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 t="str">
            <v>Servicio</v>
          </cell>
          <cell r="T527">
            <v>0</v>
          </cell>
        </row>
        <row r="528">
          <cell r="A528">
            <v>156</v>
          </cell>
          <cell r="B528">
            <v>2017</v>
          </cell>
          <cell r="C528">
            <v>8300</v>
          </cell>
          <cell r="D528">
            <v>2</v>
          </cell>
          <cell r="E528">
            <v>2</v>
          </cell>
          <cell r="F528">
            <v>1</v>
          </cell>
          <cell r="G528">
            <v>3000</v>
          </cell>
          <cell r="H528">
            <v>3300</v>
          </cell>
          <cell r="I528">
            <v>339</v>
          </cell>
          <cell r="K528" t="str">
            <v>Servicios profesionales, científicos y técnicos integrales</v>
          </cell>
          <cell r="L528">
            <v>225000</v>
          </cell>
          <cell r="M528">
            <v>0</v>
          </cell>
          <cell r="N528">
            <v>225000</v>
          </cell>
          <cell r="O528">
            <v>0</v>
          </cell>
          <cell r="P528">
            <v>0</v>
          </cell>
          <cell r="Q528">
            <v>0</v>
          </cell>
          <cell r="R528">
            <v>225000</v>
          </cell>
          <cell r="T528">
            <v>0</v>
          </cell>
        </row>
        <row r="529">
          <cell r="A529">
            <v>157</v>
          </cell>
          <cell r="B529">
            <v>2017</v>
          </cell>
          <cell r="C529">
            <v>8300</v>
          </cell>
          <cell r="D529">
            <v>2</v>
          </cell>
          <cell r="E529">
            <v>2</v>
          </cell>
          <cell r="F529">
            <v>1</v>
          </cell>
          <cell r="G529">
            <v>3000</v>
          </cell>
          <cell r="H529">
            <v>3300</v>
          </cell>
          <cell r="I529">
            <v>339</v>
          </cell>
          <cell r="J529">
            <v>1</v>
          </cell>
          <cell r="K529" t="str">
            <v>Subcontratación de servicios con terceros</v>
          </cell>
          <cell r="L529">
            <v>225000</v>
          </cell>
          <cell r="M529">
            <v>0</v>
          </cell>
          <cell r="N529">
            <v>225000</v>
          </cell>
          <cell r="O529">
            <v>0</v>
          </cell>
          <cell r="P529">
            <v>0</v>
          </cell>
          <cell r="Q529">
            <v>0</v>
          </cell>
          <cell r="R529">
            <v>225000</v>
          </cell>
          <cell r="S529" t="str">
            <v>Evaluaciones</v>
          </cell>
          <cell r="T529">
            <v>0</v>
          </cell>
        </row>
        <row r="530">
          <cell r="A530">
            <v>158</v>
          </cell>
          <cell r="B530">
            <v>2017</v>
          </cell>
          <cell r="C530">
            <v>8300</v>
          </cell>
          <cell r="D530">
            <v>2</v>
          </cell>
          <cell r="E530">
            <v>2</v>
          </cell>
          <cell r="F530">
            <v>1</v>
          </cell>
          <cell r="G530">
            <v>3000</v>
          </cell>
          <cell r="H530">
            <v>3300</v>
          </cell>
          <cell r="I530">
            <v>339</v>
          </cell>
          <cell r="K530" t="str">
            <v>Evaluación de Competencias Básicas para Personal de Custodia Penitenciaria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 t="str">
            <v>Evaluaciones</v>
          </cell>
          <cell r="T530">
            <v>0</v>
          </cell>
        </row>
        <row r="531">
          <cell r="A531">
            <v>159</v>
          </cell>
          <cell r="B531">
            <v>2017</v>
          </cell>
          <cell r="C531">
            <v>8300</v>
          </cell>
          <cell r="D531">
            <v>2</v>
          </cell>
          <cell r="E531">
            <v>2</v>
          </cell>
          <cell r="F531">
            <v>1</v>
          </cell>
          <cell r="G531">
            <v>3000</v>
          </cell>
          <cell r="H531">
            <v>3300</v>
          </cell>
          <cell r="I531">
            <v>339</v>
          </cell>
          <cell r="K531" t="str">
            <v>Evaluación de Competencias Básicas para Policías Estatales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 t="str">
            <v>Evaluaciones</v>
          </cell>
          <cell r="T531">
            <v>0</v>
          </cell>
        </row>
        <row r="532">
          <cell r="A532">
            <v>160</v>
          </cell>
          <cell r="B532">
            <v>2017</v>
          </cell>
          <cell r="C532">
            <v>8300</v>
          </cell>
          <cell r="D532">
            <v>2</v>
          </cell>
          <cell r="E532">
            <v>2</v>
          </cell>
          <cell r="F532">
            <v>1</v>
          </cell>
          <cell r="G532">
            <v>3000</v>
          </cell>
          <cell r="H532">
            <v>3300</v>
          </cell>
          <cell r="I532">
            <v>339</v>
          </cell>
          <cell r="K532" t="str">
            <v>Evaluación de Competencias Básicas para Policías Municipales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 t="str">
            <v>Evaluaciones</v>
          </cell>
          <cell r="T532">
            <v>0</v>
          </cell>
        </row>
        <row r="533">
          <cell r="A533">
            <v>161</v>
          </cell>
          <cell r="B533">
            <v>2017</v>
          </cell>
          <cell r="C533">
            <v>8300</v>
          </cell>
          <cell r="D533">
            <v>2</v>
          </cell>
          <cell r="E533">
            <v>2</v>
          </cell>
          <cell r="F533">
            <v>1</v>
          </cell>
          <cell r="G533">
            <v>3000</v>
          </cell>
          <cell r="H533">
            <v>3300</v>
          </cell>
          <cell r="I533">
            <v>339</v>
          </cell>
          <cell r="K533" t="str">
            <v>Evaluación de Competencias Básicas para Policías de Investigación</v>
          </cell>
          <cell r="L533">
            <v>225000</v>
          </cell>
          <cell r="M533">
            <v>0</v>
          </cell>
          <cell r="N533">
            <v>225000</v>
          </cell>
          <cell r="O533">
            <v>0</v>
          </cell>
          <cell r="P533">
            <v>0</v>
          </cell>
          <cell r="Q533">
            <v>0</v>
          </cell>
          <cell r="R533">
            <v>225000</v>
          </cell>
          <cell r="S533" t="str">
            <v>Evaluaciones</v>
          </cell>
          <cell r="T533">
            <v>500</v>
          </cell>
        </row>
        <row r="534">
          <cell r="A534">
            <v>162</v>
          </cell>
          <cell r="B534">
            <v>2017</v>
          </cell>
          <cell r="C534">
            <v>8300</v>
          </cell>
          <cell r="D534">
            <v>2</v>
          </cell>
          <cell r="E534">
            <v>2</v>
          </cell>
          <cell r="F534">
            <v>1</v>
          </cell>
          <cell r="G534">
            <v>3000</v>
          </cell>
          <cell r="H534">
            <v>3300</v>
          </cell>
          <cell r="I534">
            <v>339</v>
          </cell>
          <cell r="K534" t="str">
            <v>Evaluación de  aspirantes a Instructores Evaluadores de la función.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 t="str">
            <v>Evaluaciones</v>
          </cell>
          <cell r="T534">
            <v>0</v>
          </cell>
        </row>
        <row r="535">
          <cell r="A535">
            <v>163</v>
          </cell>
          <cell r="B535">
            <v>2017</v>
          </cell>
          <cell r="C535">
            <v>8300</v>
          </cell>
          <cell r="D535">
            <v>2</v>
          </cell>
          <cell r="E535">
            <v>2</v>
          </cell>
          <cell r="F535">
            <v>1</v>
          </cell>
          <cell r="G535">
            <v>3000</v>
          </cell>
          <cell r="H535">
            <v>3700</v>
          </cell>
          <cell r="K535" t="str">
            <v>Servicios de Traslado y Viáticos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T535">
            <v>0</v>
          </cell>
        </row>
        <row r="536">
          <cell r="A536">
            <v>164</v>
          </cell>
          <cell r="B536">
            <v>2017</v>
          </cell>
          <cell r="C536">
            <v>8300</v>
          </cell>
          <cell r="D536">
            <v>2</v>
          </cell>
          <cell r="E536">
            <v>2</v>
          </cell>
          <cell r="F536">
            <v>1</v>
          </cell>
          <cell r="G536">
            <v>3000</v>
          </cell>
          <cell r="H536">
            <v>3700</v>
          </cell>
          <cell r="I536">
            <v>371</v>
          </cell>
          <cell r="K536" t="str">
            <v>Pasajes aéreos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T536">
            <v>0</v>
          </cell>
        </row>
        <row r="537">
          <cell r="A537">
            <v>165</v>
          </cell>
          <cell r="B537">
            <v>2017</v>
          </cell>
          <cell r="C537">
            <v>8300</v>
          </cell>
          <cell r="D537">
            <v>2</v>
          </cell>
          <cell r="E537">
            <v>2</v>
          </cell>
          <cell r="F537">
            <v>1</v>
          </cell>
          <cell r="G537">
            <v>3000</v>
          </cell>
          <cell r="H537">
            <v>3700</v>
          </cell>
          <cell r="I537">
            <v>371</v>
          </cell>
          <cell r="J537">
            <v>1</v>
          </cell>
          <cell r="K537" t="str">
            <v xml:space="preserve">Pasajes aéreos nacionales 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 t="str">
            <v>Traslado</v>
          </cell>
          <cell r="T537">
            <v>0</v>
          </cell>
        </row>
        <row r="538">
          <cell r="A538">
            <v>166</v>
          </cell>
          <cell r="B538">
            <v>2017</v>
          </cell>
          <cell r="C538">
            <v>8300</v>
          </cell>
          <cell r="D538">
            <v>2</v>
          </cell>
          <cell r="E538">
            <v>2</v>
          </cell>
          <cell r="F538">
            <v>1</v>
          </cell>
          <cell r="G538">
            <v>3000</v>
          </cell>
          <cell r="H538">
            <v>3700</v>
          </cell>
          <cell r="I538">
            <v>372</v>
          </cell>
          <cell r="K538" t="str">
            <v>Pasajes terrestres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T538">
            <v>0</v>
          </cell>
        </row>
        <row r="539">
          <cell r="A539">
            <v>167</v>
          </cell>
          <cell r="B539">
            <v>2017</v>
          </cell>
          <cell r="C539">
            <v>8300</v>
          </cell>
          <cell r="D539">
            <v>2</v>
          </cell>
          <cell r="E539">
            <v>2</v>
          </cell>
          <cell r="F539">
            <v>1</v>
          </cell>
          <cell r="G539">
            <v>3000</v>
          </cell>
          <cell r="H539">
            <v>3700</v>
          </cell>
          <cell r="I539">
            <v>372</v>
          </cell>
          <cell r="J539">
            <v>1</v>
          </cell>
          <cell r="K539" t="str">
            <v xml:space="preserve">Pasajes terrestres nacionales 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 t="str">
            <v>Traslado</v>
          </cell>
          <cell r="T539">
            <v>0</v>
          </cell>
        </row>
        <row r="540">
          <cell r="A540">
            <v>168</v>
          </cell>
          <cell r="B540">
            <v>2017</v>
          </cell>
          <cell r="C540">
            <v>8300</v>
          </cell>
          <cell r="D540">
            <v>2</v>
          </cell>
          <cell r="E540">
            <v>2</v>
          </cell>
          <cell r="F540">
            <v>1</v>
          </cell>
          <cell r="G540">
            <v>3000</v>
          </cell>
          <cell r="H540">
            <v>3700</v>
          </cell>
          <cell r="I540">
            <v>375</v>
          </cell>
          <cell r="K540" t="str">
            <v>Viáticos en el país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T540">
            <v>0</v>
          </cell>
        </row>
        <row r="541">
          <cell r="A541">
            <v>169</v>
          </cell>
          <cell r="B541">
            <v>2017</v>
          </cell>
          <cell r="C541">
            <v>8300</v>
          </cell>
          <cell r="D541">
            <v>2</v>
          </cell>
          <cell r="E541">
            <v>2</v>
          </cell>
          <cell r="F541">
            <v>1</v>
          </cell>
          <cell r="G541">
            <v>3000</v>
          </cell>
          <cell r="H541">
            <v>3700</v>
          </cell>
          <cell r="I541">
            <v>375</v>
          </cell>
          <cell r="J541">
            <v>1</v>
          </cell>
          <cell r="K541" t="str">
            <v xml:space="preserve">Viáticos nacionales 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 t="str">
            <v>Traslado</v>
          </cell>
          <cell r="T541">
            <v>0</v>
          </cell>
        </row>
        <row r="542">
          <cell r="A542">
            <v>170</v>
          </cell>
          <cell r="B542">
            <v>2017</v>
          </cell>
          <cell r="C542">
            <v>8300</v>
          </cell>
          <cell r="D542">
            <v>2</v>
          </cell>
          <cell r="E542">
            <v>2</v>
          </cell>
          <cell r="F542">
            <v>1</v>
          </cell>
          <cell r="G542">
            <v>3000</v>
          </cell>
          <cell r="H542">
            <v>3700</v>
          </cell>
          <cell r="I542">
            <v>376</v>
          </cell>
          <cell r="K542" t="str">
            <v>Viáticos en el extranjero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T542">
            <v>0</v>
          </cell>
        </row>
        <row r="543">
          <cell r="A543">
            <v>171</v>
          </cell>
          <cell r="B543">
            <v>2017</v>
          </cell>
          <cell r="C543">
            <v>8300</v>
          </cell>
          <cell r="D543">
            <v>2</v>
          </cell>
          <cell r="E543">
            <v>2</v>
          </cell>
          <cell r="F543">
            <v>1</v>
          </cell>
          <cell r="G543">
            <v>3000</v>
          </cell>
          <cell r="H543">
            <v>3700</v>
          </cell>
          <cell r="I543">
            <v>376</v>
          </cell>
          <cell r="J543">
            <v>1</v>
          </cell>
          <cell r="K543" t="str">
            <v>Viáticos en el extranjero asociados a los programas de Seguridad Pública Nacional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 t="str">
            <v>Traslado</v>
          </cell>
          <cell r="T543">
            <v>0</v>
          </cell>
        </row>
        <row r="544">
          <cell r="A544">
            <v>172</v>
          </cell>
          <cell r="B544">
            <v>2017</v>
          </cell>
          <cell r="C544">
            <v>8300</v>
          </cell>
          <cell r="D544">
            <v>2</v>
          </cell>
          <cell r="E544">
            <v>2</v>
          </cell>
          <cell r="F544">
            <v>1</v>
          </cell>
          <cell r="G544">
            <v>4000</v>
          </cell>
          <cell r="K544" t="str">
            <v>TRANSFERENCIAS, ASIGNACIONES, SUBSIDIOS Y OTRAS AYUDAS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T544">
            <v>0</v>
          </cell>
        </row>
        <row r="545">
          <cell r="A545">
            <v>173</v>
          </cell>
          <cell r="B545">
            <v>2017</v>
          </cell>
          <cell r="C545">
            <v>8300</v>
          </cell>
          <cell r="D545">
            <v>2</v>
          </cell>
          <cell r="E545">
            <v>2</v>
          </cell>
          <cell r="F545">
            <v>1</v>
          </cell>
          <cell r="G545">
            <v>4000</v>
          </cell>
          <cell r="H545">
            <v>4400</v>
          </cell>
          <cell r="K545" t="str">
            <v>Ayudas Sociales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T545">
            <v>0</v>
          </cell>
        </row>
        <row r="546">
          <cell r="A546">
            <v>174</v>
          </cell>
          <cell r="B546">
            <v>2017</v>
          </cell>
          <cell r="C546">
            <v>8300</v>
          </cell>
          <cell r="D546">
            <v>2</v>
          </cell>
          <cell r="E546">
            <v>2</v>
          </cell>
          <cell r="F546">
            <v>1</v>
          </cell>
          <cell r="G546">
            <v>4000</v>
          </cell>
          <cell r="H546">
            <v>4400</v>
          </cell>
          <cell r="I546">
            <v>442</v>
          </cell>
          <cell r="K546" t="str">
            <v>Becas y otras ayudas para programas de capacitación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T546">
            <v>0</v>
          </cell>
        </row>
        <row r="547">
          <cell r="A547">
            <v>175</v>
          </cell>
          <cell r="B547">
            <v>2017</v>
          </cell>
          <cell r="C547">
            <v>8300</v>
          </cell>
          <cell r="D547">
            <v>2</v>
          </cell>
          <cell r="E547">
            <v>2</v>
          </cell>
          <cell r="F547">
            <v>1</v>
          </cell>
          <cell r="G547">
            <v>4000</v>
          </cell>
          <cell r="H547">
            <v>4400</v>
          </cell>
          <cell r="I547">
            <v>442</v>
          </cell>
          <cell r="J547">
            <v>1</v>
          </cell>
          <cell r="K547" t="str">
            <v>Becas y otras ayudas para programas de capacitación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 t="str">
            <v>Beca</v>
          </cell>
          <cell r="T547">
            <v>0</v>
          </cell>
        </row>
        <row r="548">
          <cell r="A548">
            <v>176</v>
          </cell>
          <cell r="B548">
            <v>2017</v>
          </cell>
          <cell r="C548">
            <v>8300</v>
          </cell>
          <cell r="D548">
            <v>2</v>
          </cell>
          <cell r="E548">
            <v>2</v>
          </cell>
          <cell r="F548">
            <v>1</v>
          </cell>
          <cell r="G548">
            <v>4000</v>
          </cell>
          <cell r="H548">
            <v>4400</v>
          </cell>
          <cell r="I548">
            <v>442</v>
          </cell>
          <cell r="K548" t="str">
            <v>Becas para aspirantes a Agentes del Ministerio Público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 t="str">
            <v>Beca</v>
          </cell>
          <cell r="T548">
            <v>0</v>
          </cell>
        </row>
        <row r="549">
          <cell r="A549">
            <v>177</v>
          </cell>
          <cell r="B549">
            <v>2017</v>
          </cell>
          <cell r="C549">
            <v>8300</v>
          </cell>
          <cell r="D549">
            <v>2</v>
          </cell>
          <cell r="E549">
            <v>2</v>
          </cell>
          <cell r="F549">
            <v>1</v>
          </cell>
          <cell r="G549">
            <v>4000</v>
          </cell>
          <cell r="H549">
            <v>4400</v>
          </cell>
          <cell r="I549">
            <v>442</v>
          </cell>
          <cell r="K549" t="str">
            <v>Becas para aspirantes a Personal de Custodia Penitenciaria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 t="str">
            <v>Beca</v>
          </cell>
          <cell r="T549">
            <v>0</v>
          </cell>
        </row>
        <row r="550">
          <cell r="A550">
            <v>178</v>
          </cell>
          <cell r="B550">
            <v>2017</v>
          </cell>
          <cell r="C550">
            <v>8300</v>
          </cell>
          <cell r="D550">
            <v>2</v>
          </cell>
          <cell r="E550">
            <v>2</v>
          </cell>
          <cell r="F550">
            <v>1</v>
          </cell>
          <cell r="G550">
            <v>4000</v>
          </cell>
          <cell r="H550">
            <v>4400</v>
          </cell>
          <cell r="I550">
            <v>442</v>
          </cell>
          <cell r="K550" t="str">
            <v>Becas para aspirantes a Peritos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 t="str">
            <v>Beca</v>
          </cell>
          <cell r="T550">
            <v>0</v>
          </cell>
        </row>
        <row r="551">
          <cell r="A551">
            <v>179</v>
          </cell>
          <cell r="B551">
            <v>2017</v>
          </cell>
          <cell r="C551">
            <v>8300</v>
          </cell>
          <cell r="D551">
            <v>2</v>
          </cell>
          <cell r="E551">
            <v>2</v>
          </cell>
          <cell r="F551">
            <v>1</v>
          </cell>
          <cell r="G551">
            <v>4000</v>
          </cell>
          <cell r="H551">
            <v>4400</v>
          </cell>
          <cell r="I551">
            <v>442</v>
          </cell>
          <cell r="K551" t="str">
            <v>Becas para aspirantes a Policía de Investigación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Beca</v>
          </cell>
          <cell r="T551">
            <v>0</v>
          </cell>
        </row>
        <row r="552">
          <cell r="A552">
            <v>180</v>
          </cell>
          <cell r="B552">
            <v>2017</v>
          </cell>
          <cell r="C552">
            <v>8300</v>
          </cell>
          <cell r="D552">
            <v>2</v>
          </cell>
          <cell r="E552">
            <v>2</v>
          </cell>
          <cell r="F552">
            <v>1</v>
          </cell>
          <cell r="G552">
            <v>4000</v>
          </cell>
          <cell r="H552">
            <v>4400</v>
          </cell>
          <cell r="I552">
            <v>442</v>
          </cell>
          <cell r="K552" t="str">
            <v>Becas para aspirantes a Policía Estatal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Beca</v>
          </cell>
          <cell r="T552">
            <v>0</v>
          </cell>
        </row>
        <row r="553">
          <cell r="A553">
            <v>181</v>
          </cell>
          <cell r="B553">
            <v>2017</v>
          </cell>
          <cell r="C553">
            <v>8300</v>
          </cell>
          <cell r="D553">
            <v>2</v>
          </cell>
          <cell r="E553">
            <v>2</v>
          </cell>
          <cell r="F553">
            <v>1</v>
          </cell>
          <cell r="G553">
            <v>4000</v>
          </cell>
          <cell r="H553">
            <v>4400</v>
          </cell>
          <cell r="I553">
            <v>442</v>
          </cell>
          <cell r="K553" t="str">
            <v>Becas para aspirantes a Policía Municipal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 t="str">
            <v>Beca</v>
          </cell>
          <cell r="T553">
            <v>0</v>
          </cell>
        </row>
        <row r="554">
          <cell r="A554">
            <v>182</v>
          </cell>
          <cell r="B554">
            <v>2017</v>
          </cell>
          <cell r="C554">
            <v>8300</v>
          </cell>
          <cell r="D554">
            <v>2</v>
          </cell>
          <cell r="E554">
            <v>2</v>
          </cell>
          <cell r="F554">
            <v>1</v>
          </cell>
          <cell r="G554">
            <v>4000</v>
          </cell>
          <cell r="H554">
            <v>4400</v>
          </cell>
          <cell r="I554">
            <v>442</v>
          </cell>
          <cell r="K554" t="str">
            <v>Becas para aspirantes a Administrativo del sistema penitenciario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 t="str">
            <v>Beca</v>
          </cell>
          <cell r="T554">
            <v>0</v>
          </cell>
        </row>
        <row r="555">
          <cell r="A555">
            <v>183</v>
          </cell>
          <cell r="B555">
            <v>2017</v>
          </cell>
          <cell r="C555">
            <v>8300</v>
          </cell>
          <cell r="D555">
            <v>2</v>
          </cell>
          <cell r="E555">
            <v>2</v>
          </cell>
          <cell r="F555">
            <v>1</v>
          </cell>
          <cell r="G555">
            <v>4000</v>
          </cell>
          <cell r="H555">
            <v>4400</v>
          </cell>
          <cell r="I555">
            <v>442</v>
          </cell>
          <cell r="K555" t="str">
            <v>Becas para aspirantes a Técnico del sistema penitenciario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 t="str">
            <v>Beca</v>
          </cell>
          <cell r="T555">
            <v>0</v>
          </cell>
        </row>
        <row r="556">
          <cell r="A556">
            <v>184</v>
          </cell>
          <cell r="B556">
            <v>2017</v>
          </cell>
          <cell r="C556">
            <v>8300</v>
          </cell>
          <cell r="D556">
            <v>2</v>
          </cell>
          <cell r="E556">
            <v>2</v>
          </cell>
          <cell r="F556">
            <v>1</v>
          </cell>
          <cell r="G556">
            <v>4000</v>
          </cell>
          <cell r="H556">
            <v>4400</v>
          </cell>
          <cell r="I556">
            <v>442</v>
          </cell>
          <cell r="K556" t="str">
            <v>Becas para aspirantes a Jurídico del sistema penitenciario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 t="str">
            <v>Beca</v>
          </cell>
          <cell r="T556">
            <v>0</v>
          </cell>
        </row>
        <row r="557">
          <cell r="A557">
            <v>185</v>
          </cell>
          <cell r="B557">
            <v>2017</v>
          </cell>
          <cell r="C557">
            <v>8300</v>
          </cell>
          <cell r="D557">
            <v>2</v>
          </cell>
          <cell r="E557">
            <v>2</v>
          </cell>
          <cell r="F557">
            <v>1</v>
          </cell>
          <cell r="G557">
            <v>4000</v>
          </cell>
          <cell r="H557">
            <v>4400</v>
          </cell>
          <cell r="I557">
            <v>442</v>
          </cell>
          <cell r="K557" t="str">
            <v>Becas para aspirante a Guía Técnico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 t="str">
            <v>Beca</v>
          </cell>
          <cell r="T557">
            <v>0</v>
          </cell>
        </row>
        <row r="558">
          <cell r="A558">
            <v>186</v>
          </cell>
          <cell r="B558">
            <v>2017</v>
          </cell>
          <cell r="C558">
            <v>8300</v>
          </cell>
          <cell r="D558">
            <v>2</v>
          </cell>
          <cell r="E558">
            <v>2</v>
          </cell>
          <cell r="F558">
            <v>1</v>
          </cell>
          <cell r="G558">
            <v>4000</v>
          </cell>
          <cell r="H558">
            <v>4400</v>
          </cell>
          <cell r="I558">
            <v>442</v>
          </cell>
          <cell r="K558" t="str">
            <v>Becas para otros aspirantes a ser integrantes de las instituciones de seguridad pública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 t="str">
            <v>Beca</v>
          </cell>
          <cell r="T558">
            <v>0</v>
          </cell>
        </row>
        <row r="559">
          <cell r="A559">
            <v>187</v>
          </cell>
          <cell r="B559">
            <v>2017</v>
          </cell>
          <cell r="C559">
            <v>8300</v>
          </cell>
          <cell r="D559">
            <v>2</v>
          </cell>
          <cell r="E559">
            <v>2</v>
          </cell>
          <cell r="F559">
            <v>1</v>
          </cell>
          <cell r="G559">
            <v>5000</v>
          </cell>
          <cell r="K559" t="str">
            <v>BIENES MUEBLES, INMUEBLES E INTANGIBLES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T559">
            <v>0</v>
          </cell>
        </row>
        <row r="560">
          <cell r="A560">
            <v>188</v>
          </cell>
          <cell r="B560">
            <v>2017</v>
          </cell>
          <cell r="C560">
            <v>8300</v>
          </cell>
          <cell r="D560">
            <v>2</v>
          </cell>
          <cell r="E560">
            <v>2</v>
          </cell>
          <cell r="F560">
            <v>1</v>
          </cell>
          <cell r="G560">
            <v>5000</v>
          </cell>
          <cell r="H560">
            <v>5200</v>
          </cell>
          <cell r="K560" t="str">
            <v>Mobiliario y Equipo Educacional y Recreativo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T560">
            <v>0</v>
          </cell>
        </row>
        <row r="561">
          <cell r="A561">
            <v>189</v>
          </cell>
          <cell r="B561">
            <v>2017</v>
          </cell>
          <cell r="C561">
            <v>8300</v>
          </cell>
          <cell r="D561">
            <v>2</v>
          </cell>
          <cell r="E561">
            <v>2</v>
          </cell>
          <cell r="F561">
            <v>1</v>
          </cell>
          <cell r="G561">
            <v>5000</v>
          </cell>
          <cell r="H561">
            <v>5200</v>
          </cell>
          <cell r="I561">
            <v>522</v>
          </cell>
          <cell r="K561" t="str">
            <v>Aparatos deportivos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T561">
            <v>0</v>
          </cell>
        </row>
        <row r="562">
          <cell r="A562">
            <v>190</v>
          </cell>
          <cell r="B562">
            <v>2017</v>
          </cell>
          <cell r="C562">
            <v>8300</v>
          </cell>
          <cell r="D562">
            <v>2</v>
          </cell>
          <cell r="E562">
            <v>2</v>
          </cell>
          <cell r="F562">
            <v>1</v>
          </cell>
          <cell r="G562">
            <v>5000</v>
          </cell>
          <cell r="H562">
            <v>5200</v>
          </cell>
          <cell r="I562">
            <v>522</v>
          </cell>
          <cell r="J562">
            <v>1</v>
          </cell>
          <cell r="K562" t="str">
            <v>Aparato pantorrilla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 t="str">
            <v>Pieza</v>
          </cell>
          <cell r="T562">
            <v>0</v>
          </cell>
        </row>
        <row r="563">
          <cell r="A563">
            <v>191</v>
          </cell>
          <cell r="B563">
            <v>2017</v>
          </cell>
          <cell r="C563">
            <v>8300</v>
          </cell>
          <cell r="D563">
            <v>2</v>
          </cell>
          <cell r="E563">
            <v>2</v>
          </cell>
          <cell r="F563">
            <v>1</v>
          </cell>
          <cell r="G563">
            <v>5000</v>
          </cell>
          <cell r="H563">
            <v>5200</v>
          </cell>
          <cell r="I563">
            <v>522</v>
          </cell>
          <cell r="J563">
            <v>2</v>
          </cell>
          <cell r="K563" t="str">
            <v>Banco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 t="str">
            <v>Pieza</v>
          </cell>
          <cell r="T563">
            <v>0</v>
          </cell>
        </row>
        <row r="564">
          <cell r="A564">
            <v>192</v>
          </cell>
          <cell r="B564">
            <v>2017</v>
          </cell>
          <cell r="C564">
            <v>8300</v>
          </cell>
          <cell r="D564">
            <v>2</v>
          </cell>
          <cell r="E564">
            <v>2</v>
          </cell>
          <cell r="F564">
            <v>1</v>
          </cell>
          <cell r="G564">
            <v>5000</v>
          </cell>
          <cell r="H564">
            <v>5200</v>
          </cell>
          <cell r="I564">
            <v>522</v>
          </cell>
          <cell r="J564">
            <v>3</v>
          </cell>
          <cell r="K564" t="str">
            <v>Barra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 t="str">
            <v>Pieza</v>
          </cell>
          <cell r="T564">
            <v>0</v>
          </cell>
        </row>
        <row r="565">
          <cell r="A565">
            <v>193</v>
          </cell>
          <cell r="B565">
            <v>2017</v>
          </cell>
          <cell r="C565">
            <v>8300</v>
          </cell>
          <cell r="D565">
            <v>2</v>
          </cell>
          <cell r="E565">
            <v>2</v>
          </cell>
          <cell r="F565">
            <v>1</v>
          </cell>
          <cell r="G565">
            <v>5000</v>
          </cell>
          <cell r="H565">
            <v>5200</v>
          </cell>
          <cell r="I565">
            <v>522</v>
          </cell>
          <cell r="J565">
            <v>4</v>
          </cell>
          <cell r="K565" t="str">
            <v>Bicicleta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 t="str">
            <v>Pieza</v>
          </cell>
          <cell r="T565">
            <v>0</v>
          </cell>
        </row>
        <row r="566">
          <cell r="A566">
            <v>194</v>
          </cell>
          <cell r="B566">
            <v>2017</v>
          </cell>
          <cell r="C566">
            <v>8300</v>
          </cell>
          <cell r="D566">
            <v>2</v>
          </cell>
          <cell r="E566">
            <v>2</v>
          </cell>
          <cell r="F566">
            <v>1</v>
          </cell>
          <cell r="G566">
            <v>5000</v>
          </cell>
          <cell r="H566">
            <v>5200</v>
          </cell>
          <cell r="I566">
            <v>522</v>
          </cell>
          <cell r="J566">
            <v>5</v>
          </cell>
          <cell r="K566" t="str">
            <v>Caminadora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 t="str">
            <v>Pieza</v>
          </cell>
          <cell r="T566">
            <v>0</v>
          </cell>
        </row>
        <row r="567">
          <cell r="A567">
            <v>195</v>
          </cell>
          <cell r="B567">
            <v>2017</v>
          </cell>
          <cell r="C567">
            <v>8300</v>
          </cell>
          <cell r="D567">
            <v>2</v>
          </cell>
          <cell r="E567">
            <v>2</v>
          </cell>
          <cell r="F567">
            <v>1</v>
          </cell>
          <cell r="G567">
            <v>5000</v>
          </cell>
          <cell r="H567">
            <v>5200</v>
          </cell>
          <cell r="I567">
            <v>522</v>
          </cell>
          <cell r="J567">
            <v>6</v>
          </cell>
          <cell r="K567" t="str">
            <v>Costal de box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 t="str">
            <v>Pieza</v>
          </cell>
          <cell r="T567">
            <v>0</v>
          </cell>
        </row>
        <row r="568">
          <cell r="A568">
            <v>196</v>
          </cell>
          <cell r="B568">
            <v>2017</v>
          </cell>
          <cell r="C568">
            <v>8300</v>
          </cell>
          <cell r="D568">
            <v>2</v>
          </cell>
          <cell r="E568">
            <v>2</v>
          </cell>
          <cell r="F568">
            <v>1</v>
          </cell>
          <cell r="G568">
            <v>5000</v>
          </cell>
          <cell r="H568">
            <v>5200</v>
          </cell>
          <cell r="I568">
            <v>522</v>
          </cell>
          <cell r="J568">
            <v>7</v>
          </cell>
          <cell r="K568" t="str">
            <v>Discos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 t="str">
            <v>Pieza</v>
          </cell>
          <cell r="T568">
            <v>0</v>
          </cell>
        </row>
        <row r="569">
          <cell r="A569">
            <v>197</v>
          </cell>
          <cell r="B569">
            <v>2017</v>
          </cell>
          <cell r="C569">
            <v>8300</v>
          </cell>
          <cell r="D569">
            <v>2</v>
          </cell>
          <cell r="E569">
            <v>2</v>
          </cell>
          <cell r="F569">
            <v>1</v>
          </cell>
          <cell r="G569">
            <v>5000</v>
          </cell>
          <cell r="H569">
            <v>5200</v>
          </cell>
          <cell r="I569">
            <v>522</v>
          </cell>
          <cell r="J569">
            <v>8</v>
          </cell>
          <cell r="K569" t="str">
            <v>Elíptica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 t="str">
            <v>Pieza</v>
          </cell>
          <cell r="T569">
            <v>0</v>
          </cell>
        </row>
        <row r="570">
          <cell r="A570">
            <v>198</v>
          </cell>
          <cell r="B570">
            <v>2017</v>
          </cell>
          <cell r="C570">
            <v>8300</v>
          </cell>
          <cell r="D570">
            <v>2</v>
          </cell>
          <cell r="E570">
            <v>2</v>
          </cell>
          <cell r="F570">
            <v>1</v>
          </cell>
          <cell r="G570">
            <v>5000</v>
          </cell>
          <cell r="H570">
            <v>5200</v>
          </cell>
          <cell r="I570">
            <v>522</v>
          </cell>
          <cell r="J570">
            <v>9</v>
          </cell>
          <cell r="K570" t="str">
            <v>Equipo para bíceps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 t="str">
            <v>Pieza</v>
          </cell>
          <cell r="T570">
            <v>0</v>
          </cell>
        </row>
        <row r="571">
          <cell r="A571">
            <v>199</v>
          </cell>
          <cell r="B571">
            <v>2017</v>
          </cell>
          <cell r="C571">
            <v>8300</v>
          </cell>
          <cell r="D571">
            <v>2</v>
          </cell>
          <cell r="E571">
            <v>2</v>
          </cell>
          <cell r="F571">
            <v>1</v>
          </cell>
          <cell r="G571">
            <v>5000</v>
          </cell>
          <cell r="H571">
            <v>5200</v>
          </cell>
          <cell r="I571">
            <v>522</v>
          </cell>
          <cell r="J571">
            <v>10</v>
          </cell>
          <cell r="K571" t="str">
            <v>Equipo para ejercitar bíceps y tríceps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 t="str">
            <v>Pieza</v>
          </cell>
          <cell r="T571">
            <v>0</v>
          </cell>
        </row>
        <row r="572">
          <cell r="A572">
            <v>200</v>
          </cell>
          <cell r="B572">
            <v>2017</v>
          </cell>
          <cell r="C572">
            <v>8300</v>
          </cell>
          <cell r="D572">
            <v>2</v>
          </cell>
          <cell r="E572">
            <v>2</v>
          </cell>
          <cell r="F572">
            <v>1</v>
          </cell>
          <cell r="G572">
            <v>5000</v>
          </cell>
          <cell r="H572">
            <v>5200</v>
          </cell>
          <cell r="I572">
            <v>522</v>
          </cell>
          <cell r="J572">
            <v>11</v>
          </cell>
          <cell r="K572" t="str">
            <v>Equipo para ejercitar espalda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 t="str">
            <v>Pieza</v>
          </cell>
          <cell r="T572">
            <v>0</v>
          </cell>
        </row>
        <row r="573">
          <cell r="A573">
            <v>201</v>
          </cell>
          <cell r="B573">
            <v>2017</v>
          </cell>
          <cell r="C573">
            <v>8300</v>
          </cell>
          <cell r="D573">
            <v>2</v>
          </cell>
          <cell r="E573">
            <v>2</v>
          </cell>
          <cell r="F573">
            <v>1</v>
          </cell>
          <cell r="G573">
            <v>5000</v>
          </cell>
          <cell r="H573">
            <v>5200</v>
          </cell>
          <cell r="I573">
            <v>522</v>
          </cell>
          <cell r="J573">
            <v>12</v>
          </cell>
          <cell r="K573" t="str">
            <v>Equipo para ejercitar pectoral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 t="str">
            <v>Pieza</v>
          </cell>
          <cell r="T573">
            <v>0</v>
          </cell>
        </row>
        <row r="574">
          <cell r="A574">
            <v>202</v>
          </cell>
          <cell r="B574">
            <v>2017</v>
          </cell>
          <cell r="C574">
            <v>8300</v>
          </cell>
          <cell r="D574">
            <v>2</v>
          </cell>
          <cell r="E574">
            <v>2</v>
          </cell>
          <cell r="F574">
            <v>1</v>
          </cell>
          <cell r="G574">
            <v>5000</v>
          </cell>
          <cell r="H574">
            <v>5200</v>
          </cell>
          <cell r="I574">
            <v>522</v>
          </cell>
          <cell r="J574">
            <v>13</v>
          </cell>
          <cell r="K574" t="str">
            <v>Equipo para ejercitar pectorales y hombro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 t="str">
            <v>Pieza</v>
          </cell>
          <cell r="T574">
            <v>0</v>
          </cell>
        </row>
        <row r="575">
          <cell r="A575">
            <v>203</v>
          </cell>
          <cell r="B575">
            <v>2017</v>
          </cell>
          <cell r="C575">
            <v>8300</v>
          </cell>
          <cell r="D575">
            <v>2</v>
          </cell>
          <cell r="E575">
            <v>2</v>
          </cell>
          <cell r="F575">
            <v>1</v>
          </cell>
          <cell r="G575">
            <v>5000</v>
          </cell>
          <cell r="H575">
            <v>5200</v>
          </cell>
          <cell r="I575">
            <v>522</v>
          </cell>
          <cell r="J575">
            <v>14</v>
          </cell>
          <cell r="K575" t="str">
            <v>Equipo para ejercitar pierna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 t="str">
            <v>Pieza</v>
          </cell>
          <cell r="T575">
            <v>0</v>
          </cell>
        </row>
        <row r="576">
          <cell r="A576">
            <v>204</v>
          </cell>
          <cell r="B576">
            <v>2017</v>
          </cell>
          <cell r="C576">
            <v>8300</v>
          </cell>
          <cell r="D576">
            <v>2</v>
          </cell>
          <cell r="E576">
            <v>2</v>
          </cell>
          <cell r="F576">
            <v>1</v>
          </cell>
          <cell r="G576">
            <v>5000</v>
          </cell>
          <cell r="H576">
            <v>5200</v>
          </cell>
          <cell r="I576">
            <v>522</v>
          </cell>
          <cell r="J576">
            <v>15</v>
          </cell>
          <cell r="K576" t="str">
            <v>Equipo para tríceps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 t="str">
            <v>Pieza</v>
          </cell>
          <cell r="T576">
            <v>0</v>
          </cell>
        </row>
        <row r="577">
          <cell r="A577">
            <v>205</v>
          </cell>
          <cell r="B577">
            <v>2017</v>
          </cell>
          <cell r="C577">
            <v>8300</v>
          </cell>
          <cell r="D577">
            <v>2</v>
          </cell>
          <cell r="E577">
            <v>2</v>
          </cell>
          <cell r="F577">
            <v>1</v>
          </cell>
          <cell r="G577">
            <v>5000</v>
          </cell>
          <cell r="H577">
            <v>5200</v>
          </cell>
          <cell r="I577">
            <v>522</v>
          </cell>
          <cell r="J577">
            <v>16</v>
          </cell>
          <cell r="K577" t="str">
            <v>Extensión de pierna con peso integrado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 t="str">
            <v>Pieza</v>
          </cell>
          <cell r="T577">
            <v>0</v>
          </cell>
        </row>
        <row r="578">
          <cell r="A578">
            <v>206</v>
          </cell>
          <cell r="B578">
            <v>2017</v>
          </cell>
          <cell r="C578">
            <v>8300</v>
          </cell>
          <cell r="D578">
            <v>2</v>
          </cell>
          <cell r="E578">
            <v>2</v>
          </cell>
          <cell r="F578">
            <v>1</v>
          </cell>
          <cell r="G578">
            <v>5000</v>
          </cell>
          <cell r="H578">
            <v>5200</v>
          </cell>
          <cell r="I578">
            <v>522</v>
          </cell>
          <cell r="J578">
            <v>17</v>
          </cell>
          <cell r="K578" t="str">
            <v>Juego de mancuernas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 t="str">
            <v>Pieza</v>
          </cell>
          <cell r="T578">
            <v>0</v>
          </cell>
        </row>
        <row r="579">
          <cell r="A579">
            <v>207</v>
          </cell>
          <cell r="B579">
            <v>2017</v>
          </cell>
          <cell r="C579">
            <v>8300</v>
          </cell>
          <cell r="D579">
            <v>2</v>
          </cell>
          <cell r="E579">
            <v>2</v>
          </cell>
          <cell r="F579">
            <v>1</v>
          </cell>
          <cell r="G579">
            <v>5000</v>
          </cell>
          <cell r="H579">
            <v>5200</v>
          </cell>
          <cell r="I579">
            <v>522</v>
          </cell>
          <cell r="J579">
            <v>18</v>
          </cell>
          <cell r="K579" t="str">
            <v>Manoplas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 t="str">
            <v>Pieza</v>
          </cell>
          <cell r="T579">
            <v>0</v>
          </cell>
        </row>
        <row r="580">
          <cell r="A580">
            <v>208</v>
          </cell>
          <cell r="B580">
            <v>2017</v>
          </cell>
          <cell r="C580">
            <v>8300</v>
          </cell>
          <cell r="D580">
            <v>2</v>
          </cell>
          <cell r="E580">
            <v>2</v>
          </cell>
          <cell r="F580">
            <v>1</v>
          </cell>
          <cell r="G580">
            <v>5000</v>
          </cell>
          <cell r="H580">
            <v>5200</v>
          </cell>
          <cell r="I580">
            <v>522</v>
          </cell>
          <cell r="J580">
            <v>19</v>
          </cell>
          <cell r="K580" t="str">
            <v>Máquina smith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 t="str">
            <v>Pieza</v>
          </cell>
          <cell r="T580">
            <v>0</v>
          </cell>
        </row>
        <row r="581">
          <cell r="A581">
            <v>209</v>
          </cell>
          <cell r="B581">
            <v>2017</v>
          </cell>
          <cell r="C581">
            <v>8300</v>
          </cell>
          <cell r="D581">
            <v>2</v>
          </cell>
          <cell r="E581">
            <v>2</v>
          </cell>
          <cell r="F581">
            <v>1</v>
          </cell>
          <cell r="G581">
            <v>5000</v>
          </cell>
          <cell r="H581">
            <v>5200</v>
          </cell>
          <cell r="I581">
            <v>522</v>
          </cell>
          <cell r="J581">
            <v>20</v>
          </cell>
          <cell r="K581" t="str">
            <v>Multipolea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 t="str">
            <v>Pieza</v>
          </cell>
          <cell r="T581">
            <v>0</v>
          </cell>
        </row>
        <row r="582">
          <cell r="A582">
            <v>210</v>
          </cell>
          <cell r="B582">
            <v>2017</v>
          </cell>
          <cell r="C582">
            <v>8300</v>
          </cell>
          <cell r="D582">
            <v>2</v>
          </cell>
          <cell r="E582">
            <v>2</v>
          </cell>
          <cell r="F582">
            <v>1</v>
          </cell>
          <cell r="G582">
            <v>5000</v>
          </cell>
          <cell r="H582">
            <v>5200</v>
          </cell>
          <cell r="I582">
            <v>522</v>
          </cell>
          <cell r="J582">
            <v>21</v>
          </cell>
          <cell r="K582" t="str">
            <v>Peras fijas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 t="str">
            <v>Pieza</v>
          </cell>
          <cell r="T582">
            <v>0</v>
          </cell>
        </row>
        <row r="583">
          <cell r="A583">
            <v>211</v>
          </cell>
          <cell r="B583">
            <v>2017</v>
          </cell>
          <cell r="C583">
            <v>8300</v>
          </cell>
          <cell r="D583">
            <v>2</v>
          </cell>
          <cell r="E583">
            <v>2</v>
          </cell>
          <cell r="F583">
            <v>1</v>
          </cell>
          <cell r="G583">
            <v>5000</v>
          </cell>
          <cell r="H583">
            <v>5200</v>
          </cell>
          <cell r="I583">
            <v>522</v>
          </cell>
          <cell r="J583">
            <v>22</v>
          </cell>
          <cell r="K583" t="str">
            <v>Polea para espalda y remo peso integrado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 t="str">
            <v>Pieza</v>
          </cell>
          <cell r="T583">
            <v>0</v>
          </cell>
        </row>
        <row r="584">
          <cell r="A584">
            <v>212</v>
          </cell>
          <cell r="B584">
            <v>2017</v>
          </cell>
          <cell r="C584">
            <v>8300</v>
          </cell>
          <cell r="D584">
            <v>2</v>
          </cell>
          <cell r="E584">
            <v>2</v>
          </cell>
          <cell r="F584">
            <v>1</v>
          </cell>
          <cell r="G584">
            <v>5000</v>
          </cell>
          <cell r="H584">
            <v>5200</v>
          </cell>
          <cell r="I584">
            <v>522</v>
          </cell>
          <cell r="J584">
            <v>23</v>
          </cell>
          <cell r="K584" t="str">
            <v>Porta mancuerna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 t="str">
            <v>Pieza</v>
          </cell>
          <cell r="T584">
            <v>0</v>
          </cell>
        </row>
        <row r="585">
          <cell r="A585">
            <v>213</v>
          </cell>
          <cell r="B585">
            <v>2017</v>
          </cell>
          <cell r="C585">
            <v>8300</v>
          </cell>
          <cell r="D585">
            <v>2</v>
          </cell>
          <cell r="E585">
            <v>2</v>
          </cell>
          <cell r="F585">
            <v>1</v>
          </cell>
          <cell r="G585">
            <v>5000</v>
          </cell>
          <cell r="H585">
            <v>5200</v>
          </cell>
          <cell r="I585">
            <v>522</v>
          </cell>
          <cell r="J585">
            <v>24</v>
          </cell>
          <cell r="K585" t="str">
            <v>Portadiscos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 t="str">
            <v>Pieza</v>
          </cell>
          <cell r="T585">
            <v>0</v>
          </cell>
        </row>
        <row r="586">
          <cell r="A586">
            <v>214</v>
          </cell>
          <cell r="B586">
            <v>2017</v>
          </cell>
          <cell r="C586">
            <v>8300</v>
          </cell>
          <cell r="D586">
            <v>2</v>
          </cell>
          <cell r="E586">
            <v>2</v>
          </cell>
          <cell r="F586">
            <v>1</v>
          </cell>
          <cell r="G586">
            <v>5000</v>
          </cell>
          <cell r="H586">
            <v>5200</v>
          </cell>
          <cell r="I586">
            <v>522</v>
          </cell>
          <cell r="J586">
            <v>25</v>
          </cell>
          <cell r="K586" t="str">
            <v xml:space="preserve">Prensa para pierna 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 t="str">
            <v>Pieza</v>
          </cell>
          <cell r="T586">
            <v>0</v>
          </cell>
        </row>
        <row r="587">
          <cell r="A587">
            <v>215</v>
          </cell>
          <cell r="B587">
            <v>2017</v>
          </cell>
          <cell r="C587">
            <v>8300</v>
          </cell>
          <cell r="D587">
            <v>2</v>
          </cell>
          <cell r="E587">
            <v>2</v>
          </cell>
          <cell r="F587">
            <v>1</v>
          </cell>
          <cell r="G587">
            <v>5000</v>
          </cell>
          <cell r="H587">
            <v>5200</v>
          </cell>
          <cell r="I587">
            <v>522</v>
          </cell>
          <cell r="J587">
            <v>26</v>
          </cell>
          <cell r="K587" t="str">
            <v xml:space="preserve">Rack 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 t="str">
            <v>Pieza</v>
          </cell>
          <cell r="T587">
            <v>0</v>
          </cell>
        </row>
        <row r="588">
          <cell r="A588">
            <v>216</v>
          </cell>
          <cell r="B588">
            <v>2017</v>
          </cell>
          <cell r="C588">
            <v>8300</v>
          </cell>
          <cell r="D588">
            <v>2</v>
          </cell>
          <cell r="E588">
            <v>2</v>
          </cell>
          <cell r="F588">
            <v>1</v>
          </cell>
          <cell r="G588">
            <v>5000</v>
          </cell>
          <cell r="H588">
            <v>5200</v>
          </cell>
          <cell r="I588">
            <v>522</v>
          </cell>
          <cell r="J588">
            <v>27</v>
          </cell>
          <cell r="K588" t="str">
            <v>Remadora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 t="str">
            <v>Pieza</v>
          </cell>
          <cell r="T588">
            <v>0</v>
          </cell>
        </row>
        <row r="589">
          <cell r="A589">
            <v>217</v>
          </cell>
          <cell r="B589">
            <v>2017</v>
          </cell>
          <cell r="C589">
            <v>8300</v>
          </cell>
          <cell r="D589">
            <v>2</v>
          </cell>
          <cell r="E589">
            <v>2</v>
          </cell>
          <cell r="F589">
            <v>1</v>
          </cell>
          <cell r="G589">
            <v>5000</v>
          </cell>
          <cell r="H589">
            <v>5200</v>
          </cell>
          <cell r="I589">
            <v>522</v>
          </cell>
          <cell r="J589">
            <v>28</v>
          </cell>
          <cell r="K589" t="str">
            <v>Set olímpico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 t="str">
            <v>Pieza</v>
          </cell>
          <cell r="T589">
            <v>0</v>
          </cell>
        </row>
        <row r="590">
          <cell r="A590">
            <v>218</v>
          </cell>
          <cell r="B590">
            <v>2017</v>
          </cell>
          <cell r="C590">
            <v>8300</v>
          </cell>
          <cell r="D590">
            <v>2</v>
          </cell>
          <cell r="E590">
            <v>2</v>
          </cell>
          <cell r="F590">
            <v>1</v>
          </cell>
          <cell r="G590">
            <v>5000</v>
          </cell>
          <cell r="H590">
            <v>5200</v>
          </cell>
          <cell r="I590">
            <v>522</v>
          </cell>
          <cell r="J590">
            <v>29</v>
          </cell>
          <cell r="K590" t="str">
            <v>Tabla abdominal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 t="str">
            <v>Pieza</v>
          </cell>
          <cell r="T590">
            <v>0</v>
          </cell>
        </row>
        <row r="591">
          <cell r="A591">
            <v>219</v>
          </cell>
          <cell r="B591">
            <v>2017</v>
          </cell>
          <cell r="C591">
            <v>8300</v>
          </cell>
          <cell r="D591">
            <v>2</v>
          </cell>
          <cell r="E591">
            <v>2</v>
          </cell>
          <cell r="F591">
            <v>1</v>
          </cell>
          <cell r="G591">
            <v>5000</v>
          </cell>
          <cell r="H591">
            <v>5200</v>
          </cell>
          <cell r="I591">
            <v>522</v>
          </cell>
          <cell r="J591">
            <v>30</v>
          </cell>
          <cell r="K591" t="str">
            <v>Torre multifuncional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 t="str">
            <v>Pieza</v>
          </cell>
          <cell r="T591">
            <v>0</v>
          </cell>
        </row>
        <row r="592">
          <cell r="A592">
            <v>220</v>
          </cell>
          <cell r="B592">
            <v>2017</v>
          </cell>
          <cell r="C592">
            <v>8300</v>
          </cell>
          <cell r="D592">
            <v>2</v>
          </cell>
          <cell r="E592">
            <v>2</v>
          </cell>
          <cell r="F592">
            <v>1</v>
          </cell>
          <cell r="G592">
            <v>5000</v>
          </cell>
          <cell r="H592">
            <v>5400</v>
          </cell>
          <cell r="K592" t="str">
            <v>Vehículos y Equipo de Transporte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T592">
            <v>0</v>
          </cell>
        </row>
        <row r="593">
          <cell r="A593">
            <v>221</v>
          </cell>
          <cell r="B593">
            <v>2017</v>
          </cell>
          <cell r="C593">
            <v>8300</v>
          </cell>
          <cell r="D593">
            <v>2</v>
          </cell>
          <cell r="E593">
            <v>2</v>
          </cell>
          <cell r="F593">
            <v>1</v>
          </cell>
          <cell r="G593">
            <v>5000</v>
          </cell>
          <cell r="H593">
            <v>5400</v>
          </cell>
          <cell r="I593">
            <v>541</v>
          </cell>
          <cell r="K593" t="str">
            <v>Vehículos y equipo terrestre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T593">
            <v>0</v>
          </cell>
        </row>
        <row r="594">
          <cell r="A594">
            <v>222</v>
          </cell>
          <cell r="B594">
            <v>2017</v>
          </cell>
          <cell r="C594">
            <v>8300</v>
          </cell>
          <cell r="D594">
            <v>2</v>
          </cell>
          <cell r="E594">
            <v>2</v>
          </cell>
          <cell r="F594">
            <v>1</v>
          </cell>
          <cell r="G594">
            <v>5000</v>
          </cell>
          <cell r="H594">
            <v>5400</v>
          </cell>
          <cell r="I594">
            <v>541</v>
          </cell>
          <cell r="J594">
            <v>1</v>
          </cell>
          <cell r="K594" t="str">
            <v>Cuatrimoto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 t="str">
            <v>Pieza</v>
          </cell>
          <cell r="T594">
            <v>0</v>
          </cell>
        </row>
        <row r="595">
          <cell r="A595">
            <v>223</v>
          </cell>
          <cell r="B595">
            <v>2017</v>
          </cell>
          <cell r="C595">
            <v>8300</v>
          </cell>
          <cell r="D595">
            <v>2</v>
          </cell>
          <cell r="E595">
            <v>2</v>
          </cell>
          <cell r="F595">
            <v>1</v>
          </cell>
          <cell r="G595">
            <v>5000</v>
          </cell>
          <cell r="H595">
            <v>5400</v>
          </cell>
          <cell r="I595">
            <v>541</v>
          </cell>
          <cell r="J595">
            <v>2</v>
          </cell>
          <cell r="K595" t="str">
            <v>Motocicleta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 t="str">
            <v>Pieza</v>
          </cell>
          <cell r="T595">
            <v>0</v>
          </cell>
        </row>
        <row r="596">
          <cell r="A596">
            <v>224</v>
          </cell>
          <cell r="B596">
            <v>2017</v>
          </cell>
          <cell r="C596">
            <v>8300</v>
          </cell>
          <cell r="D596">
            <v>2</v>
          </cell>
          <cell r="E596">
            <v>2</v>
          </cell>
          <cell r="F596">
            <v>1</v>
          </cell>
          <cell r="G596">
            <v>5000</v>
          </cell>
          <cell r="H596">
            <v>5400</v>
          </cell>
          <cell r="I596">
            <v>541</v>
          </cell>
          <cell r="J596">
            <v>3</v>
          </cell>
          <cell r="K596" t="str">
            <v xml:space="preserve">Vehículo 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 t="str">
            <v>Pieza</v>
          </cell>
          <cell r="T596">
            <v>0</v>
          </cell>
        </row>
        <row r="597">
          <cell r="A597">
            <v>225</v>
          </cell>
          <cell r="B597">
            <v>2017</v>
          </cell>
          <cell r="C597">
            <v>8300</v>
          </cell>
          <cell r="D597">
            <v>2</v>
          </cell>
          <cell r="E597">
            <v>2</v>
          </cell>
          <cell r="F597">
            <v>1</v>
          </cell>
          <cell r="G597">
            <v>5000</v>
          </cell>
          <cell r="H597">
            <v>5500</v>
          </cell>
          <cell r="K597" t="str">
            <v>Equipo de Defensa y Seguridad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T597">
            <v>0</v>
          </cell>
        </row>
        <row r="598">
          <cell r="A598">
            <v>226</v>
          </cell>
          <cell r="B598">
            <v>2017</v>
          </cell>
          <cell r="C598">
            <v>8300</v>
          </cell>
          <cell r="D598">
            <v>2</v>
          </cell>
          <cell r="E598">
            <v>2</v>
          </cell>
          <cell r="F598">
            <v>1</v>
          </cell>
          <cell r="G598">
            <v>5000</v>
          </cell>
          <cell r="H598">
            <v>5500</v>
          </cell>
          <cell r="I598">
            <v>551</v>
          </cell>
          <cell r="K598" t="str">
            <v>Equipo de defensa y seguridad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T598">
            <v>0</v>
          </cell>
        </row>
        <row r="599">
          <cell r="A599">
            <v>227</v>
          </cell>
          <cell r="B599">
            <v>2017</v>
          </cell>
          <cell r="C599">
            <v>8300</v>
          </cell>
          <cell r="D599">
            <v>2</v>
          </cell>
          <cell r="E599">
            <v>2</v>
          </cell>
          <cell r="F599">
            <v>1</v>
          </cell>
          <cell r="G599">
            <v>5000</v>
          </cell>
          <cell r="H599">
            <v>5500</v>
          </cell>
          <cell r="I599">
            <v>551</v>
          </cell>
          <cell r="J599">
            <v>1</v>
          </cell>
          <cell r="K599" t="str">
            <v xml:space="preserve">Ariete 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 t="str">
            <v>Pieza</v>
          </cell>
          <cell r="T599">
            <v>0</v>
          </cell>
        </row>
        <row r="600">
          <cell r="A600">
            <v>228</v>
          </cell>
          <cell r="B600">
            <v>2017</v>
          </cell>
          <cell r="C600">
            <v>8300</v>
          </cell>
          <cell r="D600">
            <v>2</v>
          </cell>
          <cell r="E600">
            <v>2</v>
          </cell>
          <cell r="F600">
            <v>1</v>
          </cell>
          <cell r="G600">
            <v>5000</v>
          </cell>
          <cell r="H600">
            <v>5500</v>
          </cell>
          <cell r="I600">
            <v>551</v>
          </cell>
          <cell r="J600">
            <v>2</v>
          </cell>
          <cell r="K600" t="str">
            <v xml:space="preserve">Arma corta  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 t="str">
            <v>Pieza</v>
          </cell>
          <cell r="T600">
            <v>0</v>
          </cell>
        </row>
        <row r="601">
          <cell r="A601">
            <v>229</v>
          </cell>
          <cell r="B601">
            <v>2017</v>
          </cell>
          <cell r="C601">
            <v>8300</v>
          </cell>
          <cell r="D601">
            <v>2</v>
          </cell>
          <cell r="E601">
            <v>2</v>
          </cell>
          <cell r="F601">
            <v>1</v>
          </cell>
          <cell r="G601">
            <v>5000</v>
          </cell>
          <cell r="H601">
            <v>5500</v>
          </cell>
          <cell r="I601">
            <v>551</v>
          </cell>
          <cell r="J601">
            <v>3</v>
          </cell>
          <cell r="K601" t="str">
            <v xml:space="preserve">Arma larga  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 t="str">
            <v>Pieza</v>
          </cell>
          <cell r="T601">
            <v>0</v>
          </cell>
        </row>
        <row r="602">
          <cell r="A602">
            <v>230</v>
          </cell>
          <cell r="B602">
            <v>2017</v>
          </cell>
          <cell r="C602">
            <v>8300</v>
          </cell>
          <cell r="D602">
            <v>2</v>
          </cell>
          <cell r="E602">
            <v>2</v>
          </cell>
          <cell r="F602">
            <v>1</v>
          </cell>
          <cell r="G602">
            <v>5000</v>
          </cell>
          <cell r="H602">
            <v>5500</v>
          </cell>
          <cell r="I602">
            <v>551</v>
          </cell>
          <cell r="J602">
            <v>4</v>
          </cell>
          <cell r="K602" t="str">
            <v>Binoculares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 t="str">
            <v>Pieza</v>
          </cell>
          <cell r="T602">
            <v>0</v>
          </cell>
        </row>
        <row r="603">
          <cell r="A603">
            <v>231</v>
          </cell>
          <cell r="B603">
            <v>2017</v>
          </cell>
          <cell r="C603">
            <v>8300</v>
          </cell>
          <cell r="D603">
            <v>2</v>
          </cell>
          <cell r="E603">
            <v>2</v>
          </cell>
          <cell r="F603">
            <v>1</v>
          </cell>
          <cell r="G603">
            <v>5000</v>
          </cell>
          <cell r="H603">
            <v>5500</v>
          </cell>
          <cell r="I603">
            <v>551</v>
          </cell>
          <cell r="J603">
            <v>5</v>
          </cell>
          <cell r="K603" t="str">
            <v>Cizalla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 t="str">
            <v>Pieza</v>
          </cell>
          <cell r="T603">
            <v>0</v>
          </cell>
        </row>
        <row r="604">
          <cell r="A604">
            <v>232</v>
          </cell>
          <cell r="B604">
            <v>2017</v>
          </cell>
          <cell r="C604">
            <v>8300</v>
          </cell>
          <cell r="D604">
            <v>2</v>
          </cell>
          <cell r="E604">
            <v>2</v>
          </cell>
          <cell r="F604">
            <v>1</v>
          </cell>
          <cell r="G604">
            <v>5000</v>
          </cell>
          <cell r="H604">
            <v>5500</v>
          </cell>
          <cell r="I604">
            <v>551</v>
          </cell>
          <cell r="J604">
            <v>6</v>
          </cell>
          <cell r="K604" t="str">
            <v>Implemento de visión nocturna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 t="str">
            <v>Pieza</v>
          </cell>
          <cell r="T604">
            <v>0</v>
          </cell>
        </row>
        <row r="605">
          <cell r="A605">
            <v>233</v>
          </cell>
          <cell r="B605">
            <v>2017</v>
          </cell>
          <cell r="C605">
            <v>8300</v>
          </cell>
          <cell r="D605">
            <v>2</v>
          </cell>
          <cell r="E605">
            <v>2</v>
          </cell>
          <cell r="F605">
            <v>1</v>
          </cell>
          <cell r="G605">
            <v>5000</v>
          </cell>
          <cell r="H605">
            <v>5500</v>
          </cell>
          <cell r="I605">
            <v>551</v>
          </cell>
          <cell r="J605">
            <v>7</v>
          </cell>
          <cell r="K605" t="str">
            <v>Implemento para abrir ventanas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 t="str">
            <v>Pieza</v>
          </cell>
          <cell r="T605">
            <v>0</v>
          </cell>
        </row>
        <row r="606">
          <cell r="A606">
            <v>234</v>
          </cell>
          <cell r="B606">
            <v>2017</v>
          </cell>
          <cell r="C606">
            <v>8300</v>
          </cell>
          <cell r="D606">
            <v>2</v>
          </cell>
          <cell r="E606">
            <v>2</v>
          </cell>
          <cell r="F606">
            <v>1</v>
          </cell>
          <cell r="G606">
            <v>5000</v>
          </cell>
          <cell r="H606">
            <v>5500</v>
          </cell>
          <cell r="I606">
            <v>551</v>
          </cell>
          <cell r="J606">
            <v>8</v>
          </cell>
          <cell r="K606" t="str">
            <v>Mira telescópica diurna y nocturna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 t="str">
            <v>Pieza</v>
          </cell>
          <cell r="T606">
            <v>0</v>
          </cell>
        </row>
        <row r="607">
          <cell r="A607">
            <v>235</v>
          </cell>
          <cell r="B607">
            <v>2017</v>
          </cell>
          <cell r="C607">
            <v>8300</v>
          </cell>
          <cell r="D607">
            <v>2</v>
          </cell>
          <cell r="E607">
            <v>2</v>
          </cell>
          <cell r="F607">
            <v>1</v>
          </cell>
          <cell r="G607">
            <v>5000</v>
          </cell>
          <cell r="H607">
            <v>5500</v>
          </cell>
          <cell r="I607">
            <v>551</v>
          </cell>
          <cell r="J607">
            <v>9</v>
          </cell>
          <cell r="K607" t="str">
            <v>Puntero láser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 t="str">
            <v>Pieza</v>
          </cell>
          <cell r="T607">
            <v>0</v>
          </cell>
        </row>
        <row r="608">
          <cell r="A608">
            <v>236</v>
          </cell>
          <cell r="B608">
            <v>2017</v>
          </cell>
          <cell r="C608">
            <v>8300</v>
          </cell>
          <cell r="D608">
            <v>2</v>
          </cell>
          <cell r="E608">
            <v>2</v>
          </cell>
          <cell r="F608">
            <v>1</v>
          </cell>
          <cell r="G608">
            <v>5000</v>
          </cell>
          <cell r="H608">
            <v>5500</v>
          </cell>
          <cell r="I608">
            <v>551</v>
          </cell>
          <cell r="J608">
            <v>10</v>
          </cell>
          <cell r="K608" t="str">
            <v>Réplica de cuchillo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 t="str">
            <v>Pieza</v>
          </cell>
          <cell r="T608">
            <v>0</v>
          </cell>
        </row>
        <row r="609">
          <cell r="A609">
            <v>237</v>
          </cell>
          <cell r="B609">
            <v>2017</v>
          </cell>
          <cell r="C609">
            <v>8300</v>
          </cell>
          <cell r="D609">
            <v>2</v>
          </cell>
          <cell r="E609">
            <v>2</v>
          </cell>
          <cell r="F609">
            <v>1</v>
          </cell>
          <cell r="G609">
            <v>5000</v>
          </cell>
          <cell r="H609">
            <v>5500</v>
          </cell>
          <cell r="I609">
            <v>551</v>
          </cell>
          <cell r="J609">
            <v>11</v>
          </cell>
          <cell r="K609" t="str">
            <v xml:space="preserve">Réplica de fusil 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 t="str">
            <v>Pieza</v>
          </cell>
          <cell r="T609">
            <v>0</v>
          </cell>
        </row>
        <row r="610">
          <cell r="A610">
            <v>238</v>
          </cell>
          <cell r="B610">
            <v>2017</v>
          </cell>
          <cell r="C610">
            <v>8300</v>
          </cell>
          <cell r="D610">
            <v>2</v>
          </cell>
          <cell r="E610">
            <v>2</v>
          </cell>
          <cell r="F610">
            <v>1</v>
          </cell>
          <cell r="G610">
            <v>5000</v>
          </cell>
          <cell r="H610">
            <v>5500</v>
          </cell>
          <cell r="I610">
            <v>551</v>
          </cell>
          <cell r="J610">
            <v>12</v>
          </cell>
          <cell r="K610" t="str">
            <v>Réplica de pistola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 t="str">
            <v>Pieza</v>
          </cell>
          <cell r="T610">
            <v>0</v>
          </cell>
        </row>
        <row r="611">
          <cell r="A611">
            <v>239</v>
          </cell>
          <cell r="B611">
            <v>2017</v>
          </cell>
          <cell r="C611">
            <v>8300</v>
          </cell>
          <cell r="D611">
            <v>2</v>
          </cell>
          <cell r="E611">
            <v>2</v>
          </cell>
          <cell r="F611">
            <v>1</v>
          </cell>
          <cell r="G611">
            <v>5000</v>
          </cell>
          <cell r="H611">
            <v>5600</v>
          </cell>
          <cell r="K611" t="str">
            <v>Maquinaria, otros equipos y herramientas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T611">
            <v>0</v>
          </cell>
        </row>
        <row r="612">
          <cell r="A612">
            <v>240</v>
          </cell>
          <cell r="B612">
            <v>2017</v>
          </cell>
          <cell r="C612">
            <v>8300</v>
          </cell>
          <cell r="D612">
            <v>2</v>
          </cell>
          <cell r="E612">
            <v>2</v>
          </cell>
          <cell r="F612">
            <v>1</v>
          </cell>
          <cell r="G612">
            <v>5000</v>
          </cell>
          <cell r="H612">
            <v>5600</v>
          </cell>
          <cell r="I612">
            <v>565</v>
          </cell>
          <cell r="K612" t="str">
            <v>Equipo de comunicación y telecomunicación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T612">
            <v>0</v>
          </cell>
        </row>
        <row r="613">
          <cell r="A613">
            <v>241</v>
          </cell>
          <cell r="B613">
            <v>2017</v>
          </cell>
          <cell r="C613">
            <v>8300</v>
          </cell>
          <cell r="D613">
            <v>2</v>
          </cell>
          <cell r="E613">
            <v>2</v>
          </cell>
          <cell r="F613">
            <v>1</v>
          </cell>
          <cell r="G613">
            <v>5000</v>
          </cell>
          <cell r="H613">
            <v>5600</v>
          </cell>
          <cell r="I613">
            <v>565</v>
          </cell>
          <cell r="J613">
            <v>1</v>
          </cell>
          <cell r="K613" t="str">
            <v>Radio portátil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 t="str">
            <v>Pieza</v>
          </cell>
          <cell r="T613">
            <v>0</v>
          </cell>
        </row>
        <row r="614">
          <cell r="A614">
            <v>242</v>
          </cell>
          <cell r="B614">
            <v>2017</v>
          </cell>
          <cell r="C614">
            <v>8300</v>
          </cell>
          <cell r="D614">
            <v>2</v>
          </cell>
          <cell r="E614">
            <v>2</v>
          </cell>
          <cell r="F614">
            <v>1</v>
          </cell>
          <cell r="G614">
            <v>5000</v>
          </cell>
          <cell r="H614">
            <v>5600</v>
          </cell>
          <cell r="I614">
            <v>569</v>
          </cell>
          <cell r="K614" t="str">
            <v>Otros equipos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T614">
            <v>0</v>
          </cell>
        </row>
        <row r="615">
          <cell r="A615">
            <v>243</v>
          </cell>
          <cell r="B615">
            <v>2017</v>
          </cell>
          <cell r="C615">
            <v>8300</v>
          </cell>
          <cell r="D615">
            <v>2</v>
          </cell>
          <cell r="E615">
            <v>2</v>
          </cell>
          <cell r="F615">
            <v>1</v>
          </cell>
          <cell r="G615">
            <v>5000</v>
          </cell>
          <cell r="H615">
            <v>5600</v>
          </cell>
          <cell r="I615">
            <v>569</v>
          </cell>
          <cell r="J615">
            <v>1</v>
          </cell>
          <cell r="K615" t="str">
            <v>Simulador de tiro virtual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 t="str">
            <v>Pieza</v>
          </cell>
          <cell r="T615">
            <v>0</v>
          </cell>
        </row>
        <row r="616">
          <cell r="A616">
            <v>244</v>
          </cell>
          <cell r="B616">
            <v>2017</v>
          </cell>
          <cell r="C616">
            <v>8300</v>
          </cell>
          <cell r="D616">
            <v>2</v>
          </cell>
          <cell r="E616">
            <v>2</v>
          </cell>
          <cell r="F616">
            <v>1</v>
          </cell>
          <cell r="G616">
            <v>6000</v>
          </cell>
          <cell r="K616" t="str">
            <v>INVERSION PÚBLICA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T616">
            <v>0</v>
          </cell>
        </row>
        <row r="617">
          <cell r="A617">
            <v>245</v>
          </cell>
          <cell r="B617">
            <v>2017</v>
          </cell>
          <cell r="C617">
            <v>8300</v>
          </cell>
          <cell r="D617">
            <v>2</v>
          </cell>
          <cell r="E617">
            <v>2</v>
          </cell>
          <cell r="F617">
            <v>1</v>
          </cell>
          <cell r="G617">
            <v>6000</v>
          </cell>
          <cell r="H617">
            <v>6200</v>
          </cell>
          <cell r="K617" t="str">
            <v>Obra pública en bienes propios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T617">
            <v>0</v>
          </cell>
        </row>
        <row r="618">
          <cell r="A618">
            <v>246</v>
          </cell>
          <cell r="B618">
            <v>2017</v>
          </cell>
          <cell r="C618">
            <v>8300</v>
          </cell>
          <cell r="D618">
            <v>2</v>
          </cell>
          <cell r="E618">
            <v>2</v>
          </cell>
          <cell r="F618">
            <v>1</v>
          </cell>
          <cell r="G618">
            <v>6000</v>
          </cell>
          <cell r="H618">
            <v>6200</v>
          </cell>
          <cell r="I618">
            <v>622</v>
          </cell>
          <cell r="K618" t="str">
            <v>Edificación no habitacional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T618">
            <v>0</v>
          </cell>
        </row>
        <row r="619">
          <cell r="A619">
            <v>247</v>
          </cell>
          <cell r="B619">
            <v>2017</v>
          </cell>
          <cell r="C619">
            <v>8300</v>
          </cell>
          <cell r="D619">
            <v>2</v>
          </cell>
          <cell r="E619">
            <v>2</v>
          </cell>
          <cell r="F619">
            <v>1</v>
          </cell>
          <cell r="G619">
            <v>6000</v>
          </cell>
          <cell r="H619">
            <v>6200</v>
          </cell>
          <cell r="I619">
            <v>622</v>
          </cell>
          <cell r="J619">
            <v>1</v>
          </cell>
          <cell r="K619" t="str">
            <v>Construcción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 t="str">
            <v>Obra</v>
          </cell>
          <cell r="T619">
            <v>0</v>
          </cell>
        </row>
        <row r="620">
          <cell r="A620">
            <v>248</v>
          </cell>
          <cell r="B620">
            <v>2017</v>
          </cell>
          <cell r="C620">
            <v>8300</v>
          </cell>
          <cell r="D620">
            <v>2</v>
          </cell>
          <cell r="E620">
            <v>2</v>
          </cell>
          <cell r="F620">
            <v>1</v>
          </cell>
          <cell r="G620">
            <v>6000</v>
          </cell>
          <cell r="H620">
            <v>6200</v>
          </cell>
          <cell r="I620">
            <v>622</v>
          </cell>
          <cell r="J620">
            <v>1</v>
          </cell>
          <cell r="K620" t="str">
            <v xml:space="preserve">Dependencia:
Nombre:
Domicilio: 
Meta: 
Etapa: 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 t="str">
            <v>Obra</v>
          </cell>
          <cell r="T620">
            <v>0</v>
          </cell>
        </row>
        <row r="621">
          <cell r="A621">
            <v>249</v>
          </cell>
          <cell r="B621">
            <v>2017</v>
          </cell>
          <cell r="C621">
            <v>8300</v>
          </cell>
          <cell r="D621">
            <v>2</v>
          </cell>
          <cell r="E621">
            <v>2</v>
          </cell>
          <cell r="F621">
            <v>1</v>
          </cell>
          <cell r="G621">
            <v>6000</v>
          </cell>
          <cell r="H621">
            <v>6200</v>
          </cell>
          <cell r="I621">
            <v>622</v>
          </cell>
          <cell r="J621">
            <v>2</v>
          </cell>
          <cell r="K621" t="str">
            <v>Mejoramiento y/o ampliación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 t="str">
            <v>Obra</v>
          </cell>
          <cell r="T621">
            <v>0</v>
          </cell>
        </row>
        <row r="622">
          <cell r="A622">
            <v>250</v>
          </cell>
          <cell r="B622">
            <v>2017</v>
          </cell>
          <cell r="C622">
            <v>8300</v>
          </cell>
          <cell r="D622">
            <v>2</v>
          </cell>
          <cell r="E622">
            <v>2</v>
          </cell>
          <cell r="F622">
            <v>1</v>
          </cell>
          <cell r="G622">
            <v>6000</v>
          </cell>
          <cell r="H622">
            <v>6200</v>
          </cell>
          <cell r="I622">
            <v>622</v>
          </cell>
          <cell r="J622">
            <v>2</v>
          </cell>
          <cell r="K622" t="str">
            <v xml:space="preserve">Dependencia:
Nombre:
Domicilio: 
Meta: 
Etapa: 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 t="str">
            <v>Obra</v>
          </cell>
          <cell r="T622">
            <v>0</v>
          </cell>
        </row>
        <row r="1081">
          <cell r="B1081">
            <v>2017</v>
          </cell>
          <cell r="C1081">
            <v>8300</v>
          </cell>
          <cell r="D1081">
            <v>2</v>
          </cell>
          <cell r="E1081">
            <v>3</v>
          </cell>
          <cell r="F1081">
            <v>3</v>
          </cell>
          <cell r="I1081" t="str">
            <v xml:space="preserve"> </v>
          </cell>
          <cell r="K1081" t="str">
            <v>Fortalecimiento de Programas Prioritarios Locales de las Instituciones de Seguridad Pública e Impartición de Justicia</v>
          </cell>
          <cell r="L1081">
            <v>20769920</v>
          </cell>
          <cell r="M1081">
            <v>0</v>
          </cell>
          <cell r="N1081">
            <v>20769920</v>
          </cell>
          <cell r="O1081">
            <v>0</v>
          </cell>
          <cell r="P1081">
            <v>0</v>
          </cell>
          <cell r="Q1081">
            <v>0</v>
          </cell>
          <cell r="R1081">
            <v>20769920</v>
          </cell>
        </row>
        <row r="1082">
          <cell r="A1082">
            <v>1</v>
          </cell>
          <cell r="C1082">
            <v>8300</v>
          </cell>
          <cell r="D1082">
            <v>2</v>
          </cell>
          <cell r="E1082">
            <v>3</v>
          </cell>
          <cell r="F1082">
            <v>3</v>
          </cell>
          <cell r="K1082" t="str">
            <v>Infraestructura</v>
          </cell>
          <cell r="L1082">
            <v>7745000</v>
          </cell>
          <cell r="M1082">
            <v>0</v>
          </cell>
          <cell r="N1082">
            <v>7745000</v>
          </cell>
          <cell r="O1082">
            <v>0</v>
          </cell>
          <cell r="P1082">
            <v>0</v>
          </cell>
          <cell r="Q1082">
            <v>0</v>
          </cell>
          <cell r="R1082">
            <v>7745000</v>
          </cell>
          <cell r="T1082">
            <v>0</v>
          </cell>
        </row>
        <row r="1083">
          <cell r="A1083">
            <v>2</v>
          </cell>
          <cell r="C1083">
            <v>8300</v>
          </cell>
          <cell r="D1083">
            <v>2</v>
          </cell>
          <cell r="E1083">
            <v>3</v>
          </cell>
          <cell r="F1083">
            <v>3</v>
          </cell>
          <cell r="K1083" t="str">
            <v>Secretaría de Seguridad Pública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T1083">
            <v>0</v>
          </cell>
        </row>
        <row r="1084">
          <cell r="A1084">
            <v>3</v>
          </cell>
          <cell r="B1084">
            <v>2017</v>
          </cell>
          <cell r="C1084">
            <v>8300</v>
          </cell>
          <cell r="D1084">
            <v>2</v>
          </cell>
          <cell r="E1084">
            <v>3</v>
          </cell>
          <cell r="F1084">
            <v>3</v>
          </cell>
          <cell r="G1084">
            <v>6000</v>
          </cell>
          <cell r="K1084" t="str">
            <v>INVERSIÓN PÚBLICA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T1084">
            <v>0</v>
          </cell>
        </row>
        <row r="1085">
          <cell r="A1085">
            <v>4</v>
          </cell>
          <cell r="B1085">
            <v>2017</v>
          </cell>
          <cell r="C1085">
            <v>8300</v>
          </cell>
          <cell r="D1085">
            <v>2</v>
          </cell>
          <cell r="E1085">
            <v>3</v>
          </cell>
          <cell r="F1085">
            <v>3</v>
          </cell>
          <cell r="G1085">
            <v>6000</v>
          </cell>
          <cell r="H1085">
            <v>6200</v>
          </cell>
          <cell r="K1085" t="str">
            <v>Obra pública en bienes propios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T1085">
            <v>120</v>
          </cell>
        </row>
        <row r="1086">
          <cell r="A1086">
            <v>5</v>
          </cell>
          <cell r="B1086">
            <v>2017</v>
          </cell>
          <cell r="C1086">
            <v>8300</v>
          </cell>
          <cell r="D1086">
            <v>2</v>
          </cell>
          <cell r="E1086">
            <v>3</v>
          </cell>
          <cell r="F1086">
            <v>3</v>
          </cell>
          <cell r="G1086">
            <v>6000</v>
          </cell>
          <cell r="H1086">
            <v>6200</v>
          </cell>
          <cell r="I1086">
            <v>622</v>
          </cell>
          <cell r="K1086" t="str">
            <v>Edificación no habitacional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T1086">
            <v>0</v>
          </cell>
        </row>
        <row r="1087">
          <cell r="A1087">
            <v>6</v>
          </cell>
          <cell r="B1087">
            <v>2017</v>
          </cell>
          <cell r="C1087">
            <v>8300</v>
          </cell>
          <cell r="D1087">
            <v>2</v>
          </cell>
          <cell r="E1087">
            <v>3</v>
          </cell>
          <cell r="F1087">
            <v>3</v>
          </cell>
          <cell r="G1087">
            <v>6000</v>
          </cell>
          <cell r="H1087">
            <v>6200</v>
          </cell>
          <cell r="I1087">
            <v>622</v>
          </cell>
          <cell r="J1087">
            <v>1</v>
          </cell>
          <cell r="K1087" t="str">
            <v xml:space="preserve">Construcción 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 t="str">
            <v>Obra</v>
          </cell>
          <cell r="T1087">
            <v>0</v>
          </cell>
          <cell r="V1087" t="str">
            <v>FC</v>
          </cell>
        </row>
        <row r="1088">
          <cell r="A1088">
            <v>7</v>
          </cell>
          <cell r="B1088">
            <v>2017</v>
          </cell>
          <cell r="C1088">
            <v>8300</v>
          </cell>
          <cell r="D1088">
            <v>2</v>
          </cell>
          <cell r="E1088">
            <v>3</v>
          </cell>
          <cell r="F1088">
            <v>3</v>
          </cell>
          <cell r="G1088">
            <v>6000</v>
          </cell>
          <cell r="H1088">
            <v>6200</v>
          </cell>
          <cell r="I1088">
            <v>622</v>
          </cell>
          <cell r="J1088">
            <v>1</v>
          </cell>
          <cell r="K1088" t="str">
            <v xml:space="preserve">Dependencia:
Nombre:
Domicilio: 
Meta: 
Etapa: 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 t="str">
            <v>Obra</v>
          </cell>
          <cell r="T1088">
            <v>0</v>
          </cell>
          <cell r="V1088" t="str">
            <v>FC</v>
          </cell>
        </row>
        <row r="1089">
          <cell r="A1089">
            <v>8</v>
          </cell>
          <cell r="B1089">
            <v>2017</v>
          </cell>
          <cell r="C1089">
            <v>8300</v>
          </cell>
          <cell r="D1089">
            <v>2</v>
          </cell>
          <cell r="E1089">
            <v>3</v>
          </cell>
          <cell r="F1089">
            <v>3</v>
          </cell>
          <cell r="G1089">
            <v>6000</v>
          </cell>
          <cell r="H1089">
            <v>6200</v>
          </cell>
          <cell r="I1089">
            <v>622</v>
          </cell>
          <cell r="J1089">
            <v>2</v>
          </cell>
          <cell r="K1089" t="str">
            <v>Mejoramiento y/o ampliación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 t="str">
            <v>Obra</v>
          </cell>
          <cell r="T1089">
            <v>0</v>
          </cell>
          <cell r="V1089" t="str">
            <v>FC</v>
          </cell>
        </row>
        <row r="1090">
          <cell r="A1090">
            <v>9</v>
          </cell>
          <cell r="B1090">
            <v>2017</v>
          </cell>
          <cell r="C1090">
            <v>8300</v>
          </cell>
          <cell r="D1090">
            <v>2</v>
          </cell>
          <cell r="E1090">
            <v>3</v>
          </cell>
          <cell r="F1090">
            <v>3</v>
          </cell>
          <cell r="G1090">
            <v>6000</v>
          </cell>
          <cell r="H1090">
            <v>6200</v>
          </cell>
          <cell r="I1090">
            <v>622</v>
          </cell>
          <cell r="J1090">
            <v>2</v>
          </cell>
          <cell r="K1090" t="str">
            <v xml:space="preserve">Dependencia:
Nombre:
Domicilio: 
Meta: 
Etapa: 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 t="str">
            <v>Obra</v>
          </cell>
          <cell r="T1090">
            <v>0</v>
          </cell>
        </row>
        <row r="1091">
          <cell r="A1091">
            <v>10</v>
          </cell>
          <cell r="C1091">
            <v>8300</v>
          </cell>
          <cell r="D1091">
            <v>2</v>
          </cell>
          <cell r="E1091">
            <v>3</v>
          </cell>
          <cell r="F1091">
            <v>3</v>
          </cell>
          <cell r="K1091" t="str">
            <v>Procuración de Justicia</v>
          </cell>
          <cell r="L1091">
            <v>7745000</v>
          </cell>
          <cell r="M1091">
            <v>0</v>
          </cell>
          <cell r="N1091">
            <v>7745000</v>
          </cell>
          <cell r="O1091">
            <v>0</v>
          </cell>
          <cell r="P1091">
            <v>0</v>
          </cell>
          <cell r="Q1091">
            <v>0</v>
          </cell>
          <cell r="R1091">
            <v>7745000</v>
          </cell>
        </row>
        <row r="1092">
          <cell r="A1092">
            <v>11</v>
          </cell>
          <cell r="B1092">
            <v>2017</v>
          </cell>
          <cell r="C1092">
            <v>8300</v>
          </cell>
          <cell r="D1092">
            <v>2</v>
          </cell>
          <cell r="E1092">
            <v>3</v>
          </cell>
          <cell r="F1092">
            <v>3</v>
          </cell>
          <cell r="G1092">
            <v>6000</v>
          </cell>
          <cell r="K1092" t="str">
            <v>INVERSIÓN PÚBLICA</v>
          </cell>
          <cell r="L1092">
            <v>7745000</v>
          </cell>
          <cell r="M1092">
            <v>0</v>
          </cell>
          <cell r="N1092">
            <v>7745000</v>
          </cell>
          <cell r="O1092">
            <v>0</v>
          </cell>
          <cell r="P1092">
            <v>0</v>
          </cell>
          <cell r="Q1092">
            <v>0</v>
          </cell>
          <cell r="R1092">
            <v>7745000</v>
          </cell>
          <cell r="T1092">
            <v>0</v>
          </cell>
        </row>
        <row r="1093">
          <cell r="A1093">
            <v>12</v>
          </cell>
          <cell r="B1093">
            <v>2017</v>
          </cell>
          <cell r="C1093">
            <v>8300</v>
          </cell>
          <cell r="D1093">
            <v>2</v>
          </cell>
          <cell r="E1093">
            <v>3</v>
          </cell>
          <cell r="F1093">
            <v>3</v>
          </cell>
          <cell r="G1093">
            <v>6000</v>
          </cell>
          <cell r="H1093">
            <v>6200</v>
          </cell>
          <cell r="K1093" t="str">
            <v>Obra pública en bienes propios</v>
          </cell>
          <cell r="L1093">
            <v>7745000</v>
          </cell>
          <cell r="M1093">
            <v>0</v>
          </cell>
          <cell r="N1093">
            <v>7745000</v>
          </cell>
          <cell r="O1093">
            <v>0</v>
          </cell>
          <cell r="P1093">
            <v>0</v>
          </cell>
          <cell r="Q1093">
            <v>0</v>
          </cell>
          <cell r="R1093">
            <v>7745000</v>
          </cell>
          <cell r="T1093">
            <v>0</v>
          </cell>
        </row>
        <row r="1094">
          <cell r="A1094">
            <v>13</v>
          </cell>
          <cell r="B1094">
            <v>2017</v>
          </cell>
          <cell r="C1094">
            <v>8300</v>
          </cell>
          <cell r="D1094">
            <v>2</v>
          </cell>
          <cell r="E1094">
            <v>3</v>
          </cell>
          <cell r="F1094">
            <v>3</v>
          </cell>
          <cell r="G1094">
            <v>6000</v>
          </cell>
          <cell r="H1094">
            <v>6200</v>
          </cell>
          <cell r="I1094">
            <v>622</v>
          </cell>
          <cell r="K1094" t="str">
            <v>Edificación no habitacional</v>
          </cell>
          <cell r="L1094">
            <v>7745000</v>
          </cell>
          <cell r="M1094">
            <v>0</v>
          </cell>
          <cell r="N1094">
            <v>7745000</v>
          </cell>
          <cell r="O1094">
            <v>0</v>
          </cell>
          <cell r="P1094">
            <v>0</v>
          </cell>
          <cell r="Q1094">
            <v>0</v>
          </cell>
          <cell r="R1094">
            <v>7745000</v>
          </cell>
        </row>
        <row r="1095">
          <cell r="A1095">
            <v>14</v>
          </cell>
          <cell r="B1095">
            <v>2017</v>
          </cell>
          <cell r="C1095">
            <v>8300</v>
          </cell>
          <cell r="D1095">
            <v>2</v>
          </cell>
          <cell r="E1095">
            <v>3</v>
          </cell>
          <cell r="F1095">
            <v>3</v>
          </cell>
          <cell r="G1095">
            <v>6000</v>
          </cell>
          <cell r="H1095">
            <v>6200</v>
          </cell>
          <cell r="I1095">
            <v>622</v>
          </cell>
          <cell r="J1095">
            <v>1</v>
          </cell>
          <cell r="K1095" t="str">
            <v xml:space="preserve">Construcción </v>
          </cell>
          <cell r="L1095">
            <v>7745000</v>
          </cell>
          <cell r="M1095">
            <v>0</v>
          </cell>
          <cell r="N1095">
            <v>7745000</v>
          </cell>
          <cell r="O1095">
            <v>0</v>
          </cell>
          <cell r="P1095">
            <v>0</v>
          </cell>
          <cell r="Q1095">
            <v>0</v>
          </cell>
          <cell r="R1095">
            <v>7745000</v>
          </cell>
          <cell r="S1095" t="str">
            <v>Obra</v>
          </cell>
          <cell r="T1095">
            <v>0</v>
          </cell>
          <cell r="V1095" t="str">
            <v>FC</v>
          </cell>
        </row>
        <row r="1096">
          <cell r="A1096">
            <v>15</v>
          </cell>
          <cell r="B1096">
            <v>2017</v>
          </cell>
          <cell r="C1096">
            <v>8300</v>
          </cell>
          <cell r="D1096">
            <v>2</v>
          </cell>
          <cell r="E1096">
            <v>3</v>
          </cell>
          <cell r="F1096">
            <v>3</v>
          </cell>
          <cell r="G1096">
            <v>6000</v>
          </cell>
          <cell r="H1096">
            <v>6200</v>
          </cell>
          <cell r="I1096">
            <v>622</v>
          </cell>
          <cell r="J1096">
            <v>1</v>
          </cell>
          <cell r="K1096" t="str">
            <v xml:space="preserve">TABASCO
Dependencia: Fiscalía General de Justicia.
Nombre: CENTRO POLICIAL DE INVESTIGACIÓN                                                               Domicilio: Ave. Paseo Usumacinta No. 802, Col. Gil y Sáenz (Antes el Águila), Municipio del Centro. 
Meta: Construcción en 2,823.49 M²: Edificio del Centro Policial de Investigación: Estacionamiento: andador, vialidad y cajones, guarnición, área verde; Gimnasio: área de ejercicios, baño mujeres, baño hombres, cardio.                                     
Etapa: Segunda Conclusión
</v>
          </cell>
          <cell r="L1096">
            <v>7745000</v>
          </cell>
          <cell r="M1096">
            <v>0</v>
          </cell>
          <cell r="N1096">
            <v>7745000</v>
          </cell>
          <cell r="O1096">
            <v>0</v>
          </cell>
          <cell r="P1096">
            <v>0</v>
          </cell>
          <cell r="Q1096">
            <v>0</v>
          </cell>
          <cell r="R1096">
            <v>7745000</v>
          </cell>
          <cell r="S1096" t="str">
            <v>Obra</v>
          </cell>
          <cell r="T1096">
            <v>1</v>
          </cell>
          <cell r="V1096" t="str">
            <v>FC</v>
          </cell>
        </row>
        <row r="1097">
          <cell r="A1097">
            <v>16</v>
          </cell>
          <cell r="B1097">
            <v>2017</v>
          </cell>
          <cell r="C1097">
            <v>8300</v>
          </cell>
          <cell r="D1097">
            <v>2</v>
          </cell>
          <cell r="E1097">
            <v>3</v>
          </cell>
          <cell r="F1097">
            <v>3</v>
          </cell>
          <cell r="G1097">
            <v>6000</v>
          </cell>
          <cell r="H1097">
            <v>6200</v>
          </cell>
          <cell r="I1097">
            <v>622</v>
          </cell>
          <cell r="J1097">
            <v>2</v>
          </cell>
          <cell r="K1097" t="str">
            <v>Mejoramiento y/o ampliación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 t="str">
            <v>Obra</v>
          </cell>
          <cell r="T1097">
            <v>0</v>
          </cell>
          <cell r="V1097" t="str">
            <v>FC</v>
          </cell>
        </row>
        <row r="1098">
          <cell r="A1098">
            <v>17</v>
          </cell>
          <cell r="B1098">
            <v>2017</v>
          </cell>
          <cell r="C1098">
            <v>8300</v>
          </cell>
          <cell r="D1098">
            <v>2</v>
          </cell>
          <cell r="E1098">
            <v>3</v>
          </cell>
          <cell r="F1098">
            <v>3</v>
          </cell>
          <cell r="G1098">
            <v>6000</v>
          </cell>
          <cell r="H1098">
            <v>6200</v>
          </cell>
          <cell r="I1098">
            <v>622</v>
          </cell>
          <cell r="J1098">
            <v>2</v>
          </cell>
          <cell r="K1098" t="str">
            <v xml:space="preserve">Dependencia:
Nombre:
Domicilio: 
Meta: 
Etapa: 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 t="str">
            <v>Obra</v>
          </cell>
          <cell r="T1098">
            <v>0</v>
          </cell>
          <cell r="V1098" t="str">
            <v>FC</v>
          </cell>
        </row>
        <row r="1099">
          <cell r="A1099">
            <v>18</v>
          </cell>
          <cell r="C1099">
            <v>8300</v>
          </cell>
          <cell r="D1099">
            <v>2</v>
          </cell>
          <cell r="E1099">
            <v>3</v>
          </cell>
          <cell r="F1099">
            <v>3</v>
          </cell>
          <cell r="K1099" t="str">
            <v>Equipamiento de Apoyo a la Operación Policial</v>
          </cell>
          <cell r="L1099">
            <v>13024920</v>
          </cell>
          <cell r="M1099">
            <v>0</v>
          </cell>
          <cell r="N1099">
            <v>13024920</v>
          </cell>
          <cell r="O1099">
            <v>0</v>
          </cell>
          <cell r="P1099">
            <v>0</v>
          </cell>
          <cell r="Q1099">
            <v>0</v>
          </cell>
          <cell r="R1099">
            <v>13024920</v>
          </cell>
          <cell r="T1099">
            <v>0</v>
          </cell>
        </row>
        <row r="1100">
          <cell r="A1100">
            <v>19</v>
          </cell>
          <cell r="B1100">
            <v>2017</v>
          </cell>
          <cell r="C1100">
            <v>8300</v>
          </cell>
          <cell r="D1100">
            <v>2</v>
          </cell>
          <cell r="E1100">
            <v>3</v>
          </cell>
          <cell r="F1100">
            <v>3</v>
          </cell>
          <cell r="G1100">
            <v>2000</v>
          </cell>
          <cell r="K1100" t="str">
            <v>MATERIALES Y SUMINISTROS</v>
          </cell>
          <cell r="L1100">
            <v>6565000</v>
          </cell>
          <cell r="M1100">
            <v>0</v>
          </cell>
          <cell r="N1100">
            <v>6565000</v>
          </cell>
          <cell r="O1100">
            <v>0</v>
          </cell>
          <cell r="P1100">
            <v>0</v>
          </cell>
          <cell r="Q1100">
            <v>0</v>
          </cell>
          <cell r="R1100">
            <v>6565000</v>
          </cell>
          <cell r="T1100">
            <v>0</v>
          </cell>
        </row>
        <row r="1101">
          <cell r="A1101">
            <v>20</v>
          </cell>
          <cell r="B1101">
            <v>2017</v>
          </cell>
          <cell r="C1101">
            <v>8300</v>
          </cell>
          <cell r="D1101">
            <v>2</v>
          </cell>
          <cell r="E1101">
            <v>3</v>
          </cell>
          <cell r="F1101">
            <v>3</v>
          </cell>
          <cell r="G1101">
            <v>2000</v>
          </cell>
          <cell r="H1101">
            <v>2200</v>
          </cell>
          <cell r="K1101" t="str">
            <v>Alimentos y Utensilios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T1101">
            <v>0</v>
          </cell>
        </row>
        <row r="1102">
          <cell r="A1102">
            <v>21</v>
          </cell>
          <cell r="B1102">
            <v>2017</v>
          </cell>
          <cell r="C1102">
            <v>8300</v>
          </cell>
          <cell r="D1102">
            <v>2</v>
          </cell>
          <cell r="E1102">
            <v>3</v>
          </cell>
          <cell r="F1102">
            <v>3</v>
          </cell>
          <cell r="G1102">
            <v>2000</v>
          </cell>
          <cell r="H1102">
            <v>2200</v>
          </cell>
          <cell r="I1102">
            <v>221</v>
          </cell>
          <cell r="K1102" t="str">
            <v>Productos alimenticios para personas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T1102">
            <v>0</v>
          </cell>
        </row>
        <row r="1103">
          <cell r="A1103">
            <v>22</v>
          </cell>
          <cell r="B1103">
            <v>2017</v>
          </cell>
          <cell r="C1103">
            <v>8300</v>
          </cell>
          <cell r="D1103">
            <v>2</v>
          </cell>
          <cell r="E1103">
            <v>3</v>
          </cell>
          <cell r="F1103">
            <v>3</v>
          </cell>
          <cell r="G1103">
            <v>2000</v>
          </cell>
          <cell r="H1103">
            <v>2200</v>
          </cell>
          <cell r="I1103">
            <v>221</v>
          </cell>
          <cell r="J1103">
            <v>1</v>
          </cell>
          <cell r="K1103" t="str">
            <v>Productos alimenticios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 t="str">
            <v>Pieza</v>
          </cell>
          <cell r="T1103">
            <v>0</v>
          </cell>
          <cell r="V1103" t="str">
            <v>AE</v>
          </cell>
        </row>
        <row r="1104">
          <cell r="A1104">
            <v>23</v>
          </cell>
          <cell r="B1104">
            <v>2017</v>
          </cell>
          <cell r="C1104">
            <v>8300</v>
          </cell>
          <cell r="D1104">
            <v>2</v>
          </cell>
          <cell r="E1104">
            <v>3</v>
          </cell>
          <cell r="F1104">
            <v>3</v>
          </cell>
          <cell r="G1104">
            <v>2000</v>
          </cell>
          <cell r="H1104">
            <v>2500</v>
          </cell>
          <cell r="K1104" t="str">
            <v>Productos químicos, farmacéuticos y de laboratorio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T1104">
            <v>0</v>
          </cell>
        </row>
        <row r="1105">
          <cell r="A1105">
            <v>24</v>
          </cell>
          <cell r="B1105">
            <v>2017</v>
          </cell>
          <cell r="C1105">
            <v>8300</v>
          </cell>
          <cell r="D1105">
            <v>2</v>
          </cell>
          <cell r="E1105">
            <v>3</v>
          </cell>
          <cell r="F1105">
            <v>3</v>
          </cell>
          <cell r="G1105">
            <v>2000</v>
          </cell>
          <cell r="H1105">
            <v>2500</v>
          </cell>
          <cell r="I1105">
            <v>251</v>
          </cell>
          <cell r="K1105" t="str">
            <v>Productos químicos básicos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T1105">
            <v>0</v>
          </cell>
        </row>
        <row r="1106">
          <cell r="A1106">
            <v>25</v>
          </cell>
          <cell r="B1106">
            <v>2017</v>
          </cell>
          <cell r="C1106">
            <v>8300</v>
          </cell>
          <cell r="D1106">
            <v>2</v>
          </cell>
          <cell r="E1106">
            <v>3</v>
          </cell>
          <cell r="F1106">
            <v>3</v>
          </cell>
          <cell r="G1106">
            <v>2000</v>
          </cell>
          <cell r="H1106">
            <v>2500</v>
          </cell>
          <cell r="I1106">
            <v>251</v>
          </cell>
          <cell r="J1106">
            <v>1</v>
          </cell>
          <cell r="K1106" t="str">
            <v>Productos químicos básicos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 t="str">
            <v>Pieza</v>
          </cell>
          <cell r="T1106">
            <v>0</v>
          </cell>
          <cell r="V1106" t="str">
            <v>AE</v>
          </cell>
        </row>
        <row r="1107">
          <cell r="A1107">
            <v>26</v>
          </cell>
          <cell r="B1107">
            <v>2017</v>
          </cell>
          <cell r="C1107">
            <v>8300</v>
          </cell>
          <cell r="D1107">
            <v>2</v>
          </cell>
          <cell r="E1107">
            <v>3</v>
          </cell>
          <cell r="F1107">
            <v>3</v>
          </cell>
          <cell r="G1107">
            <v>2000</v>
          </cell>
          <cell r="H1107">
            <v>2500</v>
          </cell>
          <cell r="I1107">
            <v>254</v>
          </cell>
          <cell r="K1107" t="str">
            <v>Materiales, accesorios y suministros médicos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T1107">
            <v>0</v>
          </cell>
        </row>
        <row r="1108">
          <cell r="A1108">
            <v>27</v>
          </cell>
          <cell r="B1108">
            <v>2017</v>
          </cell>
          <cell r="C1108">
            <v>8300</v>
          </cell>
          <cell r="D1108">
            <v>2</v>
          </cell>
          <cell r="E1108">
            <v>3</v>
          </cell>
          <cell r="F1108">
            <v>3</v>
          </cell>
          <cell r="G1108">
            <v>2000</v>
          </cell>
          <cell r="H1108">
            <v>2500</v>
          </cell>
          <cell r="I1108">
            <v>254</v>
          </cell>
          <cell r="J1108">
            <v>1</v>
          </cell>
          <cell r="K1108" t="str">
            <v>Materiales, accesorios y suministros médicos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 t="str">
            <v>Pieza</v>
          </cell>
          <cell r="T1108">
            <v>0</v>
          </cell>
          <cell r="V1108" t="str">
            <v>AE</v>
          </cell>
        </row>
        <row r="1109">
          <cell r="A1109">
            <v>28</v>
          </cell>
          <cell r="B1109">
            <v>2017</v>
          </cell>
          <cell r="C1109">
            <v>8300</v>
          </cell>
          <cell r="D1109">
            <v>2</v>
          </cell>
          <cell r="E1109">
            <v>3</v>
          </cell>
          <cell r="F1109">
            <v>3</v>
          </cell>
          <cell r="G1109">
            <v>2000</v>
          </cell>
          <cell r="H1109">
            <v>2500</v>
          </cell>
          <cell r="I1109">
            <v>255</v>
          </cell>
          <cell r="K1109" t="str">
            <v>Materiales, accesorios y suministros de laboratorio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T1109">
            <v>0</v>
          </cell>
        </row>
        <row r="1110">
          <cell r="A1110">
            <v>29</v>
          </cell>
          <cell r="B1110">
            <v>2017</v>
          </cell>
          <cell r="C1110">
            <v>8300</v>
          </cell>
          <cell r="D1110">
            <v>2</v>
          </cell>
          <cell r="E1110">
            <v>3</v>
          </cell>
          <cell r="F1110">
            <v>3</v>
          </cell>
          <cell r="G1110">
            <v>2000</v>
          </cell>
          <cell r="H1110">
            <v>2500</v>
          </cell>
          <cell r="I1110">
            <v>255</v>
          </cell>
          <cell r="J1110">
            <v>1</v>
          </cell>
          <cell r="K1110" t="str">
            <v>Materiales, accesorios y suministros de laboratorio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 t="str">
            <v>Bolsa/
Caja</v>
          </cell>
          <cell r="T1110">
            <v>0</v>
          </cell>
          <cell r="V1110" t="str">
            <v>AE</v>
          </cell>
        </row>
        <row r="1111">
          <cell r="A1111">
            <v>30</v>
          </cell>
          <cell r="B1111">
            <v>2017</v>
          </cell>
          <cell r="C1111">
            <v>8300</v>
          </cell>
          <cell r="D1111">
            <v>2</v>
          </cell>
          <cell r="E1111">
            <v>3</v>
          </cell>
          <cell r="F1111">
            <v>3</v>
          </cell>
          <cell r="G1111">
            <v>2000</v>
          </cell>
          <cell r="H1111">
            <v>2500</v>
          </cell>
          <cell r="I1111">
            <v>259</v>
          </cell>
          <cell r="K1111" t="str">
            <v>Otros productos químicos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T1111">
            <v>0</v>
          </cell>
        </row>
        <row r="1112">
          <cell r="A1112">
            <v>31</v>
          </cell>
          <cell r="B1112">
            <v>2017</v>
          </cell>
          <cell r="C1112">
            <v>8300</v>
          </cell>
          <cell r="D1112">
            <v>2</v>
          </cell>
          <cell r="E1112">
            <v>3</v>
          </cell>
          <cell r="F1112">
            <v>3</v>
          </cell>
          <cell r="G1112">
            <v>2000</v>
          </cell>
          <cell r="H1112">
            <v>2500</v>
          </cell>
          <cell r="I1112">
            <v>259</v>
          </cell>
          <cell r="J1112">
            <v>1</v>
          </cell>
          <cell r="K1112" t="str">
            <v>Otros productos químicos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 t="str">
            <v>Pieza</v>
          </cell>
          <cell r="T1112">
            <v>0</v>
          </cell>
          <cell r="V1112" t="str">
            <v>AE</v>
          </cell>
        </row>
        <row r="1113">
          <cell r="A1113">
            <v>32</v>
          </cell>
          <cell r="B1113">
            <v>2017</v>
          </cell>
          <cell r="C1113">
            <v>8300</v>
          </cell>
          <cell r="D1113">
            <v>2</v>
          </cell>
          <cell r="E1113">
            <v>3</v>
          </cell>
          <cell r="F1113">
            <v>3</v>
          </cell>
          <cell r="G1113">
            <v>2000</v>
          </cell>
          <cell r="H1113">
            <v>2700</v>
          </cell>
          <cell r="K1113" t="str">
            <v>Vestuario, Blancos, Prendas de Protección y Artículos Deportivos</v>
          </cell>
          <cell r="L1113">
            <v>4615000</v>
          </cell>
          <cell r="M1113">
            <v>0</v>
          </cell>
          <cell r="N1113">
            <v>4615000</v>
          </cell>
          <cell r="O1113">
            <v>0</v>
          </cell>
          <cell r="P1113">
            <v>0</v>
          </cell>
          <cell r="Q1113">
            <v>0</v>
          </cell>
          <cell r="R1113">
            <v>4615000</v>
          </cell>
          <cell r="T1113">
            <v>0</v>
          </cell>
        </row>
        <row r="1114">
          <cell r="A1114">
            <v>33</v>
          </cell>
          <cell r="B1114">
            <v>2017</v>
          </cell>
          <cell r="C1114">
            <v>8300</v>
          </cell>
          <cell r="D1114">
            <v>2</v>
          </cell>
          <cell r="E1114">
            <v>3</v>
          </cell>
          <cell r="F1114">
            <v>3</v>
          </cell>
          <cell r="G1114">
            <v>2000</v>
          </cell>
          <cell r="H1114">
            <v>2700</v>
          </cell>
          <cell r="I1114">
            <v>271</v>
          </cell>
          <cell r="K1114" t="str">
            <v xml:space="preserve">Vestuario y uniformes </v>
          </cell>
          <cell r="L1114">
            <v>4615000</v>
          </cell>
          <cell r="M1114">
            <v>0</v>
          </cell>
          <cell r="N1114">
            <v>4615000</v>
          </cell>
          <cell r="O1114">
            <v>0</v>
          </cell>
          <cell r="P1114">
            <v>0</v>
          </cell>
          <cell r="Q1114">
            <v>0</v>
          </cell>
          <cell r="R1114">
            <v>4615000</v>
          </cell>
          <cell r="T1114">
            <v>0</v>
          </cell>
        </row>
        <row r="1115">
          <cell r="A1115">
            <v>34</v>
          </cell>
          <cell r="B1115">
            <v>2017</v>
          </cell>
          <cell r="C1115">
            <v>8300</v>
          </cell>
          <cell r="D1115">
            <v>2</v>
          </cell>
          <cell r="E1115">
            <v>3</v>
          </cell>
          <cell r="F1115">
            <v>3</v>
          </cell>
          <cell r="G1115">
            <v>2000</v>
          </cell>
          <cell r="H1115">
            <v>2700</v>
          </cell>
          <cell r="I1115">
            <v>271</v>
          </cell>
          <cell r="J1115">
            <v>1</v>
          </cell>
          <cell r="K1115" t="str">
            <v>Vestuario y uniformes para Secretaría de Seguridad Pública Estatal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 t="str">
            <v>Pieza/Par</v>
          </cell>
          <cell r="T1115">
            <v>0</v>
          </cell>
          <cell r="V1115" t="str">
            <v>FC</v>
          </cell>
        </row>
        <row r="1116">
          <cell r="A1116">
            <v>35</v>
          </cell>
          <cell r="B1116">
            <v>2017</v>
          </cell>
          <cell r="C1116">
            <v>8300</v>
          </cell>
          <cell r="D1116">
            <v>2</v>
          </cell>
          <cell r="E1116">
            <v>3</v>
          </cell>
          <cell r="F1116">
            <v>3</v>
          </cell>
          <cell r="G1116">
            <v>2000</v>
          </cell>
          <cell r="H1116">
            <v>2700</v>
          </cell>
          <cell r="I1116">
            <v>271</v>
          </cell>
          <cell r="K1116" t="str">
            <v>Bermuda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 t="str">
            <v>Pieza</v>
          </cell>
          <cell r="T1116">
            <v>0</v>
          </cell>
          <cell r="V1116" t="str">
            <v>FC</v>
          </cell>
        </row>
        <row r="1117">
          <cell r="A1117">
            <v>36</v>
          </cell>
          <cell r="B1117">
            <v>2017</v>
          </cell>
          <cell r="C1117">
            <v>8300</v>
          </cell>
          <cell r="D1117">
            <v>2</v>
          </cell>
          <cell r="E1117">
            <v>3</v>
          </cell>
          <cell r="F1117">
            <v>3</v>
          </cell>
          <cell r="G1117">
            <v>2000</v>
          </cell>
          <cell r="H1117">
            <v>2700</v>
          </cell>
          <cell r="I1117">
            <v>271</v>
          </cell>
          <cell r="K1117" t="str">
            <v>Boina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 t="str">
            <v>Pieza</v>
          </cell>
          <cell r="T1117">
            <v>0</v>
          </cell>
          <cell r="V1117" t="str">
            <v>FC</v>
          </cell>
        </row>
        <row r="1118">
          <cell r="A1118">
            <v>37</v>
          </cell>
          <cell r="B1118">
            <v>2017</v>
          </cell>
          <cell r="C1118">
            <v>8300</v>
          </cell>
          <cell r="D1118">
            <v>2</v>
          </cell>
          <cell r="E1118">
            <v>3</v>
          </cell>
          <cell r="F1118">
            <v>3</v>
          </cell>
          <cell r="G1118">
            <v>2000</v>
          </cell>
          <cell r="H1118">
            <v>2700</v>
          </cell>
          <cell r="I1118">
            <v>271</v>
          </cell>
          <cell r="K1118" t="str">
            <v>Botas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 t="str">
            <v>Par</v>
          </cell>
          <cell r="V1118" t="str">
            <v>FC</v>
          </cell>
        </row>
        <row r="1119">
          <cell r="A1119">
            <v>38</v>
          </cell>
          <cell r="B1119">
            <v>2017</v>
          </cell>
          <cell r="C1119">
            <v>8300</v>
          </cell>
          <cell r="D1119">
            <v>2</v>
          </cell>
          <cell r="E1119">
            <v>3</v>
          </cell>
          <cell r="F1119">
            <v>3</v>
          </cell>
          <cell r="G1119">
            <v>2000</v>
          </cell>
          <cell r="H1119">
            <v>2700</v>
          </cell>
          <cell r="I1119">
            <v>271</v>
          </cell>
          <cell r="K1119" t="str">
            <v>Calcetón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 t="str">
            <v>Pieza</v>
          </cell>
          <cell r="T1119">
            <v>0</v>
          </cell>
          <cell r="V1119" t="str">
            <v>FC</v>
          </cell>
        </row>
        <row r="1120">
          <cell r="A1120">
            <v>39</v>
          </cell>
          <cell r="B1120">
            <v>2017</v>
          </cell>
          <cell r="C1120">
            <v>8300</v>
          </cell>
          <cell r="D1120">
            <v>2</v>
          </cell>
          <cell r="E1120">
            <v>3</v>
          </cell>
          <cell r="F1120">
            <v>3</v>
          </cell>
          <cell r="G1120">
            <v>2000</v>
          </cell>
          <cell r="H1120">
            <v>2700</v>
          </cell>
          <cell r="I1120">
            <v>271</v>
          </cell>
          <cell r="K1120" t="str">
            <v>Camisa (especificar)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 t="str">
            <v>Pieza</v>
          </cell>
          <cell r="T1120">
            <v>0</v>
          </cell>
          <cell r="V1120" t="str">
            <v>FC</v>
          </cell>
        </row>
        <row r="1121">
          <cell r="A1121">
            <v>40</v>
          </cell>
          <cell r="B1121">
            <v>2017</v>
          </cell>
          <cell r="C1121">
            <v>8300</v>
          </cell>
          <cell r="D1121">
            <v>2</v>
          </cell>
          <cell r="E1121">
            <v>3</v>
          </cell>
          <cell r="F1121">
            <v>3</v>
          </cell>
          <cell r="G1121">
            <v>2000</v>
          </cell>
          <cell r="H1121">
            <v>2700</v>
          </cell>
          <cell r="I1121">
            <v>271</v>
          </cell>
          <cell r="K1121" t="str">
            <v>Camisola (especificar)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 t="str">
            <v>Pieza</v>
          </cell>
          <cell r="T1121">
            <v>0</v>
          </cell>
          <cell r="V1121" t="str">
            <v>FC</v>
          </cell>
        </row>
        <row r="1122">
          <cell r="A1122">
            <v>41</v>
          </cell>
          <cell r="B1122">
            <v>2017</v>
          </cell>
          <cell r="C1122">
            <v>8300</v>
          </cell>
          <cell r="D1122">
            <v>2</v>
          </cell>
          <cell r="E1122">
            <v>3</v>
          </cell>
          <cell r="F1122">
            <v>3</v>
          </cell>
          <cell r="G1122">
            <v>2000</v>
          </cell>
          <cell r="H1122">
            <v>2700</v>
          </cell>
          <cell r="I1122">
            <v>271</v>
          </cell>
          <cell r="K1122" t="str">
            <v>Chaleco táctico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 t="str">
            <v>Pieza</v>
          </cell>
          <cell r="T1122">
            <v>0</v>
          </cell>
          <cell r="V1122" t="str">
            <v>FC</v>
          </cell>
        </row>
        <row r="1123">
          <cell r="A1123">
            <v>42</v>
          </cell>
          <cell r="B1123">
            <v>2017</v>
          </cell>
          <cell r="C1123">
            <v>8300</v>
          </cell>
          <cell r="D1123">
            <v>2</v>
          </cell>
          <cell r="E1123">
            <v>3</v>
          </cell>
          <cell r="F1123">
            <v>3</v>
          </cell>
          <cell r="G1123">
            <v>2000</v>
          </cell>
          <cell r="H1123">
            <v>2700</v>
          </cell>
          <cell r="I1123">
            <v>271</v>
          </cell>
          <cell r="K1123" t="str">
            <v>Chamarra (especificar)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 t="str">
            <v>Pieza</v>
          </cell>
          <cell r="T1123">
            <v>0</v>
          </cell>
          <cell r="V1123" t="str">
            <v>FC</v>
          </cell>
        </row>
        <row r="1124">
          <cell r="A1124">
            <v>43</v>
          </cell>
          <cell r="B1124">
            <v>2017</v>
          </cell>
          <cell r="C1124">
            <v>8300</v>
          </cell>
          <cell r="D1124">
            <v>2</v>
          </cell>
          <cell r="E1124">
            <v>3</v>
          </cell>
          <cell r="F1124">
            <v>3</v>
          </cell>
          <cell r="G1124">
            <v>2000</v>
          </cell>
          <cell r="H1124">
            <v>2700</v>
          </cell>
          <cell r="I1124">
            <v>271</v>
          </cell>
          <cell r="K1124" t="str">
            <v>Chanchomón (especificar)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 t="str">
            <v>Pieza</v>
          </cell>
          <cell r="T1124">
            <v>0</v>
          </cell>
          <cell r="V1124" t="str">
            <v>FC</v>
          </cell>
        </row>
        <row r="1125">
          <cell r="A1125">
            <v>44</v>
          </cell>
          <cell r="B1125">
            <v>2017</v>
          </cell>
          <cell r="C1125">
            <v>8300</v>
          </cell>
          <cell r="D1125">
            <v>2</v>
          </cell>
          <cell r="E1125">
            <v>3</v>
          </cell>
          <cell r="F1125">
            <v>3</v>
          </cell>
          <cell r="G1125">
            <v>2000</v>
          </cell>
          <cell r="H1125">
            <v>2700</v>
          </cell>
          <cell r="I1125">
            <v>271</v>
          </cell>
          <cell r="K1125" t="str">
            <v>Cinturón táctico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 t="str">
            <v>Pieza</v>
          </cell>
          <cell r="T1125">
            <v>0</v>
          </cell>
          <cell r="V1125" t="str">
            <v>FC</v>
          </cell>
        </row>
        <row r="1126">
          <cell r="A1126">
            <v>45</v>
          </cell>
          <cell r="B1126">
            <v>2017</v>
          </cell>
          <cell r="C1126">
            <v>8300</v>
          </cell>
          <cell r="D1126">
            <v>2</v>
          </cell>
          <cell r="E1126">
            <v>3</v>
          </cell>
          <cell r="F1126">
            <v>3</v>
          </cell>
          <cell r="G1126">
            <v>2000</v>
          </cell>
          <cell r="H1126">
            <v>2700</v>
          </cell>
          <cell r="I1126">
            <v>271</v>
          </cell>
          <cell r="K1126" t="str">
            <v>Corbata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 t="str">
            <v>Pieza</v>
          </cell>
          <cell r="T1126">
            <v>0</v>
          </cell>
          <cell r="V1126" t="str">
            <v>FC</v>
          </cell>
        </row>
        <row r="1127">
          <cell r="A1127">
            <v>46</v>
          </cell>
          <cell r="B1127">
            <v>2017</v>
          </cell>
          <cell r="C1127">
            <v>8300</v>
          </cell>
          <cell r="D1127">
            <v>2</v>
          </cell>
          <cell r="E1127">
            <v>3</v>
          </cell>
          <cell r="F1127">
            <v>3</v>
          </cell>
          <cell r="G1127">
            <v>2000</v>
          </cell>
          <cell r="H1127">
            <v>2700</v>
          </cell>
          <cell r="I1127">
            <v>271</v>
          </cell>
          <cell r="K1127" t="str">
            <v>Falda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 t="str">
            <v>Pieza</v>
          </cell>
          <cell r="T1127">
            <v>0</v>
          </cell>
          <cell r="V1127" t="str">
            <v>FC</v>
          </cell>
        </row>
        <row r="1128">
          <cell r="A1128">
            <v>47</v>
          </cell>
          <cell r="B1128">
            <v>2017</v>
          </cell>
          <cell r="C1128">
            <v>8300</v>
          </cell>
          <cell r="D1128">
            <v>2</v>
          </cell>
          <cell r="E1128">
            <v>3</v>
          </cell>
          <cell r="F1128">
            <v>3</v>
          </cell>
          <cell r="G1128">
            <v>2000</v>
          </cell>
          <cell r="H1128">
            <v>2700</v>
          </cell>
          <cell r="I1128">
            <v>271</v>
          </cell>
          <cell r="K1128" t="str">
            <v>Fornitura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 t="str">
            <v>Pieza</v>
          </cell>
          <cell r="T1128">
            <v>0</v>
          </cell>
          <cell r="V1128" t="str">
            <v>FC</v>
          </cell>
        </row>
        <row r="1129">
          <cell r="A1129">
            <v>48</v>
          </cell>
          <cell r="B1129">
            <v>2017</v>
          </cell>
          <cell r="C1129">
            <v>8300</v>
          </cell>
          <cell r="D1129">
            <v>2</v>
          </cell>
          <cell r="E1129">
            <v>3</v>
          </cell>
          <cell r="F1129">
            <v>3</v>
          </cell>
          <cell r="G1129">
            <v>2000</v>
          </cell>
          <cell r="H1129">
            <v>2700</v>
          </cell>
          <cell r="I1129">
            <v>271</v>
          </cell>
          <cell r="K1129" t="str">
            <v>Funda lateral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 t="str">
            <v>Pieza</v>
          </cell>
          <cell r="T1129">
            <v>0</v>
          </cell>
          <cell r="V1129" t="str">
            <v>FC</v>
          </cell>
        </row>
        <row r="1130">
          <cell r="A1130">
            <v>49</v>
          </cell>
          <cell r="B1130">
            <v>2017</v>
          </cell>
          <cell r="C1130">
            <v>8300</v>
          </cell>
          <cell r="D1130">
            <v>2</v>
          </cell>
          <cell r="E1130">
            <v>3</v>
          </cell>
          <cell r="F1130">
            <v>3</v>
          </cell>
          <cell r="G1130">
            <v>2000</v>
          </cell>
          <cell r="H1130">
            <v>2700</v>
          </cell>
          <cell r="I1130">
            <v>271</v>
          </cell>
          <cell r="K1130" t="str">
            <v>Gorra tipo beisbolera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 t="str">
            <v>Pieza</v>
          </cell>
          <cell r="T1130">
            <v>0</v>
          </cell>
          <cell r="V1130" t="str">
            <v>FC</v>
          </cell>
        </row>
        <row r="1131">
          <cell r="A1131">
            <v>50</v>
          </cell>
          <cell r="B1131">
            <v>2017</v>
          </cell>
          <cell r="C1131">
            <v>8300</v>
          </cell>
          <cell r="D1131">
            <v>2</v>
          </cell>
          <cell r="E1131">
            <v>3</v>
          </cell>
          <cell r="F1131">
            <v>3</v>
          </cell>
          <cell r="G1131">
            <v>2000</v>
          </cell>
          <cell r="H1131">
            <v>2700</v>
          </cell>
          <cell r="I1131">
            <v>271</v>
          </cell>
          <cell r="K1131" t="str">
            <v>Guantes de gala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 t="str">
            <v>Par</v>
          </cell>
          <cell r="T1131">
            <v>0</v>
          </cell>
          <cell r="V1131" t="str">
            <v>FC</v>
          </cell>
        </row>
        <row r="1132">
          <cell r="A1132">
            <v>51</v>
          </cell>
          <cell r="B1132">
            <v>2017</v>
          </cell>
          <cell r="C1132">
            <v>8300</v>
          </cell>
          <cell r="D1132">
            <v>2</v>
          </cell>
          <cell r="E1132">
            <v>3</v>
          </cell>
          <cell r="F1132">
            <v>3</v>
          </cell>
          <cell r="G1132">
            <v>2000</v>
          </cell>
          <cell r="H1132">
            <v>2700</v>
          </cell>
          <cell r="I1132">
            <v>271</v>
          </cell>
          <cell r="K1132" t="str">
            <v>Impermeable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 t="str">
            <v>Pieza</v>
          </cell>
          <cell r="T1132">
            <v>0</v>
          </cell>
          <cell r="V1132" t="str">
            <v>FC</v>
          </cell>
        </row>
        <row r="1133">
          <cell r="A1133">
            <v>52</v>
          </cell>
          <cell r="B1133">
            <v>2017</v>
          </cell>
          <cell r="C1133">
            <v>8300</v>
          </cell>
          <cell r="D1133">
            <v>2</v>
          </cell>
          <cell r="E1133">
            <v>3</v>
          </cell>
          <cell r="F1133">
            <v>3</v>
          </cell>
          <cell r="G1133">
            <v>2000</v>
          </cell>
          <cell r="H1133">
            <v>2700</v>
          </cell>
          <cell r="I1133">
            <v>271</v>
          </cell>
          <cell r="K1133" t="str">
            <v>Insignias y divisas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 t="str">
            <v>Pieza</v>
          </cell>
          <cell r="T1133">
            <v>0</v>
          </cell>
          <cell r="V1133" t="str">
            <v>FC</v>
          </cell>
        </row>
        <row r="1134">
          <cell r="A1134">
            <v>53</v>
          </cell>
          <cell r="B1134">
            <v>2017</v>
          </cell>
          <cell r="C1134">
            <v>8300</v>
          </cell>
          <cell r="D1134">
            <v>2</v>
          </cell>
          <cell r="E1134">
            <v>3</v>
          </cell>
          <cell r="F1134">
            <v>3</v>
          </cell>
          <cell r="G1134">
            <v>2000</v>
          </cell>
          <cell r="H1134">
            <v>2700</v>
          </cell>
          <cell r="I1134">
            <v>271</v>
          </cell>
          <cell r="K1134" t="str">
            <v>Kepí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 t="str">
            <v>Pieza</v>
          </cell>
          <cell r="T1134">
            <v>0</v>
          </cell>
          <cell r="V1134" t="str">
            <v>FC</v>
          </cell>
        </row>
        <row r="1135">
          <cell r="A1135">
            <v>54</v>
          </cell>
          <cell r="B1135">
            <v>2017</v>
          </cell>
          <cell r="C1135">
            <v>8300</v>
          </cell>
          <cell r="D1135">
            <v>2</v>
          </cell>
          <cell r="E1135">
            <v>3</v>
          </cell>
          <cell r="F1135">
            <v>3</v>
          </cell>
          <cell r="G1135">
            <v>2000</v>
          </cell>
          <cell r="H1135">
            <v>2700</v>
          </cell>
          <cell r="I1135">
            <v>271</v>
          </cell>
          <cell r="K1135" t="str">
            <v>Overol táctico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 t="str">
            <v>Pieza</v>
          </cell>
          <cell r="T1135">
            <v>0</v>
          </cell>
          <cell r="V1135" t="str">
            <v>FC</v>
          </cell>
        </row>
        <row r="1136">
          <cell r="A1136">
            <v>55</v>
          </cell>
          <cell r="B1136">
            <v>2017</v>
          </cell>
          <cell r="C1136">
            <v>8300</v>
          </cell>
          <cell r="D1136">
            <v>2</v>
          </cell>
          <cell r="E1136">
            <v>3</v>
          </cell>
          <cell r="F1136">
            <v>3</v>
          </cell>
          <cell r="G1136">
            <v>2000</v>
          </cell>
          <cell r="H1136">
            <v>2700</v>
          </cell>
          <cell r="I1136">
            <v>271</v>
          </cell>
          <cell r="K1136" t="str">
            <v>Pantalón (especificar)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 t="str">
            <v>Pieza</v>
          </cell>
          <cell r="T1136">
            <v>0</v>
          </cell>
          <cell r="V1136" t="str">
            <v>FC</v>
          </cell>
        </row>
        <row r="1137">
          <cell r="A1137">
            <v>56</v>
          </cell>
          <cell r="B1137">
            <v>2017</v>
          </cell>
          <cell r="C1137">
            <v>8300</v>
          </cell>
          <cell r="D1137">
            <v>2</v>
          </cell>
          <cell r="E1137">
            <v>3</v>
          </cell>
          <cell r="F1137">
            <v>3</v>
          </cell>
          <cell r="G1137">
            <v>2000</v>
          </cell>
          <cell r="H1137">
            <v>2700</v>
          </cell>
          <cell r="I1137">
            <v>271</v>
          </cell>
          <cell r="K1137" t="str">
            <v>Pantalonera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 t="str">
            <v>Pieza</v>
          </cell>
          <cell r="T1137">
            <v>0</v>
          </cell>
          <cell r="V1137" t="str">
            <v>FC</v>
          </cell>
        </row>
        <row r="1138">
          <cell r="A1138">
            <v>57</v>
          </cell>
          <cell r="B1138">
            <v>2017</v>
          </cell>
          <cell r="C1138">
            <v>8300</v>
          </cell>
          <cell r="D1138">
            <v>2</v>
          </cell>
          <cell r="E1138">
            <v>3</v>
          </cell>
          <cell r="F1138">
            <v>3</v>
          </cell>
          <cell r="G1138">
            <v>2000</v>
          </cell>
          <cell r="H1138">
            <v>2700</v>
          </cell>
          <cell r="I1138">
            <v>271</v>
          </cell>
          <cell r="K1138" t="str">
            <v>Pasa montañas táctico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 t="str">
            <v>Pieza</v>
          </cell>
          <cell r="T1138">
            <v>0</v>
          </cell>
          <cell r="V1138" t="str">
            <v>FC</v>
          </cell>
        </row>
        <row r="1139">
          <cell r="A1139">
            <v>58</v>
          </cell>
          <cell r="B1139">
            <v>2017</v>
          </cell>
          <cell r="C1139">
            <v>8300</v>
          </cell>
          <cell r="D1139">
            <v>2</v>
          </cell>
          <cell r="E1139">
            <v>3</v>
          </cell>
          <cell r="F1139">
            <v>3</v>
          </cell>
          <cell r="G1139">
            <v>2000</v>
          </cell>
          <cell r="H1139">
            <v>2700</v>
          </cell>
          <cell r="I1139">
            <v>271</v>
          </cell>
          <cell r="K1139" t="str">
            <v>Pisa cuello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 t="str">
            <v>Pieza</v>
          </cell>
          <cell r="T1139">
            <v>0</v>
          </cell>
          <cell r="V1139" t="str">
            <v>FC</v>
          </cell>
        </row>
        <row r="1140">
          <cell r="A1140">
            <v>59</v>
          </cell>
          <cell r="B1140">
            <v>2017</v>
          </cell>
          <cell r="C1140">
            <v>8300</v>
          </cell>
          <cell r="D1140">
            <v>2</v>
          </cell>
          <cell r="E1140">
            <v>3</v>
          </cell>
          <cell r="F1140">
            <v>3</v>
          </cell>
          <cell r="G1140">
            <v>2000</v>
          </cell>
          <cell r="H1140">
            <v>2700</v>
          </cell>
          <cell r="I1140">
            <v>271</v>
          </cell>
          <cell r="K1140" t="str">
            <v>Playera (especificar)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 t="str">
            <v>Pieza</v>
          </cell>
          <cell r="T1140">
            <v>0</v>
          </cell>
          <cell r="V1140" t="str">
            <v>FC</v>
          </cell>
        </row>
        <row r="1141">
          <cell r="A1141">
            <v>60</v>
          </cell>
          <cell r="B1141">
            <v>2017</v>
          </cell>
          <cell r="C1141">
            <v>8300</v>
          </cell>
          <cell r="D1141">
            <v>2</v>
          </cell>
          <cell r="E1141">
            <v>3</v>
          </cell>
          <cell r="F1141">
            <v>3</v>
          </cell>
          <cell r="G1141">
            <v>2000</v>
          </cell>
          <cell r="H1141">
            <v>2700</v>
          </cell>
          <cell r="I1141">
            <v>271</v>
          </cell>
          <cell r="K1141" t="str">
            <v>Porta bastón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 t="str">
            <v>Pieza</v>
          </cell>
          <cell r="T1141">
            <v>0</v>
          </cell>
          <cell r="V1141" t="str">
            <v>FC</v>
          </cell>
        </row>
        <row r="1142">
          <cell r="A1142">
            <v>61</v>
          </cell>
          <cell r="B1142">
            <v>2017</v>
          </cell>
          <cell r="C1142">
            <v>8300</v>
          </cell>
          <cell r="D1142">
            <v>2</v>
          </cell>
          <cell r="E1142">
            <v>3</v>
          </cell>
          <cell r="F1142">
            <v>3</v>
          </cell>
          <cell r="G1142">
            <v>2000</v>
          </cell>
          <cell r="H1142">
            <v>2700</v>
          </cell>
          <cell r="I1142">
            <v>271</v>
          </cell>
          <cell r="K1142" t="str">
            <v>Porta cargador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 t="str">
            <v>Pieza</v>
          </cell>
          <cell r="T1142">
            <v>0</v>
          </cell>
          <cell r="V1142" t="str">
            <v>FC</v>
          </cell>
        </row>
        <row r="1143">
          <cell r="A1143">
            <v>62</v>
          </cell>
          <cell r="B1143">
            <v>2017</v>
          </cell>
          <cell r="C1143">
            <v>8300</v>
          </cell>
          <cell r="D1143">
            <v>2</v>
          </cell>
          <cell r="E1143">
            <v>3</v>
          </cell>
          <cell r="F1143">
            <v>3</v>
          </cell>
          <cell r="G1143">
            <v>2000</v>
          </cell>
          <cell r="H1143">
            <v>2700</v>
          </cell>
          <cell r="I1143">
            <v>271</v>
          </cell>
          <cell r="K1143" t="str">
            <v>Porta esposas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 t="str">
            <v>Pieza</v>
          </cell>
          <cell r="T1143">
            <v>0</v>
          </cell>
          <cell r="V1143" t="str">
            <v>FC</v>
          </cell>
        </row>
        <row r="1144">
          <cell r="A1144">
            <v>63</v>
          </cell>
          <cell r="B1144">
            <v>2017</v>
          </cell>
          <cell r="C1144">
            <v>8300</v>
          </cell>
          <cell r="D1144">
            <v>2</v>
          </cell>
          <cell r="E1144">
            <v>3</v>
          </cell>
          <cell r="F1144">
            <v>3</v>
          </cell>
          <cell r="G1144">
            <v>2000</v>
          </cell>
          <cell r="H1144">
            <v>2700</v>
          </cell>
          <cell r="I1144">
            <v>271</v>
          </cell>
          <cell r="K1144" t="str">
            <v>Porta fusil táctico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 t="str">
            <v>Pieza</v>
          </cell>
          <cell r="T1144">
            <v>0</v>
          </cell>
          <cell r="V1144" t="str">
            <v>FC</v>
          </cell>
        </row>
        <row r="1145">
          <cell r="A1145">
            <v>64</v>
          </cell>
          <cell r="B1145">
            <v>2017</v>
          </cell>
          <cell r="C1145">
            <v>8300</v>
          </cell>
          <cell r="D1145">
            <v>2</v>
          </cell>
          <cell r="E1145">
            <v>3</v>
          </cell>
          <cell r="F1145">
            <v>3</v>
          </cell>
          <cell r="G1145">
            <v>2000</v>
          </cell>
          <cell r="H1145">
            <v>2700</v>
          </cell>
          <cell r="I1145">
            <v>271</v>
          </cell>
          <cell r="K1145" t="str">
            <v>Porta lámpara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 t="str">
            <v>Pieza</v>
          </cell>
          <cell r="T1145">
            <v>0</v>
          </cell>
          <cell r="V1145" t="str">
            <v>FC</v>
          </cell>
        </row>
        <row r="1146">
          <cell r="A1146">
            <v>65</v>
          </cell>
          <cell r="B1146">
            <v>2017</v>
          </cell>
          <cell r="C1146">
            <v>8300</v>
          </cell>
          <cell r="D1146">
            <v>2</v>
          </cell>
          <cell r="E1146">
            <v>3</v>
          </cell>
          <cell r="F1146">
            <v>3</v>
          </cell>
          <cell r="G1146">
            <v>2000</v>
          </cell>
          <cell r="H1146">
            <v>2700</v>
          </cell>
          <cell r="I1146">
            <v>271</v>
          </cell>
          <cell r="K1146" t="str">
            <v>Porta radio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 t="str">
            <v>Pieza</v>
          </cell>
          <cell r="T1146">
            <v>0</v>
          </cell>
          <cell r="V1146" t="str">
            <v>FC</v>
          </cell>
        </row>
        <row r="1147">
          <cell r="A1147">
            <v>66</v>
          </cell>
          <cell r="B1147">
            <v>2017</v>
          </cell>
          <cell r="C1147">
            <v>8300</v>
          </cell>
          <cell r="D1147">
            <v>2</v>
          </cell>
          <cell r="E1147">
            <v>3</v>
          </cell>
          <cell r="F1147">
            <v>3</v>
          </cell>
          <cell r="G1147">
            <v>2000</v>
          </cell>
          <cell r="H1147">
            <v>2700</v>
          </cell>
          <cell r="I1147">
            <v>271</v>
          </cell>
          <cell r="K1147" t="str">
            <v>Porta silbato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 t="str">
            <v>Pieza</v>
          </cell>
          <cell r="T1147">
            <v>0</v>
          </cell>
          <cell r="V1147" t="str">
            <v>FC</v>
          </cell>
        </row>
        <row r="1148">
          <cell r="A1148">
            <v>67</v>
          </cell>
          <cell r="B1148">
            <v>2017</v>
          </cell>
          <cell r="C1148">
            <v>8300</v>
          </cell>
          <cell r="D1148">
            <v>2</v>
          </cell>
          <cell r="E1148">
            <v>3</v>
          </cell>
          <cell r="F1148">
            <v>3</v>
          </cell>
          <cell r="G1148">
            <v>2000</v>
          </cell>
          <cell r="H1148">
            <v>2700</v>
          </cell>
          <cell r="I1148">
            <v>271</v>
          </cell>
          <cell r="K1148" t="str">
            <v>Rompevientos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 t="str">
            <v>Pieza</v>
          </cell>
          <cell r="T1148">
            <v>0</v>
          </cell>
          <cell r="V1148" t="str">
            <v>FC</v>
          </cell>
        </row>
        <row r="1149">
          <cell r="A1149">
            <v>68</v>
          </cell>
          <cell r="B1149">
            <v>2017</v>
          </cell>
          <cell r="C1149">
            <v>8300</v>
          </cell>
          <cell r="D1149">
            <v>2</v>
          </cell>
          <cell r="E1149">
            <v>3</v>
          </cell>
          <cell r="F1149">
            <v>3</v>
          </cell>
          <cell r="G1149">
            <v>2000</v>
          </cell>
          <cell r="H1149">
            <v>2700</v>
          </cell>
          <cell r="I1149">
            <v>271</v>
          </cell>
          <cell r="K1149" t="str">
            <v>Saco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 t="str">
            <v>Pieza</v>
          </cell>
          <cell r="T1149">
            <v>0</v>
          </cell>
          <cell r="V1149" t="str">
            <v>FC</v>
          </cell>
        </row>
        <row r="1150">
          <cell r="A1150">
            <v>69</v>
          </cell>
          <cell r="B1150">
            <v>2017</v>
          </cell>
          <cell r="C1150">
            <v>8300</v>
          </cell>
          <cell r="D1150">
            <v>2</v>
          </cell>
          <cell r="E1150">
            <v>3</v>
          </cell>
          <cell r="F1150">
            <v>3</v>
          </cell>
          <cell r="G1150">
            <v>2000</v>
          </cell>
          <cell r="H1150">
            <v>2700</v>
          </cell>
          <cell r="I1150">
            <v>271</v>
          </cell>
          <cell r="K1150" t="str">
            <v>Short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 t="str">
            <v>Pieza</v>
          </cell>
          <cell r="T1150">
            <v>0</v>
          </cell>
          <cell r="V1150" t="str">
            <v>FC</v>
          </cell>
        </row>
        <row r="1151">
          <cell r="A1151">
            <v>70</v>
          </cell>
          <cell r="B1151">
            <v>2017</v>
          </cell>
          <cell r="C1151">
            <v>8300</v>
          </cell>
          <cell r="D1151">
            <v>2</v>
          </cell>
          <cell r="E1151">
            <v>3</v>
          </cell>
          <cell r="F1151">
            <v>3</v>
          </cell>
          <cell r="G1151">
            <v>2000</v>
          </cell>
          <cell r="H1151">
            <v>2700</v>
          </cell>
          <cell r="I1151">
            <v>271</v>
          </cell>
          <cell r="K1151" t="str">
            <v>Silbato policía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 t="str">
            <v>Pieza</v>
          </cell>
          <cell r="T1151">
            <v>0</v>
          </cell>
          <cell r="V1151" t="str">
            <v>FC</v>
          </cell>
        </row>
        <row r="1152">
          <cell r="A1152">
            <v>71</v>
          </cell>
          <cell r="B1152">
            <v>2017</v>
          </cell>
          <cell r="C1152">
            <v>8300</v>
          </cell>
          <cell r="D1152">
            <v>2</v>
          </cell>
          <cell r="E1152">
            <v>3</v>
          </cell>
          <cell r="F1152">
            <v>3</v>
          </cell>
          <cell r="G1152">
            <v>2000</v>
          </cell>
          <cell r="H1152">
            <v>2700</v>
          </cell>
          <cell r="I1152">
            <v>271</v>
          </cell>
          <cell r="K1152" t="str">
            <v>Sudadera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 t="str">
            <v>Pieza</v>
          </cell>
          <cell r="T1152">
            <v>0</v>
          </cell>
          <cell r="V1152" t="str">
            <v>FC</v>
          </cell>
        </row>
        <row r="1153">
          <cell r="A1153">
            <v>72</v>
          </cell>
          <cell r="B1153">
            <v>2017</v>
          </cell>
          <cell r="C1153">
            <v>8300</v>
          </cell>
          <cell r="D1153">
            <v>2</v>
          </cell>
          <cell r="E1153">
            <v>3</v>
          </cell>
          <cell r="F1153">
            <v>3</v>
          </cell>
          <cell r="G1153">
            <v>2000</v>
          </cell>
          <cell r="H1153">
            <v>2700</v>
          </cell>
          <cell r="I1153">
            <v>271</v>
          </cell>
          <cell r="K1153" t="str">
            <v>Tenis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 t="str">
            <v>Par</v>
          </cell>
          <cell r="T1153">
            <v>0</v>
          </cell>
          <cell r="V1153" t="str">
            <v>FC</v>
          </cell>
        </row>
        <row r="1154">
          <cell r="A1154">
            <v>73</v>
          </cell>
          <cell r="B1154">
            <v>2017</v>
          </cell>
          <cell r="C1154">
            <v>8300</v>
          </cell>
          <cell r="D1154">
            <v>2</v>
          </cell>
          <cell r="E1154">
            <v>3</v>
          </cell>
          <cell r="F1154">
            <v>3</v>
          </cell>
          <cell r="G1154">
            <v>2000</v>
          </cell>
          <cell r="H1154">
            <v>2700</v>
          </cell>
          <cell r="I1154">
            <v>271</v>
          </cell>
          <cell r="K1154" t="str">
            <v>Tocado con bordado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 t="str">
            <v>Pieza</v>
          </cell>
          <cell r="T1154">
            <v>0</v>
          </cell>
          <cell r="V1154" t="str">
            <v>FC</v>
          </cell>
        </row>
        <row r="1155">
          <cell r="A1155">
            <v>74</v>
          </cell>
          <cell r="B1155">
            <v>2017</v>
          </cell>
          <cell r="C1155">
            <v>8300</v>
          </cell>
          <cell r="D1155">
            <v>2</v>
          </cell>
          <cell r="E1155">
            <v>3</v>
          </cell>
          <cell r="F1155">
            <v>3</v>
          </cell>
          <cell r="G1155">
            <v>2000</v>
          </cell>
          <cell r="H1155">
            <v>2700</v>
          </cell>
          <cell r="I1155">
            <v>271</v>
          </cell>
          <cell r="K1155" t="str">
            <v>Traje de gala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 t="str">
            <v>Pieza</v>
          </cell>
          <cell r="T1155">
            <v>0</v>
          </cell>
          <cell r="V1155" t="str">
            <v>FC</v>
          </cell>
        </row>
        <row r="1156">
          <cell r="A1156">
            <v>75</v>
          </cell>
          <cell r="B1156">
            <v>2017</v>
          </cell>
          <cell r="C1156">
            <v>8300</v>
          </cell>
          <cell r="D1156">
            <v>2</v>
          </cell>
          <cell r="E1156">
            <v>3</v>
          </cell>
          <cell r="F1156">
            <v>3</v>
          </cell>
          <cell r="G1156">
            <v>2000</v>
          </cell>
          <cell r="H1156">
            <v>2700</v>
          </cell>
          <cell r="I1156">
            <v>271</v>
          </cell>
          <cell r="K1156" t="str">
            <v>Traje táctico completo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 t="str">
            <v>Pieza</v>
          </cell>
          <cell r="T1156">
            <v>0</v>
          </cell>
          <cell r="V1156" t="str">
            <v>FC</v>
          </cell>
        </row>
        <row r="1157">
          <cell r="A1157">
            <v>76</v>
          </cell>
          <cell r="B1157">
            <v>2017</v>
          </cell>
          <cell r="C1157">
            <v>8300</v>
          </cell>
          <cell r="D1157">
            <v>2</v>
          </cell>
          <cell r="E1157">
            <v>3</v>
          </cell>
          <cell r="F1157">
            <v>3</v>
          </cell>
          <cell r="G1157">
            <v>2000</v>
          </cell>
          <cell r="H1157">
            <v>2700</v>
          </cell>
          <cell r="I1157">
            <v>271</v>
          </cell>
          <cell r="K1157" t="str">
            <v>Zapato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 t="str">
            <v>Par</v>
          </cell>
          <cell r="T1157">
            <v>0</v>
          </cell>
          <cell r="V1157" t="str">
            <v>FC</v>
          </cell>
        </row>
        <row r="1158">
          <cell r="A1158">
            <v>77</v>
          </cell>
          <cell r="B1158">
            <v>2017</v>
          </cell>
          <cell r="C1158">
            <v>8300</v>
          </cell>
          <cell r="D1158">
            <v>2</v>
          </cell>
          <cell r="E1158">
            <v>3</v>
          </cell>
          <cell r="F1158">
            <v>3</v>
          </cell>
          <cell r="G1158">
            <v>2000</v>
          </cell>
          <cell r="H1158">
            <v>2700</v>
          </cell>
          <cell r="I1158">
            <v>271</v>
          </cell>
          <cell r="K1158" t="str">
            <v>Moscoba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 t="str">
            <v>Pieza</v>
          </cell>
          <cell r="T1158">
            <v>0</v>
          </cell>
          <cell r="V1158" t="str">
            <v>FC</v>
          </cell>
        </row>
        <row r="1159">
          <cell r="A1159">
            <v>78</v>
          </cell>
          <cell r="B1159">
            <v>2017</v>
          </cell>
          <cell r="C1159">
            <v>8300</v>
          </cell>
          <cell r="D1159">
            <v>2</v>
          </cell>
          <cell r="E1159">
            <v>3</v>
          </cell>
          <cell r="F1159">
            <v>3</v>
          </cell>
          <cell r="G1159">
            <v>2000</v>
          </cell>
          <cell r="H1159">
            <v>2700</v>
          </cell>
          <cell r="I1159">
            <v>271</v>
          </cell>
          <cell r="J1159">
            <v>2</v>
          </cell>
          <cell r="K1159" t="str">
            <v>Vestuario y uniformes para Secretaría de Seguridad Pública Municipal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 t="str">
            <v>Pieza</v>
          </cell>
          <cell r="T1159">
            <v>0</v>
          </cell>
          <cell r="V1159" t="str">
            <v>FC/FM</v>
          </cell>
        </row>
        <row r="1160">
          <cell r="A1160">
            <v>79</v>
          </cell>
          <cell r="B1160">
            <v>2017</v>
          </cell>
          <cell r="C1160">
            <v>8300</v>
          </cell>
          <cell r="D1160">
            <v>2</v>
          </cell>
          <cell r="E1160">
            <v>3</v>
          </cell>
          <cell r="F1160">
            <v>3</v>
          </cell>
          <cell r="G1160">
            <v>2000</v>
          </cell>
          <cell r="H1160">
            <v>2700</v>
          </cell>
          <cell r="I1160">
            <v>271</v>
          </cell>
          <cell r="K1160" t="str">
            <v>Bermuda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 t="str">
            <v>Pieza</v>
          </cell>
          <cell r="T1160">
            <v>0</v>
          </cell>
          <cell r="V1160" t="str">
            <v>FC/FM</v>
          </cell>
        </row>
        <row r="1161">
          <cell r="A1161">
            <v>80</v>
          </cell>
          <cell r="B1161">
            <v>2017</v>
          </cell>
          <cell r="C1161">
            <v>8300</v>
          </cell>
          <cell r="D1161">
            <v>2</v>
          </cell>
          <cell r="E1161">
            <v>3</v>
          </cell>
          <cell r="F1161">
            <v>3</v>
          </cell>
          <cell r="G1161">
            <v>2000</v>
          </cell>
          <cell r="H1161">
            <v>2700</v>
          </cell>
          <cell r="I1161">
            <v>271</v>
          </cell>
          <cell r="K1161" t="str">
            <v>Boina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 t="str">
            <v>Pieza</v>
          </cell>
          <cell r="T1161">
            <v>0</v>
          </cell>
          <cell r="V1161" t="str">
            <v>FC/FM</v>
          </cell>
        </row>
        <row r="1162">
          <cell r="A1162">
            <v>81</v>
          </cell>
          <cell r="B1162">
            <v>2017</v>
          </cell>
          <cell r="C1162">
            <v>8300</v>
          </cell>
          <cell r="D1162">
            <v>2</v>
          </cell>
          <cell r="E1162">
            <v>3</v>
          </cell>
          <cell r="F1162">
            <v>3</v>
          </cell>
          <cell r="G1162">
            <v>2000</v>
          </cell>
          <cell r="H1162">
            <v>2700</v>
          </cell>
          <cell r="I1162">
            <v>271</v>
          </cell>
          <cell r="K1162" t="str">
            <v>Botas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 t="str">
            <v>Par</v>
          </cell>
          <cell r="T1162">
            <v>0</v>
          </cell>
          <cell r="V1162" t="str">
            <v>FC/FM</v>
          </cell>
        </row>
        <row r="1163">
          <cell r="A1163">
            <v>82</v>
          </cell>
          <cell r="B1163">
            <v>2017</v>
          </cell>
          <cell r="C1163">
            <v>8300</v>
          </cell>
          <cell r="D1163">
            <v>2</v>
          </cell>
          <cell r="E1163">
            <v>3</v>
          </cell>
          <cell r="F1163">
            <v>3</v>
          </cell>
          <cell r="G1163">
            <v>2000</v>
          </cell>
          <cell r="H1163">
            <v>2700</v>
          </cell>
          <cell r="I1163">
            <v>271</v>
          </cell>
          <cell r="K1163" t="str">
            <v>Botines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 t="str">
            <v>Par</v>
          </cell>
          <cell r="T1163">
            <v>0</v>
          </cell>
          <cell r="V1163" t="str">
            <v>FC/FM</v>
          </cell>
        </row>
        <row r="1164">
          <cell r="A1164">
            <v>83</v>
          </cell>
          <cell r="B1164">
            <v>2017</v>
          </cell>
          <cell r="C1164">
            <v>8300</v>
          </cell>
          <cell r="D1164">
            <v>2</v>
          </cell>
          <cell r="E1164">
            <v>3</v>
          </cell>
          <cell r="F1164">
            <v>3</v>
          </cell>
          <cell r="G1164">
            <v>2000</v>
          </cell>
          <cell r="H1164">
            <v>2700</v>
          </cell>
          <cell r="I1164">
            <v>271</v>
          </cell>
          <cell r="K1164" t="str">
            <v>Calcetón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 t="str">
            <v>Pieza</v>
          </cell>
          <cell r="T1164">
            <v>0</v>
          </cell>
          <cell r="V1164" t="str">
            <v>FC/FM</v>
          </cell>
        </row>
        <row r="1165">
          <cell r="A1165">
            <v>84</v>
          </cell>
          <cell r="B1165">
            <v>2017</v>
          </cell>
          <cell r="C1165">
            <v>8300</v>
          </cell>
          <cell r="D1165">
            <v>2</v>
          </cell>
          <cell r="E1165">
            <v>3</v>
          </cell>
          <cell r="F1165">
            <v>3</v>
          </cell>
          <cell r="G1165">
            <v>2000</v>
          </cell>
          <cell r="H1165">
            <v>2700</v>
          </cell>
          <cell r="I1165">
            <v>271</v>
          </cell>
          <cell r="K1165" t="str">
            <v>Camisa (especificar)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 t="str">
            <v>Pieza</v>
          </cell>
          <cell r="T1165">
            <v>0</v>
          </cell>
          <cell r="V1165" t="str">
            <v>FC/FM</v>
          </cell>
        </row>
        <row r="1166">
          <cell r="A1166">
            <v>85</v>
          </cell>
          <cell r="B1166">
            <v>2017</v>
          </cell>
          <cell r="C1166">
            <v>8300</v>
          </cell>
          <cell r="D1166">
            <v>2</v>
          </cell>
          <cell r="E1166">
            <v>3</v>
          </cell>
          <cell r="F1166">
            <v>3</v>
          </cell>
          <cell r="G1166">
            <v>2000</v>
          </cell>
          <cell r="H1166">
            <v>2700</v>
          </cell>
          <cell r="I1166">
            <v>271</v>
          </cell>
          <cell r="K1166" t="str">
            <v>Camisola (especificar)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 t="str">
            <v>Pieza</v>
          </cell>
          <cell r="T1166">
            <v>0</v>
          </cell>
          <cell r="V1166" t="str">
            <v>FC/FM</v>
          </cell>
        </row>
        <row r="1167">
          <cell r="A1167">
            <v>86</v>
          </cell>
          <cell r="B1167">
            <v>2017</v>
          </cell>
          <cell r="C1167">
            <v>8300</v>
          </cell>
          <cell r="D1167">
            <v>2</v>
          </cell>
          <cell r="E1167">
            <v>3</v>
          </cell>
          <cell r="F1167">
            <v>3</v>
          </cell>
          <cell r="G1167">
            <v>2000</v>
          </cell>
          <cell r="H1167">
            <v>2700</v>
          </cell>
          <cell r="I1167">
            <v>271</v>
          </cell>
          <cell r="K1167" t="str">
            <v>Chaleco táctico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 t="str">
            <v>Pieza</v>
          </cell>
          <cell r="T1167">
            <v>0</v>
          </cell>
          <cell r="V1167" t="str">
            <v>FC/FM</v>
          </cell>
        </row>
        <row r="1168">
          <cell r="A1168">
            <v>87</v>
          </cell>
          <cell r="B1168">
            <v>2017</v>
          </cell>
          <cell r="C1168">
            <v>8300</v>
          </cell>
          <cell r="D1168">
            <v>2</v>
          </cell>
          <cell r="E1168">
            <v>3</v>
          </cell>
          <cell r="F1168">
            <v>3</v>
          </cell>
          <cell r="G1168">
            <v>2000</v>
          </cell>
          <cell r="H1168">
            <v>2700</v>
          </cell>
          <cell r="I1168">
            <v>271</v>
          </cell>
          <cell r="K1168" t="str">
            <v>Chamarra (especificar)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 t="str">
            <v>Pieza</v>
          </cell>
          <cell r="T1168">
            <v>0</v>
          </cell>
          <cell r="V1168" t="str">
            <v>FC/FM</v>
          </cell>
        </row>
        <row r="1169">
          <cell r="A1169">
            <v>88</v>
          </cell>
          <cell r="B1169">
            <v>2017</v>
          </cell>
          <cell r="C1169">
            <v>8300</v>
          </cell>
          <cell r="D1169">
            <v>2</v>
          </cell>
          <cell r="E1169">
            <v>3</v>
          </cell>
          <cell r="F1169">
            <v>3</v>
          </cell>
          <cell r="G1169">
            <v>2000</v>
          </cell>
          <cell r="H1169">
            <v>2700</v>
          </cell>
          <cell r="I1169">
            <v>271</v>
          </cell>
          <cell r="K1169" t="str">
            <v>Chanchomón (especificar)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 t="str">
            <v>Pieza</v>
          </cell>
          <cell r="T1169">
            <v>0</v>
          </cell>
          <cell r="V1169" t="str">
            <v>FC/FM</v>
          </cell>
        </row>
        <row r="1170">
          <cell r="A1170">
            <v>89</v>
          </cell>
          <cell r="B1170">
            <v>2017</v>
          </cell>
          <cell r="C1170">
            <v>8300</v>
          </cell>
          <cell r="D1170">
            <v>2</v>
          </cell>
          <cell r="E1170">
            <v>3</v>
          </cell>
          <cell r="F1170">
            <v>3</v>
          </cell>
          <cell r="G1170">
            <v>2000</v>
          </cell>
          <cell r="H1170">
            <v>2700</v>
          </cell>
          <cell r="I1170">
            <v>271</v>
          </cell>
          <cell r="K1170" t="str">
            <v>Cinturón táctico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 t="str">
            <v>Pieza</v>
          </cell>
          <cell r="T1170">
            <v>0</v>
          </cell>
          <cell r="V1170" t="str">
            <v>FC/FM</v>
          </cell>
        </row>
        <row r="1171">
          <cell r="A1171">
            <v>90</v>
          </cell>
          <cell r="B1171">
            <v>2017</v>
          </cell>
          <cell r="C1171">
            <v>8300</v>
          </cell>
          <cell r="D1171">
            <v>2</v>
          </cell>
          <cell r="E1171">
            <v>3</v>
          </cell>
          <cell r="F1171">
            <v>3</v>
          </cell>
          <cell r="G1171">
            <v>2000</v>
          </cell>
          <cell r="H1171">
            <v>2700</v>
          </cell>
          <cell r="I1171">
            <v>271</v>
          </cell>
          <cell r="K1171" t="str">
            <v>Corbata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 t="str">
            <v>Pieza</v>
          </cell>
          <cell r="T1171">
            <v>0</v>
          </cell>
          <cell r="V1171" t="str">
            <v>FC/FM</v>
          </cell>
        </row>
        <row r="1172">
          <cell r="A1172">
            <v>91</v>
          </cell>
          <cell r="B1172">
            <v>2017</v>
          </cell>
          <cell r="C1172">
            <v>8300</v>
          </cell>
          <cell r="D1172">
            <v>2</v>
          </cell>
          <cell r="E1172">
            <v>3</v>
          </cell>
          <cell r="F1172">
            <v>3</v>
          </cell>
          <cell r="G1172">
            <v>2000</v>
          </cell>
          <cell r="H1172">
            <v>2700</v>
          </cell>
          <cell r="I1172">
            <v>271</v>
          </cell>
          <cell r="K1172" t="str">
            <v>Falda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 t="str">
            <v>Pieza</v>
          </cell>
          <cell r="T1172">
            <v>0</v>
          </cell>
          <cell r="V1172" t="str">
            <v>FC/FM</v>
          </cell>
        </row>
        <row r="1173">
          <cell r="A1173">
            <v>92</v>
          </cell>
          <cell r="B1173">
            <v>2017</v>
          </cell>
          <cell r="C1173">
            <v>8300</v>
          </cell>
          <cell r="D1173">
            <v>2</v>
          </cell>
          <cell r="E1173">
            <v>3</v>
          </cell>
          <cell r="F1173">
            <v>3</v>
          </cell>
          <cell r="G1173">
            <v>2000</v>
          </cell>
          <cell r="H1173">
            <v>2700</v>
          </cell>
          <cell r="I1173">
            <v>271</v>
          </cell>
          <cell r="K1173" t="str">
            <v>Fornitura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 t="str">
            <v>Pieza</v>
          </cell>
          <cell r="T1173">
            <v>0</v>
          </cell>
          <cell r="V1173" t="str">
            <v>FC/FM</v>
          </cell>
        </row>
        <row r="1174">
          <cell r="A1174">
            <v>93</v>
          </cell>
          <cell r="B1174">
            <v>2017</v>
          </cell>
          <cell r="C1174">
            <v>8300</v>
          </cell>
          <cell r="D1174">
            <v>2</v>
          </cell>
          <cell r="E1174">
            <v>3</v>
          </cell>
          <cell r="F1174">
            <v>3</v>
          </cell>
          <cell r="G1174">
            <v>2000</v>
          </cell>
          <cell r="H1174">
            <v>2700</v>
          </cell>
          <cell r="I1174">
            <v>271</v>
          </cell>
          <cell r="K1174" t="str">
            <v>Funda lateral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 t="str">
            <v>Pieza</v>
          </cell>
          <cell r="T1174">
            <v>0</v>
          </cell>
          <cell r="V1174" t="str">
            <v>FC/FM</v>
          </cell>
        </row>
        <row r="1175">
          <cell r="A1175">
            <v>94</v>
          </cell>
          <cell r="B1175">
            <v>2017</v>
          </cell>
          <cell r="C1175">
            <v>8300</v>
          </cell>
          <cell r="D1175">
            <v>2</v>
          </cell>
          <cell r="E1175">
            <v>3</v>
          </cell>
          <cell r="F1175">
            <v>3</v>
          </cell>
          <cell r="G1175">
            <v>2000</v>
          </cell>
          <cell r="H1175">
            <v>2700</v>
          </cell>
          <cell r="I1175">
            <v>271</v>
          </cell>
          <cell r="K1175" t="str">
            <v>Gorra tipo beisbolera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 t="str">
            <v>Pieza</v>
          </cell>
          <cell r="T1175">
            <v>0</v>
          </cell>
          <cell r="V1175" t="str">
            <v>FC/FM</v>
          </cell>
        </row>
        <row r="1176">
          <cell r="A1176">
            <v>95</v>
          </cell>
          <cell r="B1176">
            <v>2017</v>
          </cell>
          <cell r="C1176">
            <v>8300</v>
          </cell>
          <cell r="D1176">
            <v>2</v>
          </cell>
          <cell r="E1176">
            <v>3</v>
          </cell>
          <cell r="F1176">
            <v>3</v>
          </cell>
          <cell r="G1176">
            <v>2000</v>
          </cell>
          <cell r="H1176">
            <v>2700</v>
          </cell>
          <cell r="I1176">
            <v>271</v>
          </cell>
          <cell r="K1176" t="str">
            <v>Guantes de gala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 t="str">
            <v>Par</v>
          </cell>
          <cell r="T1176">
            <v>0</v>
          </cell>
          <cell r="V1176" t="str">
            <v>FC/FM</v>
          </cell>
        </row>
        <row r="1177">
          <cell r="A1177">
            <v>96</v>
          </cell>
          <cell r="B1177">
            <v>2017</v>
          </cell>
          <cell r="C1177">
            <v>8300</v>
          </cell>
          <cell r="D1177">
            <v>2</v>
          </cell>
          <cell r="E1177">
            <v>3</v>
          </cell>
          <cell r="F1177">
            <v>3</v>
          </cell>
          <cell r="G1177">
            <v>2000</v>
          </cell>
          <cell r="H1177">
            <v>2700</v>
          </cell>
          <cell r="I1177">
            <v>271</v>
          </cell>
          <cell r="K1177" t="str">
            <v>Impermeable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 t="str">
            <v>Pieza</v>
          </cell>
          <cell r="T1177">
            <v>0</v>
          </cell>
          <cell r="V1177" t="str">
            <v>FC/FM</v>
          </cell>
        </row>
        <row r="1178">
          <cell r="A1178">
            <v>97</v>
          </cell>
          <cell r="B1178">
            <v>2017</v>
          </cell>
          <cell r="C1178">
            <v>8300</v>
          </cell>
          <cell r="D1178">
            <v>2</v>
          </cell>
          <cell r="E1178">
            <v>3</v>
          </cell>
          <cell r="F1178">
            <v>3</v>
          </cell>
          <cell r="G1178">
            <v>2000</v>
          </cell>
          <cell r="H1178">
            <v>2700</v>
          </cell>
          <cell r="I1178">
            <v>271</v>
          </cell>
          <cell r="K1178" t="str">
            <v>Insignias y divisas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 t="str">
            <v>Pieza</v>
          </cell>
          <cell r="T1178">
            <v>0</v>
          </cell>
          <cell r="V1178" t="str">
            <v>FC/FM</v>
          </cell>
        </row>
        <row r="1179">
          <cell r="A1179">
            <v>98</v>
          </cell>
          <cell r="B1179">
            <v>2017</v>
          </cell>
          <cell r="C1179">
            <v>8300</v>
          </cell>
          <cell r="D1179">
            <v>2</v>
          </cell>
          <cell r="E1179">
            <v>3</v>
          </cell>
          <cell r="F1179">
            <v>3</v>
          </cell>
          <cell r="G1179">
            <v>2000</v>
          </cell>
          <cell r="H1179">
            <v>2700</v>
          </cell>
          <cell r="I1179">
            <v>271</v>
          </cell>
          <cell r="K1179" t="str">
            <v>Kepí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 t="str">
            <v>Pieza</v>
          </cell>
          <cell r="T1179">
            <v>0</v>
          </cell>
          <cell r="V1179" t="str">
            <v>FC/FM</v>
          </cell>
        </row>
        <row r="1180">
          <cell r="A1180">
            <v>99</v>
          </cell>
          <cell r="B1180">
            <v>2017</v>
          </cell>
          <cell r="C1180">
            <v>8300</v>
          </cell>
          <cell r="D1180">
            <v>2</v>
          </cell>
          <cell r="E1180">
            <v>3</v>
          </cell>
          <cell r="F1180">
            <v>3</v>
          </cell>
          <cell r="G1180">
            <v>2000</v>
          </cell>
          <cell r="H1180">
            <v>2700</v>
          </cell>
          <cell r="I1180">
            <v>271</v>
          </cell>
          <cell r="K1180" t="str">
            <v>Overol táctico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 t="str">
            <v>Pieza</v>
          </cell>
          <cell r="T1180">
            <v>0</v>
          </cell>
          <cell r="V1180" t="str">
            <v>FC/FM</v>
          </cell>
        </row>
        <row r="1181">
          <cell r="A1181">
            <v>100</v>
          </cell>
          <cell r="B1181">
            <v>2017</v>
          </cell>
          <cell r="C1181">
            <v>8300</v>
          </cell>
          <cell r="D1181">
            <v>2</v>
          </cell>
          <cell r="E1181">
            <v>3</v>
          </cell>
          <cell r="F1181">
            <v>3</v>
          </cell>
          <cell r="G1181">
            <v>2000</v>
          </cell>
          <cell r="H1181">
            <v>2700</v>
          </cell>
          <cell r="I1181">
            <v>271</v>
          </cell>
          <cell r="K1181" t="str">
            <v>Pantalón (especificar)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 t="str">
            <v>Pieza</v>
          </cell>
          <cell r="T1181">
            <v>0</v>
          </cell>
          <cell r="V1181" t="str">
            <v>FC/FM</v>
          </cell>
        </row>
        <row r="1182">
          <cell r="A1182">
            <v>101</v>
          </cell>
          <cell r="B1182">
            <v>2017</v>
          </cell>
          <cell r="C1182">
            <v>8300</v>
          </cell>
          <cell r="D1182">
            <v>2</v>
          </cell>
          <cell r="E1182">
            <v>3</v>
          </cell>
          <cell r="F1182">
            <v>3</v>
          </cell>
          <cell r="G1182">
            <v>2000</v>
          </cell>
          <cell r="H1182">
            <v>2700</v>
          </cell>
          <cell r="I1182">
            <v>271</v>
          </cell>
          <cell r="K1182" t="str">
            <v>Pantalonera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 t="str">
            <v>Pieza</v>
          </cell>
          <cell r="T1182">
            <v>0</v>
          </cell>
          <cell r="V1182" t="str">
            <v>FC/FM</v>
          </cell>
        </row>
        <row r="1183">
          <cell r="A1183">
            <v>102</v>
          </cell>
          <cell r="B1183">
            <v>2017</v>
          </cell>
          <cell r="C1183">
            <v>8300</v>
          </cell>
          <cell r="D1183">
            <v>2</v>
          </cell>
          <cell r="E1183">
            <v>3</v>
          </cell>
          <cell r="F1183">
            <v>3</v>
          </cell>
          <cell r="G1183">
            <v>2000</v>
          </cell>
          <cell r="H1183">
            <v>2700</v>
          </cell>
          <cell r="I1183">
            <v>271</v>
          </cell>
          <cell r="K1183" t="str">
            <v>Pasa montañas táctico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 t="str">
            <v>Pieza</v>
          </cell>
          <cell r="T1183">
            <v>0</v>
          </cell>
          <cell r="V1183" t="str">
            <v>FC/FM</v>
          </cell>
        </row>
        <row r="1184">
          <cell r="A1184">
            <v>103</v>
          </cell>
          <cell r="B1184">
            <v>2017</v>
          </cell>
          <cell r="C1184">
            <v>8300</v>
          </cell>
          <cell r="D1184">
            <v>2</v>
          </cell>
          <cell r="E1184">
            <v>3</v>
          </cell>
          <cell r="F1184">
            <v>3</v>
          </cell>
          <cell r="G1184">
            <v>2000</v>
          </cell>
          <cell r="H1184">
            <v>2700</v>
          </cell>
          <cell r="I1184">
            <v>271</v>
          </cell>
          <cell r="K1184" t="str">
            <v>Pisa cuello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 t="str">
            <v>Pieza</v>
          </cell>
          <cell r="T1184">
            <v>0</v>
          </cell>
          <cell r="V1184" t="str">
            <v>FC/FM</v>
          </cell>
        </row>
        <row r="1185">
          <cell r="A1185">
            <v>104</v>
          </cell>
          <cell r="B1185">
            <v>2017</v>
          </cell>
          <cell r="C1185">
            <v>8300</v>
          </cell>
          <cell r="D1185">
            <v>2</v>
          </cell>
          <cell r="E1185">
            <v>3</v>
          </cell>
          <cell r="F1185">
            <v>3</v>
          </cell>
          <cell r="G1185">
            <v>2000</v>
          </cell>
          <cell r="H1185">
            <v>2700</v>
          </cell>
          <cell r="I1185">
            <v>271</v>
          </cell>
          <cell r="K1185" t="str">
            <v>Playera (especificar)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 t="str">
            <v>Pieza</v>
          </cell>
          <cell r="T1185">
            <v>0</v>
          </cell>
          <cell r="V1185" t="str">
            <v>FC/FM</v>
          </cell>
        </row>
        <row r="1186">
          <cell r="A1186">
            <v>105</v>
          </cell>
          <cell r="B1186">
            <v>2017</v>
          </cell>
          <cell r="C1186">
            <v>8300</v>
          </cell>
          <cell r="D1186">
            <v>2</v>
          </cell>
          <cell r="E1186">
            <v>3</v>
          </cell>
          <cell r="F1186">
            <v>3</v>
          </cell>
          <cell r="G1186">
            <v>2000</v>
          </cell>
          <cell r="H1186">
            <v>2700</v>
          </cell>
          <cell r="I1186">
            <v>271</v>
          </cell>
          <cell r="K1186" t="str">
            <v>Porta bastón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 t="str">
            <v>Pieza</v>
          </cell>
          <cell r="T1186">
            <v>0</v>
          </cell>
          <cell r="V1186" t="str">
            <v>FC/FM</v>
          </cell>
        </row>
        <row r="1187">
          <cell r="A1187">
            <v>106</v>
          </cell>
          <cell r="B1187">
            <v>2017</v>
          </cell>
          <cell r="C1187">
            <v>8300</v>
          </cell>
          <cell r="D1187">
            <v>2</v>
          </cell>
          <cell r="E1187">
            <v>3</v>
          </cell>
          <cell r="F1187">
            <v>3</v>
          </cell>
          <cell r="G1187">
            <v>2000</v>
          </cell>
          <cell r="H1187">
            <v>2700</v>
          </cell>
          <cell r="I1187">
            <v>271</v>
          </cell>
          <cell r="K1187" t="str">
            <v>Porta cargador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 t="str">
            <v>Pieza</v>
          </cell>
          <cell r="T1187">
            <v>0</v>
          </cell>
          <cell r="V1187" t="str">
            <v>FC/FM</v>
          </cell>
        </row>
        <row r="1188">
          <cell r="A1188">
            <v>107</v>
          </cell>
          <cell r="B1188">
            <v>2017</v>
          </cell>
          <cell r="C1188">
            <v>8300</v>
          </cell>
          <cell r="D1188">
            <v>2</v>
          </cell>
          <cell r="E1188">
            <v>3</v>
          </cell>
          <cell r="F1188">
            <v>3</v>
          </cell>
          <cell r="G1188">
            <v>2000</v>
          </cell>
          <cell r="H1188">
            <v>2700</v>
          </cell>
          <cell r="I1188">
            <v>271</v>
          </cell>
          <cell r="K1188" t="str">
            <v>Porta esposas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 t="str">
            <v>Pieza</v>
          </cell>
          <cell r="T1188">
            <v>0</v>
          </cell>
          <cell r="V1188" t="str">
            <v>FC/FM</v>
          </cell>
        </row>
        <row r="1189">
          <cell r="A1189">
            <v>108</v>
          </cell>
          <cell r="B1189">
            <v>2017</v>
          </cell>
          <cell r="C1189">
            <v>8300</v>
          </cell>
          <cell r="D1189">
            <v>2</v>
          </cell>
          <cell r="E1189">
            <v>3</v>
          </cell>
          <cell r="F1189">
            <v>3</v>
          </cell>
          <cell r="G1189">
            <v>2000</v>
          </cell>
          <cell r="H1189">
            <v>2700</v>
          </cell>
          <cell r="I1189">
            <v>271</v>
          </cell>
          <cell r="K1189" t="str">
            <v>Porta fusil táctico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 t="str">
            <v>Pieza</v>
          </cell>
          <cell r="T1189">
            <v>0</v>
          </cell>
          <cell r="V1189" t="str">
            <v>FC/FM</v>
          </cell>
        </row>
        <row r="1190">
          <cell r="A1190">
            <v>109</v>
          </cell>
          <cell r="B1190">
            <v>2017</v>
          </cell>
          <cell r="C1190">
            <v>8300</v>
          </cell>
          <cell r="D1190">
            <v>2</v>
          </cell>
          <cell r="E1190">
            <v>3</v>
          </cell>
          <cell r="F1190">
            <v>3</v>
          </cell>
          <cell r="G1190">
            <v>2000</v>
          </cell>
          <cell r="H1190">
            <v>2700</v>
          </cell>
          <cell r="I1190">
            <v>271</v>
          </cell>
          <cell r="K1190" t="str">
            <v>Porta lámpara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 t="str">
            <v>Pieza</v>
          </cell>
          <cell r="T1190">
            <v>0</v>
          </cell>
          <cell r="V1190" t="str">
            <v>FC/FM</v>
          </cell>
        </row>
        <row r="1191">
          <cell r="A1191">
            <v>110</v>
          </cell>
          <cell r="B1191">
            <v>2017</v>
          </cell>
          <cell r="C1191">
            <v>8300</v>
          </cell>
          <cell r="D1191">
            <v>2</v>
          </cell>
          <cell r="E1191">
            <v>3</v>
          </cell>
          <cell r="F1191">
            <v>3</v>
          </cell>
          <cell r="G1191">
            <v>2000</v>
          </cell>
          <cell r="H1191">
            <v>2700</v>
          </cell>
          <cell r="I1191">
            <v>271</v>
          </cell>
          <cell r="K1191" t="str">
            <v>Porta radio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 t="str">
            <v>Pieza</v>
          </cell>
          <cell r="T1191">
            <v>0</v>
          </cell>
          <cell r="V1191" t="str">
            <v>FC/FM</v>
          </cell>
        </row>
        <row r="1192">
          <cell r="A1192">
            <v>111</v>
          </cell>
          <cell r="B1192">
            <v>2017</v>
          </cell>
          <cell r="C1192">
            <v>8300</v>
          </cell>
          <cell r="D1192">
            <v>2</v>
          </cell>
          <cell r="E1192">
            <v>3</v>
          </cell>
          <cell r="F1192">
            <v>3</v>
          </cell>
          <cell r="G1192">
            <v>2000</v>
          </cell>
          <cell r="H1192">
            <v>2700</v>
          </cell>
          <cell r="I1192">
            <v>271</v>
          </cell>
          <cell r="K1192" t="str">
            <v>Porta silbato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 t="str">
            <v>Pieza</v>
          </cell>
          <cell r="T1192">
            <v>0</v>
          </cell>
          <cell r="V1192" t="str">
            <v>FC/FM</v>
          </cell>
        </row>
        <row r="1193">
          <cell r="A1193">
            <v>112</v>
          </cell>
          <cell r="B1193">
            <v>2017</v>
          </cell>
          <cell r="C1193">
            <v>8300</v>
          </cell>
          <cell r="D1193">
            <v>2</v>
          </cell>
          <cell r="E1193">
            <v>3</v>
          </cell>
          <cell r="F1193">
            <v>3</v>
          </cell>
          <cell r="G1193">
            <v>2000</v>
          </cell>
          <cell r="H1193">
            <v>2700</v>
          </cell>
          <cell r="I1193">
            <v>271</v>
          </cell>
          <cell r="K1193" t="str">
            <v>Rompevientos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 t="str">
            <v>Pieza</v>
          </cell>
          <cell r="T1193">
            <v>0</v>
          </cell>
          <cell r="V1193" t="str">
            <v>FC/FM</v>
          </cell>
        </row>
        <row r="1194">
          <cell r="A1194">
            <v>113</v>
          </cell>
          <cell r="B1194">
            <v>2017</v>
          </cell>
          <cell r="C1194">
            <v>8300</v>
          </cell>
          <cell r="D1194">
            <v>2</v>
          </cell>
          <cell r="E1194">
            <v>3</v>
          </cell>
          <cell r="F1194">
            <v>3</v>
          </cell>
          <cell r="G1194">
            <v>2000</v>
          </cell>
          <cell r="H1194">
            <v>2700</v>
          </cell>
          <cell r="I1194">
            <v>271</v>
          </cell>
          <cell r="K1194" t="str">
            <v>Saco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 t="str">
            <v>Pieza</v>
          </cell>
          <cell r="T1194">
            <v>0</v>
          </cell>
          <cell r="V1194" t="str">
            <v>FC/FM</v>
          </cell>
        </row>
        <row r="1195">
          <cell r="A1195">
            <v>114</v>
          </cell>
          <cell r="B1195">
            <v>2017</v>
          </cell>
          <cell r="C1195">
            <v>8300</v>
          </cell>
          <cell r="D1195">
            <v>2</v>
          </cell>
          <cell r="E1195">
            <v>3</v>
          </cell>
          <cell r="F1195">
            <v>3</v>
          </cell>
          <cell r="G1195">
            <v>2000</v>
          </cell>
          <cell r="H1195">
            <v>2700</v>
          </cell>
          <cell r="I1195">
            <v>271</v>
          </cell>
          <cell r="K1195" t="str">
            <v>Short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 t="str">
            <v>Pieza</v>
          </cell>
          <cell r="T1195">
            <v>0</v>
          </cell>
          <cell r="V1195" t="str">
            <v>FC/FM</v>
          </cell>
        </row>
        <row r="1196">
          <cell r="A1196">
            <v>115</v>
          </cell>
          <cell r="B1196">
            <v>2017</v>
          </cell>
          <cell r="C1196">
            <v>8300</v>
          </cell>
          <cell r="D1196">
            <v>2</v>
          </cell>
          <cell r="E1196">
            <v>3</v>
          </cell>
          <cell r="F1196">
            <v>3</v>
          </cell>
          <cell r="G1196">
            <v>2000</v>
          </cell>
          <cell r="H1196">
            <v>2700</v>
          </cell>
          <cell r="I1196">
            <v>271</v>
          </cell>
          <cell r="K1196" t="str">
            <v>Silbato policía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 t="str">
            <v>Pieza</v>
          </cell>
          <cell r="T1196">
            <v>0</v>
          </cell>
          <cell r="V1196" t="str">
            <v>FC/FM</v>
          </cell>
        </row>
        <row r="1197">
          <cell r="A1197">
            <v>116</v>
          </cell>
          <cell r="B1197">
            <v>2017</v>
          </cell>
          <cell r="C1197">
            <v>8300</v>
          </cell>
          <cell r="D1197">
            <v>2</v>
          </cell>
          <cell r="E1197">
            <v>3</v>
          </cell>
          <cell r="F1197">
            <v>3</v>
          </cell>
          <cell r="G1197">
            <v>2000</v>
          </cell>
          <cell r="H1197">
            <v>2700</v>
          </cell>
          <cell r="I1197">
            <v>271</v>
          </cell>
          <cell r="K1197" t="str">
            <v>Sudadera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 t="str">
            <v>Pieza</v>
          </cell>
          <cell r="T1197">
            <v>0</v>
          </cell>
          <cell r="V1197" t="str">
            <v>FC/FM</v>
          </cell>
        </row>
        <row r="1198">
          <cell r="A1198">
            <v>117</v>
          </cell>
          <cell r="B1198">
            <v>2017</v>
          </cell>
          <cell r="C1198">
            <v>8300</v>
          </cell>
          <cell r="D1198">
            <v>2</v>
          </cell>
          <cell r="E1198">
            <v>3</v>
          </cell>
          <cell r="F1198">
            <v>3</v>
          </cell>
          <cell r="G1198">
            <v>2000</v>
          </cell>
          <cell r="H1198">
            <v>2700</v>
          </cell>
          <cell r="I1198">
            <v>271</v>
          </cell>
          <cell r="K1198" t="str">
            <v>Tenis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 t="str">
            <v>Par</v>
          </cell>
          <cell r="T1198">
            <v>0</v>
          </cell>
          <cell r="V1198" t="str">
            <v>FC/FM</v>
          </cell>
        </row>
        <row r="1199">
          <cell r="A1199">
            <v>118</v>
          </cell>
          <cell r="B1199">
            <v>2017</v>
          </cell>
          <cell r="C1199">
            <v>8300</v>
          </cell>
          <cell r="D1199">
            <v>2</v>
          </cell>
          <cell r="E1199">
            <v>3</v>
          </cell>
          <cell r="F1199">
            <v>3</v>
          </cell>
          <cell r="G1199">
            <v>2000</v>
          </cell>
          <cell r="H1199">
            <v>2700</v>
          </cell>
          <cell r="I1199">
            <v>271</v>
          </cell>
          <cell r="K1199" t="str">
            <v>Tocado con bordado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 t="str">
            <v>Pieza</v>
          </cell>
          <cell r="T1199">
            <v>0</v>
          </cell>
          <cell r="V1199" t="str">
            <v>FC/FM</v>
          </cell>
        </row>
        <row r="1200">
          <cell r="A1200">
            <v>119</v>
          </cell>
          <cell r="B1200">
            <v>2017</v>
          </cell>
          <cell r="C1200">
            <v>8300</v>
          </cell>
          <cell r="D1200">
            <v>2</v>
          </cell>
          <cell r="E1200">
            <v>3</v>
          </cell>
          <cell r="F1200">
            <v>3</v>
          </cell>
          <cell r="G1200">
            <v>2000</v>
          </cell>
          <cell r="H1200">
            <v>2700</v>
          </cell>
          <cell r="I1200">
            <v>271</v>
          </cell>
          <cell r="K1200" t="str">
            <v>Traje de gala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 t="str">
            <v>Pieza</v>
          </cell>
          <cell r="T1200">
            <v>0</v>
          </cell>
          <cell r="V1200" t="str">
            <v>FC/FM</v>
          </cell>
        </row>
        <row r="1201">
          <cell r="A1201">
            <v>120</v>
          </cell>
          <cell r="B1201">
            <v>2017</v>
          </cell>
          <cell r="C1201">
            <v>8300</v>
          </cell>
          <cell r="D1201">
            <v>2</v>
          </cell>
          <cell r="E1201">
            <v>3</v>
          </cell>
          <cell r="F1201">
            <v>3</v>
          </cell>
          <cell r="G1201">
            <v>2000</v>
          </cell>
          <cell r="H1201">
            <v>2700</v>
          </cell>
          <cell r="I1201">
            <v>271</v>
          </cell>
          <cell r="K1201" t="str">
            <v>Traje táctico completo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 t="str">
            <v>Pieza</v>
          </cell>
          <cell r="T1201">
            <v>0</v>
          </cell>
          <cell r="V1201" t="str">
            <v>FC/FM</v>
          </cell>
        </row>
        <row r="1202">
          <cell r="A1202">
            <v>121</v>
          </cell>
          <cell r="B1202">
            <v>2017</v>
          </cell>
          <cell r="C1202">
            <v>8300</v>
          </cell>
          <cell r="D1202">
            <v>2</v>
          </cell>
          <cell r="E1202">
            <v>3</v>
          </cell>
          <cell r="F1202">
            <v>3</v>
          </cell>
          <cell r="G1202">
            <v>2000</v>
          </cell>
          <cell r="H1202">
            <v>2700</v>
          </cell>
          <cell r="I1202">
            <v>271</v>
          </cell>
          <cell r="K1202" t="str">
            <v>Zapato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 t="str">
            <v>Par</v>
          </cell>
          <cell r="T1202">
            <v>0</v>
          </cell>
          <cell r="V1202" t="str">
            <v>FC/FM</v>
          </cell>
        </row>
        <row r="1203">
          <cell r="A1203">
            <v>122</v>
          </cell>
          <cell r="B1203">
            <v>2017</v>
          </cell>
          <cell r="C1203">
            <v>8300</v>
          </cell>
          <cell r="D1203">
            <v>2</v>
          </cell>
          <cell r="E1203">
            <v>3</v>
          </cell>
          <cell r="F1203">
            <v>3</v>
          </cell>
          <cell r="G1203">
            <v>2000</v>
          </cell>
          <cell r="H1203">
            <v>2700</v>
          </cell>
          <cell r="I1203">
            <v>271</v>
          </cell>
          <cell r="J1203">
            <v>3</v>
          </cell>
          <cell r="K1203" t="str">
            <v>Vestuario y uniformes para Procuración de Justicia</v>
          </cell>
          <cell r="L1203">
            <v>4615000</v>
          </cell>
          <cell r="M1203">
            <v>0</v>
          </cell>
          <cell r="N1203">
            <v>4615000</v>
          </cell>
          <cell r="O1203">
            <v>0</v>
          </cell>
          <cell r="P1203">
            <v>0</v>
          </cell>
          <cell r="Q1203">
            <v>0</v>
          </cell>
          <cell r="R1203">
            <v>4615000</v>
          </cell>
          <cell r="S1203" t="str">
            <v>Pieza</v>
          </cell>
          <cell r="T1203">
            <v>0</v>
          </cell>
          <cell r="V1203" t="str">
            <v>FC</v>
          </cell>
        </row>
        <row r="1204">
          <cell r="A1204">
            <v>123</v>
          </cell>
          <cell r="B1204">
            <v>2017</v>
          </cell>
          <cell r="C1204">
            <v>8300</v>
          </cell>
          <cell r="D1204">
            <v>2</v>
          </cell>
          <cell r="E1204">
            <v>3</v>
          </cell>
          <cell r="F1204">
            <v>3</v>
          </cell>
          <cell r="G1204">
            <v>2000</v>
          </cell>
          <cell r="H1204">
            <v>2700</v>
          </cell>
          <cell r="I1204">
            <v>271</v>
          </cell>
          <cell r="K1204" t="str">
            <v>Bermuda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 t="str">
            <v>Pieza</v>
          </cell>
          <cell r="T1204">
            <v>0</v>
          </cell>
          <cell r="V1204" t="str">
            <v>FC</v>
          </cell>
        </row>
        <row r="1205">
          <cell r="A1205">
            <v>124</v>
          </cell>
          <cell r="B1205">
            <v>2017</v>
          </cell>
          <cell r="C1205">
            <v>8300</v>
          </cell>
          <cell r="D1205">
            <v>2</v>
          </cell>
          <cell r="E1205">
            <v>3</v>
          </cell>
          <cell r="F1205">
            <v>3</v>
          </cell>
          <cell r="G1205">
            <v>2000</v>
          </cell>
          <cell r="H1205">
            <v>2700</v>
          </cell>
          <cell r="I1205">
            <v>271</v>
          </cell>
          <cell r="K1205" t="str">
            <v>Boina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 t="str">
            <v>Pieza</v>
          </cell>
          <cell r="T1205">
            <v>0</v>
          </cell>
          <cell r="V1205" t="str">
            <v>FC</v>
          </cell>
        </row>
        <row r="1206">
          <cell r="A1206">
            <v>125</v>
          </cell>
          <cell r="B1206">
            <v>2017</v>
          </cell>
          <cell r="C1206">
            <v>8300</v>
          </cell>
          <cell r="D1206">
            <v>2</v>
          </cell>
          <cell r="E1206">
            <v>3</v>
          </cell>
          <cell r="F1206">
            <v>3</v>
          </cell>
          <cell r="G1206">
            <v>2000</v>
          </cell>
          <cell r="H1206">
            <v>2700</v>
          </cell>
          <cell r="I1206">
            <v>271</v>
          </cell>
          <cell r="K1206" t="str">
            <v>Botas</v>
          </cell>
          <cell r="L1206">
            <v>2275000</v>
          </cell>
          <cell r="M1206">
            <v>0</v>
          </cell>
          <cell r="N1206">
            <v>2275000</v>
          </cell>
          <cell r="P1206">
            <v>0</v>
          </cell>
          <cell r="Q1206">
            <v>0</v>
          </cell>
          <cell r="R1206">
            <v>2275000</v>
          </cell>
          <cell r="S1206" t="str">
            <v>Par</v>
          </cell>
          <cell r="T1206">
            <v>650</v>
          </cell>
          <cell r="V1206" t="str">
            <v>FC</v>
          </cell>
        </row>
        <row r="1207">
          <cell r="A1207">
            <v>126</v>
          </cell>
          <cell r="B1207">
            <v>2017</v>
          </cell>
          <cell r="C1207">
            <v>8300</v>
          </cell>
          <cell r="D1207">
            <v>2</v>
          </cell>
          <cell r="E1207">
            <v>3</v>
          </cell>
          <cell r="F1207">
            <v>3</v>
          </cell>
          <cell r="G1207">
            <v>2000</v>
          </cell>
          <cell r="H1207">
            <v>2700</v>
          </cell>
          <cell r="I1207">
            <v>271</v>
          </cell>
          <cell r="K1207" t="str">
            <v>Calcetón</v>
          </cell>
          <cell r="L1207">
            <v>0</v>
          </cell>
          <cell r="M1207">
            <v>0</v>
          </cell>
          <cell r="N1207">
            <v>0</v>
          </cell>
          <cell r="P1207">
            <v>0</v>
          </cell>
          <cell r="Q1207">
            <v>0</v>
          </cell>
          <cell r="R1207">
            <v>0</v>
          </cell>
          <cell r="S1207" t="str">
            <v>Pieza</v>
          </cell>
          <cell r="T1207">
            <v>0</v>
          </cell>
          <cell r="V1207" t="str">
            <v>FC</v>
          </cell>
        </row>
        <row r="1208">
          <cell r="A1208">
            <v>127</v>
          </cell>
          <cell r="B1208">
            <v>2017</v>
          </cell>
          <cell r="C1208">
            <v>8300</v>
          </cell>
          <cell r="D1208">
            <v>2</v>
          </cell>
          <cell r="E1208">
            <v>3</v>
          </cell>
          <cell r="F1208">
            <v>3</v>
          </cell>
          <cell r="G1208">
            <v>2000</v>
          </cell>
          <cell r="H1208">
            <v>2700</v>
          </cell>
          <cell r="I1208">
            <v>271</v>
          </cell>
          <cell r="K1208" t="str">
            <v>Camisa (especificar)</v>
          </cell>
          <cell r="L1208">
            <v>1003000</v>
          </cell>
          <cell r="M1208">
            <v>0</v>
          </cell>
          <cell r="N1208">
            <v>1003000</v>
          </cell>
          <cell r="P1208">
            <v>0</v>
          </cell>
          <cell r="Q1208">
            <v>0</v>
          </cell>
          <cell r="R1208">
            <v>1003000</v>
          </cell>
          <cell r="S1208" t="str">
            <v>Pieza</v>
          </cell>
          <cell r="T1208">
            <v>590</v>
          </cell>
          <cell r="V1208" t="str">
            <v>FC</v>
          </cell>
        </row>
        <row r="1209">
          <cell r="A1209">
            <v>128</v>
          </cell>
          <cell r="B1209">
            <v>2017</v>
          </cell>
          <cell r="C1209">
            <v>8300</v>
          </cell>
          <cell r="D1209">
            <v>2</v>
          </cell>
          <cell r="E1209">
            <v>3</v>
          </cell>
          <cell r="F1209">
            <v>3</v>
          </cell>
          <cell r="G1209">
            <v>2000</v>
          </cell>
          <cell r="H1209">
            <v>2700</v>
          </cell>
          <cell r="I1209">
            <v>271</v>
          </cell>
          <cell r="K1209" t="str">
            <v>Camisola (especificar)</v>
          </cell>
          <cell r="L1209">
            <v>102000</v>
          </cell>
          <cell r="M1209">
            <v>0</v>
          </cell>
          <cell r="N1209">
            <v>102000</v>
          </cell>
          <cell r="P1209">
            <v>0</v>
          </cell>
          <cell r="Q1209">
            <v>0</v>
          </cell>
          <cell r="R1209">
            <v>102000</v>
          </cell>
          <cell r="S1209" t="str">
            <v>Pieza</v>
          </cell>
          <cell r="T1209">
            <v>0</v>
          </cell>
          <cell r="V1209" t="str">
            <v>FC</v>
          </cell>
        </row>
        <row r="1210">
          <cell r="A1210">
            <v>129</v>
          </cell>
          <cell r="B1210">
            <v>2017</v>
          </cell>
          <cell r="C1210">
            <v>8300</v>
          </cell>
          <cell r="D1210">
            <v>2</v>
          </cell>
          <cell r="E1210">
            <v>3</v>
          </cell>
          <cell r="F1210">
            <v>3</v>
          </cell>
          <cell r="G1210">
            <v>2000</v>
          </cell>
          <cell r="H1210">
            <v>2700</v>
          </cell>
          <cell r="I1210">
            <v>271</v>
          </cell>
          <cell r="K1210" t="str">
            <v>Chaleco táctico</v>
          </cell>
          <cell r="M1210">
            <v>0</v>
          </cell>
          <cell r="N1210">
            <v>0</v>
          </cell>
          <cell r="P1210">
            <v>0</v>
          </cell>
          <cell r="Q1210">
            <v>0</v>
          </cell>
          <cell r="R1210">
            <v>0</v>
          </cell>
          <cell r="S1210" t="str">
            <v>Pieza</v>
          </cell>
          <cell r="T1210">
            <v>0</v>
          </cell>
          <cell r="V1210" t="str">
            <v>FC</v>
          </cell>
        </row>
        <row r="1211">
          <cell r="A1211">
            <v>130</v>
          </cell>
          <cell r="B1211">
            <v>2017</v>
          </cell>
          <cell r="C1211">
            <v>8300</v>
          </cell>
          <cell r="D1211">
            <v>2</v>
          </cell>
          <cell r="E1211">
            <v>3</v>
          </cell>
          <cell r="F1211">
            <v>3</v>
          </cell>
          <cell r="G1211">
            <v>2000</v>
          </cell>
          <cell r="H1211">
            <v>2700</v>
          </cell>
          <cell r="I1211">
            <v>271</v>
          </cell>
          <cell r="K1211" t="str">
            <v>Chamarra (especificar)</v>
          </cell>
          <cell r="M1211">
            <v>0</v>
          </cell>
          <cell r="N1211">
            <v>0</v>
          </cell>
          <cell r="P1211">
            <v>0</v>
          </cell>
          <cell r="Q1211">
            <v>0</v>
          </cell>
          <cell r="R1211">
            <v>0</v>
          </cell>
          <cell r="S1211" t="str">
            <v>Pieza</v>
          </cell>
          <cell r="T1211">
            <v>0</v>
          </cell>
          <cell r="V1211" t="str">
            <v>FC</v>
          </cell>
        </row>
        <row r="1212">
          <cell r="A1212">
            <v>131</v>
          </cell>
          <cell r="B1212">
            <v>2017</v>
          </cell>
          <cell r="C1212">
            <v>8300</v>
          </cell>
          <cell r="D1212">
            <v>2</v>
          </cell>
          <cell r="E1212">
            <v>3</v>
          </cell>
          <cell r="F1212">
            <v>3</v>
          </cell>
          <cell r="G1212">
            <v>2000</v>
          </cell>
          <cell r="H1212">
            <v>2700</v>
          </cell>
          <cell r="I1212">
            <v>271</v>
          </cell>
          <cell r="K1212" t="str">
            <v>Chanchomón (especificar)</v>
          </cell>
          <cell r="M1212">
            <v>0</v>
          </cell>
          <cell r="N1212">
            <v>0</v>
          </cell>
          <cell r="P1212">
            <v>0</v>
          </cell>
          <cell r="Q1212">
            <v>0</v>
          </cell>
          <cell r="R1212">
            <v>0</v>
          </cell>
          <cell r="S1212" t="str">
            <v>Pieza</v>
          </cell>
          <cell r="T1212">
            <v>0</v>
          </cell>
          <cell r="V1212" t="str">
            <v>FC</v>
          </cell>
        </row>
        <row r="1213">
          <cell r="A1213">
            <v>132</v>
          </cell>
          <cell r="B1213">
            <v>2017</v>
          </cell>
          <cell r="C1213">
            <v>8300</v>
          </cell>
          <cell r="D1213">
            <v>2</v>
          </cell>
          <cell r="E1213">
            <v>3</v>
          </cell>
          <cell r="F1213">
            <v>3</v>
          </cell>
          <cell r="G1213">
            <v>2000</v>
          </cell>
          <cell r="H1213">
            <v>2700</v>
          </cell>
          <cell r="I1213">
            <v>271</v>
          </cell>
          <cell r="K1213" t="str">
            <v>Cinturón táctico</v>
          </cell>
          <cell r="M1213">
            <v>0</v>
          </cell>
          <cell r="N1213">
            <v>0</v>
          </cell>
          <cell r="P1213">
            <v>0</v>
          </cell>
          <cell r="Q1213">
            <v>0</v>
          </cell>
          <cell r="R1213">
            <v>0</v>
          </cell>
          <cell r="S1213" t="str">
            <v>Pieza</v>
          </cell>
          <cell r="T1213">
            <v>0</v>
          </cell>
          <cell r="V1213" t="str">
            <v>FC</v>
          </cell>
        </row>
        <row r="1214">
          <cell r="A1214">
            <v>133</v>
          </cell>
          <cell r="B1214">
            <v>2017</v>
          </cell>
          <cell r="C1214">
            <v>8300</v>
          </cell>
          <cell r="D1214">
            <v>2</v>
          </cell>
          <cell r="E1214">
            <v>3</v>
          </cell>
          <cell r="F1214">
            <v>3</v>
          </cell>
          <cell r="G1214">
            <v>2000</v>
          </cell>
          <cell r="H1214">
            <v>2700</v>
          </cell>
          <cell r="I1214">
            <v>271</v>
          </cell>
          <cell r="K1214" t="str">
            <v>Corbata</v>
          </cell>
          <cell r="M1214">
            <v>0</v>
          </cell>
          <cell r="N1214">
            <v>0</v>
          </cell>
          <cell r="P1214">
            <v>0</v>
          </cell>
          <cell r="Q1214">
            <v>0</v>
          </cell>
          <cell r="R1214">
            <v>0</v>
          </cell>
          <cell r="S1214" t="str">
            <v>Pieza</v>
          </cell>
          <cell r="T1214">
            <v>0</v>
          </cell>
          <cell r="V1214" t="str">
            <v>FC</v>
          </cell>
        </row>
        <row r="1215">
          <cell r="A1215">
            <v>134</v>
          </cell>
          <cell r="B1215">
            <v>2017</v>
          </cell>
          <cell r="C1215">
            <v>8300</v>
          </cell>
          <cell r="D1215">
            <v>2</v>
          </cell>
          <cell r="E1215">
            <v>3</v>
          </cell>
          <cell r="F1215">
            <v>3</v>
          </cell>
          <cell r="G1215">
            <v>2000</v>
          </cell>
          <cell r="H1215">
            <v>2700</v>
          </cell>
          <cell r="I1215">
            <v>271</v>
          </cell>
          <cell r="K1215" t="str">
            <v>Falda</v>
          </cell>
          <cell r="M1215">
            <v>0</v>
          </cell>
          <cell r="N1215">
            <v>0</v>
          </cell>
          <cell r="P1215">
            <v>0</v>
          </cell>
          <cell r="Q1215">
            <v>0</v>
          </cell>
          <cell r="R1215">
            <v>0</v>
          </cell>
          <cell r="S1215" t="str">
            <v>Pieza</v>
          </cell>
          <cell r="T1215">
            <v>0</v>
          </cell>
          <cell r="V1215" t="str">
            <v>FC</v>
          </cell>
        </row>
        <row r="1216">
          <cell r="A1216">
            <v>135</v>
          </cell>
          <cell r="B1216">
            <v>2017</v>
          </cell>
          <cell r="C1216">
            <v>8300</v>
          </cell>
          <cell r="D1216">
            <v>2</v>
          </cell>
          <cell r="E1216">
            <v>3</v>
          </cell>
          <cell r="F1216">
            <v>3</v>
          </cell>
          <cell r="G1216">
            <v>2000</v>
          </cell>
          <cell r="H1216">
            <v>2700</v>
          </cell>
          <cell r="I1216">
            <v>271</v>
          </cell>
          <cell r="K1216" t="str">
            <v>Fornitura</v>
          </cell>
          <cell r="M1216">
            <v>0</v>
          </cell>
          <cell r="N1216">
            <v>0</v>
          </cell>
          <cell r="P1216">
            <v>0</v>
          </cell>
          <cell r="Q1216">
            <v>0</v>
          </cell>
          <cell r="R1216">
            <v>0</v>
          </cell>
          <cell r="S1216" t="str">
            <v>Pieza</v>
          </cell>
          <cell r="T1216">
            <v>0</v>
          </cell>
          <cell r="V1216" t="str">
            <v>FC</v>
          </cell>
        </row>
        <row r="1217">
          <cell r="A1217">
            <v>136</v>
          </cell>
          <cell r="B1217">
            <v>2017</v>
          </cell>
          <cell r="C1217">
            <v>8300</v>
          </cell>
          <cell r="D1217">
            <v>2</v>
          </cell>
          <cell r="E1217">
            <v>3</v>
          </cell>
          <cell r="F1217">
            <v>3</v>
          </cell>
          <cell r="G1217">
            <v>2000</v>
          </cell>
          <cell r="H1217">
            <v>2700</v>
          </cell>
          <cell r="I1217">
            <v>271</v>
          </cell>
          <cell r="K1217" t="str">
            <v>Funda lateral</v>
          </cell>
          <cell r="M1217">
            <v>0</v>
          </cell>
          <cell r="N1217">
            <v>0</v>
          </cell>
          <cell r="P1217">
            <v>0</v>
          </cell>
          <cell r="Q1217">
            <v>0</v>
          </cell>
          <cell r="R1217">
            <v>0</v>
          </cell>
          <cell r="S1217" t="str">
            <v>Pieza</v>
          </cell>
          <cell r="T1217">
            <v>0</v>
          </cell>
          <cell r="V1217" t="str">
            <v>FC</v>
          </cell>
        </row>
        <row r="1218">
          <cell r="A1218">
            <v>137</v>
          </cell>
          <cell r="B1218">
            <v>2017</v>
          </cell>
          <cell r="C1218">
            <v>8300</v>
          </cell>
          <cell r="D1218">
            <v>2</v>
          </cell>
          <cell r="E1218">
            <v>3</v>
          </cell>
          <cell r="F1218">
            <v>3</v>
          </cell>
          <cell r="G1218">
            <v>2000</v>
          </cell>
          <cell r="H1218">
            <v>2700</v>
          </cell>
          <cell r="I1218">
            <v>271</v>
          </cell>
          <cell r="K1218" t="str">
            <v>Gorra tipo beisbolera</v>
          </cell>
          <cell r="M1218">
            <v>0</v>
          </cell>
          <cell r="N1218">
            <v>0</v>
          </cell>
          <cell r="P1218">
            <v>0</v>
          </cell>
          <cell r="Q1218">
            <v>0</v>
          </cell>
          <cell r="R1218">
            <v>0</v>
          </cell>
          <cell r="S1218" t="str">
            <v>Pieza</v>
          </cell>
          <cell r="T1218">
            <v>0</v>
          </cell>
          <cell r="V1218" t="str">
            <v>FC</v>
          </cell>
        </row>
        <row r="1219">
          <cell r="A1219">
            <v>138</v>
          </cell>
          <cell r="B1219">
            <v>2017</v>
          </cell>
          <cell r="C1219">
            <v>8300</v>
          </cell>
          <cell r="D1219">
            <v>2</v>
          </cell>
          <cell r="E1219">
            <v>3</v>
          </cell>
          <cell r="F1219">
            <v>3</v>
          </cell>
          <cell r="G1219">
            <v>2000</v>
          </cell>
          <cell r="H1219">
            <v>2700</v>
          </cell>
          <cell r="I1219">
            <v>271</v>
          </cell>
          <cell r="K1219" t="str">
            <v>Guantes de gala</v>
          </cell>
          <cell r="M1219">
            <v>0</v>
          </cell>
          <cell r="N1219">
            <v>0</v>
          </cell>
          <cell r="P1219">
            <v>0</v>
          </cell>
          <cell r="Q1219">
            <v>0</v>
          </cell>
          <cell r="R1219">
            <v>0</v>
          </cell>
          <cell r="S1219" t="str">
            <v>Par</v>
          </cell>
          <cell r="T1219">
            <v>0</v>
          </cell>
          <cell r="V1219" t="str">
            <v>FC</v>
          </cell>
        </row>
        <row r="1220">
          <cell r="A1220">
            <v>139</v>
          </cell>
          <cell r="B1220">
            <v>2017</v>
          </cell>
          <cell r="C1220">
            <v>8300</v>
          </cell>
          <cell r="D1220">
            <v>2</v>
          </cell>
          <cell r="E1220">
            <v>3</v>
          </cell>
          <cell r="F1220">
            <v>3</v>
          </cell>
          <cell r="G1220">
            <v>2000</v>
          </cell>
          <cell r="H1220">
            <v>2700</v>
          </cell>
          <cell r="I1220">
            <v>271</v>
          </cell>
          <cell r="K1220" t="str">
            <v>Impermeable</v>
          </cell>
          <cell r="M1220">
            <v>0</v>
          </cell>
          <cell r="N1220">
            <v>0</v>
          </cell>
          <cell r="P1220">
            <v>0</v>
          </cell>
          <cell r="Q1220">
            <v>0</v>
          </cell>
          <cell r="R1220">
            <v>0</v>
          </cell>
          <cell r="S1220" t="str">
            <v>Pieza</v>
          </cell>
          <cell r="T1220">
            <v>0</v>
          </cell>
          <cell r="V1220" t="str">
            <v>FC</v>
          </cell>
        </row>
        <row r="1221">
          <cell r="A1221">
            <v>140</v>
          </cell>
          <cell r="B1221">
            <v>2017</v>
          </cell>
          <cell r="C1221">
            <v>8300</v>
          </cell>
          <cell r="D1221">
            <v>2</v>
          </cell>
          <cell r="E1221">
            <v>3</v>
          </cell>
          <cell r="F1221">
            <v>3</v>
          </cell>
          <cell r="G1221">
            <v>2000</v>
          </cell>
          <cell r="H1221">
            <v>2700</v>
          </cell>
          <cell r="I1221">
            <v>271</v>
          </cell>
          <cell r="K1221" t="str">
            <v>Insignias y divisas</v>
          </cell>
          <cell r="M1221">
            <v>0</v>
          </cell>
          <cell r="N1221">
            <v>0</v>
          </cell>
          <cell r="P1221">
            <v>0</v>
          </cell>
          <cell r="Q1221">
            <v>0</v>
          </cell>
          <cell r="R1221">
            <v>0</v>
          </cell>
          <cell r="S1221" t="str">
            <v>Pieza</v>
          </cell>
          <cell r="T1221">
            <v>0</v>
          </cell>
          <cell r="V1221" t="str">
            <v>FC</v>
          </cell>
        </row>
        <row r="1222">
          <cell r="A1222">
            <v>141</v>
          </cell>
          <cell r="B1222">
            <v>2017</v>
          </cell>
          <cell r="C1222">
            <v>8300</v>
          </cell>
          <cell r="D1222">
            <v>2</v>
          </cell>
          <cell r="E1222">
            <v>3</v>
          </cell>
          <cell r="F1222">
            <v>3</v>
          </cell>
          <cell r="G1222">
            <v>2000</v>
          </cell>
          <cell r="H1222">
            <v>2700</v>
          </cell>
          <cell r="I1222">
            <v>271</v>
          </cell>
          <cell r="K1222" t="str">
            <v>Kepí</v>
          </cell>
          <cell r="M1222">
            <v>0</v>
          </cell>
          <cell r="N1222">
            <v>0</v>
          </cell>
          <cell r="P1222">
            <v>0</v>
          </cell>
          <cell r="Q1222">
            <v>0</v>
          </cell>
          <cell r="R1222">
            <v>0</v>
          </cell>
          <cell r="S1222" t="str">
            <v>Pieza</v>
          </cell>
          <cell r="T1222">
            <v>0</v>
          </cell>
          <cell r="V1222" t="str">
            <v>FC</v>
          </cell>
        </row>
        <row r="1223">
          <cell r="A1223">
            <v>142</v>
          </cell>
          <cell r="B1223">
            <v>2017</v>
          </cell>
          <cell r="C1223">
            <v>8300</v>
          </cell>
          <cell r="D1223">
            <v>2</v>
          </cell>
          <cell r="E1223">
            <v>3</v>
          </cell>
          <cell r="F1223">
            <v>3</v>
          </cell>
          <cell r="G1223">
            <v>2000</v>
          </cell>
          <cell r="H1223">
            <v>2700</v>
          </cell>
          <cell r="I1223">
            <v>271</v>
          </cell>
          <cell r="K1223" t="str">
            <v>Overol táctico</v>
          </cell>
          <cell r="M1223">
            <v>0</v>
          </cell>
          <cell r="N1223">
            <v>0</v>
          </cell>
          <cell r="P1223">
            <v>0</v>
          </cell>
          <cell r="Q1223">
            <v>0</v>
          </cell>
          <cell r="R1223">
            <v>0</v>
          </cell>
          <cell r="S1223" t="str">
            <v>Pieza</v>
          </cell>
          <cell r="T1223">
            <v>0</v>
          </cell>
          <cell r="V1223" t="str">
            <v>FC</v>
          </cell>
        </row>
        <row r="1224">
          <cell r="A1224">
            <v>143</v>
          </cell>
          <cell r="B1224">
            <v>2017</v>
          </cell>
          <cell r="C1224">
            <v>8300</v>
          </cell>
          <cell r="D1224">
            <v>2</v>
          </cell>
          <cell r="E1224">
            <v>3</v>
          </cell>
          <cell r="F1224">
            <v>3</v>
          </cell>
          <cell r="G1224">
            <v>2000</v>
          </cell>
          <cell r="H1224">
            <v>2700</v>
          </cell>
          <cell r="I1224">
            <v>271</v>
          </cell>
          <cell r="K1224" t="str">
            <v>Pantalón (especificar)</v>
          </cell>
          <cell r="L1224">
            <v>1235000</v>
          </cell>
          <cell r="M1224">
            <v>0</v>
          </cell>
          <cell r="N1224">
            <v>1235000</v>
          </cell>
          <cell r="P1224">
            <v>0</v>
          </cell>
          <cell r="Q1224">
            <v>0</v>
          </cell>
          <cell r="R1224">
            <v>1235000</v>
          </cell>
          <cell r="S1224" t="str">
            <v>Pieza</v>
          </cell>
          <cell r="T1224">
            <v>650</v>
          </cell>
          <cell r="V1224" t="str">
            <v>FC</v>
          </cell>
        </row>
        <row r="1225">
          <cell r="A1225">
            <v>144</v>
          </cell>
          <cell r="B1225">
            <v>2017</v>
          </cell>
          <cell r="C1225">
            <v>8300</v>
          </cell>
          <cell r="D1225">
            <v>2</v>
          </cell>
          <cell r="E1225">
            <v>3</v>
          </cell>
          <cell r="F1225">
            <v>3</v>
          </cell>
          <cell r="G1225">
            <v>2000</v>
          </cell>
          <cell r="H1225">
            <v>2700</v>
          </cell>
          <cell r="I1225">
            <v>271</v>
          </cell>
          <cell r="K1225" t="str">
            <v>Pantalonera</v>
          </cell>
          <cell r="L1225">
            <v>0</v>
          </cell>
          <cell r="M1225">
            <v>0</v>
          </cell>
          <cell r="N1225">
            <v>0</v>
          </cell>
          <cell r="P1225">
            <v>0</v>
          </cell>
          <cell r="Q1225">
            <v>0</v>
          </cell>
          <cell r="R1225">
            <v>0</v>
          </cell>
          <cell r="S1225" t="str">
            <v>Pieza</v>
          </cell>
          <cell r="T1225">
            <v>0</v>
          </cell>
          <cell r="V1225" t="str">
            <v>FC</v>
          </cell>
        </row>
        <row r="1226">
          <cell r="A1226">
            <v>145</v>
          </cell>
          <cell r="B1226">
            <v>2017</v>
          </cell>
          <cell r="C1226">
            <v>8300</v>
          </cell>
          <cell r="D1226">
            <v>2</v>
          </cell>
          <cell r="E1226">
            <v>3</v>
          </cell>
          <cell r="F1226">
            <v>3</v>
          </cell>
          <cell r="G1226">
            <v>2000</v>
          </cell>
          <cell r="H1226">
            <v>2700</v>
          </cell>
          <cell r="I1226">
            <v>271</v>
          </cell>
          <cell r="K1226" t="str">
            <v>Pasa montañas táctico</v>
          </cell>
          <cell r="L1226">
            <v>0</v>
          </cell>
          <cell r="M1226">
            <v>0</v>
          </cell>
          <cell r="N1226">
            <v>0</v>
          </cell>
          <cell r="P1226">
            <v>0</v>
          </cell>
          <cell r="Q1226">
            <v>0</v>
          </cell>
          <cell r="R1226">
            <v>0</v>
          </cell>
          <cell r="S1226" t="str">
            <v>Pieza</v>
          </cell>
          <cell r="T1226">
            <v>0</v>
          </cell>
          <cell r="V1226" t="str">
            <v>FC</v>
          </cell>
        </row>
        <row r="1227">
          <cell r="A1227">
            <v>146</v>
          </cell>
          <cell r="B1227">
            <v>2017</v>
          </cell>
          <cell r="C1227">
            <v>8300</v>
          </cell>
          <cell r="D1227">
            <v>2</v>
          </cell>
          <cell r="E1227">
            <v>3</v>
          </cell>
          <cell r="F1227">
            <v>3</v>
          </cell>
          <cell r="G1227">
            <v>2000</v>
          </cell>
          <cell r="H1227">
            <v>2700</v>
          </cell>
          <cell r="I1227">
            <v>271</v>
          </cell>
          <cell r="K1227" t="str">
            <v>Pisa cuello</v>
          </cell>
          <cell r="L1227">
            <v>0</v>
          </cell>
          <cell r="M1227">
            <v>0</v>
          </cell>
          <cell r="N1227">
            <v>0</v>
          </cell>
          <cell r="P1227">
            <v>0</v>
          </cell>
          <cell r="Q1227">
            <v>0</v>
          </cell>
          <cell r="R1227">
            <v>0</v>
          </cell>
          <cell r="S1227" t="str">
            <v>Pieza</v>
          </cell>
          <cell r="T1227">
            <v>0</v>
          </cell>
          <cell r="V1227" t="str">
            <v>FC</v>
          </cell>
        </row>
        <row r="1228">
          <cell r="A1228">
            <v>147</v>
          </cell>
          <cell r="B1228">
            <v>2017</v>
          </cell>
          <cell r="C1228">
            <v>8300</v>
          </cell>
          <cell r="D1228">
            <v>2</v>
          </cell>
          <cell r="E1228">
            <v>3</v>
          </cell>
          <cell r="F1228">
            <v>3</v>
          </cell>
          <cell r="G1228">
            <v>2000</v>
          </cell>
          <cell r="H1228">
            <v>2700</v>
          </cell>
          <cell r="I1228">
            <v>271</v>
          </cell>
          <cell r="K1228" t="str">
            <v>Playera (especificar)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 t="str">
            <v>Pieza</v>
          </cell>
          <cell r="T1228">
            <v>0</v>
          </cell>
          <cell r="V1228" t="str">
            <v>FC</v>
          </cell>
        </row>
        <row r="1229">
          <cell r="A1229">
            <v>148</v>
          </cell>
          <cell r="B1229">
            <v>2017</v>
          </cell>
          <cell r="C1229">
            <v>8300</v>
          </cell>
          <cell r="D1229">
            <v>2</v>
          </cell>
          <cell r="E1229">
            <v>3</v>
          </cell>
          <cell r="F1229">
            <v>3</v>
          </cell>
          <cell r="G1229">
            <v>2000</v>
          </cell>
          <cell r="H1229">
            <v>2700</v>
          </cell>
          <cell r="I1229">
            <v>271</v>
          </cell>
          <cell r="K1229" t="str">
            <v>Porta bastón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 t="str">
            <v>Pieza</v>
          </cell>
          <cell r="T1229">
            <v>0</v>
          </cell>
          <cell r="V1229" t="str">
            <v>FC</v>
          </cell>
        </row>
        <row r="1230">
          <cell r="A1230">
            <v>149</v>
          </cell>
          <cell r="B1230">
            <v>2017</v>
          </cell>
          <cell r="C1230">
            <v>8300</v>
          </cell>
          <cell r="D1230">
            <v>2</v>
          </cell>
          <cell r="E1230">
            <v>3</v>
          </cell>
          <cell r="F1230">
            <v>3</v>
          </cell>
          <cell r="G1230">
            <v>2000</v>
          </cell>
          <cell r="H1230">
            <v>2700</v>
          </cell>
          <cell r="I1230">
            <v>271</v>
          </cell>
          <cell r="K1230" t="str">
            <v>Porta cargador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 t="str">
            <v>Pieza</v>
          </cell>
          <cell r="T1230">
            <v>0</v>
          </cell>
          <cell r="V1230" t="str">
            <v>FC</v>
          </cell>
        </row>
        <row r="1231">
          <cell r="A1231">
            <v>150</v>
          </cell>
          <cell r="B1231">
            <v>2017</v>
          </cell>
          <cell r="C1231">
            <v>8300</v>
          </cell>
          <cell r="D1231">
            <v>2</v>
          </cell>
          <cell r="E1231">
            <v>3</v>
          </cell>
          <cell r="F1231">
            <v>3</v>
          </cell>
          <cell r="G1231">
            <v>2000</v>
          </cell>
          <cell r="H1231">
            <v>2700</v>
          </cell>
          <cell r="I1231">
            <v>271</v>
          </cell>
          <cell r="K1231" t="str">
            <v>Porta esposas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 t="str">
            <v>Pieza</v>
          </cell>
          <cell r="T1231">
            <v>0</v>
          </cell>
          <cell r="V1231" t="str">
            <v>FC</v>
          </cell>
        </row>
        <row r="1232">
          <cell r="A1232">
            <v>151</v>
          </cell>
          <cell r="B1232">
            <v>2017</v>
          </cell>
          <cell r="C1232">
            <v>8300</v>
          </cell>
          <cell r="D1232">
            <v>2</v>
          </cell>
          <cell r="E1232">
            <v>3</v>
          </cell>
          <cell r="F1232">
            <v>3</v>
          </cell>
          <cell r="G1232">
            <v>2000</v>
          </cell>
          <cell r="H1232">
            <v>2700</v>
          </cell>
          <cell r="I1232">
            <v>271</v>
          </cell>
          <cell r="K1232" t="str">
            <v>Porta fusil táctico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 t="str">
            <v>Pieza</v>
          </cell>
          <cell r="T1232">
            <v>0</v>
          </cell>
          <cell r="V1232" t="str">
            <v>FC</v>
          </cell>
        </row>
        <row r="1233">
          <cell r="A1233">
            <v>152</v>
          </cell>
          <cell r="B1233">
            <v>2017</v>
          </cell>
          <cell r="C1233">
            <v>8300</v>
          </cell>
          <cell r="D1233">
            <v>2</v>
          </cell>
          <cell r="E1233">
            <v>3</v>
          </cell>
          <cell r="F1233">
            <v>3</v>
          </cell>
          <cell r="G1233">
            <v>2000</v>
          </cell>
          <cell r="H1233">
            <v>2700</v>
          </cell>
          <cell r="I1233">
            <v>271</v>
          </cell>
          <cell r="K1233" t="str">
            <v>Porta lámpara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 t="str">
            <v>Pieza</v>
          </cell>
          <cell r="T1233">
            <v>0</v>
          </cell>
          <cell r="V1233" t="str">
            <v>FC</v>
          </cell>
        </row>
        <row r="1234">
          <cell r="A1234">
            <v>153</v>
          </cell>
          <cell r="B1234">
            <v>2017</v>
          </cell>
          <cell r="C1234">
            <v>8300</v>
          </cell>
          <cell r="D1234">
            <v>2</v>
          </cell>
          <cell r="E1234">
            <v>3</v>
          </cell>
          <cell r="F1234">
            <v>3</v>
          </cell>
          <cell r="G1234">
            <v>2000</v>
          </cell>
          <cell r="H1234">
            <v>2700</v>
          </cell>
          <cell r="I1234">
            <v>271</v>
          </cell>
          <cell r="K1234" t="str">
            <v>Porta radio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 t="str">
            <v>Pieza</v>
          </cell>
          <cell r="T1234">
            <v>0</v>
          </cell>
          <cell r="V1234" t="str">
            <v>FC</v>
          </cell>
        </row>
        <row r="1235">
          <cell r="A1235">
            <v>154</v>
          </cell>
          <cell r="B1235">
            <v>2017</v>
          </cell>
          <cell r="C1235">
            <v>8300</v>
          </cell>
          <cell r="D1235">
            <v>2</v>
          </cell>
          <cell r="E1235">
            <v>3</v>
          </cell>
          <cell r="F1235">
            <v>3</v>
          </cell>
          <cell r="G1235">
            <v>2000</v>
          </cell>
          <cell r="H1235">
            <v>2700</v>
          </cell>
          <cell r="I1235">
            <v>271</v>
          </cell>
          <cell r="K1235" t="str">
            <v>Porta silbato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 t="str">
            <v>Pieza</v>
          </cell>
          <cell r="T1235">
            <v>0</v>
          </cell>
          <cell r="V1235" t="str">
            <v>FC</v>
          </cell>
        </row>
        <row r="1236">
          <cell r="A1236">
            <v>155</v>
          </cell>
          <cell r="B1236">
            <v>2017</v>
          </cell>
          <cell r="C1236">
            <v>8300</v>
          </cell>
          <cell r="D1236">
            <v>2</v>
          </cell>
          <cell r="E1236">
            <v>3</v>
          </cell>
          <cell r="F1236">
            <v>3</v>
          </cell>
          <cell r="G1236">
            <v>2000</v>
          </cell>
          <cell r="H1236">
            <v>2700</v>
          </cell>
          <cell r="I1236">
            <v>271</v>
          </cell>
          <cell r="K1236" t="str">
            <v>Rompevientos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 t="str">
            <v>Pieza</v>
          </cell>
          <cell r="T1236">
            <v>0</v>
          </cell>
          <cell r="V1236" t="str">
            <v>FC</v>
          </cell>
        </row>
        <row r="1237">
          <cell r="A1237">
            <v>156</v>
          </cell>
          <cell r="B1237">
            <v>2017</v>
          </cell>
          <cell r="C1237">
            <v>8300</v>
          </cell>
          <cell r="D1237">
            <v>2</v>
          </cell>
          <cell r="E1237">
            <v>3</v>
          </cell>
          <cell r="F1237">
            <v>3</v>
          </cell>
          <cell r="G1237">
            <v>2000</v>
          </cell>
          <cell r="H1237">
            <v>2700</v>
          </cell>
          <cell r="I1237">
            <v>271</v>
          </cell>
          <cell r="K1237" t="str">
            <v>Saco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 t="str">
            <v>Pieza</v>
          </cell>
          <cell r="T1237">
            <v>0</v>
          </cell>
          <cell r="V1237" t="str">
            <v>FC</v>
          </cell>
        </row>
        <row r="1238">
          <cell r="A1238">
            <v>157</v>
          </cell>
          <cell r="B1238">
            <v>2017</v>
          </cell>
          <cell r="C1238">
            <v>8300</v>
          </cell>
          <cell r="D1238">
            <v>2</v>
          </cell>
          <cell r="E1238">
            <v>3</v>
          </cell>
          <cell r="F1238">
            <v>3</v>
          </cell>
          <cell r="G1238">
            <v>2000</v>
          </cell>
          <cell r="H1238">
            <v>2700</v>
          </cell>
          <cell r="I1238">
            <v>271</v>
          </cell>
          <cell r="K1238" t="str">
            <v>Short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 t="str">
            <v>Pieza</v>
          </cell>
          <cell r="T1238">
            <v>0</v>
          </cell>
          <cell r="V1238" t="str">
            <v>FC</v>
          </cell>
        </row>
        <row r="1239">
          <cell r="A1239">
            <v>158</v>
          </cell>
          <cell r="B1239">
            <v>2017</v>
          </cell>
          <cell r="C1239">
            <v>8300</v>
          </cell>
          <cell r="D1239">
            <v>2</v>
          </cell>
          <cell r="E1239">
            <v>3</v>
          </cell>
          <cell r="F1239">
            <v>3</v>
          </cell>
          <cell r="G1239">
            <v>2000</v>
          </cell>
          <cell r="H1239">
            <v>2700</v>
          </cell>
          <cell r="I1239">
            <v>271</v>
          </cell>
          <cell r="K1239" t="str">
            <v>Sudadera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 t="str">
            <v>Pieza</v>
          </cell>
          <cell r="T1239">
            <v>0</v>
          </cell>
          <cell r="V1239" t="str">
            <v>FC</v>
          </cell>
        </row>
        <row r="1240">
          <cell r="A1240">
            <v>159</v>
          </cell>
          <cell r="B1240">
            <v>2017</v>
          </cell>
          <cell r="C1240">
            <v>8300</v>
          </cell>
          <cell r="D1240">
            <v>2</v>
          </cell>
          <cell r="E1240">
            <v>3</v>
          </cell>
          <cell r="F1240">
            <v>3</v>
          </cell>
          <cell r="G1240">
            <v>2000</v>
          </cell>
          <cell r="H1240">
            <v>2700</v>
          </cell>
          <cell r="I1240">
            <v>271</v>
          </cell>
          <cell r="K1240" t="str">
            <v>Tenis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 t="str">
            <v>Par</v>
          </cell>
          <cell r="T1240">
            <v>0</v>
          </cell>
          <cell r="V1240" t="str">
            <v>FC</v>
          </cell>
        </row>
        <row r="1241">
          <cell r="A1241">
            <v>160</v>
          </cell>
          <cell r="B1241">
            <v>2017</v>
          </cell>
          <cell r="C1241">
            <v>8300</v>
          </cell>
          <cell r="D1241">
            <v>2</v>
          </cell>
          <cell r="E1241">
            <v>3</v>
          </cell>
          <cell r="F1241">
            <v>3</v>
          </cell>
          <cell r="G1241">
            <v>2000</v>
          </cell>
          <cell r="H1241">
            <v>2700</v>
          </cell>
          <cell r="I1241">
            <v>271</v>
          </cell>
          <cell r="K1241" t="str">
            <v>Tocado con bordado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 t="str">
            <v>Pieza</v>
          </cell>
          <cell r="T1241">
            <v>0</v>
          </cell>
          <cell r="V1241" t="str">
            <v>FC</v>
          </cell>
        </row>
        <row r="1242">
          <cell r="A1242">
            <v>161</v>
          </cell>
          <cell r="B1242">
            <v>2017</v>
          </cell>
          <cell r="C1242">
            <v>8300</v>
          </cell>
          <cell r="D1242">
            <v>2</v>
          </cell>
          <cell r="E1242">
            <v>3</v>
          </cell>
          <cell r="F1242">
            <v>3</v>
          </cell>
          <cell r="G1242">
            <v>2000</v>
          </cell>
          <cell r="H1242">
            <v>2700</v>
          </cell>
          <cell r="I1242">
            <v>271</v>
          </cell>
          <cell r="K1242" t="str">
            <v>Traje de gala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 t="str">
            <v>Pieza</v>
          </cell>
          <cell r="T1242">
            <v>0</v>
          </cell>
          <cell r="V1242" t="str">
            <v>FC</v>
          </cell>
        </row>
        <row r="1243">
          <cell r="A1243">
            <v>162</v>
          </cell>
          <cell r="B1243">
            <v>2017</v>
          </cell>
          <cell r="C1243">
            <v>8300</v>
          </cell>
          <cell r="D1243">
            <v>2</v>
          </cell>
          <cell r="E1243">
            <v>3</v>
          </cell>
          <cell r="F1243">
            <v>3</v>
          </cell>
          <cell r="G1243">
            <v>2000</v>
          </cell>
          <cell r="H1243">
            <v>2700</v>
          </cell>
          <cell r="I1243">
            <v>271</v>
          </cell>
          <cell r="K1243" t="str">
            <v>Traje táctico completo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 t="str">
            <v>Pieza</v>
          </cell>
          <cell r="T1243">
            <v>0</v>
          </cell>
          <cell r="V1243" t="str">
            <v>FC</v>
          </cell>
        </row>
        <row r="1244">
          <cell r="A1244">
            <v>163</v>
          </cell>
          <cell r="B1244">
            <v>2017</v>
          </cell>
          <cell r="C1244">
            <v>8300</v>
          </cell>
          <cell r="D1244">
            <v>2</v>
          </cell>
          <cell r="E1244">
            <v>3</v>
          </cell>
          <cell r="F1244">
            <v>3</v>
          </cell>
          <cell r="G1244">
            <v>2000</v>
          </cell>
          <cell r="H1244">
            <v>2700</v>
          </cell>
          <cell r="I1244">
            <v>271</v>
          </cell>
          <cell r="K1244" t="str">
            <v>Zapato tipo choclo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 t="str">
            <v>Par</v>
          </cell>
          <cell r="T1244">
            <v>0</v>
          </cell>
          <cell r="V1244" t="str">
            <v>FC</v>
          </cell>
        </row>
        <row r="1245">
          <cell r="A1245">
            <v>164</v>
          </cell>
          <cell r="B1245">
            <v>2017</v>
          </cell>
          <cell r="C1245">
            <v>8300</v>
          </cell>
          <cell r="D1245">
            <v>2</v>
          </cell>
          <cell r="E1245">
            <v>3</v>
          </cell>
          <cell r="F1245">
            <v>3</v>
          </cell>
          <cell r="G1245">
            <v>2000</v>
          </cell>
          <cell r="H1245">
            <v>2700</v>
          </cell>
          <cell r="I1245">
            <v>275</v>
          </cell>
          <cell r="K1245" t="str">
            <v>Blancos y otros productos textiles, excepto prendas de vestir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T1245">
            <v>0</v>
          </cell>
        </row>
        <row r="1246">
          <cell r="A1246">
            <v>165</v>
          </cell>
          <cell r="B1246">
            <v>2017</v>
          </cell>
          <cell r="C1246">
            <v>8300</v>
          </cell>
          <cell r="D1246">
            <v>2</v>
          </cell>
          <cell r="E1246">
            <v>3</v>
          </cell>
          <cell r="F1246">
            <v>3</v>
          </cell>
          <cell r="G1246">
            <v>2000</v>
          </cell>
          <cell r="H1246">
            <v>2700</v>
          </cell>
          <cell r="I1246">
            <v>275</v>
          </cell>
          <cell r="J1246">
            <v>1</v>
          </cell>
          <cell r="K1246" t="str">
            <v xml:space="preserve">Blancos 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 t="str">
            <v>Pieza</v>
          </cell>
          <cell r="T1246">
            <v>0</v>
          </cell>
          <cell r="V1246" t="str">
            <v>FC</v>
          </cell>
        </row>
        <row r="1247">
          <cell r="A1247">
            <v>166</v>
          </cell>
          <cell r="B1247">
            <v>2017</v>
          </cell>
          <cell r="C1247">
            <v>8300</v>
          </cell>
          <cell r="D1247">
            <v>2</v>
          </cell>
          <cell r="E1247">
            <v>3</v>
          </cell>
          <cell r="F1247">
            <v>3</v>
          </cell>
          <cell r="G1247">
            <v>2000</v>
          </cell>
          <cell r="H1247">
            <v>2700</v>
          </cell>
          <cell r="I1247">
            <v>275</v>
          </cell>
          <cell r="J1247">
            <v>2</v>
          </cell>
          <cell r="K1247" t="str">
            <v>Colchones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 t="str">
            <v>Pieza</v>
          </cell>
          <cell r="T1247">
            <v>0</v>
          </cell>
          <cell r="V1247" t="str">
            <v>FC</v>
          </cell>
        </row>
        <row r="1248">
          <cell r="A1248">
            <v>167</v>
          </cell>
          <cell r="B1248">
            <v>2017</v>
          </cell>
          <cell r="C1248">
            <v>8300</v>
          </cell>
          <cell r="D1248">
            <v>2</v>
          </cell>
          <cell r="E1248">
            <v>3</v>
          </cell>
          <cell r="F1248">
            <v>3</v>
          </cell>
          <cell r="G1248">
            <v>2000</v>
          </cell>
          <cell r="H1248">
            <v>2800</v>
          </cell>
          <cell r="K1248" t="str">
            <v>Materiales y Suministros para Seguridad</v>
          </cell>
          <cell r="L1248">
            <v>1950000</v>
          </cell>
          <cell r="M1248">
            <v>0</v>
          </cell>
          <cell r="N1248">
            <v>1950000</v>
          </cell>
          <cell r="O1248">
            <v>0</v>
          </cell>
          <cell r="P1248">
            <v>0</v>
          </cell>
          <cell r="Q1248">
            <v>0</v>
          </cell>
          <cell r="R1248">
            <v>1950000</v>
          </cell>
          <cell r="T1248">
            <v>0</v>
          </cell>
        </row>
        <row r="1249">
          <cell r="A1249">
            <v>168</v>
          </cell>
          <cell r="B1249">
            <v>2017</v>
          </cell>
          <cell r="C1249">
            <v>8300</v>
          </cell>
          <cell r="D1249">
            <v>2</v>
          </cell>
          <cell r="E1249">
            <v>3</v>
          </cell>
          <cell r="F1249">
            <v>3</v>
          </cell>
          <cell r="G1249">
            <v>2000</v>
          </cell>
          <cell r="H1249">
            <v>2800</v>
          </cell>
          <cell r="I1249">
            <v>282</v>
          </cell>
          <cell r="K1249" t="str">
            <v xml:space="preserve">Materiales de seguridad </v>
          </cell>
          <cell r="L1249">
            <v>1950000</v>
          </cell>
          <cell r="M1249">
            <v>0</v>
          </cell>
          <cell r="N1249">
            <v>1950000</v>
          </cell>
          <cell r="O1249">
            <v>0</v>
          </cell>
          <cell r="P1249">
            <v>0</v>
          </cell>
          <cell r="Q1249">
            <v>0</v>
          </cell>
          <cell r="R1249">
            <v>1950000</v>
          </cell>
          <cell r="S1249" t="str">
            <v xml:space="preserve"> </v>
          </cell>
          <cell r="T1249">
            <v>0</v>
          </cell>
          <cell r="V1249" t="str">
            <v xml:space="preserve"> </v>
          </cell>
        </row>
        <row r="1250">
          <cell r="A1250">
            <v>169</v>
          </cell>
          <cell r="B1250">
            <v>2017</v>
          </cell>
          <cell r="C1250">
            <v>8300</v>
          </cell>
          <cell r="D1250">
            <v>2</v>
          </cell>
          <cell r="E1250">
            <v>3</v>
          </cell>
          <cell r="F1250">
            <v>3</v>
          </cell>
          <cell r="G1250">
            <v>2000</v>
          </cell>
          <cell r="H1250">
            <v>2800</v>
          </cell>
          <cell r="I1250">
            <v>282</v>
          </cell>
          <cell r="J1250">
            <v>1</v>
          </cell>
          <cell r="K1250" t="str">
            <v>Materiales de seguridad para Secretaría de Seguridad Pública Estatal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 t="str">
            <v>Pieza</v>
          </cell>
          <cell r="V1250" t="str">
            <v>FC</v>
          </cell>
        </row>
        <row r="1251">
          <cell r="A1251">
            <v>170</v>
          </cell>
          <cell r="B1251">
            <v>2017</v>
          </cell>
          <cell r="C1251">
            <v>8300</v>
          </cell>
          <cell r="D1251">
            <v>2</v>
          </cell>
          <cell r="E1251">
            <v>3</v>
          </cell>
          <cell r="F1251">
            <v>3</v>
          </cell>
          <cell r="G1251">
            <v>2000</v>
          </cell>
          <cell r="H1251">
            <v>2800</v>
          </cell>
          <cell r="I1251">
            <v>282</v>
          </cell>
          <cell r="K1251" t="str">
            <v>Cargador de arma corta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 t="str">
            <v>Pieza</v>
          </cell>
          <cell r="T1251">
            <v>0</v>
          </cell>
          <cell r="V1251" t="str">
            <v>FC</v>
          </cell>
        </row>
        <row r="1252">
          <cell r="A1252">
            <v>171</v>
          </cell>
          <cell r="B1252">
            <v>2017</v>
          </cell>
          <cell r="C1252">
            <v>8300</v>
          </cell>
          <cell r="D1252">
            <v>2</v>
          </cell>
          <cell r="E1252">
            <v>3</v>
          </cell>
          <cell r="F1252">
            <v>3</v>
          </cell>
          <cell r="G1252">
            <v>2000</v>
          </cell>
          <cell r="H1252">
            <v>2800</v>
          </cell>
          <cell r="I1252">
            <v>282</v>
          </cell>
          <cell r="K1252" t="str">
            <v>Cargador de arma larga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 t="str">
            <v>Pieza</v>
          </cell>
          <cell r="T1252">
            <v>0</v>
          </cell>
          <cell r="V1252" t="str">
            <v>FC</v>
          </cell>
        </row>
        <row r="1253">
          <cell r="A1253">
            <v>172</v>
          </cell>
          <cell r="B1253">
            <v>2017</v>
          </cell>
          <cell r="C1253">
            <v>8300</v>
          </cell>
          <cell r="D1253">
            <v>2</v>
          </cell>
          <cell r="E1253">
            <v>3</v>
          </cell>
          <cell r="F1253">
            <v>3</v>
          </cell>
          <cell r="G1253">
            <v>2000</v>
          </cell>
          <cell r="H1253">
            <v>2800</v>
          </cell>
          <cell r="I1253">
            <v>282</v>
          </cell>
          <cell r="K1253" t="str">
            <v>Gas lacrimógeno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 t="str">
            <v>Pieza</v>
          </cell>
          <cell r="T1253">
            <v>0</v>
          </cell>
          <cell r="V1253" t="str">
            <v>FC</v>
          </cell>
        </row>
        <row r="1254">
          <cell r="A1254">
            <v>173</v>
          </cell>
          <cell r="B1254">
            <v>2017</v>
          </cell>
          <cell r="C1254">
            <v>8300</v>
          </cell>
          <cell r="D1254">
            <v>2</v>
          </cell>
          <cell r="E1254">
            <v>3</v>
          </cell>
          <cell r="F1254">
            <v>3</v>
          </cell>
          <cell r="G1254">
            <v>2000</v>
          </cell>
          <cell r="H1254">
            <v>2800</v>
          </cell>
          <cell r="I1254">
            <v>282</v>
          </cell>
          <cell r="K1254" t="str">
            <v>Granada de humo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 t="str">
            <v>Pieza</v>
          </cell>
          <cell r="T1254">
            <v>0</v>
          </cell>
          <cell r="V1254" t="str">
            <v>FC</v>
          </cell>
        </row>
        <row r="1255">
          <cell r="A1255">
            <v>174</v>
          </cell>
          <cell r="B1255">
            <v>2017</v>
          </cell>
          <cell r="C1255">
            <v>8300</v>
          </cell>
          <cell r="D1255">
            <v>2</v>
          </cell>
          <cell r="E1255">
            <v>3</v>
          </cell>
          <cell r="F1255">
            <v>3</v>
          </cell>
          <cell r="G1255">
            <v>2000</v>
          </cell>
          <cell r="H1255">
            <v>2800</v>
          </cell>
          <cell r="I1255">
            <v>282</v>
          </cell>
          <cell r="K1255" t="str">
            <v>Municiones para arma corta</v>
          </cell>
          <cell r="S1255" t="str">
            <v>Pieza</v>
          </cell>
          <cell r="V1255" t="str">
            <v>FC</v>
          </cell>
        </row>
        <row r="1256">
          <cell r="A1256">
            <v>175</v>
          </cell>
          <cell r="B1256">
            <v>2017</v>
          </cell>
          <cell r="C1256">
            <v>8300</v>
          </cell>
          <cell r="D1256">
            <v>2</v>
          </cell>
          <cell r="E1256">
            <v>3</v>
          </cell>
          <cell r="F1256">
            <v>3</v>
          </cell>
          <cell r="G1256">
            <v>2000</v>
          </cell>
          <cell r="H1256">
            <v>2800</v>
          </cell>
          <cell r="I1256">
            <v>282</v>
          </cell>
          <cell r="K1256" t="str">
            <v>Municiones para arma larga</v>
          </cell>
          <cell r="S1256" t="str">
            <v>Pieza</v>
          </cell>
          <cell r="V1256" t="str">
            <v>FC</v>
          </cell>
        </row>
        <row r="1257">
          <cell r="A1257">
            <v>176</v>
          </cell>
          <cell r="B1257">
            <v>2017</v>
          </cell>
          <cell r="C1257">
            <v>8300</v>
          </cell>
          <cell r="D1257">
            <v>2</v>
          </cell>
          <cell r="E1257">
            <v>3</v>
          </cell>
          <cell r="F1257">
            <v>3</v>
          </cell>
          <cell r="G1257">
            <v>2000</v>
          </cell>
          <cell r="H1257">
            <v>2800</v>
          </cell>
          <cell r="I1257">
            <v>282</v>
          </cell>
          <cell r="J1257">
            <v>2</v>
          </cell>
          <cell r="K1257" t="str">
            <v>Materiales de seguridad para Secretaría de Seguridad Pública Municipal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 t="str">
            <v>Pieza</v>
          </cell>
          <cell r="T1257">
            <v>0</v>
          </cell>
          <cell r="V1257" t="str">
            <v>FC/FM</v>
          </cell>
        </row>
        <row r="1258">
          <cell r="A1258">
            <v>177</v>
          </cell>
          <cell r="B1258">
            <v>2017</v>
          </cell>
          <cell r="C1258">
            <v>8300</v>
          </cell>
          <cell r="D1258">
            <v>2</v>
          </cell>
          <cell r="E1258">
            <v>3</v>
          </cell>
          <cell r="F1258">
            <v>3</v>
          </cell>
          <cell r="G1258">
            <v>2000</v>
          </cell>
          <cell r="H1258">
            <v>2800</v>
          </cell>
          <cell r="I1258">
            <v>282</v>
          </cell>
          <cell r="K1258" t="str">
            <v>Cargador de arma corta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 t="str">
            <v>Pieza</v>
          </cell>
          <cell r="T1258">
            <v>0</v>
          </cell>
          <cell r="V1258" t="str">
            <v>FC/FM</v>
          </cell>
        </row>
        <row r="1259">
          <cell r="A1259">
            <v>178</v>
          </cell>
          <cell r="B1259">
            <v>2017</v>
          </cell>
          <cell r="C1259">
            <v>8300</v>
          </cell>
          <cell r="D1259">
            <v>2</v>
          </cell>
          <cell r="E1259">
            <v>3</v>
          </cell>
          <cell r="F1259">
            <v>3</v>
          </cell>
          <cell r="G1259">
            <v>2000</v>
          </cell>
          <cell r="H1259">
            <v>2800</v>
          </cell>
          <cell r="I1259">
            <v>282</v>
          </cell>
          <cell r="K1259" t="str">
            <v>Cargador de arma larga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 t="str">
            <v>Pieza</v>
          </cell>
          <cell r="T1259">
            <v>0</v>
          </cell>
          <cell r="V1259" t="str">
            <v>FC/FM</v>
          </cell>
        </row>
        <row r="1260">
          <cell r="A1260">
            <v>179</v>
          </cell>
          <cell r="B1260">
            <v>2017</v>
          </cell>
          <cell r="C1260">
            <v>8300</v>
          </cell>
          <cell r="D1260">
            <v>2</v>
          </cell>
          <cell r="E1260">
            <v>3</v>
          </cell>
          <cell r="F1260">
            <v>3</v>
          </cell>
          <cell r="G1260">
            <v>2000</v>
          </cell>
          <cell r="H1260">
            <v>2800</v>
          </cell>
          <cell r="I1260">
            <v>282</v>
          </cell>
          <cell r="K1260" t="str">
            <v>Gas lacrimógeno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 t="str">
            <v>Pieza</v>
          </cell>
          <cell r="T1260">
            <v>0</v>
          </cell>
          <cell r="V1260" t="str">
            <v>FC/FM</v>
          </cell>
        </row>
        <row r="1261">
          <cell r="A1261">
            <v>180</v>
          </cell>
          <cell r="B1261">
            <v>2017</v>
          </cell>
          <cell r="C1261">
            <v>8300</v>
          </cell>
          <cell r="D1261">
            <v>2</v>
          </cell>
          <cell r="E1261">
            <v>3</v>
          </cell>
          <cell r="F1261">
            <v>3</v>
          </cell>
          <cell r="G1261">
            <v>2000</v>
          </cell>
          <cell r="H1261">
            <v>2800</v>
          </cell>
          <cell r="I1261">
            <v>282</v>
          </cell>
          <cell r="K1261" t="str">
            <v>Granada de humo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 t="str">
            <v>Pieza</v>
          </cell>
          <cell r="T1261">
            <v>0</v>
          </cell>
          <cell r="V1261" t="str">
            <v>FC/FM</v>
          </cell>
        </row>
        <row r="1262">
          <cell r="A1262">
            <v>181</v>
          </cell>
          <cell r="B1262">
            <v>2017</v>
          </cell>
          <cell r="C1262">
            <v>8300</v>
          </cell>
          <cell r="D1262">
            <v>2</v>
          </cell>
          <cell r="E1262">
            <v>3</v>
          </cell>
          <cell r="F1262">
            <v>3</v>
          </cell>
          <cell r="G1262">
            <v>2000</v>
          </cell>
          <cell r="H1262">
            <v>2800</v>
          </cell>
          <cell r="I1262">
            <v>282</v>
          </cell>
          <cell r="K1262" t="str">
            <v>Municiones para arma corta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 t="str">
            <v>Pieza</v>
          </cell>
          <cell r="T1262">
            <v>0</v>
          </cell>
          <cell r="V1262" t="str">
            <v>FC/FM</v>
          </cell>
        </row>
        <row r="1263">
          <cell r="A1263">
            <v>182</v>
          </cell>
          <cell r="B1263">
            <v>2017</v>
          </cell>
          <cell r="C1263">
            <v>8300</v>
          </cell>
          <cell r="D1263">
            <v>2</v>
          </cell>
          <cell r="E1263">
            <v>3</v>
          </cell>
          <cell r="F1263">
            <v>3</v>
          </cell>
          <cell r="G1263">
            <v>2000</v>
          </cell>
          <cell r="H1263">
            <v>2800</v>
          </cell>
          <cell r="I1263">
            <v>282</v>
          </cell>
          <cell r="K1263" t="str">
            <v>Municiones para arma larga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 t="str">
            <v>Pieza</v>
          </cell>
          <cell r="T1263">
            <v>0</v>
          </cell>
          <cell r="V1263" t="str">
            <v>FC/FM</v>
          </cell>
        </row>
        <row r="1264">
          <cell r="A1264">
            <v>183</v>
          </cell>
          <cell r="B1264">
            <v>2017</v>
          </cell>
          <cell r="C1264">
            <v>8300</v>
          </cell>
          <cell r="D1264">
            <v>2</v>
          </cell>
          <cell r="E1264">
            <v>3</v>
          </cell>
          <cell r="F1264">
            <v>3</v>
          </cell>
          <cell r="G1264">
            <v>2000</v>
          </cell>
          <cell r="H1264">
            <v>2800</v>
          </cell>
          <cell r="I1264">
            <v>282</v>
          </cell>
          <cell r="J1264">
            <v>3</v>
          </cell>
          <cell r="K1264" t="str">
            <v>Materiales de seguridad para Procuración de Justicia</v>
          </cell>
          <cell r="L1264">
            <v>1950000</v>
          </cell>
          <cell r="M1264">
            <v>0</v>
          </cell>
          <cell r="N1264">
            <v>1950000</v>
          </cell>
          <cell r="O1264">
            <v>0</v>
          </cell>
          <cell r="P1264">
            <v>0</v>
          </cell>
          <cell r="Q1264">
            <v>0</v>
          </cell>
          <cell r="R1264">
            <v>1950000</v>
          </cell>
          <cell r="S1264" t="str">
            <v>Pieza</v>
          </cell>
          <cell r="T1264">
            <v>0</v>
          </cell>
          <cell r="V1264" t="str">
            <v>FC</v>
          </cell>
        </row>
        <row r="1265">
          <cell r="A1265">
            <v>184</v>
          </cell>
          <cell r="B1265">
            <v>2017</v>
          </cell>
          <cell r="C1265">
            <v>8300</v>
          </cell>
          <cell r="D1265">
            <v>2</v>
          </cell>
          <cell r="E1265">
            <v>3</v>
          </cell>
          <cell r="F1265">
            <v>3</v>
          </cell>
          <cell r="G1265">
            <v>2000</v>
          </cell>
          <cell r="H1265">
            <v>2800</v>
          </cell>
          <cell r="I1265">
            <v>282</v>
          </cell>
          <cell r="K1265" t="str">
            <v>Cargador de arma corta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 t="str">
            <v>Pieza</v>
          </cell>
          <cell r="T1265">
            <v>0</v>
          </cell>
          <cell r="V1265" t="str">
            <v>FC</v>
          </cell>
        </row>
        <row r="1266">
          <cell r="A1266">
            <v>185</v>
          </cell>
          <cell r="B1266">
            <v>2017</v>
          </cell>
          <cell r="C1266">
            <v>8300</v>
          </cell>
          <cell r="D1266">
            <v>2</v>
          </cell>
          <cell r="E1266">
            <v>3</v>
          </cell>
          <cell r="F1266">
            <v>3</v>
          </cell>
          <cell r="G1266">
            <v>2000</v>
          </cell>
          <cell r="H1266">
            <v>2800</v>
          </cell>
          <cell r="I1266">
            <v>282</v>
          </cell>
          <cell r="K1266" t="str">
            <v>Cargador de arma larga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 t="str">
            <v>Pieza</v>
          </cell>
          <cell r="T1266">
            <v>0</v>
          </cell>
          <cell r="V1266" t="str">
            <v>FC</v>
          </cell>
        </row>
        <row r="1267">
          <cell r="A1267">
            <v>186</v>
          </cell>
          <cell r="B1267">
            <v>2017</v>
          </cell>
          <cell r="C1267">
            <v>8300</v>
          </cell>
          <cell r="D1267">
            <v>2</v>
          </cell>
          <cell r="E1267">
            <v>3</v>
          </cell>
          <cell r="F1267">
            <v>3</v>
          </cell>
          <cell r="G1267">
            <v>2000</v>
          </cell>
          <cell r="H1267">
            <v>2800</v>
          </cell>
          <cell r="I1267">
            <v>282</v>
          </cell>
          <cell r="K1267" t="str">
            <v>Gas lacrimógeno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 t="str">
            <v>Pieza</v>
          </cell>
          <cell r="T1267">
            <v>0</v>
          </cell>
          <cell r="V1267" t="str">
            <v>FC</v>
          </cell>
        </row>
        <row r="1268">
          <cell r="A1268">
            <v>187</v>
          </cell>
          <cell r="B1268">
            <v>2017</v>
          </cell>
          <cell r="C1268">
            <v>8300</v>
          </cell>
          <cell r="D1268">
            <v>2</v>
          </cell>
          <cell r="E1268">
            <v>3</v>
          </cell>
          <cell r="F1268">
            <v>3</v>
          </cell>
          <cell r="G1268">
            <v>2000</v>
          </cell>
          <cell r="H1268">
            <v>2800</v>
          </cell>
          <cell r="I1268">
            <v>282</v>
          </cell>
          <cell r="K1268" t="str">
            <v>Granada de humo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 t="str">
            <v>Pieza</v>
          </cell>
          <cell r="T1268">
            <v>0</v>
          </cell>
          <cell r="V1268" t="str">
            <v>FC</v>
          </cell>
        </row>
        <row r="1269">
          <cell r="A1269">
            <v>188</v>
          </cell>
          <cell r="B1269">
            <v>2017</v>
          </cell>
          <cell r="C1269">
            <v>8300</v>
          </cell>
          <cell r="D1269">
            <v>2</v>
          </cell>
          <cell r="E1269">
            <v>3</v>
          </cell>
          <cell r="F1269">
            <v>3</v>
          </cell>
          <cell r="G1269">
            <v>2000</v>
          </cell>
          <cell r="H1269">
            <v>2800</v>
          </cell>
          <cell r="I1269">
            <v>282</v>
          </cell>
          <cell r="K1269" t="str">
            <v>Municiones para arma corta</v>
          </cell>
          <cell r="L1269">
            <v>700000</v>
          </cell>
          <cell r="M1269">
            <v>0</v>
          </cell>
          <cell r="N1269">
            <v>700000</v>
          </cell>
          <cell r="O1269">
            <v>0</v>
          </cell>
          <cell r="P1269">
            <v>0</v>
          </cell>
          <cell r="Q1269">
            <v>0</v>
          </cell>
          <cell r="R1269">
            <v>700000</v>
          </cell>
          <cell r="S1269" t="str">
            <v>Pieza</v>
          </cell>
          <cell r="T1269">
            <v>100000</v>
          </cell>
          <cell r="V1269" t="str">
            <v>FC</v>
          </cell>
        </row>
        <row r="1270">
          <cell r="A1270">
            <v>189</v>
          </cell>
          <cell r="B1270">
            <v>2017</v>
          </cell>
          <cell r="C1270">
            <v>8300</v>
          </cell>
          <cell r="D1270">
            <v>2</v>
          </cell>
          <cell r="E1270">
            <v>3</v>
          </cell>
          <cell r="F1270">
            <v>3</v>
          </cell>
          <cell r="G1270">
            <v>2000</v>
          </cell>
          <cell r="H1270">
            <v>2800</v>
          </cell>
          <cell r="I1270">
            <v>282</v>
          </cell>
          <cell r="K1270" t="str">
            <v>Municiones para arma larga</v>
          </cell>
          <cell r="L1270">
            <v>1250000</v>
          </cell>
          <cell r="M1270">
            <v>0</v>
          </cell>
          <cell r="N1270">
            <v>1250000</v>
          </cell>
          <cell r="O1270">
            <v>0</v>
          </cell>
          <cell r="P1270">
            <v>0</v>
          </cell>
          <cell r="Q1270">
            <v>0</v>
          </cell>
          <cell r="R1270">
            <v>1250000</v>
          </cell>
          <cell r="S1270" t="str">
            <v>Pieza</v>
          </cell>
          <cell r="T1270">
            <v>100000</v>
          </cell>
          <cell r="V1270" t="str">
            <v>FC</v>
          </cell>
        </row>
        <row r="1271">
          <cell r="A1271">
            <v>190</v>
          </cell>
          <cell r="B1271">
            <v>2017</v>
          </cell>
          <cell r="C1271">
            <v>8300</v>
          </cell>
          <cell r="D1271">
            <v>2</v>
          </cell>
          <cell r="E1271">
            <v>3</v>
          </cell>
          <cell r="F1271">
            <v>3</v>
          </cell>
          <cell r="G1271">
            <v>2000</v>
          </cell>
          <cell r="H1271">
            <v>2800</v>
          </cell>
          <cell r="I1271">
            <v>283</v>
          </cell>
          <cell r="K1271" t="str">
            <v xml:space="preserve">Prendas de protección 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 t="str">
            <v xml:space="preserve"> </v>
          </cell>
          <cell r="V1271" t="str">
            <v xml:space="preserve"> </v>
          </cell>
        </row>
        <row r="1272">
          <cell r="A1272">
            <v>191</v>
          </cell>
          <cell r="B1272">
            <v>2017</v>
          </cell>
          <cell r="C1272">
            <v>8300</v>
          </cell>
          <cell r="D1272">
            <v>2</v>
          </cell>
          <cell r="E1272">
            <v>3</v>
          </cell>
          <cell r="F1272">
            <v>3</v>
          </cell>
          <cell r="G1272">
            <v>2000</v>
          </cell>
          <cell r="H1272">
            <v>2800</v>
          </cell>
          <cell r="I1272">
            <v>283</v>
          </cell>
          <cell r="J1272">
            <v>1</v>
          </cell>
          <cell r="K1272" t="str">
            <v>Prendas de protección para Secretaría de Seguridad Pública Estatal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 t="str">
            <v>Pieza</v>
          </cell>
          <cell r="V1272" t="str">
            <v>FC</v>
          </cell>
        </row>
        <row r="1273">
          <cell r="A1273">
            <v>192</v>
          </cell>
          <cell r="B1273">
            <v>2017</v>
          </cell>
          <cell r="C1273">
            <v>8300</v>
          </cell>
          <cell r="D1273">
            <v>2</v>
          </cell>
          <cell r="E1273">
            <v>3</v>
          </cell>
          <cell r="F1273">
            <v>3</v>
          </cell>
          <cell r="G1273">
            <v>2000</v>
          </cell>
          <cell r="H1273">
            <v>2800</v>
          </cell>
          <cell r="I1273">
            <v>283</v>
          </cell>
          <cell r="K1273" t="str">
            <v>Arnés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 t="str">
            <v>Pieza</v>
          </cell>
          <cell r="T1273">
            <v>0</v>
          </cell>
          <cell r="V1273" t="str">
            <v>FC</v>
          </cell>
        </row>
        <row r="1274">
          <cell r="A1274">
            <v>193</v>
          </cell>
          <cell r="B1274">
            <v>2017</v>
          </cell>
          <cell r="C1274">
            <v>8300</v>
          </cell>
          <cell r="D1274">
            <v>2</v>
          </cell>
          <cell r="E1274">
            <v>3</v>
          </cell>
          <cell r="F1274">
            <v>3</v>
          </cell>
          <cell r="G1274">
            <v>2000</v>
          </cell>
          <cell r="H1274">
            <v>2800</v>
          </cell>
          <cell r="I1274">
            <v>283</v>
          </cell>
          <cell r="K1274" t="str">
            <v>Bata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 t="str">
            <v>Pieza</v>
          </cell>
          <cell r="T1274">
            <v>0</v>
          </cell>
          <cell r="V1274" t="str">
            <v>FC</v>
          </cell>
        </row>
        <row r="1275">
          <cell r="A1275">
            <v>194</v>
          </cell>
          <cell r="B1275">
            <v>2017</v>
          </cell>
          <cell r="C1275">
            <v>8300</v>
          </cell>
          <cell r="D1275">
            <v>2</v>
          </cell>
          <cell r="E1275">
            <v>3</v>
          </cell>
          <cell r="F1275">
            <v>3</v>
          </cell>
          <cell r="G1275">
            <v>2000</v>
          </cell>
          <cell r="H1275">
            <v>2800</v>
          </cell>
          <cell r="I1275">
            <v>283</v>
          </cell>
          <cell r="K1275" t="str">
            <v>Bastón retráctil con porta bastón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 t="str">
            <v>Pieza</v>
          </cell>
          <cell r="T1275">
            <v>0</v>
          </cell>
          <cell r="V1275" t="str">
            <v>FC</v>
          </cell>
        </row>
        <row r="1276">
          <cell r="A1276">
            <v>195</v>
          </cell>
          <cell r="B1276">
            <v>2017</v>
          </cell>
          <cell r="C1276">
            <v>8300</v>
          </cell>
          <cell r="D1276">
            <v>2</v>
          </cell>
          <cell r="E1276">
            <v>3</v>
          </cell>
          <cell r="F1276">
            <v>3</v>
          </cell>
          <cell r="G1276">
            <v>2000</v>
          </cell>
          <cell r="H1276">
            <v>2800</v>
          </cell>
          <cell r="I1276">
            <v>283</v>
          </cell>
          <cell r="K1276" t="str">
            <v>Candado de mano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 t="str">
            <v>Pieza</v>
          </cell>
          <cell r="T1276">
            <v>0</v>
          </cell>
          <cell r="V1276" t="str">
            <v>FC</v>
          </cell>
        </row>
        <row r="1277">
          <cell r="A1277">
            <v>196</v>
          </cell>
          <cell r="B1277">
            <v>2017</v>
          </cell>
          <cell r="C1277">
            <v>8300</v>
          </cell>
          <cell r="D1277">
            <v>2</v>
          </cell>
          <cell r="E1277">
            <v>3</v>
          </cell>
          <cell r="F1277">
            <v>3</v>
          </cell>
          <cell r="G1277">
            <v>2000</v>
          </cell>
          <cell r="H1277">
            <v>2800</v>
          </cell>
          <cell r="I1277">
            <v>283</v>
          </cell>
          <cell r="K1277" t="str">
            <v>Casco antimotín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 t="str">
            <v>Pieza</v>
          </cell>
          <cell r="T1277">
            <v>0</v>
          </cell>
          <cell r="V1277" t="str">
            <v>FC</v>
          </cell>
        </row>
        <row r="1278">
          <cell r="A1278">
            <v>197</v>
          </cell>
          <cell r="B1278">
            <v>2017</v>
          </cell>
          <cell r="C1278">
            <v>8300</v>
          </cell>
          <cell r="D1278">
            <v>2</v>
          </cell>
          <cell r="E1278">
            <v>3</v>
          </cell>
          <cell r="F1278">
            <v>3</v>
          </cell>
          <cell r="G1278">
            <v>2000</v>
          </cell>
          <cell r="H1278">
            <v>2800</v>
          </cell>
          <cell r="I1278">
            <v>283</v>
          </cell>
          <cell r="K1278" t="str">
            <v>Casco balístico mínimo nivel III-A, con careta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 t="str">
            <v>Pieza</v>
          </cell>
          <cell r="T1278">
            <v>0</v>
          </cell>
          <cell r="V1278" t="str">
            <v>FC</v>
          </cell>
        </row>
        <row r="1279">
          <cell r="A1279">
            <v>198</v>
          </cell>
          <cell r="B1279">
            <v>2017</v>
          </cell>
          <cell r="C1279">
            <v>8300</v>
          </cell>
          <cell r="D1279">
            <v>2</v>
          </cell>
          <cell r="E1279">
            <v>3</v>
          </cell>
          <cell r="F1279">
            <v>3</v>
          </cell>
          <cell r="G1279">
            <v>2000</v>
          </cell>
          <cell r="H1279">
            <v>2800</v>
          </cell>
          <cell r="I1279">
            <v>283</v>
          </cell>
          <cell r="K1279" t="str">
            <v>Casco para ciclista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 t="str">
            <v>Pieza</v>
          </cell>
          <cell r="T1279">
            <v>0</v>
          </cell>
          <cell r="V1279" t="str">
            <v>FC</v>
          </cell>
        </row>
        <row r="1280">
          <cell r="A1280">
            <v>199</v>
          </cell>
          <cell r="B1280">
            <v>2017</v>
          </cell>
          <cell r="C1280">
            <v>8300</v>
          </cell>
          <cell r="D1280">
            <v>2</v>
          </cell>
          <cell r="E1280">
            <v>3</v>
          </cell>
          <cell r="F1280">
            <v>3</v>
          </cell>
          <cell r="G1280">
            <v>2000</v>
          </cell>
          <cell r="H1280">
            <v>2800</v>
          </cell>
          <cell r="I1280">
            <v>283</v>
          </cell>
          <cell r="K1280" t="str">
            <v>Casco para motociclista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 t="str">
            <v>Pieza</v>
          </cell>
          <cell r="T1280">
            <v>0</v>
          </cell>
          <cell r="V1280" t="str">
            <v>FC</v>
          </cell>
        </row>
        <row r="1281">
          <cell r="A1281">
            <v>200</v>
          </cell>
          <cell r="B1281">
            <v>2017</v>
          </cell>
          <cell r="C1281">
            <v>8300</v>
          </cell>
          <cell r="D1281">
            <v>2</v>
          </cell>
          <cell r="E1281">
            <v>3</v>
          </cell>
          <cell r="F1281">
            <v>3</v>
          </cell>
          <cell r="G1281">
            <v>2000</v>
          </cell>
          <cell r="H1281">
            <v>2800</v>
          </cell>
          <cell r="I1281">
            <v>283</v>
          </cell>
          <cell r="K1281" t="str">
            <v>Chaleco balístico mínimo nivel III-A, con dos placas balísticas para escalar a nivel IV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 t="str">
            <v>Pieza</v>
          </cell>
          <cell r="T1281">
            <v>0</v>
          </cell>
          <cell r="V1281" t="str">
            <v>FC</v>
          </cell>
        </row>
        <row r="1282">
          <cell r="A1282">
            <v>201</v>
          </cell>
          <cell r="B1282">
            <v>2017</v>
          </cell>
          <cell r="C1282">
            <v>8300</v>
          </cell>
          <cell r="D1282">
            <v>2</v>
          </cell>
          <cell r="E1282">
            <v>3</v>
          </cell>
          <cell r="F1282">
            <v>3</v>
          </cell>
          <cell r="G1282">
            <v>2000</v>
          </cell>
          <cell r="H1282">
            <v>2800</v>
          </cell>
          <cell r="I1282">
            <v>283</v>
          </cell>
          <cell r="K1282" t="str">
            <v>Chaleco antipunta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 t="str">
            <v>Pieza</v>
          </cell>
          <cell r="T1282">
            <v>0</v>
          </cell>
          <cell r="V1282" t="str">
            <v>FC</v>
          </cell>
        </row>
        <row r="1283">
          <cell r="A1283">
            <v>202</v>
          </cell>
          <cell r="B1283">
            <v>2017</v>
          </cell>
          <cell r="C1283">
            <v>8300</v>
          </cell>
          <cell r="D1283">
            <v>2</v>
          </cell>
          <cell r="E1283">
            <v>3</v>
          </cell>
          <cell r="F1283">
            <v>3</v>
          </cell>
          <cell r="G1283">
            <v>2000</v>
          </cell>
          <cell r="H1283">
            <v>2800</v>
          </cell>
          <cell r="I1283">
            <v>283</v>
          </cell>
          <cell r="K1283" t="str">
            <v>Coderas tácticas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 t="str">
            <v>Pieza</v>
          </cell>
          <cell r="T1283">
            <v>0</v>
          </cell>
          <cell r="V1283" t="str">
            <v>FC</v>
          </cell>
        </row>
        <row r="1284">
          <cell r="A1284">
            <v>203</v>
          </cell>
          <cell r="B1284">
            <v>2017</v>
          </cell>
          <cell r="C1284">
            <v>8300</v>
          </cell>
          <cell r="D1284">
            <v>2</v>
          </cell>
          <cell r="E1284">
            <v>3</v>
          </cell>
          <cell r="F1284">
            <v>3</v>
          </cell>
          <cell r="G1284">
            <v>2000</v>
          </cell>
          <cell r="H1284">
            <v>2800</v>
          </cell>
          <cell r="I1284">
            <v>283</v>
          </cell>
          <cell r="K1284" t="str">
            <v>Cuerdas de rapel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 t="str">
            <v>Pieza</v>
          </cell>
          <cell r="T1284">
            <v>0</v>
          </cell>
          <cell r="V1284" t="str">
            <v>FC</v>
          </cell>
        </row>
        <row r="1285">
          <cell r="A1285">
            <v>204</v>
          </cell>
          <cell r="B1285">
            <v>2017</v>
          </cell>
          <cell r="C1285">
            <v>8300</v>
          </cell>
          <cell r="D1285">
            <v>2</v>
          </cell>
          <cell r="E1285">
            <v>3</v>
          </cell>
          <cell r="F1285">
            <v>3</v>
          </cell>
          <cell r="G1285">
            <v>2000</v>
          </cell>
          <cell r="H1285">
            <v>2800</v>
          </cell>
          <cell r="I1285">
            <v>283</v>
          </cell>
          <cell r="K1285" t="str">
            <v>Descensor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 t="str">
            <v>Pieza</v>
          </cell>
          <cell r="T1285">
            <v>0</v>
          </cell>
          <cell r="V1285" t="str">
            <v>FC</v>
          </cell>
        </row>
        <row r="1286">
          <cell r="A1286">
            <v>205</v>
          </cell>
          <cell r="B1286">
            <v>2017</v>
          </cell>
          <cell r="C1286">
            <v>8300</v>
          </cell>
          <cell r="D1286">
            <v>2</v>
          </cell>
          <cell r="E1286">
            <v>3</v>
          </cell>
          <cell r="F1286">
            <v>3</v>
          </cell>
          <cell r="G1286">
            <v>2000</v>
          </cell>
          <cell r="H1286">
            <v>2800</v>
          </cell>
          <cell r="I1286">
            <v>283</v>
          </cell>
          <cell r="K1286" t="str">
            <v>Escudo antimotín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 t="str">
            <v>Pieza</v>
          </cell>
          <cell r="T1286">
            <v>0</v>
          </cell>
          <cell r="V1286" t="str">
            <v>FC</v>
          </cell>
        </row>
        <row r="1287">
          <cell r="A1287">
            <v>206</v>
          </cell>
          <cell r="B1287">
            <v>2017</v>
          </cell>
          <cell r="C1287">
            <v>8300</v>
          </cell>
          <cell r="D1287">
            <v>2</v>
          </cell>
          <cell r="E1287">
            <v>3</v>
          </cell>
          <cell r="F1287">
            <v>3</v>
          </cell>
          <cell r="G1287">
            <v>2000</v>
          </cell>
          <cell r="H1287">
            <v>2800</v>
          </cell>
          <cell r="I1287">
            <v>283</v>
          </cell>
          <cell r="K1287" t="str">
            <v>Escudo balístico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 t="str">
            <v>Pieza</v>
          </cell>
          <cell r="T1287">
            <v>0</v>
          </cell>
          <cell r="V1287" t="str">
            <v>FC</v>
          </cell>
        </row>
        <row r="1288">
          <cell r="A1288">
            <v>207</v>
          </cell>
          <cell r="B1288">
            <v>2017</v>
          </cell>
          <cell r="C1288">
            <v>8300</v>
          </cell>
          <cell r="D1288">
            <v>2</v>
          </cell>
          <cell r="E1288">
            <v>3</v>
          </cell>
          <cell r="F1288">
            <v>3</v>
          </cell>
          <cell r="G1288">
            <v>2000</v>
          </cell>
          <cell r="H1288">
            <v>2800</v>
          </cell>
          <cell r="I1288">
            <v>283</v>
          </cell>
          <cell r="K1288" t="str">
            <v>Escudo policarbonato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 t="str">
            <v>Pieza</v>
          </cell>
          <cell r="T1288">
            <v>0</v>
          </cell>
          <cell r="V1288" t="str">
            <v>FC</v>
          </cell>
        </row>
        <row r="1289">
          <cell r="A1289">
            <v>208</v>
          </cell>
          <cell r="B1289">
            <v>2017</v>
          </cell>
          <cell r="C1289">
            <v>8300</v>
          </cell>
          <cell r="D1289">
            <v>2</v>
          </cell>
          <cell r="E1289">
            <v>3</v>
          </cell>
          <cell r="F1289">
            <v>3</v>
          </cell>
          <cell r="G1289">
            <v>2000</v>
          </cell>
          <cell r="H1289">
            <v>2800</v>
          </cell>
          <cell r="I1289">
            <v>283</v>
          </cell>
          <cell r="K1289" t="str">
            <v>Espejo táctico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 t="str">
            <v>Pieza</v>
          </cell>
          <cell r="T1289">
            <v>0</v>
          </cell>
          <cell r="V1289" t="str">
            <v>FC</v>
          </cell>
        </row>
        <row r="1290">
          <cell r="A1290">
            <v>209</v>
          </cell>
          <cell r="B1290">
            <v>2017</v>
          </cell>
          <cell r="C1290">
            <v>8300</v>
          </cell>
          <cell r="D1290">
            <v>2</v>
          </cell>
          <cell r="E1290">
            <v>3</v>
          </cell>
          <cell r="F1290">
            <v>3</v>
          </cell>
          <cell r="G1290">
            <v>2000</v>
          </cell>
          <cell r="H1290">
            <v>2800</v>
          </cell>
          <cell r="I1290">
            <v>283</v>
          </cell>
          <cell r="K1290" t="str">
            <v>Esposas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 t="str">
            <v>Pieza</v>
          </cell>
          <cell r="T1290">
            <v>0</v>
          </cell>
          <cell r="V1290" t="str">
            <v>FC</v>
          </cell>
        </row>
        <row r="1291">
          <cell r="A1291">
            <v>210</v>
          </cell>
          <cell r="B1291">
            <v>2017</v>
          </cell>
          <cell r="C1291">
            <v>8300</v>
          </cell>
          <cell r="D1291">
            <v>2</v>
          </cell>
          <cell r="E1291">
            <v>3</v>
          </cell>
          <cell r="F1291">
            <v>3</v>
          </cell>
          <cell r="G1291">
            <v>2000</v>
          </cell>
          <cell r="H1291">
            <v>2800</v>
          </cell>
          <cell r="I1291">
            <v>283</v>
          </cell>
          <cell r="K1291" t="str">
            <v>Goggle táctico</v>
          </cell>
          <cell r="S1291" t="str">
            <v>Pieza</v>
          </cell>
          <cell r="V1291" t="str">
            <v>FC</v>
          </cell>
        </row>
        <row r="1292">
          <cell r="A1292">
            <v>211</v>
          </cell>
          <cell r="B1292">
            <v>2017</v>
          </cell>
          <cell r="C1292">
            <v>8300</v>
          </cell>
          <cell r="D1292">
            <v>2</v>
          </cell>
          <cell r="E1292">
            <v>3</v>
          </cell>
          <cell r="F1292">
            <v>3</v>
          </cell>
          <cell r="G1292">
            <v>2000</v>
          </cell>
          <cell r="H1292">
            <v>2800</v>
          </cell>
          <cell r="I1292">
            <v>283</v>
          </cell>
          <cell r="K1292" t="str">
            <v>Guantes normal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 t="str">
            <v>Pieza</v>
          </cell>
          <cell r="T1292">
            <v>0</v>
          </cell>
          <cell r="V1292" t="str">
            <v>FC</v>
          </cell>
        </row>
        <row r="1293">
          <cell r="A1293">
            <v>212</v>
          </cell>
          <cell r="B1293">
            <v>2017</v>
          </cell>
          <cell r="C1293">
            <v>8300</v>
          </cell>
          <cell r="D1293">
            <v>2</v>
          </cell>
          <cell r="E1293">
            <v>3</v>
          </cell>
          <cell r="F1293">
            <v>3</v>
          </cell>
          <cell r="G1293">
            <v>2000</v>
          </cell>
          <cell r="H1293">
            <v>2800</v>
          </cell>
          <cell r="I1293">
            <v>283</v>
          </cell>
          <cell r="K1293" t="str">
            <v>Guantes tácticos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 t="str">
            <v>Pieza</v>
          </cell>
          <cell r="T1293">
            <v>0</v>
          </cell>
          <cell r="V1293" t="str">
            <v>FC</v>
          </cell>
        </row>
        <row r="1294">
          <cell r="A1294">
            <v>213</v>
          </cell>
          <cell r="B1294">
            <v>2017</v>
          </cell>
          <cell r="C1294">
            <v>8300</v>
          </cell>
          <cell r="D1294">
            <v>2</v>
          </cell>
          <cell r="E1294">
            <v>3</v>
          </cell>
          <cell r="F1294">
            <v>3</v>
          </cell>
          <cell r="G1294">
            <v>2000</v>
          </cell>
          <cell r="H1294">
            <v>2800</v>
          </cell>
          <cell r="I1294">
            <v>283</v>
          </cell>
          <cell r="K1294" t="str">
            <v>Máscara antigás</v>
          </cell>
          <cell r="S1294" t="str">
            <v>Pieza</v>
          </cell>
          <cell r="V1294" t="str">
            <v>FC</v>
          </cell>
        </row>
        <row r="1295">
          <cell r="A1295">
            <v>214</v>
          </cell>
          <cell r="B1295">
            <v>2017</v>
          </cell>
          <cell r="C1295">
            <v>8300</v>
          </cell>
          <cell r="D1295">
            <v>2</v>
          </cell>
          <cell r="E1295">
            <v>3</v>
          </cell>
          <cell r="F1295">
            <v>3</v>
          </cell>
          <cell r="G1295">
            <v>2000</v>
          </cell>
          <cell r="H1295">
            <v>2800</v>
          </cell>
          <cell r="I1295">
            <v>283</v>
          </cell>
          <cell r="K1295" t="str">
            <v>Mosquetón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 t="str">
            <v>Pieza</v>
          </cell>
          <cell r="T1295">
            <v>0</v>
          </cell>
          <cell r="V1295" t="str">
            <v>FC</v>
          </cell>
        </row>
        <row r="1296">
          <cell r="A1296">
            <v>215</v>
          </cell>
          <cell r="B1296">
            <v>2017</v>
          </cell>
          <cell r="C1296">
            <v>8300</v>
          </cell>
          <cell r="D1296">
            <v>2</v>
          </cell>
          <cell r="E1296">
            <v>3</v>
          </cell>
          <cell r="F1296">
            <v>3</v>
          </cell>
          <cell r="G1296">
            <v>2000</v>
          </cell>
          <cell r="H1296">
            <v>2800</v>
          </cell>
          <cell r="I1296">
            <v>283</v>
          </cell>
          <cell r="K1296" t="str">
            <v>Ocho de rescate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 t="str">
            <v>Pieza</v>
          </cell>
          <cell r="T1296">
            <v>0</v>
          </cell>
          <cell r="V1296" t="str">
            <v>FC</v>
          </cell>
        </row>
        <row r="1297">
          <cell r="A1297">
            <v>216</v>
          </cell>
          <cell r="B1297">
            <v>2017</v>
          </cell>
          <cell r="C1297">
            <v>8300</v>
          </cell>
          <cell r="D1297">
            <v>2</v>
          </cell>
          <cell r="E1297">
            <v>3</v>
          </cell>
          <cell r="F1297">
            <v>3</v>
          </cell>
          <cell r="G1297">
            <v>2000</v>
          </cell>
          <cell r="H1297">
            <v>2800</v>
          </cell>
          <cell r="I1297">
            <v>283</v>
          </cell>
          <cell r="K1297" t="str">
            <v>Placas balísticas mínimo nivel IV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 t="str">
            <v>Pieza</v>
          </cell>
          <cell r="T1297">
            <v>0</v>
          </cell>
          <cell r="V1297" t="str">
            <v>FC</v>
          </cell>
        </row>
        <row r="1298">
          <cell r="A1298">
            <v>217</v>
          </cell>
          <cell r="B1298">
            <v>2017</v>
          </cell>
          <cell r="C1298">
            <v>8300</v>
          </cell>
          <cell r="D1298">
            <v>2</v>
          </cell>
          <cell r="E1298">
            <v>3</v>
          </cell>
          <cell r="F1298">
            <v>3</v>
          </cell>
          <cell r="G1298">
            <v>2000</v>
          </cell>
          <cell r="H1298">
            <v>2800</v>
          </cell>
          <cell r="I1298">
            <v>283</v>
          </cell>
          <cell r="K1298" t="str">
            <v>Equipo antimotín (contempla casco con careta, protectores de pecho, espalda, codos, antebrazos, cadera, ingles, coxis, muslos, rodilleras, espinillas, empeines, guantes, escudo de policarbonato, máscara antigás y tolete)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 t="str">
            <v>Pieza</v>
          </cell>
          <cell r="T1298">
            <v>0</v>
          </cell>
          <cell r="V1298" t="str">
            <v>FC</v>
          </cell>
        </row>
        <row r="1299">
          <cell r="A1299">
            <v>218</v>
          </cell>
          <cell r="B1299">
            <v>2017</v>
          </cell>
          <cell r="C1299">
            <v>8300</v>
          </cell>
          <cell r="D1299">
            <v>2</v>
          </cell>
          <cell r="E1299">
            <v>3</v>
          </cell>
          <cell r="F1299">
            <v>3</v>
          </cell>
          <cell r="G1299">
            <v>2000</v>
          </cell>
          <cell r="H1299">
            <v>2800</v>
          </cell>
          <cell r="I1299">
            <v>283</v>
          </cell>
          <cell r="K1299" t="str">
            <v>Rodilleras tácticas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 t="str">
            <v>Pieza</v>
          </cell>
          <cell r="T1299">
            <v>0</v>
          </cell>
          <cell r="V1299" t="str">
            <v>FC</v>
          </cell>
        </row>
        <row r="1300">
          <cell r="A1300">
            <v>219</v>
          </cell>
          <cell r="B1300">
            <v>2017</v>
          </cell>
          <cell r="C1300">
            <v>8300</v>
          </cell>
          <cell r="D1300">
            <v>2</v>
          </cell>
          <cell r="E1300">
            <v>3</v>
          </cell>
          <cell r="F1300">
            <v>3</v>
          </cell>
          <cell r="G1300">
            <v>2000</v>
          </cell>
          <cell r="H1300">
            <v>2800</v>
          </cell>
          <cell r="I1300">
            <v>283</v>
          </cell>
          <cell r="K1300" t="str">
            <v>Tolete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 t="str">
            <v>Pieza</v>
          </cell>
          <cell r="T1300">
            <v>0</v>
          </cell>
          <cell r="V1300" t="str">
            <v>FC</v>
          </cell>
        </row>
        <row r="1301">
          <cell r="A1301">
            <v>220</v>
          </cell>
          <cell r="B1301">
            <v>2017</v>
          </cell>
          <cell r="C1301">
            <v>8300</v>
          </cell>
          <cell r="D1301">
            <v>2</v>
          </cell>
          <cell r="E1301">
            <v>3</v>
          </cell>
          <cell r="F1301">
            <v>3</v>
          </cell>
          <cell r="G1301">
            <v>2000</v>
          </cell>
          <cell r="H1301">
            <v>2800</v>
          </cell>
          <cell r="I1301">
            <v>283</v>
          </cell>
          <cell r="J1301">
            <v>2</v>
          </cell>
          <cell r="K1301" t="str">
            <v>Prendas de protección para Secretaría de Seguridad Pública Municipal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 t="str">
            <v>Pieza</v>
          </cell>
          <cell r="T1301">
            <v>0</v>
          </cell>
          <cell r="V1301" t="str">
            <v>FC/FM</v>
          </cell>
        </row>
        <row r="1302">
          <cell r="A1302">
            <v>221</v>
          </cell>
          <cell r="B1302">
            <v>2017</v>
          </cell>
          <cell r="C1302">
            <v>8300</v>
          </cell>
          <cell r="D1302">
            <v>2</v>
          </cell>
          <cell r="E1302">
            <v>3</v>
          </cell>
          <cell r="F1302">
            <v>3</v>
          </cell>
          <cell r="G1302">
            <v>2000</v>
          </cell>
          <cell r="H1302">
            <v>2800</v>
          </cell>
          <cell r="I1302">
            <v>283</v>
          </cell>
          <cell r="K1302" t="str">
            <v>Arnés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 t="str">
            <v>Pieza</v>
          </cell>
          <cell r="T1302">
            <v>0</v>
          </cell>
          <cell r="V1302" t="str">
            <v>FC/FM</v>
          </cell>
        </row>
        <row r="1303">
          <cell r="A1303">
            <v>222</v>
          </cell>
          <cell r="B1303">
            <v>2017</v>
          </cell>
          <cell r="C1303">
            <v>8300</v>
          </cell>
          <cell r="D1303">
            <v>2</v>
          </cell>
          <cell r="E1303">
            <v>3</v>
          </cell>
          <cell r="F1303">
            <v>3</v>
          </cell>
          <cell r="G1303">
            <v>2000</v>
          </cell>
          <cell r="H1303">
            <v>2800</v>
          </cell>
          <cell r="I1303">
            <v>283</v>
          </cell>
          <cell r="K1303" t="str">
            <v>Bata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 t="str">
            <v>Pieza</v>
          </cell>
          <cell r="T1303">
            <v>0</v>
          </cell>
          <cell r="V1303" t="str">
            <v>FC/FM</v>
          </cell>
        </row>
        <row r="1304">
          <cell r="A1304">
            <v>223</v>
          </cell>
          <cell r="B1304">
            <v>2017</v>
          </cell>
          <cell r="C1304">
            <v>8300</v>
          </cell>
          <cell r="D1304">
            <v>2</v>
          </cell>
          <cell r="E1304">
            <v>3</v>
          </cell>
          <cell r="F1304">
            <v>3</v>
          </cell>
          <cell r="G1304">
            <v>2000</v>
          </cell>
          <cell r="H1304">
            <v>2800</v>
          </cell>
          <cell r="I1304">
            <v>283</v>
          </cell>
          <cell r="K1304" t="str">
            <v>Bastón retráctil con porta bastón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 t="str">
            <v>Pieza</v>
          </cell>
          <cell r="T1304">
            <v>0</v>
          </cell>
          <cell r="V1304" t="str">
            <v>FC/FM</v>
          </cell>
        </row>
        <row r="1305">
          <cell r="A1305">
            <v>224</v>
          </cell>
          <cell r="B1305">
            <v>2017</v>
          </cell>
          <cell r="C1305">
            <v>8300</v>
          </cell>
          <cell r="D1305">
            <v>2</v>
          </cell>
          <cell r="E1305">
            <v>3</v>
          </cell>
          <cell r="F1305">
            <v>3</v>
          </cell>
          <cell r="G1305">
            <v>2000</v>
          </cell>
          <cell r="H1305">
            <v>2800</v>
          </cell>
          <cell r="I1305">
            <v>283</v>
          </cell>
          <cell r="K1305" t="str">
            <v>Candado de mano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 t="str">
            <v>Pieza</v>
          </cell>
          <cell r="T1305">
            <v>0</v>
          </cell>
          <cell r="V1305" t="str">
            <v>FC/FM</v>
          </cell>
        </row>
        <row r="1306">
          <cell r="A1306">
            <v>225</v>
          </cell>
          <cell r="B1306">
            <v>2017</v>
          </cell>
          <cell r="C1306">
            <v>8300</v>
          </cell>
          <cell r="D1306">
            <v>2</v>
          </cell>
          <cell r="E1306">
            <v>3</v>
          </cell>
          <cell r="F1306">
            <v>3</v>
          </cell>
          <cell r="G1306">
            <v>2000</v>
          </cell>
          <cell r="H1306">
            <v>2800</v>
          </cell>
          <cell r="I1306">
            <v>283</v>
          </cell>
          <cell r="K1306" t="str">
            <v>Casco antimotín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 t="str">
            <v>Pieza</v>
          </cell>
          <cell r="T1306">
            <v>0</v>
          </cell>
          <cell r="V1306" t="str">
            <v>FC/FM</v>
          </cell>
        </row>
        <row r="1307">
          <cell r="A1307">
            <v>226</v>
          </cell>
          <cell r="B1307">
            <v>2017</v>
          </cell>
          <cell r="C1307">
            <v>8300</v>
          </cell>
          <cell r="D1307">
            <v>2</v>
          </cell>
          <cell r="E1307">
            <v>3</v>
          </cell>
          <cell r="F1307">
            <v>3</v>
          </cell>
          <cell r="G1307">
            <v>2000</v>
          </cell>
          <cell r="H1307">
            <v>2800</v>
          </cell>
          <cell r="I1307">
            <v>283</v>
          </cell>
          <cell r="K1307" t="str">
            <v>Casco balístico mínimo nivel III-A, con careta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 t="str">
            <v>Pieza</v>
          </cell>
          <cell r="T1307">
            <v>0</v>
          </cell>
          <cell r="V1307" t="str">
            <v>FC/FM</v>
          </cell>
        </row>
        <row r="1308">
          <cell r="A1308">
            <v>227</v>
          </cell>
          <cell r="B1308">
            <v>2017</v>
          </cell>
          <cell r="C1308">
            <v>8300</v>
          </cell>
          <cell r="D1308">
            <v>2</v>
          </cell>
          <cell r="E1308">
            <v>3</v>
          </cell>
          <cell r="F1308">
            <v>3</v>
          </cell>
          <cell r="G1308">
            <v>2000</v>
          </cell>
          <cell r="H1308">
            <v>2800</v>
          </cell>
          <cell r="I1308">
            <v>283</v>
          </cell>
          <cell r="K1308" t="str">
            <v>Casco para ciclista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 t="str">
            <v>Pieza</v>
          </cell>
          <cell r="T1308">
            <v>0</v>
          </cell>
          <cell r="V1308" t="str">
            <v>FC/FM</v>
          </cell>
        </row>
        <row r="1309">
          <cell r="A1309">
            <v>228</v>
          </cell>
          <cell r="B1309">
            <v>2017</v>
          </cell>
          <cell r="C1309">
            <v>8300</v>
          </cell>
          <cell r="D1309">
            <v>2</v>
          </cell>
          <cell r="E1309">
            <v>3</v>
          </cell>
          <cell r="F1309">
            <v>3</v>
          </cell>
          <cell r="G1309">
            <v>2000</v>
          </cell>
          <cell r="H1309">
            <v>2800</v>
          </cell>
          <cell r="I1309">
            <v>283</v>
          </cell>
          <cell r="K1309" t="str">
            <v>Casco para motociclista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 t="str">
            <v>Pieza</v>
          </cell>
          <cell r="T1309">
            <v>0</v>
          </cell>
          <cell r="V1309" t="str">
            <v>FC/FM</v>
          </cell>
        </row>
        <row r="1310">
          <cell r="A1310">
            <v>229</v>
          </cell>
          <cell r="B1310">
            <v>2017</v>
          </cell>
          <cell r="C1310">
            <v>8300</v>
          </cell>
          <cell r="D1310">
            <v>2</v>
          </cell>
          <cell r="E1310">
            <v>3</v>
          </cell>
          <cell r="F1310">
            <v>3</v>
          </cell>
          <cell r="G1310">
            <v>2000</v>
          </cell>
          <cell r="H1310">
            <v>2800</v>
          </cell>
          <cell r="I1310">
            <v>283</v>
          </cell>
          <cell r="K1310" t="str">
            <v>Chaleco balístico mínimo nivel III-A, con dos placas balísticas para escalar a nivel IV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 t="str">
            <v>Pieza</v>
          </cell>
          <cell r="T1310">
            <v>0</v>
          </cell>
          <cell r="V1310" t="str">
            <v>FC/FM</v>
          </cell>
        </row>
        <row r="1311">
          <cell r="A1311">
            <v>230</v>
          </cell>
          <cell r="B1311">
            <v>2017</v>
          </cell>
          <cell r="C1311">
            <v>8300</v>
          </cell>
          <cell r="D1311">
            <v>2</v>
          </cell>
          <cell r="E1311">
            <v>3</v>
          </cell>
          <cell r="F1311">
            <v>3</v>
          </cell>
          <cell r="G1311">
            <v>2000</v>
          </cell>
          <cell r="H1311">
            <v>2800</v>
          </cell>
          <cell r="I1311">
            <v>283</v>
          </cell>
          <cell r="K1311" t="str">
            <v>Chaleco antipunta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 t="str">
            <v>Pieza</v>
          </cell>
          <cell r="T1311">
            <v>0</v>
          </cell>
          <cell r="V1311" t="str">
            <v>FC/FM</v>
          </cell>
        </row>
        <row r="1312">
          <cell r="A1312">
            <v>231</v>
          </cell>
          <cell r="B1312">
            <v>2017</v>
          </cell>
          <cell r="C1312">
            <v>8300</v>
          </cell>
          <cell r="D1312">
            <v>2</v>
          </cell>
          <cell r="E1312">
            <v>3</v>
          </cell>
          <cell r="F1312">
            <v>3</v>
          </cell>
          <cell r="G1312">
            <v>2000</v>
          </cell>
          <cell r="H1312">
            <v>2800</v>
          </cell>
          <cell r="I1312">
            <v>283</v>
          </cell>
          <cell r="K1312" t="str">
            <v>Coderas tácticas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 t="str">
            <v>Pieza</v>
          </cell>
          <cell r="T1312">
            <v>0</v>
          </cell>
          <cell r="V1312" t="str">
            <v>FC/FM</v>
          </cell>
        </row>
        <row r="1313">
          <cell r="A1313">
            <v>232</v>
          </cell>
          <cell r="B1313">
            <v>2017</v>
          </cell>
          <cell r="C1313">
            <v>8300</v>
          </cell>
          <cell r="D1313">
            <v>2</v>
          </cell>
          <cell r="E1313">
            <v>3</v>
          </cell>
          <cell r="F1313">
            <v>3</v>
          </cell>
          <cell r="G1313">
            <v>2000</v>
          </cell>
          <cell r="H1313">
            <v>2800</v>
          </cell>
          <cell r="I1313">
            <v>283</v>
          </cell>
          <cell r="K1313" t="str">
            <v>Cuerdas de rapel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 t="str">
            <v>Pieza</v>
          </cell>
          <cell r="T1313">
            <v>0</v>
          </cell>
          <cell r="V1313" t="str">
            <v>FC/FM</v>
          </cell>
        </row>
        <row r="1314">
          <cell r="A1314">
            <v>233</v>
          </cell>
          <cell r="B1314">
            <v>2017</v>
          </cell>
          <cell r="C1314">
            <v>8300</v>
          </cell>
          <cell r="D1314">
            <v>2</v>
          </cell>
          <cell r="E1314">
            <v>3</v>
          </cell>
          <cell r="F1314">
            <v>3</v>
          </cell>
          <cell r="G1314">
            <v>2000</v>
          </cell>
          <cell r="H1314">
            <v>2800</v>
          </cell>
          <cell r="I1314">
            <v>283</v>
          </cell>
          <cell r="K1314" t="str">
            <v>Descensor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 t="str">
            <v>Pieza</v>
          </cell>
          <cell r="T1314">
            <v>0</v>
          </cell>
          <cell r="V1314" t="str">
            <v>FC/FM</v>
          </cell>
        </row>
        <row r="1315">
          <cell r="A1315">
            <v>234</v>
          </cell>
          <cell r="B1315">
            <v>2017</v>
          </cell>
          <cell r="C1315">
            <v>8300</v>
          </cell>
          <cell r="D1315">
            <v>2</v>
          </cell>
          <cell r="E1315">
            <v>3</v>
          </cell>
          <cell r="F1315">
            <v>3</v>
          </cell>
          <cell r="G1315">
            <v>2000</v>
          </cell>
          <cell r="H1315">
            <v>2800</v>
          </cell>
          <cell r="I1315">
            <v>283</v>
          </cell>
          <cell r="K1315" t="str">
            <v>Escudo antimotín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 t="str">
            <v>Pieza</v>
          </cell>
          <cell r="T1315">
            <v>0</v>
          </cell>
          <cell r="V1315" t="str">
            <v>FC/FM</v>
          </cell>
        </row>
        <row r="1316">
          <cell r="A1316">
            <v>235</v>
          </cell>
          <cell r="B1316">
            <v>2017</v>
          </cell>
          <cell r="C1316">
            <v>8300</v>
          </cell>
          <cell r="D1316">
            <v>2</v>
          </cell>
          <cell r="E1316">
            <v>3</v>
          </cell>
          <cell r="F1316">
            <v>3</v>
          </cell>
          <cell r="G1316">
            <v>2000</v>
          </cell>
          <cell r="H1316">
            <v>2800</v>
          </cell>
          <cell r="I1316">
            <v>283</v>
          </cell>
          <cell r="K1316" t="str">
            <v>Escudo balístico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 t="str">
            <v>Pieza</v>
          </cell>
          <cell r="V1316" t="str">
            <v>FC/FM</v>
          </cell>
        </row>
        <row r="1317">
          <cell r="A1317">
            <v>236</v>
          </cell>
          <cell r="B1317">
            <v>2017</v>
          </cell>
          <cell r="C1317">
            <v>8300</v>
          </cell>
          <cell r="D1317">
            <v>2</v>
          </cell>
          <cell r="E1317">
            <v>3</v>
          </cell>
          <cell r="F1317">
            <v>3</v>
          </cell>
          <cell r="G1317">
            <v>2000</v>
          </cell>
          <cell r="H1317">
            <v>2800</v>
          </cell>
          <cell r="I1317">
            <v>283</v>
          </cell>
          <cell r="K1317" t="str">
            <v>Escudo policarbonato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 t="str">
            <v>Pieza</v>
          </cell>
          <cell r="V1317" t="str">
            <v>FC/FM</v>
          </cell>
        </row>
        <row r="1318">
          <cell r="A1318">
            <v>237</v>
          </cell>
          <cell r="B1318">
            <v>2017</v>
          </cell>
          <cell r="C1318">
            <v>8300</v>
          </cell>
          <cell r="D1318">
            <v>2</v>
          </cell>
          <cell r="E1318">
            <v>3</v>
          </cell>
          <cell r="F1318">
            <v>3</v>
          </cell>
          <cell r="G1318">
            <v>2000</v>
          </cell>
          <cell r="H1318">
            <v>2800</v>
          </cell>
          <cell r="I1318">
            <v>283</v>
          </cell>
          <cell r="K1318" t="str">
            <v>Espejo táctico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 t="str">
            <v>Pieza</v>
          </cell>
          <cell r="V1318" t="str">
            <v>FC/FM</v>
          </cell>
        </row>
        <row r="1319">
          <cell r="A1319">
            <v>238</v>
          </cell>
          <cell r="B1319">
            <v>2017</v>
          </cell>
          <cell r="C1319">
            <v>8300</v>
          </cell>
          <cell r="D1319">
            <v>2</v>
          </cell>
          <cell r="E1319">
            <v>3</v>
          </cell>
          <cell r="F1319">
            <v>3</v>
          </cell>
          <cell r="G1319">
            <v>2000</v>
          </cell>
          <cell r="H1319">
            <v>2800</v>
          </cell>
          <cell r="I1319">
            <v>283</v>
          </cell>
          <cell r="K1319" t="str">
            <v>Esposas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 t="str">
            <v>Pieza</v>
          </cell>
          <cell r="V1319" t="str">
            <v>FC/FM</v>
          </cell>
        </row>
        <row r="1320">
          <cell r="A1320">
            <v>239</v>
          </cell>
          <cell r="B1320">
            <v>2017</v>
          </cell>
          <cell r="C1320">
            <v>8300</v>
          </cell>
          <cell r="D1320">
            <v>2</v>
          </cell>
          <cell r="E1320">
            <v>3</v>
          </cell>
          <cell r="F1320">
            <v>3</v>
          </cell>
          <cell r="G1320">
            <v>2000</v>
          </cell>
          <cell r="H1320">
            <v>2800</v>
          </cell>
          <cell r="I1320">
            <v>283</v>
          </cell>
          <cell r="K1320" t="str">
            <v>Goggle táctico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 t="str">
            <v>Pieza</v>
          </cell>
          <cell r="V1320" t="str">
            <v>FC/FM</v>
          </cell>
        </row>
        <row r="1321">
          <cell r="A1321">
            <v>240</v>
          </cell>
          <cell r="B1321">
            <v>2017</v>
          </cell>
          <cell r="C1321">
            <v>8300</v>
          </cell>
          <cell r="D1321">
            <v>2</v>
          </cell>
          <cell r="E1321">
            <v>3</v>
          </cell>
          <cell r="F1321">
            <v>3</v>
          </cell>
          <cell r="G1321">
            <v>2000</v>
          </cell>
          <cell r="H1321">
            <v>2800</v>
          </cell>
          <cell r="I1321">
            <v>283</v>
          </cell>
          <cell r="K1321" t="str">
            <v>Guantes normal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 t="str">
            <v>Pieza</v>
          </cell>
          <cell r="V1321" t="str">
            <v>FC/FM</v>
          </cell>
        </row>
        <row r="1322">
          <cell r="A1322">
            <v>241</v>
          </cell>
          <cell r="B1322">
            <v>2017</v>
          </cell>
          <cell r="C1322">
            <v>8300</v>
          </cell>
          <cell r="D1322">
            <v>2</v>
          </cell>
          <cell r="E1322">
            <v>3</v>
          </cell>
          <cell r="F1322">
            <v>3</v>
          </cell>
          <cell r="G1322">
            <v>2000</v>
          </cell>
          <cell r="H1322">
            <v>2800</v>
          </cell>
          <cell r="I1322">
            <v>283</v>
          </cell>
          <cell r="K1322" t="str">
            <v>Guantes tácticos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 t="str">
            <v>Pieza</v>
          </cell>
          <cell r="V1322" t="str">
            <v>FC/FM</v>
          </cell>
        </row>
        <row r="1323">
          <cell r="A1323">
            <v>242</v>
          </cell>
          <cell r="B1323">
            <v>2017</v>
          </cell>
          <cell r="C1323">
            <v>8300</v>
          </cell>
          <cell r="D1323">
            <v>2</v>
          </cell>
          <cell r="E1323">
            <v>3</v>
          </cell>
          <cell r="F1323">
            <v>3</v>
          </cell>
          <cell r="G1323">
            <v>2000</v>
          </cell>
          <cell r="H1323">
            <v>2800</v>
          </cell>
          <cell r="I1323">
            <v>283</v>
          </cell>
          <cell r="K1323" t="str">
            <v>Máscara antigás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 t="str">
            <v>Pieza</v>
          </cell>
          <cell r="V1323" t="str">
            <v>FC/FM</v>
          </cell>
        </row>
        <row r="1324">
          <cell r="A1324">
            <v>243</v>
          </cell>
          <cell r="B1324">
            <v>2017</v>
          </cell>
          <cell r="C1324">
            <v>8300</v>
          </cell>
          <cell r="D1324">
            <v>2</v>
          </cell>
          <cell r="E1324">
            <v>3</v>
          </cell>
          <cell r="F1324">
            <v>3</v>
          </cell>
          <cell r="G1324">
            <v>2000</v>
          </cell>
          <cell r="H1324">
            <v>2800</v>
          </cell>
          <cell r="I1324">
            <v>283</v>
          </cell>
          <cell r="K1324" t="str">
            <v>Mosquetón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 t="str">
            <v>Pieza</v>
          </cell>
          <cell r="V1324" t="str">
            <v>FC/FM</v>
          </cell>
        </row>
        <row r="1325">
          <cell r="A1325">
            <v>244</v>
          </cell>
          <cell r="B1325">
            <v>2017</v>
          </cell>
          <cell r="C1325">
            <v>8300</v>
          </cell>
          <cell r="D1325">
            <v>2</v>
          </cell>
          <cell r="E1325">
            <v>3</v>
          </cell>
          <cell r="F1325">
            <v>3</v>
          </cell>
          <cell r="G1325">
            <v>2000</v>
          </cell>
          <cell r="H1325">
            <v>2800</v>
          </cell>
          <cell r="I1325">
            <v>283</v>
          </cell>
          <cell r="K1325" t="str">
            <v>Ocho de rescate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 t="str">
            <v>Pieza</v>
          </cell>
          <cell r="V1325" t="str">
            <v>FC/FM</v>
          </cell>
        </row>
        <row r="1326">
          <cell r="A1326">
            <v>245</v>
          </cell>
          <cell r="B1326">
            <v>2017</v>
          </cell>
          <cell r="C1326">
            <v>8300</v>
          </cell>
          <cell r="D1326">
            <v>2</v>
          </cell>
          <cell r="E1326">
            <v>3</v>
          </cell>
          <cell r="F1326">
            <v>3</v>
          </cell>
          <cell r="G1326">
            <v>2000</v>
          </cell>
          <cell r="H1326">
            <v>2800</v>
          </cell>
          <cell r="I1326">
            <v>283</v>
          </cell>
          <cell r="K1326" t="str">
            <v>Placas balísticas mínimo nivel IV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 t="str">
            <v>Pieza</v>
          </cell>
          <cell r="V1326" t="str">
            <v>FC/FM</v>
          </cell>
        </row>
        <row r="1327">
          <cell r="A1327">
            <v>246</v>
          </cell>
          <cell r="B1327">
            <v>2017</v>
          </cell>
          <cell r="C1327">
            <v>8300</v>
          </cell>
          <cell r="D1327">
            <v>2</v>
          </cell>
          <cell r="E1327">
            <v>3</v>
          </cell>
          <cell r="F1327">
            <v>3</v>
          </cell>
          <cell r="G1327">
            <v>2000</v>
          </cell>
          <cell r="H1327">
            <v>2800</v>
          </cell>
          <cell r="I1327">
            <v>283</v>
          </cell>
          <cell r="K1327" t="str">
            <v>Equipo antimotín (contempla casco con careta, protectores de pecho, espalda, codos, antebrazos, cadera, ingles, coxis, muslos, rodilleras, espinillas, empeines, guantes, escudo de policarbonato, máscara antigás y tolete)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 t="str">
            <v>Pieza</v>
          </cell>
          <cell r="V1327" t="str">
            <v>FC/FM</v>
          </cell>
        </row>
        <row r="1328">
          <cell r="A1328">
            <v>247</v>
          </cell>
          <cell r="B1328">
            <v>2017</v>
          </cell>
          <cell r="C1328">
            <v>8300</v>
          </cell>
          <cell r="D1328">
            <v>2</v>
          </cell>
          <cell r="E1328">
            <v>3</v>
          </cell>
          <cell r="F1328">
            <v>3</v>
          </cell>
          <cell r="G1328">
            <v>2000</v>
          </cell>
          <cell r="H1328">
            <v>2800</v>
          </cell>
          <cell r="I1328">
            <v>283</v>
          </cell>
          <cell r="K1328" t="str">
            <v>Rodilleras tácticas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 t="str">
            <v>Pieza</v>
          </cell>
          <cell r="V1328" t="str">
            <v>FC/FM</v>
          </cell>
        </row>
        <row r="1329">
          <cell r="A1329">
            <v>248</v>
          </cell>
          <cell r="B1329">
            <v>2017</v>
          </cell>
          <cell r="C1329">
            <v>8300</v>
          </cell>
          <cell r="D1329">
            <v>2</v>
          </cell>
          <cell r="E1329">
            <v>3</v>
          </cell>
          <cell r="F1329">
            <v>3</v>
          </cell>
          <cell r="G1329">
            <v>2000</v>
          </cell>
          <cell r="H1329">
            <v>2800</v>
          </cell>
          <cell r="I1329">
            <v>283</v>
          </cell>
          <cell r="K1329" t="str">
            <v>Tolete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 t="str">
            <v>Pieza</v>
          </cell>
          <cell r="V1329" t="str">
            <v>FC/FM</v>
          </cell>
        </row>
        <row r="1330">
          <cell r="A1330">
            <v>249</v>
          </cell>
          <cell r="B1330">
            <v>2017</v>
          </cell>
          <cell r="C1330">
            <v>8300</v>
          </cell>
          <cell r="D1330">
            <v>2</v>
          </cell>
          <cell r="E1330">
            <v>3</v>
          </cell>
          <cell r="F1330">
            <v>3</v>
          </cell>
          <cell r="G1330">
            <v>2000</v>
          </cell>
          <cell r="H1330">
            <v>2800</v>
          </cell>
          <cell r="I1330">
            <v>283</v>
          </cell>
          <cell r="J1330">
            <v>3</v>
          </cell>
          <cell r="K1330" t="str">
            <v>Prendas de protección para Procuración de Justicia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 t="str">
            <v>Pieza</v>
          </cell>
          <cell r="V1330" t="str">
            <v>FC</v>
          </cell>
        </row>
        <row r="1331">
          <cell r="A1331">
            <v>250</v>
          </cell>
          <cell r="B1331">
            <v>2017</v>
          </cell>
          <cell r="C1331">
            <v>8300</v>
          </cell>
          <cell r="D1331">
            <v>2</v>
          </cell>
          <cell r="E1331">
            <v>3</v>
          </cell>
          <cell r="F1331">
            <v>3</v>
          </cell>
          <cell r="G1331">
            <v>2000</v>
          </cell>
          <cell r="H1331">
            <v>2800</v>
          </cell>
          <cell r="I1331">
            <v>283</v>
          </cell>
          <cell r="K1331" t="str">
            <v>Arnés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 t="str">
            <v>Pieza</v>
          </cell>
          <cell r="V1331" t="str">
            <v>FC</v>
          </cell>
        </row>
        <row r="1332">
          <cell r="A1332">
            <v>251</v>
          </cell>
          <cell r="B1332">
            <v>2017</v>
          </cell>
          <cell r="C1332">
            <v>8300</v>
          </cell>
          <cell r="D1332">
            <v>2</v>
          </cell>
          <cell r="E1332">
            <v>3</v>
          </cell>
          <cell r="F1332">
            <v>3</v>
          </cell>
          <cell r="G1332">
            <v>2000</v>
          </cell>
          <cell r="H1332">
            <v>2800</v>
          </cell>
          <cell r="I1332">
            <v>283</v>
          </cell>
          <cell r="K1332" t="str">
            <v>Bata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 t="str">
            <v>Pieza</v>
          </cell>
          <cell r="V1332" t="str">
            <v>FC</v>
          </cell>
        </row>
        <row r="1333">
          <cell r="A1333">
            <v>252</v>
          </cell>
          <cell r="B1333">
            <v>2017</v>
          </cell>
          <cell r="C1333">
            <v>8300</v>
          </cell>
          <cell r="D1333">
            <v>2</v>
          </cell>
          <cell r="E1333">
            <v>3</v>
          </cell>
          <cell r="F1333">
            <v>3</v>
          </cell>
          <cell r="G1333">
            <v>2000</v>
          </cell>
          <cell r="H1333">
            <v>2800</v>
          </cell>
          <cell r="I1333">
            <v>283</v>
          </cell>
          <cell r="K1333" t="str">
            <v>Bastón retráctil con porta bastón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 t="str">
            <v>Pieza</v>
          </cell>
          <cell r="V1333" t="str">
            <v>FC</v>
          </cell>
        </row>
        <row r="1334">
          <cell r="A1334">
            <v>253</v>
          </cell>
          <cell r="B1334">
            <v>2017</v>
          </cell>
          <cell r="C1334">
            <v>8300</v>
          </cell>
          <cell r="D1334">
            <v>2</v>
          </cell>
          <cell r="E1334">
            <v>3</v>
          </cell>
          <cell r="F1334">
            <v>3</v>
          </cell>
          <cell r="G1334">
            <v>2000</v>
          </cell>
          <cell r="H1334">
            <v>2800</v>
          </cell>
          <cell r="I1334">
            <v>283</v>
          </cell>
          <cell r="K1334" t="str">
            <v>Candado de mano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 t="str">
            <v>Pieza</v>
          </cell>
          <cell r="V1334" t="str">
            <v>FC</v>
          </cell>
        </row>
        <row r="1335">
          <cell r="A1335">
            <v>254</v>
          </cell>
          <cell r="B1335">
            <v>2017</v>
          </cell>
          <cell r="C1335">
            <v>8300</v>
          </cell>
          <cell r="D1335">
            <v>2</v>
          </cell>
          <cell r="E1335">
            <v>3</v>
          </cell>
          <cell r="F1335">
            <v>3</v>
          </cell>
          <cell r="G1335">
            <v>2000</v>
          </cell>
          <cell r="H1335">
            <v>2800</v>
          </cell>
          <cell r="I1335">
            <v>283</v>
          </cell>
          <cell r="K1335" t="str">
            <v>Casco antimotín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 t="str">
            <v>Pieza</v>
          </cell>
          <cell r="V1335" t="str">
            <v>FC</v>
          </cell>
        </row>
        <row r="1336">
          <cell r="A1336">
            <v>255</v>
          </cell>
          <cell r="B1336">
            <v>2017</v>
          </cell>
          <cell r="C1336">
            <v>8300</v>
          </cell>
          <cell r="D1336">
            <v>2</v>
          </cell>
          <cell r="E1336">
            <v>3</v>
          </cell>
          <cell r="F1336">
            <v>3</v>
          </cell>
          <cell r="G1336">
            <v>2000</v>
          </cell>
          <cell r="H1336">
            <v>2800</v>
          </cell>
          <cell r="I1336">
            <v>283</v>
          </cell>
          <cell r="K1336" t="str">
            <v>Casco balístico mínimo nivel III-A, con careta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 t="str">
            <v>Pieza</v>
          </cell>
          <cell r="V1336" t="str">
            <v>FC</v>
          </cell>
        </row>
        <row r="1337">
          <cell r="A1337">
            <v>256</v>
          </cell>
          <cell r="B1337">
            <v>2017</v>
          </cell>
          <cell r="C1337">
            <v>8300</v>
          </cell>
          <cell r="D1337">
            <v>2</v>
          </cell>
          <cell r="E1337">
            <v>3</v>
          </cell>
          <cell r="F1337">
            <v>3</v>
          </cell>
          <cell r="G1337">
            <v>2000</v>
          </cell>
          <cell r="H1337">
            <v>2800</v>
          </cell>
          <cell r="I1337">
            <v>283</v>
          </cell>
          <cell r="K1337" t="str">
            <v>Casco para motociclista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 t="str">
            <v>Pieza</v>
          </cell>
          <cell r="V1337" t="str">
            <v>FC</v>
          </cell>
        </row>
        <row r="1338">
          <cell r="A1338">
            <v>257</v>
          </cell>
          <cell r="B1338">
            <v>2017</v>
          </cell>
          <cell r="C1338">
            <v>8300</v>
          </cell>
          <cell r="D1338">
            <v>2</v>
          </cell>
          <cell r="E1338">
            <v>3</v>
          </cell>
          <cell r="F1338">
            <v>3</v>
          </cell>
          <cell r="G1338">
            <v>2000</v>
          </cell>
          <cell r="H1338">
            <v>2800</v>
          </cell>
          <cell r="I1338">
            <v>283</v>
          </cell>
          <cell r="K1338" t="str">
            <v>Chaleco balístico mínimo nivel III-A, con dos placas balisticas para escalar a nivel IV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 t="str">
            <v>Pieza</v>
          </cell>
          <cell r="V1338" t="str">
            <v>FC</v>
          </cell>
        </row>
        <row r="1339">
          <cell r="A1339">
            <v>258</v>
          </cell>
          <cell r="B1339">
            <v>2017</v>
          </cell>
          <cell r="C1339">
            <v>8300</v>
          </cell>
          <cell r="D1339">
            <v>2</v>
          </cell>
          <cell r="E1339">
            <v>3</v>
          </cell>
          <cell r="F1339">
            <v>3</v>
          </cell>
          <cell r="G1339">
            <v>2000</v>
          </cell>
          <cell r="H1339">
            <v>2800</v>
          </cell>
          <cell r="I1339">
            <v>283</v>
          </cell>
          <cell r="K1339" t="str">
            <v>Chaleco antipunta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 t="str">
            <v>Pieza</v>
          </cell>
          <cell r="V1339" t="str">
            <v>FC</v>
          </cell>
        </row>
        <row r="1340">
          <cell r="A1340">
            <v>259</v>
          </cell>
          <cell r="B1340">
            <v>2017</v>
          </cell>
          <cell r="C1340">
            <v>8300</v>
          </cell>
          <cell r="D1340">
            <v>2</v>
          </cell>
          <cell r="E1340">
            <v>3</v>
          </cell>
          <cell r="F1340">
            <v>3</v>
          </cell>
          <cell r="G1340">
            <v>2000</v>
          </cell>
          <cell r="H1340">
            <v>2800</v>
          </cell>
          <cell r="I1340">
            <v>283</v>
          </cell>
          <cell r="K1340" t="str">
            <v>Coderas tácticas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 t="str">
            <v>Pieza</v>
          </cell>
          <cell r="V1340" t="str">
            <v>FC</v>
          </cell>
        </row>
        <row r="1341">
          <cell r="A1341">
            <v>260</v>
          </cell>
          <cell r="B1341">
            <v>2017</v>
          </cell>
          <cell r="C1341">
            <v>8300</v>
          </cell>
          <cell r="D1341">
            <v>2</v>
          </cell>
          <cell r="E1341">
            <v>3</v>
          </cell>
          <cell r="F1341">
            <v>3</v>
          </cell>
          <cell r="G1341">
            <v>2000</v>
          </cell>
          <cell r="H1341">
            <v>2800</v>
          </cell>
          <cell r="I1341">
            <v>283</v>
          </cell>
          <cell r="K1341" t="str">
            <v>Cuerdas de rapel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 t="str">
            <v>Pieza</v>
          </cell>
          <cell r="V1341" t="str">
            <v>FC</v>
          </cell>
        </row>
        <row r="1342">
          <cell r="A1342">
            <v>261</v>
          </cell>
          <cell r="B1342">
            <v>2017</v>
          </cell>
          <cell r="C1342">
            <v>8300</v>
          </cell>
          <cell r="D1342">
            <v>2</v>
          </cell>
          <cell r="E1342">
            <v>3</v>
          </cell>
          <cell r="F1342">
            <v>3</v>
          </cell>
          <cell r="G1342">
            <v>2000</v>
          </cell>
          <cell r="H1342">
            <v>2800</v>
          </cell>
          <cell r="I1342">
            <v>283</v>
          </cell>
          <cell r="K1342" t="str">
            <v>Descensor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 t="str">
            <v>Pieza</v>
          </cell>
          <cell r="V1342" t="str">
            <v>FC</v>
          </cell>
        </row>
        <row r="1343">
          <cell r="A1343">
            <v>262</v>
          </cell>
          <cell r="B1343">
            <v>2017</v>
          </cell>
          <cell r="C1343">
            <v>8300</v>
          </cell>
          <cell r="D1343">
            <v>2</v>
          </cell>
          <cell r="E1343">
            <v>3</v>
          </cell>
          <cell r="F1343">
            <v>3</v>
          </cell>
          <cell r="G1343">
            <v>2000</v>
          </cell>
          <cell r="H1343">
            <v>2800</v>
          </cell>
          <cell r="I1343">
            <v>283</v>
          </cell>
          <cell r="K1343" t="str">
            <v>Escudo antimotín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 t="str">
            <v>Pieza</v>
          </cell>
          <cell r="V1343" t="str">
            <v>FC</v>
          </cell>
        </row>
        <row r="1344">
          <cell r="A1344">
            <v>263</v>
          </cell>
          <cell r="B1344">
            <v>2017</v>
          </cell>
          <cell r="C1344">
            <v>8300</v>
          </cell>
          <cell r="D1344">
            <v>2</v>
          </cell>
          <cell r="E1344">
            <v>3</v>
          </cell>
          <cell r="F1344">
            <v>3</v>
          </cell>
          <cell r="G1344">
            <v>2000</v>
          </cell>
          <cell r="H1344">
            <v>2800</v>
          </cell>
          <cell r="I1344">
            <v>283</v>
          </cell>
          <cell r="K1344" t="str">
            <v>Escudo balístico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 t="str">
            <v>Pieza</v>
          </cell>
          <cell r="V1344" t="str">
            <v>FC</v>
          </cell>
        </row>
        <row r="1345">
          <cell r="A1345">
            <v>264</v>
          </cell>
          <cell r="B1345">
            <v>2017</v>
          </cell>
          <cell r="C1345">
            <v>8300</v>
          </cell>
          <cell r="D1345">
            <v>2</v>
          </cell>
          <cell r="E1345">
            <v>3</v>
          </cell>
          <cell r="F1345">
            <v>3</v>
          </cell>
          <cell r="G1345">
            <v>2000</v>
          </cell>
          <cell r="H1345">
            <v>2800</v>
          </cell>
          <cell r="I1345">
            <v>283</v>
          </cell>
          <cell r="K1345" t="str">
            <v>Escudo policarbonato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 t="str">
            <v>Pieza</v>
          </cell>
          <cell r="V1345" t="str">
            <v>FC</v>
          </cell>
        </row>
        <row r="1346">
          <cell r="A1346">
            <v>265</v>
          </cell>
          <cell r="B1346">
            <v>2017</v>
          </cell>
          <cell r="C1346">
            <v>8300</v>
          </cell>
          <cell r="D1346">
            <v>2</v>
          </cell>
          <cell r="E1346">
            <v>3</v>
          </cell>
          <cell r="F1346">
            <v>3</v>
          </cell>
          <cell r="G1346">
            <v>2000</v>
          </cell>
          <cell r="H1346">
            <v>2800</v>
          </cell>
          <cell r="I1346">
            <v>283</v>
          </cell>
          <cell r="K1346" t="str">
            <v>Espejo táctico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 t="str">
            <v>Pieza</v>
          </cell>
          <cell r="V1346" t="str">
            <v>FC</v>
          </cell>
        </row>
        <row r="1347">
          <cell r="A1347">
            <v>266</v>
          </cell>
          <cell r="B1347">
            <v>2017</v>
          </cell>
          <cell r="C1347">
            <v>8300</v>
          </cell>
          <cell r="D1347">
            <v>2</v>
          </cell>
          <cell r="E1347">
            <v>3</v>
          </cell>
          <cell r="F1347">
            <v>3</v>
          </cell>
          <cell r="G1347">
            <v>2000</v>
          </cell>
          <cell r="H1347">
            <v>2800</v>
          </cell>
          <cell r="I1347">
            <v>283</v>
          </cell>
          <cell r="K1347" t="str">
            <v>Esposas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 t="str">
            <v>Pieza</v>
          </cell>
          <cell r="V1347" t="str">
            <v>FC</v>
          </cell>
        </row>
        <row r="1348">
          <cell r="A1348">
            <v>267</v>
          </cell>
          <cell r="B1348">
            <v>2017</v>
          </cell>
          <cell r="C1348">
            <v>8300</v>
          </cell>
          <cell r="D1348">
            <v>2</v>
          </cell>
          <cell r="E1348">
            <v>3</v>
          </cell>
          <cell r="F1348">
            <v>3</v>
          </cell>
          <cell r="G1348">
            <v>2000</v>
          </cell>
          <cell r="H1348">
            <v>2800</v>
          </cell>
          <cell r="I1348">
            <v>283</v>
          </cell>
          <cell r="K1348" t="str">
            <v>Goggle táctico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 t="str">
            <v>Pieza</v>
          </cell>
          <cell r="V1348" t="str">
            <v>FC</v>
          </cell>
        </row>
        <row r="1349">
          <cell r="A1349">
            <v>268</v>
          </cell>
          <cell r="B1349">
            <v>2017</v>
          </cell>
          <cell r="C1349">
            <v>8300</v>
          </cell>
          <cell r="D1349">
            <v>2</v>
          </cell>
          <cell r="E1349">
            <v>3</v>
          </cell>
          <cell r="F1349">
            <v>3</v>
          </cell>
          <cell r="G1349">
            <v>2000</v>
          </cell>
          <cell r="H1349">
            <v>2800</v>
          </cell>
          <cell r="I1349">
            <v>283</v>
          </cell>
          <cell r="K1349" t="str">
            <v>Guantes normal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 t="str">
            <v>Pieza</v>
          </cell>
          <cell r="V1349" t="str">
            <v>FC</v>
          </cell>
        </row>
        <row r="1350">
          <cell r="A1350">
            <v>269</v>
          </cell>
          <cell r="B1350">
            <v>2017</v>
          </cell>
          <cell r="C1350">
            <v>8300</v>
          </cell>
          <cell r="D1350">
            <v>2</v>
          </cell>
          <cell r="E1350">
            <v>3</v>
          </cell>
          <cell r="F1350">
            <v>3</v>
          </cell>
          <cell r="G1350">
            <v>2000</v>
          </cell>
          <cell r="H1350">
            <v>2800</v>
          </cell>
          <cell r="I1350">
            <v>283</v>
          </cell>
          <cell r="K1350" t="str">
            <v>Guantes tácticos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 t="str">
            <v>Pieza</v>
          </cell>
          <cell r="V1350" t="str">
            <v>FC</v>
          </cell>
        </row>
        <row r="1351">
          <cell r="A1351">
            <v>270</v>
          </cell>
          <cell r="B1351">
            <v>2017</v>
          </cell>
          <cell r="C1351">
            <v>8300</v>
          </cell>
          <cell r="D1351">
            <v>2</v>
          </cell>
          <cell r="E1351">
            <v>3</v>
          </cell>
          <cell r="F1351">
            <v>3</v>
          </cell>
          <cell r="G1351">
            <v>2000</v>
          </cell>
          <cell r="H1351">
            <v>2800</v>
          </cell>
          <cell r="I1351">
            <v>283</v>
          </cell>
          <cell r="K1351" t="str">
            <v>Máscara antigás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 t="str">
            <v>Pieza</v>
          </cell>
          <cell r="V1351" t="str">
            <v>FC</v>
          </cell>
        </row>
        <row r="1352">
          <cell r="A1352">
            <v>271</v>
          </cell>
          <cell r="B1352">
            <v>2017</v>
          </cell>
          <cell r="C1352">
            <v>8300</v>
          </cell>
          <cell r="D1352">
            <v>2</v>
          </cell>
          <cell r="E1352">
            <v>3</v>
          </cell>
          <cell r="F1352">
            <v>3</v>
          </cell>
          <cell r="G1352">
            <v>2000</v>
          </cell>
          <cell r="H1352">
            <v>2800</v>
          </cell>
          <cell r="I1352">
            <v>283</v>
          </cell>
          <cell r="K1352" t="str">
            <v>Mosquetón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 t="str">
            <v>Pieza</v>
          </cell>
          <cell r="V1352" t="str">
            <v>FC</v>
          </cell>
        </row>
        <row r="1353">
          <cell r="A1353">
            <v>272</v>
          </cell>
          <cell r="B1353">
            <v>2017</v>
          </cell>
          <cell r="C1353">
            <v>8300</v>
          </cell>
          <cell r="D1353">
            <v>2</v>
          </cell>
          <cell r="E1353">
            <v>3</v>
          </cell>
          <cell r="F1353">
            <v>3</v>
          </cell>
          <cell r="G1353">
            <v>2000</v>
          </cell>
          <cell r="H1353">
            <v>2800</v>
          </cell>
          <cell r="I1353">
            <v>283</v>
          </cell>
          <cell r="K1353" t="str">
            <v>Ocho de rescate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 t="str">
            <v>Pieza</v>
          </cell>
          <cell r="V1353" t="str">
            <v>FC</v>
          </cell>
        </row>
        <row r="1354">
          <cell r="A1354">
            <v>273</v>
          </cell>
          <cell r="B1354">
            <v>2017</v>
          </cell>
          <cell r="C1354">
            <v>8300</v>
          </cell>
          <cell r="D1354">
            <v>2</v>
          </cell>
          <cell r="E1354">
            <v>3</v>
          </cell>
          <cell r="F1354">
            <v>3</v>
          </cell>
          <cell r="G1354">
            <v>2000</v>
          </cell>
          <cell r="H1354">
            <v>2800</v>
          </cell>
          <cell r="I1354">
            <v>283</v>
          </cell>
          <cell r="K1354" t="str">
            <v>Placas balísticas mínimo nivel IV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 t="str">
            <v>Pieza</v>
          </cell>
          <cell r="V1354" t="str">
            <v>FC</v>
          </cell>
        </row>
        <row r="1355">
          <cell r="A1355">
            <v>274</v>
          </cell>
          <cell r="B1355">
            <v>2017</v>
          </cell>
          <cell r="C1355">
            <v>8300</v>
          </cell>
          <cell r="D1355">
            <v>2</v>
          </cell>
          <cell r="E1355">
            <v>3</v>
          </cell>
          <cell r="F1355">
            <v>3</v>
          </cell>
          <cell r="G1355">
            <v>2000</v>
          </cell>
          <cell r="H1355">
            <v>2800</v>
          </cell>
          <cell r="I1355">
            <v>283</v>
          </cell>
          <cell r="K1355" t="str">
            <v>Rodilleras tácticas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 t="str">
            <v>Pieza</v>
          </cell>
          <cell r="V1355" t="str">
            <v>FC</v>
          </cell>
        </row>
        <row r="1356">
          <cell r="A1356">
            <v>275</v>
          </cell>
          <cell r="B1356">
            <v>2017</v>
          </cell>
          <cell r="C1356">
            <v>8300</v>
          </cell>
          <cell r="D1356">
            <v>2</v>
          </cell>
          <cell r="E1356">
            <v>3</v>
          </cell>
          <cell r="F1356">
            <v>3</v>
          </cell>
          <cell r="G1356">
            <v>2000</v>
          </cell>
          <cell r="H1356">
            <v>2800</v>
          </cell>
          <cell r="I1356">
            <v>283</v>
          </cell>
          <cell r="K1356" t="str">
            <v>Pierneras tácticas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 t="str">
            <v>Pieza</v>
          </cell>
          <cell r="V1356" t="str">
            <v>FC</v>
          </cell>
        </row>
        <row r="1357">
          <cell r="A1357">
            <v>276</v>
          </cell>
          <cell r="B1357">
            <v>2017</v>
          </cell>
          <cell r="C1357">
            <v>8300</v>
          </cell>
          <cell r="D1357">
            <v>2</v>
          </cell>
          <cell r="E1357">
            <v>3</v>
          </cell>
          <cell r="F1357">
            <v>3</v>
          </cell>
          <cell r="G1357">
            <v>2000</v>
          </cell>
          <cell r="H1357">
            <v>2800</v>
          </cell>
          <cell r="I1357">
            <v>283</v>
          </cell>
          <cell r="K1357" t="str">
            <v>Espinilleras tácticas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 t="str">
            <v>Pieza</v>
          </cell>
          <cell r="V1357" t="str">
            <v>FC</v>
          </cell>
        </row>
        <row r="1358">
          <cell r="A1358">
            <v>277</v>
          </cell>
          <cell r="B1358">
            <v>2017</v>
          </cell>
          <cell r="C1358">
            <v>8300</v>
          </cell>
          <cell r="D1358">
            <v>2</v>
          </cell>
          <cell r="E1358">
            <v>3</v>
          </cell>
          <cell r="F1358">
            <v>3</v>
          </cell>
          <cell r="G1358">
            <v>2000</v>
          </cell>
          <cell r="H1358">
            <v>2800</v>
          </cell>
          <cell r="I1358">
            <v>283</v>
          </cell>
          <cell r="K1358" t="str">
            <v>Linterna para arma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 t="str">
            <v>Pieza</v>
          </cell>
          <cell r="V1358" t="str">
            <v>FC</v>
          </cell>
        </row>
        <row r="1359">
          <cell r="A1359">
            <v>278</v>
          </cell>
          <cell r="B1359">
            <v>2017</v>
          </cell>
          <cell r="C1359">
            <v>8300</v>
          </cell>
          <cell r="D1359">
            <v>2</v>
          </cell>
          <cell r="E1359">
            <v>3</v>
          </cell>
          <cell r="F1359">
            <v>3</v>
          </cell>
          <cell r="G1359">
            <v>2000</v>
          </cell>
          <cell r="H1359">
            <v>2800</v>
          </cell>
          <cell r="I1359">
            <v>283</v>
          </cell>
          <cell r="K1359" t="str">
            <v>Lámpara táctica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 t="str">
            <v>Pieza</v>
          </cell>
          <cell r="V1359" t="str">
            <v>FC</v>
          </cell>
        </row>
        <row r="1360">
          <cell r="A1360">
            <v>279</v>
          </cell>
          <cell r="B1360">
            <v>2017</v>
          </cell>
          <cell r="C1360">
            <v>8300</v>
          </cell>
          <cell r="D1360">
            <v>2</v>
          </cell>
          <cell r="E1360">
            <v>3</v>
          </cell>
          <cell r="F1360">
            <v>3</v>
          </cell>
          <cell r="G1360">
            <v>2000</v>
          </cell>
          <cell r="H1360">
            <v>2900</v>
          </cell>
          <cell r="K1360" t="str">
            <v>Herramientas, refacciones y accesorios menores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A1361">
            <v>280</v>
          </cell>
          <cell r="B1361">
            <v>2017</v>
          </cell>
          <cell r="C1361">
            <v>8300</v>
          </cell>
          <cell r="D1361">
            <v>2</v>
          </cell>
          <cell r="E1361">
            <v>3</v>
          </cell>
          <cell r="F1361">
            <v>3</v>
          </cell>
          <cell r="G1361">
            <v>2000</v>
          </cell>
          <cell r="H1361">
            <v>2900</v>
          </cell>
          <cell r="I1361">
            <v>297</v>
          </cell>
          <cell r="K1361" t="str">
            <v>Refacciones y accesorios menores de equipo de defensa y seguridad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 t="str">
            <v xml:space="preserve"> </v>
          </cell>
          <cell r="V1361" t="str">
            <v xml:space="preserve"> </v>
          </cell>
        </row>
        <row r="1362">
          <cell r="A1362">
            <v>281</v>
          </cell>
          <cell r="B1362">
            <v>2017</v>
          </cell>
          <cell r="C1362">
            <v>8300</v>
          </cell>
          <cell r="D1362">
            <v>2</v>
          </cell>
          <cell r="E1362">
            <v>3</v>
          </cell>
          <cell r="F1362">
            <v>3</v>
          </cell>
          <cell r="G1362">
            <v>2000</v>
          </cell>
          <cell r="H1362">
            <v>2900</v>
          </cell>
          <cell r="I1362">
            <v>297</v>
          </cell>
          <cell r="J1362">
            <v>1</v>
          </cell>
          <cell r="K1362" t="str">
            <v>Refacciones y accesorios menores de equipo de defensa y seguridad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 t="str">
            <v>Pieza</v>
          </cell>
          <cell r="V1362" t="str">
            <v>AE</v>
          </cell>
        </row>
        <row r="1363">
          <cell r="A1363">
            <v>282</v>
          </cell>
          <cell r="B1363">
            <v>2017</v>
          </cell>
          <cell r="C1363">
            <v>8300</v>
          </cell>
          <cell r="D1363">
            <v>2</v>
          </cell>
          <cell r="E1363">
            <v>3</v>
          </cell>
          <cell r="F1363">
            <v>3</v>
          </cell>
          <cell r="G1363">
            <v>3000</v>
          </cell>
          <cell r="K1363" t="str">
            <v>SERVICIOS GENERALES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A1364">
            <v>283</v>
          </cell>
          <cell r="B1364">
            <v>2017</v>
          </cell>
          <cell r="C1364">
            <v>8300</v>
          </cell>
          <cell r="D1364">
            <v>2</v>
          </cell>
          <cell r="E1364">
            <v>3</v>
          </cell>
          <cell r="F1364">
            <v>3</v>
          </cell>
          <cell r="G1364">
            <v>3000</v>
          </cell>
          <cell r="H1364">
            <v>3200</v>
          </cell>
          <cell r="K1364" t="str">
            <v>Servicios de Arrendamiento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</row>
        <row r="1365">
          <cell r="A1365">
            <v>284</v>
          </cell>
          <cell r="B1365">
            <v>2017</v>
          </cell>
          <cell r="C1365">
            <v>8300</v>
          </cell>
          <cell r="D1365">
            <v>2</v>
          </cell>
          <cell r="E1365">
            <v>3</v>
          </cell>
          <cell r="F1365">
            <v>3</v>
          </cell>
          <cell r="G1365">
            <v>3000</v>
          </cell>
          <cell r="H1365">
            <v>3200</v>
          </cell>
          <cell r="I1365">
            <v>325</v>
          </cell>
          <cell r="K1365" t="str">
            <v>Arrendamiento de Equipo de Transporte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</row>
        <row r="1366">
          <cell r="A1366">
            <v>285</v>
          </cell>
          <cell r="B1366">
            <v>2017</v>
          </cell>
          <cell r="C1366">
            <v>8300</v>
          </cell>
          <cell r="D1366">
            <v>2</v>
          </cell>
          <cell r="E1366">
            <v>3</v>
          </cell>
          <cell r="F1366">
            <v>3</v>
          </cell>
          <cell r="G1366">
            <v>3000</v>
          </cell>
          <cell r="H1366">
            <v>3200</v>
          </cell>
          <cell r="I1366">
            <v>325</v>
          </cell>
          <cell r="J1366">
            <v>1</v>
          </cell>
          <cell r="K1366" t="str">
            <v xml:space="preserve">Arrendamiento de unidades 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 t="str">
            <v>Servicio</v>
          </cell>
          <cell r="V1366" t="str">
            <v>FC</v>
          </cell>
        </row>
        <row r="1367">
          <cell r="A1367">
            <v>286</v>
          </cell>
          <cell r="B1367">
            <v>2017</v>
          </cell>
          <cell r="C1367">
            <v>8300</v>
          </cell>
          <cell r="D1367">
            <v>2</v>
          </cell>
          <cell r="E1367">
            <v>3</v>
          </cell>
          <cell r="F1367">
            <v>3</v>
          </cell>
          <cell r="G1367">
            <v>3000</v>
          </cell>
          <cell r="H1367">
            <v>3300</v>
          </cell>
          <cell r="K1367" t="str">
            <v>Servicios Profesionales, Científicos, Técnicos y Otros Servicios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</row>
        <row r="1368">
          <cell r="A1368">
            <v>287</v>
          </cell>
          <cell r="B1368">
            <v>2017</v>
          </cell>
          <cell r="C1368">
            <v>8300</v>
          </cell>
          <cell r="D1368">
            <v>2</v>
          </cell>
          <cell r="E1368">
            <v>3</v>
          </cell>
          <cell r="F1368">
            <v>3</v>
          </cell>
          <cell r="G1368">
            <v>3000</v>
          </cell>
          <cell r="H1368">
            <v>3300</v>
          </cell>
          <cell r="I1368">
            <v>337</v>
          </cell>
          <cell r="K1368" t="str">
            <v>Servicios de protección y seguridad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A1369">
            <v>288</v>
          </cell>
          <cell r="B1369">
            <v>2017</v>
          </cell>
          <cell r="C1369">
            <v>8300</v>
          </cell>
          <cell r="D1369">
            <v>2</v>
          </cell>
          <cell r="E1369">
            <v>3</v>
          </cell>
          <cell r="F1369">
            <v>3</v>
          </cell>
          <cell r="G1369">
            <v>3000</v>
          </cell>
          <cell r="H1369">
            <v>3300</v>
          </cell>
          <cell r="I1369">
            <v>337</v>
          </cell>
          <cell r="J1369">
            <v>1</v>
          </cell>
          <cell r="K1369" t="str">
            <v>Gastos de seguridad pública y nacional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 t="str">
            <v>Servicio</v>
          </cell>
          <cell r="V1369" t="str">
            <v>AE</v>
          </cell>
        </row>
        <row r="1370">
          <cell r="A1370">
            <v>289</v>
          </cell>
          <cell r="B1370">
            <v>2017</v>
          </cell>
          <cell r="C1370">
            <v>8300</v>
          </cell>
          <cell r="D1370">
            <v>2</v>
          </cell>
          <cell r="E1370">
            <v>3</v>
          </cell>
          <cell r="F1370">
            <v>3</v>
          </cell>
          <cell r="G1370">
            <v>5000</v>
          </cell>
          <cell r="K1370" t="str">
            <v>BIENES MUEBLES, INMUEBLES E INTANGIBLES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</row>
        <row r="1371">
          <cell r="A1371">
            <v>290</v>
          </cell>
          <cell r="C1371">
            <v>8300</v>
          </cell>
          <cell r="D1371">
            <v>2</v>
          </cell>
          <cell r="E1371">
            <v>3</v>
          </cell>
          <cell r="F1371">
            <v>3</v>
          </cell>
          <cell r="K1371" t="str">
            <v>Secretaría de Seguridad Pública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</row>
        <row r="1372">
          <cell r="A1372">
            <v>291</v>
          </cell>
          <cell r="B1372">
            <v>2017</v>
          </cell>
          <cell r="C1372">
            <v>8300</v>
          </cell>
          <cell r="D1372">
            <v>2</v>
          </cell>
          <cell r="E1372">
            <v>3</v>
          </cell>
          <cell r="F1372">
            <v>3</v>
          </cell>
          <cell r="G1372">
            <v>5000</v>
          </cell>
          <cell r="H1372">
            <v>5100</v>
          </cell>
          <cell r="K1372" t="str">
            <v>Mobiliario y Equipo de Administración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373">
          <cell r="A1373">
            <v>292</v>
          </cell>
          <cell r="B1373">
            <v>2017</v>
          </cell>
          <cell r="C1373">
            <v>8300</v>
          </cell>
          <cell r="D1373">
            <v>2</v>
          </cell>
          <cell r="E1373">
            <v>3</v>
          </cell>
          <cell r="F1373">
            <v>3</v>
          </cell>
          <cell r="G1373">
            <v>5000</v>
          </cell>
          <cell r="H1373">
            <v>5100</v>
          </cell>
          <cell r="I1373">
            <v>511</v>
          </cell>
          <cell r="K1373" t="str">
            <v>Muebles de oficina y estantería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</row>
        <row r="1374">
          <cell r="A1374">
            <v>293</v>
          </cell>
          <cell r="B1374">
            <v>2017</v>
          </cell>
          <cell r="C1374">
            <v>8300</v>
          </cell>
          <cell r="D1374">
            <v>2</v>
          </cell>
          <cell r="E1374">
            <v>3</v>
          </cell>
          <cell r="F1374">
            <v>3</v>
          </cell>
          <cell r="G1374">
            <v>5000</v>
          </cell>
          <cell r="H1374">
            <v>5100</v>
          </cell>
          <cell r="I1374">
            <v>511</v>
          </cell>
          <cell r="J1374">
            <v>1</v>
          </cell>
          <cell r="K1374" t="str">
            <v xml:space="preserve">Anaquel   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 t="str">
            <v>Pieza</v>
          </cell>
          <cell r="T1374">
            <v>0</v>
          </cell>
          <cell r="V1374" t="str">
            <v>FC</v>
          </cell>
        </row>
        <row r="1375">
          <cell r="A1375">
            <v>294</v>
          </cell>
          <cell r="B1375">
            <v>2017</v>
          </cell>
          <cell r="C1375">
            <v>8300</v>
          </cell>
          <cell r="D1375">
            <v>2</v>
          </cell>
          <cell r="E1375">
            <v>3</v>
          </cell>
          <cell r="F1375">
            <v>3</v>
          </cell>
          <cell r="G1375">
            <v>5000</v>
          </cell>
          <cell r="H1375">
            <v>5100</v>
          </cell>
          <cell r="I1375">
            <v>511</v>
          </cell>
          <cell r="J1375">
            <v>2</v>
          </cell>
          <cell r="K1375" t="str">
            <v>Archivero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 t="str">
            <v>Pieza</v>
          </cell>
          <cell r="T1375">
            <v>0</v>
          </cell>
          <cell r="V1375" t="str">
            <v>FC</v>
          </cell>
        </row>
        <row r="1376">
          <cell r="A1376">
            <v>295</v>
          </cell>
          <cell r="B1376">
            <v>2017</v>
          </cell>
          <cell r="C1376">
            <v>8300</v>
          </cell>
          <cell r="D1376">
            <v>2</v>
          </cell>
          <cell r="E1376">
            <v>3</v>
          </cell>
          <cell r="F1376">
            <v>3</v>
          </cell>
          <cell r="G1376">
            <v>5000</v>
          </cell>
          <cell r="H1376">
            <v>5100</v>
          </cell>
          <cell r="I1376">
            <v>511</v>
          </cell>
          <cell r="J1376">
            <v>3</v>
          </cell>
          <cell r="K1376" t="str">
            <v>Armario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 t="str">
            <v>Pieza</v>
          </cell>
          <cell r="T1376">
            <v>0</v>
          </cell>
          <cell r="V1376" t="str">
            <v>FC</v>
          </cell>
        </row>
        <row r="1377">
          <cell r="A1377">
            <v>296</v>
          </cell>
          <cell r="B1377">
            <v>2017</v>
          </cell>
          <cell r="C1377">
            <v>8300</v>
          </cell>
          <cell r="D1377">
            <v>2</v>
          </cell>
          <cell r="E1377">
            <v>3</v>
          </cell>
          <cell r="F1377">
            <v>3</v>
          </cell>
          <cell r="G1377">
            <v>5000</v>
          </cell>
          <cell r="H1377">
            <v>5100</v>
          </cell>
          <cell r="I1377">
            <v>511</v>
          </cell>
          <cell r="J1377">
            <v>4</v>
          </cell>
          <cell r="K1377" t="str">
            <v>Banca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 t="str">
            <v>Pieza</v>
          </cell>
          <cell r="T1377">
            <v>0</v>
          </cell>
          <cell r="V1377" t="str">
            <v>FC</v>
          </cell>
        </row>
        <row r="1378">
          <cell r="A1378">
            <v>297</v>
          </cell>
          <cell r="B1378">
            <v>2017</v>
          </cell>
          <cell r="C1378">
            <v>8300</v>
          </cell>
          <cell r="D1378">
            <v>2</v>
          </cell>
          <cell r="E1378">
            <v>3</v>
          </cell>
          <cell r="F1378">
            <v>3</v>
          </cell>
          <cell r="G1378">
            <v>5000</v>
          </cell>
          <cell r="H1378">
            <v>5100</v>
          </cell>
          <cell r="I1378">
            <v>511</v>
          </cell>
          <cell r="J1378">
            <v>5</v>
          </cell>
          <cell r="K1378" t="str">
            <v>Butaca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 t="str">
            <v>Pieza</v>
          </cell>
          <cell r="T1378">
            <v>0</v>
          </cell>
          <cell r="V1378" t="str">
            <v>FC</v>
          </cell>
        </row>
        <row r="1379">
          <cell r="A1379">
            <v>298</v>
          </cell>
          <cell r="B1379">
            <v>2017</v>
          </cell>
          <cell r="C1379">
            <v>8300</v>
          </cell>
          <cell r="D1379">
            <v>2</v>
          </cell>
          <cell r="E1379">
            <v>3</v>
          </cell>
          <cell r="F1379">
            <v>3</v>
          </cell>
          <cell r="G1379">
            <v>5000</v>
          </cell>
          <cell r="H1379">
            <v>5100</v>
          </cell>
          <cell r="I1379">
            <v>511</v>
          </cell>
          <cell r="J1379">
            <v>6</v>
          </cell>
          <cell r="K1379" t="str">
            <v>Comedor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 t="str">
            <v>Pieza</v>
          </cell>
          <cell r="T1379">
            <v>0</v>
          </cell>
          <cell r="V1379" t="str">
            <v>FC</v>
          </cell>
        </row>
        <row r="1380">
          <cell r="A1380">
            <v>299</v>
          </cell>
          <cell r="B1380">
            <v>2017</v>
          </cell>
          <cell r="C1380">
            <v>8300</v>
          </cell>
          <cell r="D1380">
            <v>2</v>
          </cell>
          <cell r="E1380">
            <v>3</v>
          </cell>
          <cell r="F1380">
            <v>3</v>
          </cell>
          <cell r="G1380">
            <v>5000</v>
          </cell>
          <cell r="H1380">
            <v>5100</v>
          </cell>
          <cell r="I1380">
            <v>511</v>
          </cell>
          <cell r="J1380">
            <v>7</v>
          </cell>
          <cell r="K1380" t="str">
            <v xml:space="preserve">Conjunto 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 t="str">
            <v>Pieza</v>
          </cell>
          <cell r="T1380">
            <v>0</v>
          </cell>
          <cell r="V1380" t="str">
            <v>FC</v>
          </cell>
        </row>
        <row r="1381">
          <cell r="A1381">
            <v>300</v>
          </cell>
          <cell r="B1381">
            <v>2017</v>
          </cell>
          <cell r="C1381">
            <v>8300</v>
          </cell>
          <cell r="D1381">
            <v>2</v>
          </cell>
          <cell r="E1381">
            <v>3</v>
          </cell>
          <cell r="F1381">
            <v>3</v>
          </cell>
          <cell r="G1381">
            <v>5000</v>
          </cell>
          <cell r="H1381">
            <v>5100</v>
          </cell>
          <cell r="I1381">
            <v>511</v>
          </cell>
          <cell r="J1381">
            <v>8</v>
          </cell>
          <cell r="K1381" t="str">
            <v>Credenza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 t="str">
            <v>Pieza</v>
          </cell>
          <cell r="T1381">
            <v>0</v>
          </cell>
          <cell r="V1381" t="str">
            <v>FC</v>
          </cell>
        </row>
        <row r="1382">
          <cell r="A1382">
            <v>301</v>
          </cell>
          <cell r="B1382">
            <v>2017</v>
          </cell>
          <cell r="C1382">
            <v>8300</v>
          </cell>
          <cell r="D1382">
            <v>2</v>
          </cell>
          <cell r="E1382">
            <v>3</v>
          </cell>
          <cell r="F1382">
            <v>3</v>
          </cell>
          <cell r="G1382">
            <v>5000</v>
          </cell>
          <cell r="H1382">
            <v>5100</v>
          </cell>
          <cell r="I1382">
            <v>511</v>
          </cell>
          <cell r="J1382">
            <v>9</v>
          </cell>
          <cell r="K1382" t="str">
            <v>Escritorio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 t="str">
            <v>Pieza</v>
          </cell>
          <cell r="T1382">
            <v>0</v>
          </cell>
          <cell r="V1382" t="str">
            <v>FC</v>
          </cell>
        </row>
        <row r="1383">
          <cell r="A1383">
            <v>302</v>
          </cell>
          <cell r="B1383">
            <v>2017</v>
          </cell>
          <cell r="C1383">
            <v>8300</v>
          </cell>
          <cell r="D1383">
            <v>2</v>
          </cell>
          <cell r="E1383">
            <v>3</v>
          </cell>
          <cell r="F1383">
            <v>3</v>
          </cell>
          <cell r="G1383">
            <v>5000</v>
          </cell>
          <cell r="H1383">
            <v>5100</v>
          </cell>
          <cell r="I1383">
            <v>511</v>
          </cell>
          <cell r="J1383">
            <v>10</v>
          </cell>
          <cell r="K1383" t="str">
            <v>Estación de trabajo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 t="str">
            <v>Pieza</v>
          </cell>
          <cell r="T1383">
            <v>0</v>
          </cell>
          <cell r="V1383" t="str">
            <v>FC</v>
          </cell>
        </row>
        <row r="1384">
          <cell r="A1384">
            <v>303</v>
          </cell>
          <cell r="B1384">
            <v>2017</v>
          </cell>
          <cell r="C1384">
            <v>8300</v>
          </cell>
          <cell r="D1384">
            <v>2</v>
          </cell>
          <cell r="E1384">
            <v>3</v>
          </cell>
          <cell r="F1384">
            <v>3</v>
          </cell>
          <cell r="G1384">
            <v>5000</v>
          </cell>
          <cell r="H1384">
            <v>5100</v>
          </cell>
          <cell r="I1384">
            <v>511</v>
          </cell>
          <cell r="J1384">
            <v>11</v>
          </cell>
          <cell r="K1384" t="str">
            <v>Estante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 t="str">
            <v>Pieza</v>
          </cell>
          <cell r="T1384">
            <v>0</v>
          </cell>
          <cell r="V1384" t="str">
            <v>FC</v>
          </cell>
        </row>
        <row r="1385">
          <cell r="A1385">
            <v>304</v>
          </cell>
          <cell r="B1385">
            <v>2017</v>
          </cell>
          <cell r="C1385">
            <v>8300</v>
          </cell>
          <cell r="D1385">
            <v>2</v>
          </cell>
          <cell r="E1385">
            <v>3</v>
          </cell>
          <cell r="F1385">
            <v>3</v>
          </cell>
          <cell r="G1385">
            <v>5000</v>
          </cell>
          <cell r="H1385">
            <v>5100</v>
          </cell>
          <cell r="I1385">
            <v>511</v>
          </cell>
          <cell r="J1385">
            <v>12</v>
          </cell>
          <cell r="K1385" t="str">
            <v>Gabinete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 t="str">
            <v>Pieza</v>
          </cell>
          <cell r="T1385">
            <v>0</v>
          </cell>
          <cell r="V1385" t="str">
            <v>FC</v>
          </cell>
        </row>
        <row r="1386">
          <cell r="A1386">
            <v>305</v>
          </cell>
          <cell r="B1386">
            <v>2017</v>
          </cell>
          <cell r="C1386">
            <v>8300</v>
          </cell>
          <cell r="D1386">
            <v>2</v>
          </cell>
          <cell r="E1386">
            <v>3</v>
          </cell>
          <cell r="F1386">
            <v>3</v>
          </cell>
          <cell r="G1386">
            <v>5000</v>
          </cell>
          <cell r="H1386">
            <v>5100</v>
          </cell>
          <cell r="I1386">
            <v>511</v>
          </cell>
          <cell r="J1386">
            <v>13</v>
          </cell>
          <cell r="K1386" t="str">
            <v xml:space="preserve">Juego de mesa 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 t="str">
            <v>Pieza</v>
          </cell>
          <cell r="T1386">
            <v>0</v>
          </cell>
          <cell r="V1386" t="str">
            <v>FC</v>
          </cell>
        </row>
        <row r="1387">
          <cell r="A1387">
            <v>306</v>
          </cell>
          <cell r="B1387">
            <v>2017</v>
          </cell>
          <cell r="C1387">
            <v>8300</v>
          </cell>
          <cell r="D1387">
            <v>2</v>
          </cell>
          <cell r="E1387">
            <v>3</v>
          </cell>
          <cell r="F1387">
            <v>3</v>
          </cell>
          <cell r="G1387">
            <v>5000</v>
          </cell>
          <cell r="H1387">
            <v>5100</v>
          </cell>
          <cell r="I1387">
            <v>511</v>
          </cell>
          <cell r="J1387">
            <v>14</v>
          </cell>
          <cell r="K1387" t="str">
            <v xml:space="preserve">Lámpara 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 t="str">
            <v>Pieza</v>
          </cell>
          <cell r="T1387">
            <v>0</v>
          </cell>
          <cell r="V1387" t="str">
            <v>FC</v>
          </cell>
        </row>
        <row r="1388">
          <cell r="A1388">
            <v>307</v>
          </cell>
          <cell r="B1388">
            <v>2017</v>
          </cell>
          <cell r="C1388">
            <v>8300</v>
          </cell>
          <cell r="D1388">
            <v>2</v>
          </cell>
          <cell r="E1388">
            <v>3</v>
          </cell>
          <cell r="F1388">
            <v>3</v>
          </cell>
          <cell r="G1388">
            <v>5000</v>
          </cell>
          <cell r="H1388">
            <v>5100</v>
          </cell>
          <cell r="I1388">
            <v>511</v>
          </cell>
          <cell r="J1388">
            <v>15</v>
          </cell>
          <cell r="K1388" t="str">
            <v>Librero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 t="str">
            <v>Pieza</v>
          </cell>
          <cell r="T1388">
            <v>0</v>
          </cell>
          <cell r="V1388" t="str">
            <v>FC</v>
          </cell>
        </row>
        <row r="1389">
          <cell r="A1389">
            <v>308</v>
          </cell>
          <cell r="B1389">
            <v>2017</v>
          </cell>
          <cell r="C1389">
            <v>8300</v>
          </cell>
          <cell r="D1389">
            <v>2</v>
          </cell>
          <cell r="E1389">
            <v>3</v>
          </cell>
          <cell r="F1389">
            <v>3</v>
          </cell>
          <cell r="G1389">
            <v>5000</v>
          </cell>
          <cell r="H1389">
            <v>5100</v>
          </cell>
          <cell r="I1389">
            <v>511</v>
          </cell>
          <cell r="J1389">
            <v>16</v>
          </cell>
          <cell r="K1389" t="str">
            <v>Locker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 t="str">
            <v>Pieza</v>
          </cell>
          <cell r="T1389">
            <v>0</v>
          </cell>
          <cell r="V1389" t="str">
            <v>FC</v>
          </cell>
        </row>
        <row r="1390">
          <cell r="A1390">
            <v>309</v>
          </cell>
          <cell r="B1390">
            <v>2017</v>
          </cell>
          <cell r="C1390">
            <v>8300</v>
          </cell>
          <cell r="D1390">
            <v>2</v>
          </cell>
          <cell r="E1390">
            <v>3</v>
          </cell>
          <cell r="F1390">
            <v>3</v>
          </cell>
          <cell r="G1390">
            <v>5000</v>
          </cell>
          <cell r="H1390">
            <v>5100</v>
          </cell>
          <cell r="I1390">
            <v>511</v>
          </cell>
          <cell r="J1390">
            <v>17</v>
          </cell>
          <cell r="K1390" t="str">
            <v>Mesa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 t="str">
            <v>Pieza</v>
          </cell>
          <cell r="T1390">
            <v>0</v>
          </cell>
          <cell r="V1390" t="str">
            <v>FC</v>
          </cell>
        </row>
        <row r="1391">
          <cell r="A1391">
            <v>310</v>
          </cell>
          <cell r="B1391">
            <v>2017</v>
          </cell>
          <cell r="C1391">
            <v>8300</v>
          </cell>
          <cell r="D1391">
            <v>2</v>
          </cell>
          <cell r="E1391">
            <v>3</v>
          </cell>
          <cell r="F1391">
            <v>3</v>
          </cell>
          <cell r="G1391">
            <v>5000</v>
          </cell>
          <cell r="H1391">
            <v>5100</v>
          </cell>
          <cell r="I1391">
            <v>511</v>
          </cell>
          <cell r="J1391">
            <v>18</v>
          </cell>
          <cell r="K1391" t="str">
            <v xml:space="preserve">Módulo 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 t="str">
            <v>Pieza</v>
          </cell>
          <cell r="T1391">
            <v>0</v>
          </cell>
          <cell r="V1391" t="str">
            <v>FC</v>
          </cell>
        </row>
        <row r="1392">
          <cell r="A1392">
            <v>311</v>
          </cell>
          <cell r="B1392">
            <v>2017</v>
          </cell>
          <cell r="C1392">
            <v>8300</v>
          </cell>
          <cell r="D1392">
            <v>2</v>
          </cell>
          <cell r="E1392">
            <v>3</v>
          </cell>
          <cell r="F1392">
            <v>3</v>
          </cell>
          <cell r="G1392">
            <v>5000</v>
          </cell>
          <cell r="H1392">
            <v>5100</v>
          </cell>
          <cell r="I1392">
            <v>511</v>
          </cell>
          <cell r="J1392">
            <v>19</v>
          </cell>
          <cell r="K1392" t="str">
            <v>Mostrador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 t="str">
            <v>Pieza</v>
          </cell>
          <cell r="T1392">
            <v>0</v>
          </cell>
          <cell r="V1392" t="str">
            <v>FC</v>
          </cell>
        </row>
        <row r="1393">
          <cell r="A1393">
            <v>312</v>
          </cell>
          <cell r="B1393">
            <v>2017</v>
          </cell>
          <cell r="C1393">
            <v>8300</v>
          </cell>
          <cell r="D1393">
            <v>2</v>
          </cell>
          <cell r="E1393">
            <v>3</v>
          </cell>
          <cell r="F1393">
            <v>3</v>
          </cell>
          <cell r="G1393">
            <v>5000</v>
          </cell>
          <cell r="H1393">
            <v>5100</v>
          </cell>
          <cell r="I1393">
            <v>511</v>
          </cell>
          <cell r="J1393">
            <v>20</v>
          </cell>
          <cell r="K1393" t="str">
            <v>Sala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 t="str">
            <v>Pieza</v>
          </cell>
          <cell r="T1393">
            <v>0</v>
          </cell>
          <cell r="V1393" t="str">
            <v>FC</v>
          </cell>
        </row>
        <row r="1394">
          <cell r="A1394">
            <v>313</v>
          </cell>
          <cell r="B1394">
            <v>2017</v>
          </cell>
          <cell r="C1394">
            <v>8300</v>
          </cell>
          <cell r="D1394">
            <v>2</v>
          </cell>
          <cell r="E1394">
            <v>3</v>
          </cell>
          <cell r="F1394">
            <v>3</v>
          </cell>
          <cell r="G1394">
            <v>5000</v>
          </cell>
          <cell r="H1394">
            <v>5100</v>
          </cell>
          <cell r="I1394">
            <v>511</v>
          </cell>
          <cell r="J1394">
            <v>21</v>
          </cell>
          <cell r="K1394" t="str">
            <v>Silla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 t="str">
            <v>Pieza</v>
          </cell>
          <cell r="T1394">
            <v>0</v>
          </cell>
          <cell r="V1394" t="str">
            <v>FC</v>
          </cell>
        </row>
        <row r="1395">
          <cell r="A1395">
            <v>314</v>
          </cell>
          <cell r="B1395">
            <v>2017</v>
          </cell>
          <cell r="C1395">
            <v>8300</v>
          </cell>
          <cell r="D1395">
            <v>2</v>
          </cell>
          <cell r="E1395">
            <v>3</v>
          </cell>
          <cell r="F1395">
            <v>3</v>
          </cell>
          <cell r="G1395">
            <v>5000</v>
          </cell>
          <cell r="H1395">
            <v>5100</v>
          </cell>
          <cell r="I1395">
            <v>511</v>
          </cell>
          <cell r="J1395">
            <v>22</v>
          </cell>
          <cell r="K1395" t="str">
            <v>Sillón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 t="str">
            <v>Pieza</v>
          </cell>
          <cell r="T1395">
            <v>0</v>
          </cell>
          <cell r="V1395" t="str">
            <v>FC</v>
          </cell>
        </row>
        <row r="1396">
          <cell r="A1396">
            <v>315</v>
          </cell>
          <cell r="B1396">
            <v>2017</v>
          </cell>
          <cell r="C1396">
            <v>8300</v>
          </cell>
          <cell r="D1396">
            <v>2</v>
          </cell>
          <cell r="E1396">
            <v>3</v>
          </cell>
          <cell r="F1396">
            <v>3</v>
          </cell>
          <cell r="G1396">
            <v>5000</v>
          </cell>
          <cell r="H1396">
            <v>5100</v>
          </cell>
          <cell r="I1396">
            <v>512</v>
          </cell>
          <cell r="K1396" t="str">
            <v>Muebles, excepto de oficina y estantería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T1396">
            <v>0</v>
          </cell>
        </row>
        <row r="1397">
          <cell r="A1397">
            <v>316</v>
          </cell>
          <cell r="B1397">
            <v>2017</v>
          </cell>
          <cell r="C1397">
            <v>8300</v>
          </cell>
          <cell r="D1397">
            <v>2</v>
          </cell>
          <cell r="E1397">
            <v>3</v>
          </cell>
          <cell r="F1397">
            <v>3</v>
          </cell>
          <cell r="G1397">
            <v>5000</v>
          </cell>
          <cell r="H1397">
            <v>5100</v>
          </cell>
          <cell r="I1397">
            <v>512</v>
          </cell>
          <cell r="J1397">
            <v>1</v>
          </cell>
          <cell r="K1397" t="str">
            <v>Banco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 t="str">
            <v>Pieza</v>
          </cell>
          <cell r="T1397">
            <v>0</v>
          </cell>
          <cell r="V1397" t="str">
            <v>FC</v>
          </cell>
        </row>
        <row r="1398">
          <cell r="A1398">
            <v>317</v>
          </cell>
          <cell r="B1398">
            <v>2017</v>
          </cell>
          <cell r="C1398">
            <v>8300</v>
          </cell>
          <cell r="D1398">
            <v>2</v>
          </cell>
          <cell r="E1398">
            <v>3</v>
          </cell>
          <cell r="F1398">
            <v>3</v>
          </cell>
          <cell r="G1398">
            <v>5000</v>
          </cell>
          <cell r="H1398">
            <v>5100</v>
          </cell>
          <cell r="I1398">
            <v>512</v>
          </cell>
          <cell r="J1398">
            <v>2</v>
          </cell>
          <cell r="K1398" t="str">
            <v>Bote de arena (armero)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 t="str">
            <v>Pieza</v>
          </cell>
          <cell r="T1398">
            <v>0</v>
          </cell>
          <cell r="V1398" t="str">
            <v>AE</v>
          </cell>
        </row>
        <row r="1399">
          <cell r="A1399">
            <v>318</v>
          </cell>
          <cell r="B1399">
            <v>2017</v>
          </cell>
          <cell r="C1399">
            <v>8300</v>
          </cell>
          <cell r="D1399">
            <v>2</v>
          </cell>
          <cell r="E1399">
            <v>3</v>
          </cell>
          <cell r="F1399">
            <v>3</v>
          </cell>
          <cell r="G1399">
            <v>5000</v>
          </cell>
          <cell r="H1399">
            <v>5100</v>
          </cell>
          <cell r="I1399">
            <v>512</v>
          </cell>
          <cell r="J1399">
            <v>3</v>
          </cell>
          <cell r="K1399" t="str">
            <v>Buró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 t="str">
            <v>Pieza</v>
          </cell>
          <cell r="T1399">
            <v>0</v>
          </cell>
          <cell r="V1399" t="str">
            <v>FC</v>
          </cell>
        </row>
        <row r="1400">
          <cell r="A1400">
            <v>319</v>
          </cell>
          <cell r="B1400">
            <v>2017</v>
          </cell>
          <cell r="C1400">
            <v>8300</v>
          </cell>
          <cell r="D1400">
            <v>2</v>
          </cell>
          <cell r="E1400">
            <v>3</v>
          </cell>
          <cell r="F1400">
            <v>3</v>
          </cell>
          <cell r="G1400">
            <v>5000</v>
          </cell>
          <cell r="H1400">
            <v>5100</v>
          </cell>
          <cell r="I1400">
            <v>512</v>
          </cell>
          <cell r="J1400">
            <v>4</v>
          </cell>
          <cell r="K1400" t="str">
            <v>Cama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 t="str">
            <v>Pieza</v>
          </cell>
          <cell r="T1400">
            <v>0</v>
          </cell>
          <cell r="V1400" t="str">
            <v>FC</v>
          </cell>
        </row>
        <row r="1401">
          <cell r="A1401">
            <v>320</v>
          </cell>
          <cell r="B1401">
            <v>2017</v>
          </cell>
          <cell r="C1401">
            <v>8300</v>
          </cell>
          <cell r="D1401">
            <v>2</v>
          </cell>
          <cell r="E1401">
            <v>3</v>
          </cell>
          <cell r="F1401">
            <v>3</v>
          </cell>
          <cell r="G1401">
            <v>5000</v>
          </cell>
          <cell r="H1401">
            <v>5100</v>
          </cell>
          <cell r="I1401">
            <v>512</v>
          </cell>
          <cell r="J1401">
            <v>5</v>
          </cell>
          <cell r="K1401" t="str">
            <v>Juego de mesa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 t="str">
            <v>Pieza</v>
          </cell>
          <cell r="T1401">
            <v>0</v>
          </cell>
          <cell r="V1401" t="str">
            <v>FC</v>
          </cell>
        </row>
        <row r="1402">
          <cell r="A1402">
            <v>321</v>
          </cell>
          <cell r="B1402">
            <v>2017</v>
          </cell>
          <cell r="C1402">
            <v>8300</v>
          </cell>
          <cell r="D1402">
            <v>2</v>
          </cell>
          <cell r="E1402">
            <v>3</v>
          </cell>
          <cell r="F1402">
            <v>3</v>
          </cell>
          <cell r="G1402">
            <v>5000</v>
          </cell>
          <cell r="H1402">
            <v>5100</v>
          </cell>
          <cell r="I1402">
            <v>512</v>
          </cell>
          <cell r="J1402">
            <v>6</v>
          </cell>
          <cell r="K1402" t="str">
            <v>Litera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 t="str">
            <v>Pieza</v>
          </cell>
          <cell r="T1402">
            <v>0</v>
          </cell>
          <cell r="V1402" t="str">
            <v>FC</v>
          </cell>
        </row>
        <row r="1403">
          <cell r="A1403">
            <v>322</v>
          </cell>
          <cell r="B1403">
            <v>2017</v>
          </cell>
          <cell r="C1403">
            <v>8300</v>
          </cell>
          <cell r="D1403">
            <v>2</v>
          </cell>
          <cell r="E1403">
            <v>3</v>
          </cell>
          <cell r="F1403">
            <v>3</v>
          </cell>
          <cell r="G1403">
            <v>5000</v>
          </cell>
          <cell r="H1403">
            <v>5100</v>
          </cell>
          <cell r="I1403">
            <v>512</v>
          </cell>
          <cell r="J1403">
            <v>7</v>
          </cell>
          <cell r="K1403" t="str">
            <v>Rack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 t="str">
            <v>Pieza</v>
          </cell>
          <cell r="T1403">
            <v>0</v>
          </cell>
          <cell r="V1403" t="str">
            <v>AE</v>
          </cell>
        </row>
        <row r="1404">
          <cell r="A1404">
            <v>323</v>
          </cell>
          <cell r="B1404">
            <v>2017</v>
          </cell>
          <cell r="C1404">
            <v>8300</v>
          </cell>
          <cell r="D1404">
            <v>2</v>
          </cell>
          <cell r="E1404">
            <v>3</v>
          </cell>
          <cell r="F1404">
            <v>3</v>
          </cell>
          <cell r="G1404">
            <v>5000</v>
          </cell>
          <cell r="H1404">
            <v>5100</v>
          </cell>
          <cell r="I1404">
            <v>515</v>
          </cell>
          <cell r="K1404" t="str">
            <v>Equipo de cómputo y de tecnologías de la información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T1404">
            <v>0</v>
          </cell>
        </row>
        <row r="1405">
          <cell r="A1405">
            <v>324</v>
          </cell>
          <cell r="B1405">
            <v>2017</v>
          </cell>
          <cell r="C1405">
            <v>8300</v>
          </cell>
          <cell r="D1405">
            <v>2</v>
          </cell>
          <cell r="E1405">
            <v>3</v>
          </cell>
          <cell r="F1405">
            <v>3</v>
          </cell>
          <cell r="G1405">
            <v>5000</v>
          </cell>
          <cell r="H1405">
            <v>5100</v>
          </cell>
          <cell r="I1405">
            <v>515</v>
          </cell>
          <cell r="J1405">
            <v>1</v>
          </cell>
          <cell r="K1405" t="str">
            <v>Computadora de escritorio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 t="str">
            <v>Pieza</v>
          </cell>
          <cell r="T1405">
            <v>0</v>
          </cell>
          <cell r="V1405" t="str">
            <v>FC</v>
          </cell>
        </row>
        <row r="1406">
          <cell r="A1406">
            <v>325</v>
          </cell>
          <cell r="B1406">
            <v>2017</v>
          </cell>
          <cell r="C1406">
            <v>8300</v>
          </cell>
          <cell r="D1406">
            <v>2</v>
          </cell>
          <cell r="E1406">
            <v>3</v>
          </cell>
          <cell r="F1406">
            <v>3</v>
          </cell>
          <cell r="G1406">
            <v>5000</v>
          </cell>
          <cell r="H1406">
            <v>5100</v>
          </cell>
          <cell r="I1406">
            <v>515</v>
          </cell>
          <cell r="J1406">
            <v>2</v>
          </cell>
          <cell r="K1406" t="str">
            <v>Computadora portátil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 t="str">
            <v>Pieza</v>
          </cell>
          <cell r="T1406">
            <v>0</v>
          </cell>
          <cell r="V1406" t="str">
            <v>FC</v>
          </cell>
        </row>
        <row r="1407">
          <cell r="A1407">
            <v>326</v>
          </cell>
          <cell r="B1407">
            <v>2017</v>
          </cell>
          <cell r="C1407">
            <v>8300</v>
          </cell>
          <cell r="D1407">
            <v>2</v>
          </cell>
          <cell r="E1407">
            <v>3</v>
          </cell>
          <cell r="F1407">
            <v>3</v>
          </cell>
          <cell r="G1407">
            <v>5000</v>
          </cell>
          <cell r="H1407">
            <v>5100</v>
          </cell>
          <cell r="I1407">
            <v>515</v>
          </cell>
          <cell r="J1407">
            <v>3</v>
          </cell>
          <cell r="K1407" t="str">
            <v>Concentrador (HUB)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 t="str">
            <v>Pieza</v>
          </cell>
          <cell r="T1407">
            <v>0</v>
          </cell>
          <cell r="V1407" t="str">
            <v>FC</v>
          </cell>
        </row>
        <row r="1408">
          <cell r="A1408">
            <v>327</v>
          </cell>
          <cell r="B1408">
            <v>2017</v>
          </cell>
          <cell r="C1408">
            <v>8300</v>
          </cell>
          <cell r="D1408">
            <v>2</v>
          </cell>
          <cell r="E1408">
            <v>3</v>
          </cell>
          <cell r="F1408">
            <v>3</v>
          </cell>
          <cell r="G1408">
            <v>5000</v>
          </cell>
          <cell r="H1408">
            <v>5100</v>
          </cell>
          <cell r="I1408">
            <v>515</v>
          </cell>
          <cell r="J1408">
            <v>4</v>
          </cell>
          <cell r="K1408" t="str">
            <v>Digitalizador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 t="str">
            <v>Pieza</v>
          </cell>
          <cell r="T1408">
            <v>0</v>
          </cell>
          <cell r="V1408" t="str">
            <v>FC</v>
          </cell>
        </row>
        <row r="1409">
          <cell r="A1409">
            <v>328</v>
          </cell>
          <cell r="B1409">
            <v>2017</v>
          </cell>
          <cell r="C1409">
            <v>8300</v>
          </cell>
          <cell r="D1409">
            <v>2</v>
          </cell>
          <cell r="E1409">
            <v>3</v>
          </cell>
          <cell r="F1409">
            <v>3</v>
          </cell>
          <cell r="G1409">
            <v>5000</v>
          </cell>
          <cell r="H1409">
            <v>5100</v>
          </cell>
          <cell r="I1409">
            <v>515</v>
          </cell>
          <cell r="J1409">
            <v>5</v>
          </cell>
          <cell r="K1409" t="str">
            <v>Equipo de seguridad para filtrar información (firewall)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 t="str">
            <v>Pieza</v>
          </cell>
          <cell r="T1409">
            <v>0</v>
          </cell>
          <cell r="V1409" t="str">
            <v>FC</v>
          </cell>
        </row>
        <row r="1410">
          <cell r="A1410">
            <v>329</v>
          </cell>
          <cell r="B1410">
            <v>2017</v>
          </cell>
          <cell r="C1410">
            <v>8300</v>
          </cell>
          <cell r="D1410">
            <v>2</v>
          </cell>
          <cell r="E1410">
            <v>3</v>
          </cell>
          <cell r="F1410">
            <v>3</v>
          </cell>
          <cell r="G1410">
            <v>5000</v>
          </cell>
          <cell r="H1410">
            <v>5100</v>
          </cell>
          <cell r="I1410">
            <v>515</v>
          </cell>
          <cell r="J1410">
            <v>6</v>
          </cell>
          <cell r="K1410" t="str">
            <v>Escáner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 t="str">
            <v>Pieza</v>
          </cell>
          <cell r="T1410">
            <v>0</v>
          </cell>
          <cell r="V1410" t="str">
            <v>FC</v>
          </cell>
        </row>
        <row r="1411">
          <cell r="A1411">
            <v>330</v>
          </cell>
          <cell r="B1411">
            <v>2017</v>
          </cell>
          <cell r="C1411">
            <v>8300</v>
          </cell>
          <cell r="D1411">
            <v>2</v>
          </cell>
          <cell r="E1411">
            <v>3</v>
          </cell>
          <cell r="F1411">
            <v>3</v>
          </cell>
          <cell r="G1411">
            <v>5000</v>
          </cell>
          <cell r="H1411">
            <v>5100</v>
          </cell>
          <cell r="I1411">
            <v>515</v>
          </cell>
          <cell r="J1411">
            <v>7</v>
          </cell>
          <cell r="K1411" t="str">
            <v>Impresora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 t="str">
            <v>Pieza</v>
          </cell>
          <cell r="T1411">
            <v>0</v>
          </cell>
          <cell r="V1411" t="str">
            <v>FC</v>
          </cell>
        </row>
        <row r="1412">
          <cell r="A1412">
            <v>331</v>
          </cell>
          <cell r="B1412">
            <v>2017</v>
          </cell>
          <cell r="C1412">
            <v>8300</v>
          </cell>
          <cell r="D1412">
            <v>2</v>
          </cell>
          <cell r="E1412">
            <v>3</v>
          </cell>
          <cell r="F1412">
            <v>3</v>
          </cell>
          <cell r="G1412">
            <v>5000</v>
          </cell>
          <cell r="H1412">
            <v>5100</v>
          </cell>
          <cell r="I1412">
            <v>515</v>
          </cell>
          <cell r="J1412">
            <v>8</v>
          </cell>
          <cell r="K1412" t="str">
            <v xml:space="preserve">Lector biométrico 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 t="str">
            <v>Pieza</v>
          </cell>
          <cell r="T1412">
            <v>0</v>
          </cell>
          <cell r="V1412" t="str">
            <v>FC</v>
          </cell>
        </row>
        <row r="1413">
          <cell r="A1413">
            <v>332</v>
          </cell>
          <cell r="B1413">
            <v>2017</v>
          </cell>
          <cell r="C1413">
            <v>8300</v>
          </cell>
          <cell r="D1413">
            <v>2</v>
          </cell>
          <cell r="E1413">
            <v>3</v>
          </cell>
          <cell r="F1413">
            <v>3</v>
          </cell>
          <cell r="G1413">
            <v>5000</v>
          </cell>
          <cell r="H1413">
            <v>5100</v>
          </cell>
          <cell r="I1413">
            <v>515</v>
          </cell>
          <cell r="J1413">
            <v>9</v>
          </cell>
          <cell r="K1413" t="str">
            <v>Monitor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 t="str">
            <v>Pieza</v>
          </cell>
          <cell r="T1413">
            <v>0</v>
          </cell>
          <cell r="V1413" t="str">
            <v>FC</v>
          </cell>
        </row>
        <row r="1414">
          <cell r="A1414">
            <v>333</v>
          </cell>
          <cell r="B1414">
            <v>2017</v>
          </cell>
          <cell r="C1414">
            <v>8300</v>
          </cell>
          <cell r="D1414">
            <v>2</v>
          </cell>
          <cell r="E1414">
            <v>3</v>
          </cell>
          <cell r="F1414">
            <v>3</v>
          </cell>
          <cell r="G1414">
            <v>5000</v>
          </cell>
          <cell r="H1414">
            <v>5100</v>
          </cell>
          <cell r="I1414">
            <v>515</v>
          </cell>
          <cell r="J1414">
            <v>10</v>
          </cell>
          <cell r="K1414" t="str">
            <v>Multifuncional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 t="str">
            <v>Pieza</v>
          </cell>
          <cell r="T1414">
            <v>0</v>
          </cell>
          <cell r="V1414" t="str">
            <v>FC</v>
          </cell>
        </row>
        <row r="1415">
          <cell r="A1415">
            <v>334</v>
          </cell>
          <cell r="B1415">
            <v>2017</v>
          </cell>
          <cell r="C1415">
            <v>8300</v>
          </cell>
          <cell r="D1415">
            <v>2</v>
          </cell>
          <cell r="E1415">
            <v>3</v>
          </cell>
          <cell r="F1415">
            <v>3</v>
          </cell>
          <cell r="G1415">
            <v>5000</v>
          </cell>
          <cell r="H1415">
            <v>5100</v>
          </cell>
          <cell r="I1415">
            <v>515</v>
          </cell>
          <cell r="J1415">
            <v>11</v>
          </cell>
          <cell r="K1415" t="str">
            <v>Plotter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 t="str">
            <v>Pieza</v>
          </cell>
          <cell r="T1415">
            <v>0</v>
          </cell>
          <cell r="V1415" t="str">
            <v>FC</v>
          </cell>
        </row>
        <row r="1416">
          <cell r="A1416">
            <v>335</v>
          </cell>
          <cell r="B1416">
            <v>2017</v>
          </cell>
          <cell r="C1416">
            <v>8300</v>
          </cell>
          <cell r="D1416">
            <v>2</v>
          </cell>
          <cell r="E1416">
            <v>3</v>
          </cell>
          <cell r="F1416">
            <v>3</v>
          </cell>
          <cell r="G1416">
            <v>5000</v>
          </cell>
          <cell r="H1416">
            <v>5100</v>
          </cell>
          <cell r="I1416">
            <v>515</v>
          </cell>
          <cell r="J1416">
            <v>12</v>
          </cell>
          <cell r="K1416" t="str">
            <v>Regulador de voltaje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 t="str">
            <v>Pieza</v>
          </cell>
          <cell r="T1416">
            <v>0</v>
          </cell>
          <cell r="V1416" t="str">
            <v>FC</v>
          </cell>
        </row>
        <row r="1417">
          <cell r="A1417">
            <v>336</v>
          </cell>
          <cell r="B1417">
            <v>2017</v>
          </cell>
          <cell r="C1417">
            <v>8300</v>
          </cell>
          <cell r="D1417">
            <v>2</v>
          </cell>
          <cell r="E1417">
            <v>3</v>
          </cell>
          <cell r="F1417">
            <v>3</v>
          </cell>
          <cell r="G1417">
            <v>5000</v>
          </cell>
          <cell r="H1417">
            <v>5100</v>
          </cell>
          <cell r="I1417">
            <v>515</v>
          </cell>
          <cell r="J1417">
            <v>13</v>
          </cell>
          <cell r="K1417" t="str">
            <v xml:space="preserve">Teléfono 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 t="str">
            <v>Pieza</v>
          </cell>
          <cell r="T1417">
            <v>0</v>
          </cell>
          <cell r="V1417" t="str">
            <v>FC</v>
          </cell>
        </row>
        <row r="1418">
          <cell r="A1418">
            <v>337</v>
          </cell>
          <cell r="B1418">
            <v>2017</v>
          </cell>
          <cell r="C1418">
            <v>8300</v>
          </cell>
          <cell r="D1418">
            <v>2</v>
          </cell>
          <cell r="E1418">
            <v>3</v>
          </cell>
          <cell r="F1418">
            <v>3</v>
          </cell>
          <cell r="G1418">
            <v>5000</v>
          </cell>
          <cell r="H1418">
            <v>5100</v>
          </cell>
          <cell r="I1418">
            <v>515</v>
          </cell>
          <cell r="J1418">
            <v>14</v>
          </cell>
          <cell r="K1418" t="str">
            <v>Unidad de protección y respaldo de energía (UPS)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 t="str">
            <v>Pieza</v>
          </cell>
          <cell r="T1418">
            <v>0</v>
          </cell>
          <cell r="V1418" t="str">
            <v>FC</v>
          </cell>
        </row>
        <row r="1419">
          <cell r="A1419">
            <v>338</v>
          </cell>
          <cell r="B1419">
            <v>2017</v>
          </cell>
          <cell r="C1419">
            <v>8300</v>
          </cell>
          <cell r="D1419">
            <v>2</v>
          </cell>
          <cell r="E1419">
            <v>3</v>
          </cell>
          <cell r="F1419">
            <v>3</v>
          </cell>
          <cell r="G1419">
            <v>5000</v>
          </cell>
          <cell r="H1419">
            <v>5100</v>
          </cell>
          <cell r="I1419">
            <v>515</v>
          </cell>
          <cell r="J1419">
            <v>15</v>
          </cell>
          <cell r="K1419" t="str">
            <v>Tablet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 t="str">
            <v>Pieza</v>
          </cell>
          <cell r="T1419">
            <v>0</v>
          </cell>
          <cell r="V1419" t="str">
            <v>AE</v>
          </cell>
        </row>
        <row r="1420">
          <cell r="A1420">
            <v>339</v>
          </cell>
          <cell r="B1420">
            <v>2017</v>
          </cell>
          <cell r="C1420">
            <v>8300</v>
          </cell>
          <cell r="D1420">
            <v>2</v>
          </cell>
          <cell r="E1420">
            <v>3</v>
          </cell>
          <cell r="F1420">
            <v>3</v>
          </cell>
          <cell r="G1420">
            <v>5000</v>
          </cell>
          <cell r="H1420">
            <v>5100</v>
          </cell>
          <cell r="I1420">
            <v>519</v>
          </cell>
          <cell r="K1420" t="str">
            <v>Otros mobiliarios y equipos de administración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T1420">
            <v>0</v>
          </cell>
        </row>
        <row r="1421">
          <cell r="A1421">
            <v>340</v>
          </cell>
          <cell r="B1421">
            <v>2017</v>
          </cell>
          <cell r="C1421">
            <v>8300</v>
          </cell>
          <cell r="D1421">
            <v>2</v>
          </cell>
          <cell r="E1421">
            <v>3</v>
          </cell>
          <cell r="F1421">
            <v>3</v>
          </cell>
          <cell r="G1421">
            <v>5000</v>
          </cell>
          <cell r="H1421">
            <v>5100</v>
          </cell>
          <cell r="I1421">
            <v>519</v>
          </cell>
          <cell r="J1421">
            <v>1</v>
          </cell>
          <cell r="K1421" t="str">
            <v>Aire acondicionado</v>
          </cell>
          <cell r="S1421" t="str">
            <v>Pieza</v>
          </cell>
          <cell r="T1421">
            <v>0</v>
          </cell>
          <cell r="V1421" t="str">
            <v>FC</v>
          </cell>
        </row>
        <row r="1422">
          <cell r="A1422">
            <v>341</v>
          </cell>
          <cell r="B1422">
            <v>2017</v>
          </cell>
          <cell r="C1422">
            <v>8300</v>
          </cell>
          <cell r="D1422">
            <v>2</v>
          </cell>
          <cell r="E1422">
            <v>3</v>
          </cell>
          <cell r="F1422">
            <v>3</v>
          </cell>
          <cell r="G1422">
            <v>5000</v>
          </cell>
          <cell r="H1422">
            <v>5100</v>
          </cell>
          <cell r="I1422">
            <v>519</v>
          </cell>
          <cell r="J1422">
            <v>2</v>
          </cell>
          <cell r="K1422" t="str">
            <v>Circuito Cerrado de Televisión (CCTV)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 t="str">
            <v>Pieza</v>
          </cell>
          <cell r="T1422">
            <v>0</v>
          </cell>
          <cell r="V1422" t="str">
            <v>AE</v>
          </cell>
        </row>
        <row r="1423">
          <cell r="A1423">
            <v>342</v>
          </cell>
          <cell r="B1423">
            <v>2017</v>
          </cell>
          <cell r="C1423">
            <v>8300</v>
          </cell>
          <cell r="D1423">
            <v>2</v>
          </cell>
          <cell r="E1423">
            <v>3</v>
          </cell>
          <cell r="F1423">
            <v>3</v>
          </cell>
          <cell r="G1423">
            <v>5000</v>
          </cell>
          <cell r="H1423">
            <v>5100</v>
          </cell>
          <cell r="I1423">
            <v>519</v>
          </cell>
          <cell r="J1423">
            <v>3</v>
          </cell>
          <cell r="K1423" t="str">
            <v>Enfriador vertical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 t="str">
            <v>Pieza</v>
          </cell>
          <cell r="T1423">
            <v>0</v>
          </cell>
          <cell r="V1423" t="str">
            <v>FC</v>
          </cell>
        </row>
        <row r="1424">
          <cell r="A1424">
            <v>343</v>
          </cell>
          <cell r="B1424">
            <v>2017</v>
          </cell>
          <cell r="C1424">
            <v>8300</v>
          </cell>
          <cell r="D1424">
            <v>2</v>
          </cell>
          <cell r="E1424">
            <v>3</v>
          </cell>
          <cell r="F1424">
            <v>3</v>
          </cell>
          <cell r="G1424">
            <v>5000</v>
          </cell>
          <cell r="H1424">
            <v>5100</v>
          </cell>
          <cell r="I1424">
            <v>519</v>
          </cell>
          <cell r="J1424">
            <v>4</v>
          </cell>
          <cell r="K1424" t="str">
            <v xml:space="preserve">Enfriador y calentador de agua   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 t="str">
            <v>Pieza</v>
          </cell>
          <cell r="T1424">
            <v>0</v>
          </cell>
          <cell r="V1424" t="str">
            <v>AE</v>
          </cell>
        </row>
        <row r="1425">
          <cell r="A1425">
            <v>344</v>
          </cell>
          <cell r="B1425">
            <v>2017</v>
          </cell>
          <cell r="C1425">
            <v>8300</v>
          </cell>
          <cell r="D1425">
            <v>2</v>
          </cell>
          <cell r="E1425">
            <v>3</v>
          </cell>
          <cell r="F1425">
            <v>3</v>
          </cell>
          <cell r="G1425">
            <v>5000</v>
          </cell>
          <cell r="H1425">
            <v>5100</v>
          </cell>
          <cell r="I1425">
            <v>519</v>
          </cell>
          <cell r="J1425">
            <v>5</v>
          </cell>
          <cell r="K1425" t="str">
            <v>Fotocopiadora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 t="str">
            <v>Pieza</v>
          </cell>
          <cell r="T1425">
            <v>0</v>
          </cell>
          <cell r="V1425" t="str">
            <v>FC</v>
          </cell>
        </row>
        <row r="1426">
          <cell r="A1426">
            <v>345</v>
          </cell>
          <cell r="B1426">
            <v>2017</v>
          </cell>
          <cell r="C1426">
            <v>8300</v>
          </cell>
          <cell r="D1426">
            <v>2</v>
          </cell>
          <cell r="E1426">
            <v>3</v>
          </cell>
          <cell r="F1426">
            <v>3</v>
          </cell>
          <cell r="G1426">
            <v>5000</v>
          </cell>
          <cell r="H1426">
            <v>5100</v>
          </cell>
          <cell r="I1426">
            <v>519</v>
          </cell>
          <cell r="J1426">
            <v>6</v>
          </cell>
          <cell r="K1426" t="str">
            <v xml:space="preserve">Pantalla para proyector   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 t="str">
            <v>Pieza</v>
          </cell>
          <cell r="T1426">
            <v>0</v>
          </cell>
          <cell r="V1426" t="str">
            <v>FC</v>
          </cell>
        </row>
        <row r="1427">
          <cell r="A1427">
            <v>346</v>
          </cell>
          <cell r="B1427">
            <v>2017</v>
          </cell>
          <cell r="C1427">
            <v>8300</v>
          </cell>
          <cell r="D1427">
            <v>2</v>
          </cell>
          <cell r="E1427">
            <v>3</v>
          </cell>
          <cell r="F1427">
            <v>3</v>
          </cell>
          <cell r="G1427">
            <v>5000</v>
          </cell>
          <cell r="H1427">
            <v>5100</v>
          </cell>
          <cell r="I1427">
            <v>519</v>
          </cell>
          <cell r="J1427">
            <v>7</v>
          </cell>
          <cell r="K1427" t="str">
            <v>Refrigerador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 t="str">
            <v>Pieza</v>
          </cell>
          <cell r="T1427">
            <v>0</v>
          </cell>
          <cell r="V1427" t="str">
            <v>FC</v>
          </cell>
        </row>
        <row r="1428">
          <cell r="A1428">
            <v>347</v>
          </cell>
          <cell r="B1428">
            <v>2017</v>
          </cell>
          <cell r="C1428">
            <v>8300</v>
          </cell>
          <cell r="D1428">
            <v>2</v>
          </cell>
          <cell r="E1428">
            <v>3</v>
          </cell>
          <cell r="F1428">
            <v>3</v>
          </cell>
          <cell r="G1428">
            <v>5000</v>
          </cell>
          <cell r="H1428">
            <v>5100</v>
          </cell>
          <cell r="I1428">
            <v>519</v>
          </cell>
          <cell r="J1428">
            <v>8</v>
          </cell>
          <cell r="K1428" t="str">
            <v>Triturador de papel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 t="str">
            <v>Pieza</v>
          </cell>
          <cell r="T1428">
            <v>0</v>
          </cell>
          <cell r="V1428" t="str">
            <v>FC</v>
          </cell>
        </row>
        <row r="1429">
          <cell r="A1429">
            <v>348</v>
          </cell>
          <cell r="B1429">
            <v>2017</v>
          </cell>
          <cell r="C1429">
            <v>8300</v>
          </cell>
          <cell r="D1429">
            <v>2</v>
          </cell>
          <cell r="E1429">
            <v>3</v>
          </cell>
          <cell r="F1429">
            <v>3</v>
          </cell>
          <cell r="G1429">
            <v>5000</v>
          </cell>
          <cell r="H1429">
            <v>5100</v>
          </cell>
          <cell r="I1429">
            <v>519</v>
          </cell>
          <cell r="J1429">
            <v>9</v>
          </cell>
          <cell r="K1429" t="str">
            <v xml:space="preserve">Ventilador 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 t="str">
            <v>Pieza</v>
          </cell>
          <cell r="T1429">
            <v>0</v>
          </cell>
          <cell r="V1429" t="str">
            <v>FC</v>
          </cell>
        </row>
        <row r="1430">
          <cell r="A1430">
            <v>349</v>
          </cell>
          <cell r="B1430">
            <v>2017</v>
          </cell>
          <cell r="C1430">
            <v>8300</v>
          </cell>
          <cell r="D1430">
            <v>2</v>
          </cell>
          <cell r="E1430">
            <v>3</v>
          </cell>
          <cell r="F1430">
            <v>3</v>
          </cell>
          <cell r="G1430">
            <v>5000</v>
          </cell>
          <cell r="H1430">
            <v>5200</v>
          </cell>
          <cell r="K1430" t="str">
            <v>Mobiliario y Equipo Educacional y Recreativo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T1430">
            <v>0</v>
          </cell>
        </row>
        <row r="1431">
          <cell r="A1431">
            <v>350</v>
          </cell>
          <cell r="B1431">
            <v>2017</v>
          </cell>
          <cell r="C1431">
            <v>8300</v>
          </cell>
          <cell r="D1431">
            <v>2</v>
          </cell>
          <cell r="E1431">
            <v>3</v>
          </cell>
          <cell r="F1431">
            <v>3</v>
          </cell>
          <cell r="G1431">
            <v>5000</v>
          </cell>
          <cell r="H1431">
            <v>5200</v>
          </cell>
          <cell r="I1431">
            <v>521</v>
          </cell>
          <cell r="K1431" t="str">
            <v>Equipos y aparatos audiovisuales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T1431">
            <v>0</v>
          </cell>
        </row>
        <row r="1432">
          <cell r="A1432">
            <v>351</v>
          </cell>
          <cell r="B1432">
            <v>2017</v>
          </cell>
          <cell r="C1432">
            <v>8300</v>
          </cell>
          <cell r="D1432">
            <v>2</v>
          </cell>
          <cell r="E1432">
            <v>3</v>
          </cell>
          <cell r="F1432">
            <v>3</v>
          </cell>
          <cell r="G1432">
            <v>5000</v>
          </cell>
          <cell r="H1432">
            <v>5200</v>
          </cell>
          <cell r="I1432">
            <v>521</v>
          </cell>
          <cell r="J1432">
            <v>1</v>
          </cell>
          <cell r="K1432" t="str">
            <v xml:space="preserve">Equipo de sonido 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 t="str">
            <v>Equipo/
Pieza</v>
          </cell>
          <cell r="T1432">
            <v>0</v>
          </cell>
          <cell r="V1432" t="str">
            <v>FC</v>
          </cell>
        </row>
        <row r="1433">
          <cell r="A1433">
            <v>352</v>
          </cell>
          <cell r="B1433">
            <v>2017</v>
          </cell>
          <cell r="C1433">
            <v>8300</v>
          </cell>
          <cell r="D1433">
            <v>2</v>
          </cell>
          <cell r="E1433">
            <v>3</v>
          </cell>
          <cell r="F1433">
            <v>3</v>
          </cell>
          <cell r="G1433">
            <v>5000</v>
          </cell>
          <cell r="H1433">
            <v>5200</v>
          </cell>
          <cell r="I1433">
            <v>521</v>
          </cell>
          <cell r="J1433">
            <v>2</v>
          </cell>
          <cell r="K1433" t="str">
            <v xml:space="preserve">Grabadora 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 t="str">
            <v>Equipo/
Pieza</v>
          </cell>
          <cell r="T1433">
            <v>0</v>
          </cell>
          <cell r="V1433" t="str">
            <v>FC</v>
          </cell>
        </row>
        <row r="1434">
          <cell r="A1434">
            <v>353</v>
          </cell>
          <cell r="B1434">
            <v>2017</v>
          </cell>
          <cell r="C1434">
            <v>8300</v>
          </cell>
          <cell r="D1434">
            <v>2</v>
          </cell>
          <cell r="E1434">
            <v>3</v>
          </cell>
          <cell r="F1434">
            <v>3</v>
          </cell>
          <cell r="G1434">
            <v>5000</v>
          </cell>
          <cell r="H1434">
            <v>5200</v>
          </cell>
          <cell r="I1434">
            <v>521</v>
          </cell>
          <cell r="J1434">
            <v>3</v>
          </cell>
          <cell r="K1434" t="str">
            <v>Micrófono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 t="str">
            <v>Equipo/
Pieza</v>
          </cell>
          <cell r="T1434">
            <v>0</v>
          </cell>
          <cell r="V1434" t="str">
            <v>FC</v>
          </cell>
        </row>
        <row r="1435">
          <cell r="A1435">
            <v>354</v>
          </cell>
          <cell r="B1435">
            <v>2017</v>
          </cell>
          <cell r="C1435">
            <v>8300</v>
          </cell>
          <cell r="D1435">
            <v>2</v>
          </cell>
          <cell r="E1435">
            <v>3</v>
          </cell>
          <cell r="F1435">
            <v>3</v>
          </cell>
          <cell r="G1435">
            <v>5000</v>
          </cell>
          <cell r="H1435">
            <v>5200</v>
          </cell>
          <cell r="I1435">
            <v>521</v>
          </cell>
          <cell r="J1435">
            <v>4</v>
          </cell>
          <cell r="K1435" t="str">
            <v>Pantalla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 t="str">
            <v>Equipo/
Pieza</v>
          </cell>
          <cell r="T1435">
            <v>0</v>
          </cell>
          <cell r="V1435" t="str">
            <v>FC</v>
          </cell>
        </row>
        <row r="1436">
          <cell r="A1436">
            <v>355</v>
          </cell>
          <cell r="B1436">
            <v>2017</v>
          </cell>
          <cell r="C1436">
            <v>8300</v>
          </cell>
          <cell r="D1436">
            <v>2</v>
          </cell>
          <cell r="E1436">
            <v>3</v>
          </cell>
          <cell r="F1436">
            <v>3</v>
          </cell>
          <cell r="G1436">
            <v>5000</v>
          </cell>
          <cell r="H1436">
            <v>5200</v>
          </cell>
          <cell r="I1436">
            <v>521</v>
          </cell>
          <cell r="J1436">
            <v>5</v>
          </cell>
          <cell r="K1436" t="str">
            <v>Pedestal para micrófono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 t="str">
            <v>Equipo/
Pieza</v>
          </cell>
          <cell r="T1436">
            <v>0</v>
          </cell>
          <cell r="V1436" t="str">
            <v>FC</v>
          </cell>
        </row>
        <row r="1437">
          <cell r="A1437">
            <v>356</v>
          </cell>
          <cell r="B1437">
            <v>2017</v>
          </cell>
          <cell r="C1437">
            <v>8300</v>
          </cell>
          <cell r="D1437">
            <v>2</v>
          </cell>
          <cell r="E1437">
            <v>3</v>
          </cell>
          <cell r="F1437">
            <v>3</v>
          </cell>
          <cell r="G1437">
            <v>5000</v>
          </cell>
          <cell r="H1437">
            <v>5200</v>
          </cell>
          <cell r="I1437">
            <v>521</v>
          </cell>
          <cell r="J1437">
            <v>6</v>
          </cell>
          <cell r="K1437" t="str">
            <v>Reproductor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 t="str">
            <v>Equipo/
Pieza</v>
          </cell>
          <cell r="T1437">
            <v>0</v>
          </cell>
          <cell r="V1437" t="str">
            <v>FC</v>
          </cell>
        </row>
        <row r="1438">
          <cell r="A1438">
            <v>357</v>
          </cell>
          <cell r="B1438">
            <v>2017</v>
          </cell>
          <cell r="C1438">
            <v>8300</v>
          </cell>
          <cell r="D1438">
            <v>2</v>
          </cell>
          <cell r="E1438">
            <v>3</v>
          </cell>
          <cell r="F1438">
            <v>3</v>
          </cell>
          <cell r="G1438">
            <v>5000</v>
          </cell>
          <cell r="H1438">
            <v>5200</v>
          </cell>
          <cell r="I1438">
            <v>523</v>
          </cell>
          <cell r="K1438" t="str">
            <v>Cámaras fotográficas y de video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T1438">
            <v>0</v>
          </cell>
        </row>
        <row r="1439">
          <cell r="A1439">
            <v>358</v>
          </cell>
          <cell r="B1439">
            <v>2017</v>
          </cell>
          <cell r="C1439">
            <v>8300</v>
          </cell>
          <cell r="D1439">
            <v>2</v>
          </cell>
          <cell r="E1439">
            <v>3</v>
          </cell>
          <cell r="F1439">
            <v>3</v>
          </cell>
          <cell r="G1439">
            <v>5000</v>
          </cell>
          <cell r="H1439">
            <v>5200</v>
          </cell>
          <cell r="I1439">
            <v>523</v>
          </cell>
          <cell r="J1439">
            <v>1</v>
          </cell>
          <cell r="K1439" t="str">
            <v xml:space="preserve">Cámara 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 t="str">
            <v>Pieza</v>
          </cell>
          <cell r="T1439">
            <v>0</v>
          </cell>
          <cell r="V1439" t="str">
            <v>FC</v>
          </cell>
        </row>
        <row r="1440">
          <cell r="A1440">
            <v>359</v>
          </cell>
          <cell r="B1440">
            <v>2017</v>
          </cell>
          <cell r="C1440">
            <v>8300</v>
          </cell>
          <cell r="D1440">
            <v>2</v>
          </cell>
          <cell r="E1440">
            <v>3</v>
          </cell>
          <cell r="F1440">
            <v>3</v>
          </cell>
          <cell r="G1440">
            <v>5000</v>
          </cell>
          <cell r="H1440">
            <v>5200</v>
          </cell>
          <cell r="I1440">
            <v>523</v>
          </cell>
          <cell r="J1440">
            <v>2</v>
          </cell>
          <cell r="K1440" t="str">
            <v>Concentrador video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 t="str">
            <v>Pieza</v>
          </cell>
          <cell r="T1440">
            <v>0</v>
          </cell>
          <cell r="V1440" t="str">
            <v>FC</v>
          </cell>
        </row>
        <row r="1441">
          <cell r="A1441">
            <v>360</v>
          </cell>
          <cell r="B1441">
            <v>2017</v>
          </cell>
          <cell r="C1441">
            <v>8300</v>
          </cell>
          <cell r="D1441">
            <v>2</v>
          </cell>
          <cell r="E1441">
            <v>3</v>
          </cell>
          <cell r="F1441">
            <v>3</v>
          </cell>
          <cell r="G1441">
            <v>5000</v>
          </cell>
          <cell r="H1441">
            <v>5200</v>
          </cell>
          <cell r="I1441">
            <v>523</v>
          </cell>
          <cell r="J1441">
            <v>3</v>
          </cell>
          <cell r="K1441" t="str">
            <v xml:space="preserve">Consola 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 t="str">
            <v>Pieza</v>
          </cell>
          <cell r="T1441">
            <v>0</v>
          </cell>
          <cell r="V1441" t="str">
            <v>FC</v>
          </cell>
        </row>
        <row r="1442">
          <cell r="A1442">
            <v>361</v>
          </cell>
          <cell r="B1442">
            <v>2017</v>
          </cell>
          <cell r="C1442">
            <v>8300</v>
          </cell>
          <cell r="D1442">
            <v>2</v>
          </cell>
          <cell r="E1442">
            <v>3</v>
          </cell>
          <cell r="F1442">
            <v>3</v>
          </cell>
          <cell r="G1442">
            <v>5000</v>
          </cell>
          <cell r="H1442">
            <v>5200</v>
          </cell>
          <cell r="I1442">
            <v>523</v>
          </cell>
          <cell r="J1442">
            <v>4</v>
          </cell>
          <cell r="K1442" t="str">
            <v>Equipo para reproducción y grabación de video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 t="str">
            <v>Pieza</v>
          </cell>
          <cell r="T1442">
            <v>0</v>
          </cell>
          <cell r="V1442" t="str">
            <v>FC</v>
          </cell>
        </row>
        <row r="1443">
          <cell r="A1443">
            <v>362</v>
          </cell>
          <cell r="B1443">
            <v>2017</v>
          </cell>
          <cell r="C1443">
            <v>8300</v>
          </cell>
          <cell r="D1443">
            <v>2</v>
          </cell>
          <cell r="E1443">
            <v>3</v>
          </cell>
          <cell r="F1443">
            <v>3</v>
          </cell>
          <cell r="G1443">
            <v>5000</v>
          </cell>
          <cell r="H1443">
            <v>5200</v>
          </cell>
          <cell r="I1443">
            <v>523</v>
          </cell>
          <cell r="J1443">
            <v>5</v>
          </cell>
          <cell r="K1443" t="str">
            <v>Grabadora reproductora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 t="str">
            <v>Pieza</v>
          </cell>
          <cell r="T1443">
            <v>0</v>
          </cell>
          <cell r="V1443" t="str">
            <v>FC</v>
          </cell>
        </row>
        <row r="1444">
          <cell r="A1444">
            <v>363</v>
          </cell>
          <cell r="B1444">
            <v>2017</v>
          </cell>
          <cell r="C1444">
            <v>8300</v>
          </cell>
          <cell r="D1444">
            <v>2</v>
          </cell>
          <cell r="E1444">
            <v>3</v>
          </cell>
          <cell r="F1444">
            <v>3</v>
          </cell>
          <cell r="G1444">
            <v>5000</v>
          </cell>
          <cell r="H1444">
            <v>5200</v>
          </cell>
          <cell r="I1444">
            <v>523</v>
          </cell>
          <cell r="J1444">
            <v>6</v>
          </cell>
          <cell r="K1444" t="str">
            <v xml:space="preserve">Lámpara 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 t="str">
            <v>Pieza</v>
          </cell>
          <cell r="T1444">
            <v>0</v>
          </cell>
          <cell r="V1444" t="str">
            <v>FC</v>
          </cell>
        </row>
        <row r="1445">
          <cell r="A1445">
            <v>364</v>
          </cell>
          <cell r="B1445">
            <v>2017</v>
          </cell>
          <cell r="C1445">
            <v>8300</v>
          </cell>
          <cell r="D1445">
            <v>2</v>
          </cell>
          <cell r="E1445">
            <v>3</v>
          </cell>
          <cell r="F1445">
            <v>3</v>
          </cell>
          <cell r="G1445">
            <v>5000</v>
          </cell>
          <cell r="H1445">
            <v>5200</v>
          </cell>
          <cell r="I1445">
            <v>523</v>
          </cell>
          <cell r="J1445">
            <v>7</v>
          </cell>
          <cell r="K1445" t="str">
            <v>Lentes cámara y/o video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 t="str">
            <v>Pieza</v>
          </cell>
          <cell r="T1445">
            <v>0</v>
          </cell>
          <cell r="V1445" t="str">
            <v>FC</v>
          </cell>
        </row>
        <row r="1446">
          <cell r="A1446">
            <v>365</v>
          </cell>
          <cell r="B1446">
            <v>2017</v>
          </cell>
          <cell r="C1446">
            <v>8300</v>
          </cell>
          <cell r="D1446">
            <v>2</v>
          </cell>
          <cell r="E1446">
            <v>3</v>
          </cell>
          <cell r="F1446">
            <v>3</v>
          </cell>
          <cell r="G1446">
            <v>5000</v>
          </cell>
          <cell r="H1446">
            <v>5200</v>
          </cell>
          <cell r="I1446">
            <v>523</v>
          </cell>
          <cell r="J1446">
            <v>8</v>
          </cell>
          <cell r="K1446" t="str">
            <v>Sistema portátil de grabación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 t="str">
            <v>Pieza</v>
          </cell>
          <cell r="T1446">
            <v>0</v>
          </cell>
          <cell r="V1446" t="str">
            <v>FC</v>
          </cell>
        </row>
        <row r="1447">
          <cell r="A1447">
            <v>366</v>
          </cell>
          <cell r="B1447">
            <v>2017</v>
          </cell>
          <cell r="C1447">
            <v>8300</v>
          </cell>
          <cell r="D1447">
            <v>2</v>
          </cell>
          <cell r="E1447">
            <v>3</v>
          </cell>
          <cell r="F1447">
            <v>3</v>
          </cell>
          <cell r="G1447">
            <v>5000</v>
          </cell>
          <cell r="H1447">
            <v>5200</v>
          </cell>
          <cell r="I1447">
            <v>523</v>
          </cell>
          <cell r="J1447">
            <v>9</v>
          </cell>
          <cell r="K1447" t="str">
            <v>Tripié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 t="str">
            <v>Pieza</v>
          </cell>
          <cell r="T1447">
            <v>0</v>
          </cell>
          <cell r="V1447" t="str">
            <v>FC</v>
          </cell>
        </row>
        <row r="1448">
          <cell r="A1448">
            <v>367</v>
          </cell>
          <cell r="B1448">
            <v>2017</v>
          </cell>
          <cell r="C1448">
            <v>8300</v>
          </cell>
          <cell r="D1448">
            <v>2</v>
          </cell>
          <cell r="E1448">
            <v>3</v>
          </cell>
          <cell r="F1448">
            <v>3</v>
          </cell>
          <cell r="G1448">
            <v>5000</v>
          </cell>
          <cell r="H1448">
            <v>5200</v>
          </cell>
          <cell r="I1448">
            <v>523</v>
          </cell>
          <cell r="J1448">
            <v>10</v>
          </cell>
          <cell r="K1448" t="str">
            <v>Videoproyector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 t="str">
            <v>Pieza</v>
          </cell>
          <cell r="T1448">
            <v>0</v>
          </cell>
          <cell r="V1448" t="str">
            <v>FC</v>
          </cell>
        </row>
        <row r="1449">
          <cell r="A1449">
            <v>368</v>
          </cell>
          <cell r="B1449">
            <v>2017</v>
          </cell>
          <cell r="C1449">
            <v>8300</v>
          </cell>
          <cell r="D1449">
            <v>2</v>
          </cell>
          <cell r="E1449">
            <v>3</v>
          </cell>
          <cell r="F1449">
            <v>3</v>
          </cell>
          <cell r="G1449">
            <v>5000</v>
          </cell>
          <cell r="H1449">
            <v>5400</v>
          </cell>
          <cell r="K1449" t="str">
            <v>Vehículos y Equipo de Transporte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T1449">
            <v>0</v>
          </cell>
        </row>
        <row r="1450">
          <cell r="A1450">
            <v>369</v>
          </cell>
          <cell r="B1450">
            <v>2017</v>
          </cell>
          <cell r="C1450">
            <v>8300</v>
          </cell>
          <cell r="D1450">
            <v>2</v>
          </cell>
          <cell r="E1450">
            <v>3</v>
          </cell>
          <cell r="F1450">
            <v>3</v>
          </cell>
          <cell r="G1450">
            <v>5000</v>
          </cell>
          <cell r="H1450">
            <v>5400</v>
          </cell>
          <cell r="I1450">
            <v>541</v>
          </cell>
          <cell r="K1450" t="str">
            <v>Vehículos y equipo terrestre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</row>
        <row r="1451">
          <cell r="A1451">
            <v>370</v>
          </cell>
          <cell r="B1451">
            <v>2017</v>
          </cell>
          <cell r="C1451">
            <v>8300</v>
          </cell>
          <cell r="D1451">
            <v>2</v>
          </cell>
          <cell r="E1451">
            <v>3</v>
          </cell>
          <cell r="F1451">
            <v>3</v>
          </cell>
          <cell r="G1451">
            <v>5000</v>
          </cell>
          <cell r="H1451">
            <v>5400</v>
          </cell>
          <cell r="I1451">
            <v>541</v>
          </cell>
          <cell r="J1451">
            <v>1</v>
          </cell>
          <cell r="K1451" t="str">
            <v xml:space="preserve">Bicicleta 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 t="str">
            <v>Pieza</v>
          </cell>
          <cell r="T1451">
            <v>0</v>
          </cell>
          <cell r="V1451" t="str">
            <v>FC</v>
          </cell>
        </row>
        <row r="1452">
          <cell r="A1452">
            <v>371</v>
          </cell>
          <cell r="B1452">
            <v>2017</v>
          </cell>
          <cell r="C1452">
            <v>8300</v>
          </cell>
          <cell r="D1452">
            <v>2</v>
          </cell>
          <cell r="E1452">
            <v>3</v>
          </cell>
          <cell r="F1452">
            <v>3</v>
          </cell>
          <cell r="G1452">
            <v>5000</v>
          </cell>
          <cell r="H1452">
            <v>5400</v>
          </cell>
          <cell r="I1452">
            <v>541</v>
          </cell>
          <cell r="J1452">
            <v>2</v>
          </cell>
          <cell r="K1452" t="str">
            <v xml:space="preserve">Cuatrimoto 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 t="str">
            <v>Pieza</v>
          </cell>
          <cell r="T1452">
            <v>0</v>
          </cell>
          <cell r="V1452" t="str">
            <v>FC</v>
          </cell>
        </row>
        <row r="1453">
          <cell r="A1453">
            <v>372</v>
          </cell>
          <cell r="B1453">
            <v>2017</v>
          </cell>
          <cell r="C1453">
            <v>8300</v>
          </cell>
          <cell r="D1453">
            <v>2</v>
          </cell>
          <cell r="E1453">
            <v>3</v>
          </cell>
          <cell r="F1453">
            <v>3</v>
          </cell>
          <cell r="G1453">
            <v>5000</v>
          </cell>
          <cell r="H1453">
            <v>5400</v>
          </cell>
          <cell r="I1453">
            <v>541</v>
          </cell>
          <cell r="J1453">
            <v>3</v>
          </cell>
          <cell r="K1453" t="str">
            <v>Motocicleta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 t="str">
            <v>Pieza</v>
          </cell>
          <cell r="T1453">
            <v>0</v>
          </cell>
          <cell r="V1453" t="str">
            <v>FC</v>
          </cell>
        </row>
        <row r="1454">
          <cell r="A1454">
            <v>373</v>
          </cell>
          <cell r="B1454">
            <v>2017</v>
          </cell>
          <cell r="C1454">
            <v>8300</v>
          </cell>
          <cell r="D1454">
            <v>2</v>
          </cell>
          <cell r="E1454">
            <v>3</v>
          </cell>
          <cell r="F1454">
            <v>3</v>
          </cell>
          <cell r="G1454">
            <v>5000</v>
          </cell>
          <cell r="H1454">
            <v>5400</v>
          </cell>
          <cell r="I1454">
            <v>541</v>
          </cell>
          <cell r="J1454">
            <v>4</v>
          </cell>
          <cell r="K1454" t="str">
            <v xml:space="preserve">Vehículo </v>
          </cell>
          <cell r="S1454" t="str">
            <v>Pieza</v>
          </cell>
          <cell r="V1454" t="str">
            <v>FC</v>
          </cell>
        </row>
        <row r="1455">
          <cell r="A1455">
            <v>374</v>
          </cell>
          <cell r="B1455">
            <v>2017</v>
          </cell>
          <cell r="C1455">
            <v>8300</v>
          </cell>
          <cell r="D1455">
            <v>2</v>
          </cell>
          <cell r="E1455">
            <v>3</v>
          </cell>
          <cell r="F1455">
            <v>3</v>
          </cell>
          <cell r="G1455">
            <v>5000</v>
          </cell>
          <cell r="H1455">
            <v>5400</v>
          </cell>
          <cell r="I1455">
            <v>541</v>
          </cell>
          <cell r="J1455">
            <v>4</v>
          </cell>
          <cell r="K1455" t="str">
            <v>Vehículo sedan</v>
          </cell>
          <cell r="S1455" t="str">
            <v>Pieza</v>
          </cell>
        </row>
        <row r="1456">
          <cell r="A1456">
            <v>375</v>
          </cell>
          <cell r="B1456">
            <v>2017</v>
          </cell>
          <cell r="C1456">
            <v>8300</v>
          </cell>
          <cell r="D1456">
            <v>2</v>
          </cell>
          <cell r="E1456">
            <v>3</v>
          </cell>
          <cell r="F1456">
            <v>3</v>
          </cell>
          <cell r="G1456">
            <v>5000</v>
          </cell>
          <cell r="H1456">
            <v>5400</v>
          </cell>
          <cell r="I1456">
            <v>541</v>
          </cell>
          <cell r="J1456">
            <v>5</v>
          </cell>
          <cell r="K1456" t="str">
            <v>Bicicleta municipal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 t="str">
            <v>Pieza</v>
          </cell>
          <cell r="T1456">
            <v>0</v>
          </cell>
          <cell r="V1456" t="str">
            <v>FC/FM</v>
          </cell>
        </row>
        <row r="1457">
          <cell r="A1457">
            <v>376</v>
          </cell>
          <cell r="B1457">
            <v>2017</v>
          </cell>
          <cell r="C1457">
            <v>8300</v>
          </cell>
          <cell r="D1457">
            <v>2</v>
          </cell>
          <cell r="E1457">
            <v>3</v>
          </cell>
          <cell r="F1457">
            <v>3</v>
          </cell>
          <cell r="G1457">
            <v>5000</v>
          </cell>
          <cell r="H1457">
            <v>5400</v>
          </cell>
          <cell r="I1457">
            <v>541</v>
          </cell>
          <cell r="J1457">
            <v>6</v>
          </cell>
          <cell r="K1457" t="str">
            <v>Cuatrimoto municipal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 t="str">
            <v>Pieza</v>
          </cell>
          <cell r="T1457">
            <v>0</v>
          </cell>
          <cell r="V1457" t="str">
            <v>FC/FM</v>
          </cell>
        </row>
        <row r="1458">
          <cell r="A1458">
            <v>377</v>
          </cell>
          <cell r="B1458">
            <v>2017</v>
          </cell>
          <cell r="C1458">
            <v>8300</v>
          </cell>
          <cell r="D1458">
            <v>2</v>
          </cell>
          <cell r="E1458">
            <v>3</v>
          </cell>
          <cell r="F1458">
            <v>3</v>
          </cell>
          <cell r="G1458">
            <v>5000</v>
          </cell>
          <cell r="H1458">
            <v>5400</v>
          </cell>
          <cell r="I1458">
            <v>541</v>
          </cell>
          <cell r="J1458">
            <v>7</v>
          </cell>
          <cell r="K1458" t="str">
            <v>Motocicleta municipal</v>
          </cell>
          <cell r="S1458" t="str">
            <v>Pieza</v>
          </cell>
          <cell r="V1458" t="str">
            <v>FC/FM</v>
          </cell>
        </row>
        <row r="1459">
          <cell r="A1459">
            <v>378</v>
          </cell>
          <cell r="B1459">
            <v>2017</v>
          </cell>
          <cell r="C1459">
            <v>8300</v>
          </cell>
          <cell r="D1459">
            <v>2</v>
          </cell>
          <cell r="E1459">
            <v>3</v>
          </cell>
          <cell r="F1459">
            <v>3</v>
          </cell>
          <cell r="G1459">
            <v>5000</v>
          </cell>
          <cell r="H1459">
            <v>5400</v>
          </cell>
          <cell r="I1459">
            <v>541</v>
          </cell>
          <cell r="J1459">
            <v>8</v>
          </cell>
          <cell r="K1459" t="str">
            <v>Vehículo Municipal</v>
          </cell>
          <cell r="S1459" t="str">
            <v>Pieza</v>
          </cell>
          <cell r="V1459" t="str">
            <v>FC/FM</v>
          </cell>
        </row>
        <row r="1460">
          <cell r="A1460">
            <v>379</v>
          </cell>
          <cell r="B1460">
            <v>2017</v>
          </cell>
          <cell r="C1460">
            <v>8300</v>
          </cell>
          <cell r="D1460">
            <v>2</v>
          </cell>
          <cell r="E1460">
            <v>3</v>
          </cell>
          <cell r="F1460">
            <v>3</v>
          </cell>
          <cell r="G1460">
            <v>5000</v>
          </cell>
          <cell r="H1460">
            <v>5500</v>
          </cell>
          <cell r="K1460" t="str">
            <v>Equipo de Defensa y Seguridad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</row>
        <row r="1461">
          <cell r="A1461">
            <v>380</v>
          </cell>
          <cell r="B1461">
            <v>2017</v>
          </cell>
          <cell r="C1461">
            <v>8300</v>
          </cell>
          <cell r="D1461">
            <v>2</v>
          </cell>
          <cell r="E1461">
            <v>3</v>
          </cell>
          <cell r="F1461">
            <v>3</v>
          </cell>
          <cell r="G1461">
            <v>5000</v>
          </cell>
          <cell r="H1461">
            <v>5500</v>
          </cell>
          <cell r="I1461">
            <v>551</v>
          </cell>
          <cell r="K1461" t="str">
            <v>Equipo de defensa y seguridad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</row>
        <row r="1462">
          <cell r="A1462">
            <v>381</v>
          </cell>
          <cell r="B1462">
            <v>2017</v>
          </cell>
          <cell r="C1462">
            <v>8300</v>
          </cell>
          <cell r="D1462">
            <v>2</v>
          </cell>
          <cell r="E1462">
            <v>3</v>
          </cell>
          <cell r="F1462">
            <v>3</v>
          </cell>
          <cell r="G1462">
            <v>5000</v>
          </cell>
          <cell r="H1462">
            <v>5500</v>
          </cell>
          <cell r="I1462">
            <v>551</v>
          </cell>
          <cell r="J1462">
            <v>1</v>
          </cell>
          <cell r="K1462" t="str">
            <v xml:space="preserve">Ariete 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 t="str">
            <v>Pieza</v>
          </cell>
          <cell r="T1462">
            <v>0</v>
          </cell>
          <cell r="V1462" t="str">
            <v>FC</v>
          </cell>
        </row>
        <row r="1463">
          <cell r="A1463">
            <v>382</v>
          </cell>
          <cell r="B1463">
            <v>2017</v>
          </cell>
          <cell r="C1463">
            <v>8300</v>
          </cell>
          <cell r="D1463">
            <v>2</v>
          </cell>
          <cell r="E1463">
            <v>3</v>
          </cell>
          <cell r="F1463">
            <v>3</v>
          </cell>
          <cell r="G1463">
            <v>5000</v>
          </cell>
          <cell r="H1463">
            <v>5500</v>
          </cell>
          <cell r="I1463">
            <v>551</v>
          </cell>
          <cell r="J1463">
            <v>2</v>
          </cell>
          <cell r="K1463" t="str">
            <v>Arma corta</v>
          </cell>
          <cell r="S1463" t="str">
            <v>Pieza</v>
          </cell>
          <cell r="V1463" t="str">
            <v>FC</v>
          </cell>
        </row>
        <row r="1464">
          <cell r="A1464">
            <v>383</v>
          </cell>
          <cell r="B1464">
            <v>2017</v>
          </cell>
          <cell r="C1464">
            <v>8300</v>
          </cell>
          <cell r="D1464">
            <v>2</v>
          </cell>
          <cell r="E1464">
            <v>3</v>
          </cell>
          <cell r="F1464">
            <v>3</v>
          </cell>
          <cell r="G1464">
            <v>5000</v>
          </cell>
          <cell r="H1464">
            <v>5500</v>
          </cell>
          <cell r="I1464">
            <v>551</v>
          </cell>
          <cell r="J1464">
            <v>3</v>
          </cell>
          <cell r="K1464" t="str">
            <v>Arma corta municipal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 t="str">
            <v>Pieza</v>
          </cell>
          <cell r="T1464">
            <v>0</v>
          </cell>
          <cell r="V1464" t="str">
            <v>FC/FM</v>
          </cell>
        </row>
        <row r="1465">
          <cell r="A1465">
            <v>384</v>
          </cell>
          <cell r="B1465">
            <v>2017</v>
          </cell>
          <cell r="C1465">
            <v>8300</v>
          </cell>
          <cell r="D1465">
            <v>2</v>
          </cell>
          <cell r="E1465">
            <v>3</v>
          </cell>
          <cell r="F1465">
            <v>3</v>
          </cell>
          <cell r="G1465">
            <v>5000</v>
          </cell>
          <cell r="H1465">
            <v>5500</v>
          </cell>
          <cell r="I1465">
            <v>551</v>
          </cell>
          <cell r="J1465">
            <v>4</v>
          </cell>
          <cell r="K1465" t="str">
            <v>Arma larga</v>
          </cell>
          <cell r="S1465" t="str">
            <v>Pieza</v>
          </cell>
          <cell r="V1465" t="str">
            <v>FC</v>
          </cell>
        </row>
        <row r="1466">
          <cell r="A1466">
            <v>385</v>
          </cell>
          <cell r="B1466">
            <v>2017</v>
          </cell>
          <cell r="C1466">
            <v>8300</v>
          </cell>
          <cell r="D1466">
            <v>2</v>
          </cell>
          <cell r="E1466">
            <v>3</v>
          </cell>
          <cell r="F1466">
            <v>3</v>
          </cell>
          <cell r="G1466">
            <v>5000</v>
          </cell>
          <cell r="H1466">
            <v>5500</v>
          </cell>
          <cell r="I1466">
            <v>551</v>
          </cell>
          <cell r="J1466">
            <v>5</v>
          </cell>
          <cell r="K1466" t="str">
            <v>Arma larga municipal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 t="str">
            <v>Pieza</v>
          </cell>
          <cell r="T1466">
            <v>0</v>
          </cell>
          <cell r="V1466" t="str">
            <v>FC/FM</v>
          </cell>
        </row>
        <row r="1467">
          <cell r="A1467">
            <v>386</v>
          </cell>
          <cell r="B1467">
            <v>2017</v>
          </cell>
          <cell r="C1467">
            <v>8300</v>
          </cell>
          <cell r="D1467">
            <v>2</v>
          </cell>
          <cell r="E1467">
            <v>3</v>
          </cell>
          <cell r="F1467">
            <v>3</v>
          </cell>
          <cell r="G1467">
            <v>5000</v>
          </cell>
          <cell r="H1467">
            <v>5500</v>
          </cell>
          <cell r="I1467">
            <v>551</v>
          </cell>
          <cell r="J1467">
            <v>6</v>
          </cell>
          <cell r="K1467" t="str">
            <v xml:space="preserve">Binoculares 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 t="str">
            <v>Pieza</v>
          </cell>
          <cell r="T1467">
            <v>0</v>
          </cell>
          <cell r="V1467" t="str">
            <v>FC</v>
          </cell>
        </row>
        <row r="1468">
          <cell r="A1468">
            <v>387</v>
          </cell>
          <cell r="B1468">
            <v>2017</v>
          </cell>
          <cell r="C1468">
            <v>8300</v>
          </cell>
          <cell r="D1468">
            <v>2</v>
          </cell>
          <cell r="E1468">
            <v>3</v>
          </cell>
          <cell r="F1468">
            <v>3</v>
          </cell>
          <cell r="G1468">
            <v>5000</v>
          </cell>
          <cell r="H1468">
            <v>5500</v>
          </cell>
          <cell r="I1468">
            <v>551</v>
          </cell>
          <cell r="J1468">
            <v>7</v>
          </cell>
          <cell r="K1468" t="str">
            <v xml:space="preserve">Cargadores 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 t="str">
            <v>Pieza</v>
          </cell>
          <cell r="T1468">
            <v>0</v>
          </cell>
          <cell r="V1468" t="str">
            <v>FC</v>
          </cell>
        </row>
        <row r="1469">
          <cell r="A1469">
            <v>388</v>
          </cell>
          <cell r="B1469">
            <v>2017</v>
          </cell>
          <cell r="C1469">
            <v>8300</v>
          </cell>
          <cell r="D1469">
            <v>2</v>
          </cell>
          <cell r="E1469">
            <v>3</v>
          </cell>
          <cell r="F1469">
            <v>3</v>
          </cell>
          <cell r="G1469">
            <v>5000</v>
          </cell>
          <cell r="H1469">
            <v>5500</v>
          </cell>
          <cell r="I1469">
            <v>551</v>
          </cell>
          <cell r="J1469">
            <v>8</v>
          </cell>
          <cell r="K1469" t="str">
            <v>Cizalla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 t="str">
            <v>Pieza</v>
          </cell>
          <cell r="T1469">
            <v>0</v>
          </cell>
          <cell r="V1469" t="str">
            <v>FC</v>
          </cell>
        </row>
        <row r="1470">
          <cell r="A1470">
            <v>389</v>
          </cell>
          <cell r="B1470">
            <v>2017</v>
          </cell>
          <cell r="C1470">
            <v>8300</v>
          </cell>
          <cell r="D1470">
            <v>2</v>
          </cell>
          <cell r="E1470">
            <v>3</v>
          </cell>
          <cell r="F1470">
            <v>3</v>
          </cell>
          <cell r="G1470">
            <v>5000</v>
          </cell>
          <cell r="H1470">
            <v>5500</v>
          </cell>
          <cell r="I1470">
            <v>551</v>
          </cell>
          <cell r="J1470">
            <v>9</v>
          </cell>
          <cell r="K1470" t="str">
            <v xml:space="preserve">Cuña 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 t="str">
            <v>Pieza</v>
          </cell>
          <cell r="T1470">
            <v>0</v>
          </cell>
          <cell r="V1470" t="str">
            <v>FC</v>
          </cell>
        </row>
        <row r="1471">
          <cell r="A1471">
            <v>390</v>
          </cell>
          <cell r="B1471">
            <v>2017</v>
          </cell>
          <cell r="C1471">
            <v>8300</v>
          </cell>
          <cell r="D1471">
            <v>2</v>
          </cell>
          <cell r="E1471">
            <v>3</v>
          </cell>
          <cell r="F1471">
            <v>3</v>
          </cell>
          <cell r="G1471">
            <v>5000</v>
          </cell>
          <cell r="H1471">
            <v>5500</v>
          </cell>
          <cell r="I1471">
            <v>551</v>
          </cell>
          <cell r="J1471">
            <v>10</v>
          </cell>
          <cell r="K1471" t="str">
            <v xml:space="preserve">Equipo de Intervención 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 t="str">
            <v>Pieza</v>
          </cell>
          <cell r="T1471">
            <v>0</v>
          </cell>
          <cell r="V1471" t="str">
            <v>FC</v>
          </cell>
        </row>
        <row r="1472">
          <cell r="A1472">
            <v>391</v>
          </cell>
          <cell r="B1472">
            <v>2017</v>
          </cell>
          <cell r="C1472">
            <v>8300</v>
          </cell>
          <cell r="D1472">
            <v>2</v>
          </cell>
          <cell r="E1472">
            <v>3</v>
          </cell>
          <cell r="F1472">
            <v>3</v>
          </cell>
          <cell r="G1472">
            <v>5000</v>
          </cell>
          <cell r="H1472">
            <v>5500</v>
          </cell>
          <cell r="I1472">
            <v>551</v>
          </cell>
          <cell r="J1472">
            <v>11</v>
          </cell>
          <cell r="K1472" t="str">
            <v xml:space="preserve">Escalera 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 t="str">
            <v>Pieza</v>
          </cell>
          <cell r="T1472">
            <v>0</v>
          </cell>
          <cell r="V1472" t="str">
            <v>FC</v>
          </cell>
        </row>
        <row r="1473">
          <cell r="A1473">
            <v>392</v>
          </cell>
          <cell r="B1473">
            <v>2017</v>
          </cell>
          <cell r="C1473">
            <v>8300</v>
          </cell>
          <cell r="D1473">
            <v>2</v>
          </cell>
          <cell r="E1473">
            <v>3</v>
          </cell>
          <cell r="F1473">
            <v>3</v>
          </cell>
          <cell r="G1473">
            <v>5000</v>
          </cell>
          <cell r="H1473">
            <v>5500</v>
          </cell>
          <cell r="I1473">
            <v>551</v>
          </cell>
          <cell r="J1473">
            <v>12</v>
          </cell>
          <cell r="K1473" t="str">
            <v xml:space="preserve">Escudo balístico 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 t="str">
            <v>Pieza</v>
          </cell>
          <cell r="T1473">
            <v>0</v>
          </cell>
          <cell r="V1473" t="str">
            <v>FC</v>
          </cell>
        </row>
        <row r="1474">
          <cell r="A1474">
            <v>393</v>
          </cell>
          <cell r="B1474">
            <v>2017</v>
          </cell>
          <cell r="C1474">
            <v>8300</v>
          </cell>
          <cell r="D1474">
            <v>2</v>
          </cell>
          <cell r="E1474">
            <v>3</v>
          </cell>
          <cell r="F1474">
            <v>3</v>
          </cell>
          <cell r="G1474">
            <v>5000</v>
          </cell>
          <cell r="H1474">
            <v>5500</v>
          </cell>
          <cell r="I1474">
            <v>551</v>
          </cell>
          <cell r="J1474">
            <v>13</v>
          </cell>
          <cell r="K1474" t="str">
            <v>Implemento de visión nocturna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 t="str">
            <v>Pieza</v>
          </cell>
          <cell r="T1474">
            <v>0</v>
          </cell>
          <cell r="V1474" t="str">
            <v>FC</v>
          </cell>
        </row>
        <row r="1475">
          <cell r="A1475">
            <v>394</v>
          </cell>
          <cell r="B1475">
            <v>2017</v>
          </cell>
          <cell r="C1475">
            <v>8300</v>
          </cell>
          <cell r="D1475">
            <v>2</v>
          </cell>
          <cell r="E1475">
            <v>3</v>
          </cell>
          <cell r="F1475">
            <v>3</v>
          </cell>
          <cell r="G1475">
            <v>5000</v>
          </cell>
          <cell r="H1475">
            <v>5500</v>
          </cell>
          <cell r="I1475">
            <v>551</v>
          </cell>
          <cell r="J1475">
            <v>14</v>
          </cell>
          <cell r="K1475" t="str">
            <v>Implemento para abrir ventanas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 t="str">
            <v>Pieza</v>
          </cell>
          <cell r="T1475">
            <v>0</v>
          </cell>
          <cell r="V1475" t="str">
            <v>FC</v>
          </cell>
        </row>
        <row r="1476">
          <cell r="A1476">
            <v>395</v>
          </cell>
          <cell r="B1476">
            <v>2017</v>
          </cell>
          <cell r="C1476">
            <v>8300</v>
          </cell>
          <cell r="D1476">
            <v>2</v>
          </cell>
          <cell r="E1476">
            <v>3</v>
          </cell>
          <cell r="F1476">
            <v>3</v>
          </cell>
          <cell r="G1476">
            <v>5000</v>
          </cell>
          <cell r="H1476">
            <v>5500</v>
          </cell>
          <cell r="I1476">
            <v>551</v>
          </cell>
          <cell r="J1476">
            <v>15</v>
          </cell>
          <cell r="K1476" t="str">
            <v>Lanzagranadas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 t="str">
            <v>Pieza</v>
          </cell>
          <cell r="T1476">
            <v>0</v>
          </cell>
          <cell r="V1476" t="str">
            <v>FC</v>
          </cell>
        </row>
        <row r="1477">
          <cell r="A1477">
            <v>396</v>
          </cell>
          <cell r="B1477">
            <v>2017</v>
          </cell>
          <cell r="C1477">
            <v>8300</v>
          </cell>
          <cell r="D1477">
            <v>2</v>
          </cell>
          <cell r="E1477">
            <v>3</v>
          </cell>
          <cell r="F1477">
            <v>3</v>
          </cell>
          <cell r="G1477">
            <v>5000</v>
          </cell>
          <cell r="H1477">
            <v>5500</v>
          </cell>
          <cell r="I1477">
            <v>551</v>
          </cell>
          <cell r="J1477">
            <v>16</v>
          </cell>
          <cell r="K1477" t="str">
            <v xml:space="preserve">Marro 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 t="str">
            <v>Pieza</v>
          </cell>
          <cell r="T1477">
            <v>0</v>
          </cell>
          <cell r="V1477" t="str">
            <v>FC</v>
          </cell>
        </row>
        <row r="1478">
          <cell r="A1478">
            <v>397</v>
          </cell>
          <cell r="B1478">
            <v>2017</v>
          </cell>
          <cell r="C1478">
            <v>8300</v>
          </cell>
          <cell r="D1478">
            <v>2</v>
          </cell>
          <cell r="E1478">
            <v>3</v>
          </cell>
          <cell r="F1478">
            <v>3</v>
          </cell>
          <cell r="G1478">
            <v>5000</v>
          </cell>
          <cell r="H1478">
            <v>5500</v>
          </cell>
          <cell r="I1478">
            <v>551</v>
          </cell>
          <cell r="J1478">
            <v>17</v>
          </cell>
          <cell r="K1478" t="str">
            <v xml:space="preserve">Mira telescópica 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 t="str">
            <v>Pieza</v>
          </cell>
          <cell r="T1478">
            <v>0</v>
          </cell>
          <cell r="V1478" t="str">
            <v>FC</v>
          </cell>
        </row>
        <row r="1479">
          <cell r="A1479">
            <v>398</v>
          </cell>
          <cell r="B1479">
            <v>2017</v>
          </cell>
          <cell r="C1479">
            <v>8300</v>
          </cell>
          <cell r="D1479">
            <v>2</v>
          </cell>
          <cell r="E1479">
            <v>3</v>
          </cell>
          <cell r="F1479">
            <v>3</v>
          </cell>
          <cell r="G1479">
            <v>5000</v>
          </cell>
          <cell r="H1479">
            <v>5500</v>
          </cell>
          <cell r="I1479">
            <v>551</v>
          </cell>
          <cell r="J1479">
            <v>18</v>
          </cell>
          <cell r="K1479" t="str">
            <v>Monocular visión térmica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 t="str">
            <v>Pieza</v>
          </cell>
          <cell r="T1479">
            <v>0</v>
          </cell>
          <cell r="V1479" t="str">
            <v>FC</v>
          </cell>
        </row>
        <row r="1480">
          <cell r="A1480">
            <v>399</v>
          </cell>
          <cell r="B1480">
            <v>2017</v>
          </cell>
          <cell r="C1480">
            <v>8300</v>
          </cell>
          <cell r="D1480">
            <v>2</v>
          </cell>
          <cell r="E1480">
            <v>3</v>
          </cell>
          <cell r="F1480">
            <v>3</v>
          </cell>
          <cell r="G1480">
            <v>5000</v>
          </cell>
          <cell r="H1480">
            <v>5600</v>
          </cell>
          <cell r="K1480" t="str">
            <v>Maquinaria, otros equipos y herramientas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T1480">
            <v>0</v>
          </cell>
        </row>
        <row r="1481">
          <cell r="A1481">
            <v>400</v>
          </cell>
          <cell r="B1481">
            <v>2017</v>
          </cell>
          <cell r="C1481">
            <v>8300</v>
          </cell>
          <cell r="D1481">
            <v>2</v>
          </cell>
          <cell r="E1481">
            <v>3</v>
          </cell>
          <cell r="F1481">
            <v>3</v>
          </cell>
          <cell r="G1481">
            <v>5000</v>
          </cell>
          <cell r="H1481">
            <v>5600</v>
          </cell>
          <cell r="I1481">
            <v>562</v>
          </cell>
          <cell r="K1481" t="str">
            <v>Maquinaria y equipo industrial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T1481">
            <v>0</v>
          </cell>
        </row>
        <row r="1482">
          <cell r="A1482">
            <v>401</v>
          </cell>
          <cell r="B1482">
            <v>2017</v>
          </cell>
          <cell r="C1482">
            <v>8300</v>
          </cell>
          <cell r="D1482">
            <v>2</v>
          </cell>
          <cell r="E1482">
            <v>3</v>
          </cell>
          <cell r="F1482">
            <v>3</v>
          </cell>
          <cell r="G1482">
            <v>5000</v>
          </cell>
          <cell r="H1482">
            <v>5600</v>
          </cell>
          <cell r="I1482">
            <v>562</v>
          </cell>
          <cell r="J1482">
            <v>1</v>
          </cell>
          <cell r="K1482" t="str">
            <v xml:space="preserve">Campana 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 t="str">
            <v>Pieza</v>
          </cell>
          <cell r="T1482">
            <v>0</v>
          </cell>
          <cell r="V1482" t="str">
            <v>FC</v>
          </cell>
        </row>
        <row r="1483">
          <cell r="A1483">
            <v>402</v>
          </cell>
          <cell r="B1483">
            <v>2017</v>
          </cell>
          <cell r="C1483">
            <v>8300</v>
          </cell>
          <cell r="D1483">
            <v>2</v>
          </cell>
          <cell r="E1483">
            <v>3</v>
          </cell>
          <cell r="F1483">
            <v>3</v>
          </cell>
          <cell r="G1483">
            <v>5000</v>
          </cell>
          <cell r="H1483">
            <v>5600</v>
          </cell>
          <cell r="I1483">
            <v>562</v>
          </cell>
          <cell r="J1483">
            <v>2</v>
          </cell>
          <cell r="K1483" t="str">
            <v>Estufa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 t="str">
            <v>Pieza</v>
          </cell>
          <cell r="V1483" t="str">
            <v>FC</v>
          </cell>
        </row>
        <row r="1484">
          <cell r="A1484">
            <v>403</v>
          </cell>
          <cell r="B1484">
            <v>2017</v>
          </cell>
          <cell r="C1484">
            <v>8300</v>
          </cell>
          <cell r="D1484">
            <v>2</v>
          </cell>
          <cell r="E1484">
            <v>3</v>
          </cell>
          <cell r="F1484">
            <v>3</v>
          </cell>
          <cell r="G1484">
            <v>5000</v>
          </cell>
          <cell r="H1484">
            <v>5600</v>
          </cell>
          <cell r="I1484">
            <v>562</v>
          </cell>
          <cell r="J1484">
            <v>3</v>
          </cell>
          <cell r="K1484" t="str">
            <v xml:space="preserve">Horno 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 t="str">
            <v>Pieza</v>
          </cell>
          <cell r="V1484" t="str">
            <v>FC</v>
          </cell>
        </row>
        <row r="1485">
          <cell r="A1485">
            <v>404</v>
          </cell>
          <cell r="B1485">
            <v>2017</v>
          </cell>
          <cell r="C1485">
            <v>8300</v>
          </cell>
          <cell r="D1485">
            <v>2</v>
          </cell>
          <cell r="E1485">
            <v>3</v>
          </cell>
          <cell r="F1485">
            <v>3</v>
          </cell>
          <cell r="G1485">
            <v>5000</v>
          </cell>
          <cell r="H1485">
            <v>5600</v>
          </cell>
          <cell r="I1485">
            <v>562</v>
          </cell>
          <cell r="J1485">
            <v>4</v>
          </cell>
          <cell r="K1485" t="str">
            <v>Refrigerador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 t="str">
            <v>Pieza</v>
          </cell>
          <cell r="V1485" t="str">
            <v>FC</v>
          </cell>
        </row>
        <row r="1486">
          <cell r="A1486">
            <v>405</v>
          </cell>
          <cell r="B1486">
            <v>2017</v>
          </cell>
          <cell r="C1486">
            <v>8300</v>
          </cell>
          <cell r="D1486">
            <v>2</v>
          </cell>
          <cell r="E1486">
            <v>3</v>
          </cell>
          <cell r="F1486">
            <v>3</v>
          </cell>
          <cell r="G1486">
            <v>5000</v>
          </cell>
          <cell r="H1486">
            <v>5900</v>
          </cell>
          <cell r="K1486" t="str">
            <v>Activos Intangibles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</row>
        <row r="1487">
          <cell r="A1487">
            <v>406</v>
          </cell>
          <cell r="B1487">
            <v>2017</v>
          </cell>
          <cell r="C1487">
            <v>8300</v>
          </cell>
          <cell r="D1487">
            <v>2</v>
          </cell>
          <cell r="E1487">
            <v>3</v>
          </cell>
          <cell r="F1487">
            <v>3</v>
          </cell>
          <cell r="G1487">
            <v>5000</v>
          </cell>
          <cell r="H1487">
            <v>5900</v>
          </cell>
          <cell r="I1487">
            <v>591</v>
          </cell>
          <cell r="K1487" t="str">
            <v>Software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</row>
        <row r="1488">
          <cell r="A1488">
            <v>407</v>
          </cell>
          <cell r="B1488">
            <v>2017</v>
          </cell>
          <cell r="C1488">
            <v>8300</v>
          </cell>
          <cell r="D1488">
            <v>2</v>
          </cell>
          <cell r="E1488">
            <v>3</v>
          </cell>
          <cell r="F1488">
            <v>3</v>
          </cell>
          <cell r="G1488">
            <v>5000</v>
          </cell>
          <cell r="H1488">
            <v>5900</v>
          </cell>
          <cell r="I1488">
            <v>591</v>
          </cell>
          <cell r="J1488">
            <v>1</v>
          </cell>
          <cell r="K1488" t="str">
            <v>Software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 t="str">
            <v>Licencia</v>
          </cell>
          <cell r="V1488" t="str">
            <v>FC</v>
          </cell>
        </row>
        <row r="1489">
          <cell r="A1489">
            <v>408</v>
          </cell>
          <cell r="B1489">
            <v>2017</v>
          </cell>
          <cell r="C1489">
            <v>8300</v>
          </cell>
          <cell r="D1489">
            <v>2</v>
          </cell>
          <cell r="E1489">
            <v>3</v>
          </cell>
          <cell r="F1489">
            <v>3</v>
          </cell>
          <cell r="G1489">
            <v>5000</v>
          </cell>
          <cell r="K1489" t="str">
            <v>BIENES MUEBLES, INMUEBLES E INTANGIBLES</v>
          </cell>
          <cell r="L1489">
            <v>6459920</v>
          </cell>
          <cell r="M1489">
            <v>0</v>
          </cell>
          <cell r="N1489">
            <v>6459920</v>
          </cell>
          <cell r="O1489">
            <v>0</v>
          </cell>
          <cell r="P1489">
            <v>0</v>
          </cell>
          <cell r="Q1489">
            <v>0</v>
          </cell>
          <cell r="R1489">
            <v>6459920</v>
          </cell>
        </row>
        <row r="1490">
          <cell r="A1490">
            <v>409</v>
          </cell>
          <cell r="C1490">
            <v>8300</v>
          </cell>
          <cell r="D1490">
            <v>2</v>
          </cell>
          <cell r="E1490">
            <v>3</v>
          </cell>
          <cell r="F1490">
            <v>3</v>
          </cell>
          <cell r="K1490" t="str">
            <v>Procuración de Justicia</v>
          </cell>
          <cell r="L1490">
            <v>6459920</v>
          </cell>
          <cell r="M1490">
            <v>0</v>
          </cell>
          <cell r="N1490">
            <v>6459920</v>
          </cell>
          <cell r="O1490">
            <v>0</v>
          </cell>
          <cell r="P1490">
            <v>0</v>
          </cell>
          <cell r="Q1490">
            <v>0</v>
          </cell>
          <cell r="R1490">
            <v>6459920</v>
          </cell>
        </row>
        <row r="1491">
          <cell r="A1491">
            <v>410</v>
          </cell>
          <cell r="B1491">
            <v>2017</v>
          </cell>
          <cell r="C1491">
            <v>8300</v>
          </cell>
          <cell r="D1491">
            <v>2</v>
          </cell>
          <cell r="E1491">
            <v>3</v>
          </cell>
          <cell r="F1491">
            <v>3</v>
          </cell>
          <cell r="G1491">
            <v>5000</v>
          </cell>
          <cell r="H1491">
            <v>5100</v>
          </cell>
          <cell r="K1491" t="str">
            <v>Mobiliario y Equipo de Administración</v>
          </cell>
          <cell r="L1491">
            <v>333340</v>
          </cell>
          <cell r="M1491">
            <v>0</v>
          </cell>
          <cell r="N1491">
            <v>333340</v>
          </cell>
          <cell r="O1491">
            <v>0</v>
          </cell>
          <cell r="P1491">
            <v>0</v>
          </cell>
          <cell r="Q1491">
            <v>0</v>
          </cell>
          <cell r="R1491">
            <v>333340</v>
          </cell>
        </row>
        <row r="1492">
          <cell r="A1492">
            <v>411</v>
          </cell>
          <cell r="B1492">
            <v>2017</v>
          </cell>
          <cell r="C1492">
            <v>8300</v>
          </cell>
          <cell r="D1492">
            <v>2</v>
          </cell>
          <cell r="E1492">
            <v>3</v>
          </cell>
          <cell r="F1492">
            <v>3</v>
          </cell>
          <cell r="G1492">
            <v>5000</v>
          </cell>
          <cell r="H1492">
            <v>5100</v>
          </cell>
          <cell r="I1492">
            <v>511</v>
          </cell>
          <cell r="K1492" t="str">
            <v>Muebles de oficina y estantería</v>
          </cell>
          <cell r="L1492">
            <v>138340</v>
          </cell>
          <cell r="M1492">
            <v>0</v>
          </cell>
          <cell r="N1492">
            <v>138340</v>
          </cell>
          <cell r="O1492">
            <v>0</v>
          </cell>
          <cell r="P1492">
            <v>0</v>
          </cell>
          <cell r="Q1492">
            <v>0</v>
          </cell>
          <cell r="R1492">
            <v>138340</v>
          </cell>
        </row>
        <row r="1493">
          <cell r="A1493">
            <v>412</v>
          </cell>
          <cell r="B1493">
            <v>2017</v>
          </cell>
          <cell r="C1493">
            <v>8300</v>
          </cell>
          <cell r="D1493">
            <v>2</v>
          </cell>
          <cell r="E1493">
            <v>3</v>
          </cell>
          <cell r="F1493">
            <v>3</v>
          </cell>
          <cell r="G1493">
            <v>5000</v>
          </cell>
          <cell r="H1493">
            <v>5100</v>
          </cell>
          <cell r="I1493">
            <v>511</v>
          </cell>
          <cell r="J1493">
            <v>1</v>
          </cell>
          <cell r="K1493" t="str">
            <v xml:space="preserve">Anaquel   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 t="str">
            <v>Pieza</v>
          </cell>
          <cell r="V1493" t="str">
            <v>FC</v>
          </cell>
        </row>
        <row r="1494">
          <cell r="A1494">
            <v>413</v>
          </cell>
          <cell r="B1494">
            <v>2017</v>
          </cell>
          <cell r="C1494">
            <v>8300</v>
          </cell>
          <cell r="D1494">
            <v>2</v>
          </cell>
          <cell r="E1494">
            <v>3</v>
          </cell>
          <cell r="F1494">
            <v>3</v>
          </cell>
          <cell r="G1494">
            <v>5000</v>
          </cell>
          <cell r="H1494">
            <v>5100</v>
          </cell>
          <cell r="I1494">
            <v>511</v>
          </cell>
          <cell r="J1494">
            <v>2</v>
          </cell>
          <cell r="K1494" t="str">
            <v>Archivero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 t="str">
            <v>Pieza</v>
          </cell>
          <cell r="V1494" t="str">
            <v>FC</v>
          </cell>
        </row>
        <row r="1495">
          <cell r="A1495">
            <v>414</v>
          </cell>
          <cell r="B1495">
            <v>2017</v>
          </cell>
          <cell r="C1495">
            <v>8300</v>
          </cell>
          <cell r="D1495">
            <v>2</v>
          </cell>
          <cell r="E1495">
            <v>3</v>
          </cell>
          <cell r="F1495">
            <v>3</v>
          </cell>
          <cell r="G1495">
            <v>5000</v>
          </cell>
          <cell r="H1495">
            <v>5100</v>
          </cell>
          <cell r="I1495">
            <v>511</v>
          </cell>
          <cell r="J1495">
            <v>3</v>
          </cell>
          <cell r="K1495" t="str">
            <v>Armario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 t="str">
            <v>Pieza</v>
          </cell>
          <cell r="V1495" t="str">
            <v>FC</v>
          </cell>
        </row>
        <row r="1496">
          <cell r="A1496">
            <v>415</v>
          </cell>
          <cell r="B1496">
            <v>2017</v>
          </cell>
          <cell r="C1496">
            <v>8300</v>
          </cell>
          <cell r="D1496">
            <v>2</v>
          </cell>
          <cell r="E1496">
            <v>3</v>
          </cell>
          <cell r="F1496">
            <v>3</v>
          </cell>
          <cell r="G1496">
            <v>5000</v>
          </cell>
          <cell r="H1496">
            <v>5100</v>
          </cell>
          <cell r="I1496">
            <v>511</v>
          </cell>
          <cell r="J1496">
            <v>4</v>
          </cell>
          <cell r="K1496" t="str">
            <v>Banca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 t="str">
            <v>Pieza</v>
          </cell>
          <cell r="V1496" t="str">
            <v>FC</v>
          </cell>
        </row>
        <row r="1497">
          <cell r="A1497">
            <v>416</v>
          </cell>
          <cell r="B1497">
            <v>2017</v>
          </cell>
          <cell r="C1497">
            <v>8300</v>
          </cell>
          <cell r="D1497">
            <v>2</v>
          </cell>
          <cell r="E1497">
            <v>3</v>
          </cell>
          <cell r="F1497">
            <v>3</v>
          </cell>
          <cell r="G1497">
            <v>5000</v>
          </cell>
          <cell r="H1497">
            <v>5100</v>
          </cell>
          <cell r="I1497">
            <v>511</v>
          </cell>
          <cell r="J1497">
            <v>5</v>
          </cell>
          <cell r="K1497" t="str">
            <v>Butaca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 t="str">
            <v>Pieza</v>
          </cell>
          <cell r="V1497" t="str">
            <v>FC</v>
          </cell>
        </row>
        <row r="1498">
          <cell r="A1498">
            <v>417</v>
          </cell>
          <cell r="B1498">
            <v>2017</v>
          </cell>
          <cell r="C1498">
            <v>8300</v>
          </cell>
          <cell r="D1498">
            <v>2</v>
          </cell>
          <cell r="E1498">
            <v>3</v>
          </cell>
          <cell r="F1498">
            <v>3</v>
          </cell>
          <cell r="G1498">
            <v>5000</v>
          </cell>
          <cell r="H1498">
            <v>5100</v>
          </cell>
          <cell r="I1498">
            <v>511</v>
          </cell>
          <cell r="J1498">
            <v>6</v>
          </cell>
          <cell r="K1498" t="str">
            <v>Comedor</v>
          </cell>
          <cell r="L1498">
            <v>56840</v>
          </cell>
          <cell r="M1498">
            <v>0</v>
          </cell>
          <cell r="N1498">
            <v>56840</v>
          </cell>
          <cell r="O1498">
            <v>0</v>
          </cell>
          <cell r="P1498">
            <v>0</v>
          </cell>
          <cell r="Q1498">
            <v>0</v>
          </cell>
          <cell r="R1498">
            <v>56840</v>
          </cell>
          <cell r="S1498" t="str">
            <v>Pieza</v>
          </cell>
          <cell r="T1498">
            <v>6</v>
          </cell>
          <cell r="V1498" t="str">
            <v>FC</v>
          </cell>
        </row>
        <row r="1499">
          <cell r="A1499">
            <v>418</v>
          </cell>
          <cell r="B1499">
            <v>2017</v>
          </cell>
          <cell r="C1499">
            <v>8300</v>
          </cell>
          <cell r="D1499">
            <v>2</v>
          </cell>
          <cell r="E1499">
            <v>3</v>
          </cell>
          <cell r="F1499">
            <v>3</v>
          </cell>
          <cell r="G1499">
            <v>5000</v>
          </cell>
          <cell r="H1499">
            <v>5100</v>
          </cell>
          <cell r="I1499">
            <v>511</v>
          </cell>
          <cell r="J1499">
            <v>7</v>
          </cell>
          <cell r="K1499" t="str">
            <v xml:space="preserve">Conjunto 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 t="str">
            <v>Pieza</v>
          </cell>
          <cell r="V1499" t="str">
            <v>FC</v>
          </cell>
        </row>
        <row r="1500">
          <cell r="A1500">
            <v>419</v>
          </cell>
          <cell r="B1500">
            <v>2017</v>
          </cell>
          <cell r="C1500">
            <v>8300</v>
          </cell>
          <cell r="D1500">
            <v>2</v>
          </cell>
          <cell r="E1500">
            <v>3</v>
          </cell>
          <cell r="F1500">
            <v>3</v>
          </cell>
          <cell r="G1500">
            <v>5000</v>
          </cell>
          <cell r="H1500">
            <v>5100</v>
          </cell>
          <cell r="I1500">
            <v>511</v>
          </cell>
          <cell r="J1500">
            <v>8</v>
          </cell>
          <cell r="K1500" t="str">
            <v>Credenza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 t="str">
            <v>Pieza</v>
          </cell>
          <cell r="V1500" t="str">
            <v>FC</v>
          </cell>
        </row>
        <row r="1501">
          <cell r="A1501">
            <v>420</v>
          </cell>
          <cell r="B1501">
            <v>2017</v>
          </cell>
          <cell r="C1501">
            <v>8300</v>
          </cell>
          <cell r="D1501">
            <v>2</v>
          </cell>
          <cell r="E1501">
            <v>3</v>
          </cell>
          <cell r="F1501">
            <v>3</v>
          </cell>
          <cell r="G1501">
            <v>5000</v>
          </cell>
          <cell r="H1501">
            <v>5100</v>
          </cell>
          <cell r="I1501">
            <v>511</v>
          </cell>
          <cell r="J1501">
            <v>9</v>
          </cell>
          <cell r="K1501" t="str">
            <v>Escritorio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 t="str">
            <v>Pieza</v>
          </cell>
          <cell r="V1501" t="str">
            <v>FC</v>
          </cell>
        </row>
        <row r="1502">
          <cell r="A1502">
            <v>421</v>
          </cell>
          <cell r="B1502">
            <v>2017</v>
          </cell>
          <cell r="C1502">
            <v>8300</v>
          </cell>
          <cell r="D1502">
            <v>2</v>
          </cell>
          <cell r="E1502">
            <v>3</v>
          </cell>
          <cell r="F1502">
            <v>3</v>
          </cell>
          <cell r="G1502">
            <v>5000</v>
          </cell>
          <cell r="H1502">
            <v>5100</v>
          </cell>
          <cell r="I1502">
            <v>511</v>
          </cell>
          <cell r="J1502">
            <v>10</v>
          </cell>
          <cell r="K1502" t="str">
            <v>Estación de trabajo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 t="str">
            <v>Pieza</v>
          </cell>
          <cell r="V1502" t="str">
            <v>FC</v>
          </cell>
        </row>
        <row r="1503">
          <cell r="A1503">
            <v>422</v>
          </cell>
          <cell r="B1503">
            <v>2017</v>
          </cell>
          <cell r="C1503">
            <v>8300</v>
          </cell>
          <cell r="D1503">
            <v>2</v>
          </cell>
          <cell r="E1503">
            <v>3</v>
          </cell>
          <cell r="F1503">
            <v>3</v>
          </cell>
          <cell r="G1503">
            <v>5000</v>
          </cell>
          <cell r="H1503">
            <v>5100</v>
          </cell>
          <cell r="I1503">
            <v>511</v>
          </cell>
          <cell r="J1503">
            <v>11</v>
          </cell>
          <cell r="K1503" t="str">
            <v>Estante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 t="str">
            <v>Pieza</v>
          </cell>
          <cell r="V1503" t="str">
            <v>FC</v>
          </cell>
        </row>
        <row r="1504">
          <cell r="A1504">
            <v>423</v>
          </cell>
          <cell r="B1504">
            <v>2017</v>
          </cell>
          <cell r="C1504">
            <v>8300</v>
          </cell>
          <cell r="D1504">
            <v>2</v>
          </cell>
          <cell r="E1504">
            <v>3</v>
          </cell>
          <cell r="F1504">
            <v>3</v>
          </cell>
          <cell r="G1504">
            <v>5000</v>
          </cell>
          <cell r="H1504">
            <v>5100</v>
          </cell>
          <cell r="I1504">
            <v>511</v>
          </cell>
          <cell r="J1504">
            <v>12</v>
          </cell>
          <cell r="K1504" t="str">
            <v>Gabinete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 t="str">
            <v>Pieza</v>
          </cell>
          <cell r="V1504" t="str">
            <v>FC</v>
          </cell>
        </row>
        <row r="1505">
          <cell r="A1505">
            <v>424</v>
          </cell>
          <cell r="B1505">
            <v>2017</v>
          </cell>
          <cell r="C1505">
            <v>8300</v>
          </cell>
          <cell r="D1505">
            <v>2</v>
          </cell>
          <cell r="E1505">
            <v>3</v>
          </cell>
          <cell r="F1505">
            <v>3</v>
          </cell>
          <cell r="G1505">
            <v>5000</v>
          </cell>
          <cell r="H1505">
            <v>5100</v>
          </cell>
          <cell r="I1505">
            <v>511</v>
          </cell>
          <cell r="J1505">
            <v>13</v>
          </cell>
          <cell r="K1505" t="str">
            <v xml:space="preserve">Juego de mesa 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 t="str">
            <v>Pieza</v>
          </cell>
          <cell r="V1505" t="str">
            <v>FC</v>
          </cell>
        </row>
        <row r="1506">
          <cell r="A1506">
            <v>425</v>
          </cell>
          <cell r="B1506">
            <v>2017</v>
          </cell>
          <cell r="C1506">
            <v>8300</v>
          </cell>
          <cell r="D1506">
            <v>2</v>
          </cell>
          <cell r="E1506">
            <v>3</v>
          </cell>
          <cell r="F1506">
            <v>3</v>
          </cell>
          <cell r="G1506">
            <v>5000</v>
          </cell>
          <cell r="H1506">
            <v>5100</v>
          </cell>
          <cell r="I1506">
            <v>511</v>
          </cell>
          <cell r="J1506">
            <v>14</v>
          </cell>
          <cell r="K1506" t="str">
            <v xml:space="preserve">Lámpara 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 t="str">
            <v>Pieza</v>
          </cell>
          <cell r="V1506" t="str">
            <v>FC</v>
          </cell>
        </row>
        <row r="1507">
          <cell r="A1507">
            <v>426</v>
          </cell>
          <cell r="B1507">
            <v>2017</v>
          </cell>
          <cell r="C1507">
            <v>8300</v>
          </cell>
          <cell r="D1507">
            <v>2</v>
          </cell>
          <cell r="E1507">
            <v>3</v>
          </cell>
          <cell r="F1507">
            <v>3</v>
          </cell>
          <cell r="G1507">
            <v>5000</v>
          </cell>
          <cell r="H1507">
            <v>5100</v>
          </cell>
          <cell r="I1507">
            <v>511</v>
          </cell>
          <cell r="J1507">
            <v>15</v>
          </cell>
          <cell r="K1507" t="str">
            <v>Librero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 t="str">
            <v>Pieza</v>
          </cell>
          <cell r="V1507" t="str">
            <v>FC</v>
          </cell>
        </row>
        <row r="1508">
          <cell r="A1508">
            <v>427</v>
          </cell>
          <cell r="B1508">
            <v>2017</v>
          </cell>
          <cell r="C1508">
            <v>8300</v>
          </cell>
          <cell r="D1508">
            <v>2</v>
          </cell>
          <cell r="E1508">
            <v>3</v>
          </cell>
          <cell r="F1508">
            <v>3</v>
          </cell>
          <cell r="G1508">
            <v>5000</v>
          </cell>
          <cell r="H1508">
            <v>5100</v>
          </cell>
          <cell r="I1508">
            <v>511</v>
          </cell>
          <cell r="J1508">
            <v>16</v>
          </cell>
          <cell r="K1508" t="str">
            <v>Locker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 t="str">
            <v>Pieza</v>
          </cell>
          <cell r="V1508" t="str">
            <v>FC</v>
          </cell>
        </row>
        <row r="1509">
          <cell r="A1509">
            <v>428</v>
          </cell>
          <cell r="B1509">
            <v>2017</v>
          </cell>
          <cell r="C1509">
            <v>8300</v>
          </cell>
          <cell r="D1509">
            <v>2</v>
          </cell>
          <cell r="E1509">
            <v>3</v>
          </cell>
          <cell r="F1509">
            <v>3</v>
          </cell>
          <cell r="G1509">
            <v>5000</v>
          </cell>
          <cell r="H1509">
            <v>5100</v>
          </cell>
          <cell r="I1509">
            <v>511</v>
          </cell>
          <cell r="J1509">
            <v>17</v>
          </cell>
          <cell r="K1509" t="str">
            <v>Mesa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 t="str">
            <v>Pieza</v>
          </cell>
          <cell r="V1509" t="str">
            <v>FC</v>
          </cell>
        </row>
        <row r="1510">
          <cell r="A1510">
            <v>429</v>
          </cell>
          <cell r="B1510">
            <v>2017</v>
          </cell>
          <cell r="C1510">
            <v>8300</v>
          </cell>
          <cell r="D1510">
            <v>2</v>
          </cell>
          <cell r="E1510">
            <v>3</v>
          </cell>
          <cell r="F1510">
            <v>3</v>
          </cell>
          <cell r="G1510">
            <v>5000</v>
          </cell>
          <cell r="H1510">
            <v>5100</v>
          </cell>
          <cell r="I1510">
            <v>511</v>
          </cell>
          <cell r="J1510">
            <v>18</v>
          </cell>
          <cell r="K1510" t="str">
            <v xml:space="preserve">Módulo </v>
          </cell>
          <cell r="L1510">
            <v>81500</v>
          </cell>
          <cell r="M1510">
            <v>0</v>
          </cell>
          <cell r="N1510">
            <v>81500</v>
          </cell>
          <cell r="O1510">
            <v>0</v>
          </cell>
          <cell r="P1510">
            <v>0</v>
          </cell>
          <cell r="Q1510">
            <v>0</v>
          </cell>
          <cell r="R1510">
            <v>81500</v>
          </cell>
          <cell r="S1510" t="str">
            <v>Pieza</v>
          </cell>
          <cell r="T1510">
            <v>8</v>
          </cell>
          <cell r="V1510" t="str">
            <v>FC</v>
          </cell>
        </row>
        <row r="1511">
          <cell r="A1511">
            <v>430</v>
          </cell>
          <cell r="B1511">
            <v>2017</v>
          </cell>
          <cell r="C1511">
            <v>8300</v>
          </cell>
          <cell r="D1511">
            <v>2</v>
          </cell>
          <cell r="E1511">
            <v>3</v>
          </cell>
          <cell r="F1511">
            <v>3</v>
          </cell>
          <cell r="G1511">
            <v>5000</v>
          </cell>
          <cell r="H1511">
            <v>5100</v>
          </cell>
          <cell r="I1511">
            <v>511</v>
          </cell>
          <cell r="J1511">
            <v>19</v>
          </cell>
          <cell r="K1511" t="str">
            <v>Mostrador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 t="str">
            <v>Pieza</v>
          </cell>
          <cell r="V1511" t="str">
            <v>FC</v>
          </cell>
        </row>
        <row r="1512">
          <cell r="A1512">
            <v>431</v>
          </cell>
          <cell r="B1512">
            <v>2017</v>
          </cell>
          <cell r="C1512">
            <v>8300</v>
          </cell>
          <cell r="D1512">
            <v>2</v>
          </cell>
          <cell r="E1512">
            <v>3</v>
          </cell>
          <cell r="F1512">
            <v>3</v>
          </cell>
          <cell r="G1512">
            <v>5000</v>
          </cell>
          <cell r="H1512">
            <v>5100</v>
          </cell>
          <cell r="I1512">
            <v>511</v>
          </cell>
          <cell r="J1512">
            <v>20</v>
          </cell>
          <cell r="K1512" t="str">
            <v>Sala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 t="str">
            <v>Pieza</v>
          </cell>
          <cell r="V1512" t="str">
            <v>FC</v>
          </cell>
        </row>
        <row r="1513">
          <cell r="A1513">
            <v>432</v>
          </cell>
          <cell r="B1513">
            <v>2017</v>
          </cell>
          <cell r="C1513">
            <v>8300</v>
          </cell>
          <cell r="D1513">
            <v>2</v>
          </cell>
          <cell r="E1513">
            <v>3</v>
          </cell>
          <cell r="F1513">
            <v>3</v>
          </cell>
          <cell r="G1513">
            <v>5000</v>
          </cell>
          <cell r="H1513">
            <v>5100</v>
          </cell>
          <cell r="I1513">
            <v>511</v>
          </cell>
          <cell r="J1513">
            <v>21</v>
          </cell>
          <cell r="K1513" t="str">
            <v>Silla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 t="str">
            <v>Pieza</v>
          </cell>
          <cell r="V1513" t="str">
            <v>FC</v>
          </cell>
        </row>
        <row r="1514">
          <cell r="A1514">
            <v>433</v>
          </cell>
          <cell r="B1514">
            <v>2017</v>
          </cell>
          <cell r="C1514">
            <v>8300</v>
          </cell>
          <cell r="D1514">
            <v>2</v>
          </cell>
          <cell r="E1514">
            <v>3</v>
          </cell>
          <cell r="F1514">
            <v>3</v>
          </cell>
          <cell r="G1514">
            <v>5000</v>
          </cell>
          <cell r="H1514">
            <v>5100</v>
          </cell>
          <cell r="I1514">
            <v>511</v>
          </cell>
          <cell r="J1514">
            <v>22</v>
          </cell>
          <cell r="K1514" t="str">
            <v>Sillón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 t="str">
            <v>Pieza</v>
          </cell>
          <cell r="V1514" t="str">
            <v>FC</v>
          </cell>
        </row>
        <row r="1515">
          <cell r="A1515">
            <v>434</v>
          </cell>
          <cell r="B1515">
            <v>2017</v>
          </cell>
          <cell r="C1515">
            <v>8300</v>
          </cell>
          <cell r="D1515">
            <v>2</v>
          </cell>
          <cell r="E1515">
            <v>3</v>
          </cell>
          <cell r="F1515">
            <v>3</v>
          </cell>
          <cell r="G1515">
            <v>5000</v>
          </cell>
          <cell r="H1515">
            <v>5100</v>
          </cell>
          <cell r="I1515">
            <v>511</v>
          </cell>
          <cell r="J1515">
            <v>23</v>
          </cell>
          <cell r="K1515" t="str">
            <v>Vitrina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 t="str">
            <v>Pieza</v>
          </cell>
          <cell r="V1515" t="str">
            <v>FC</v>
          </cell>
        </row>
        <row r="1516">
          <cell r="A1516">
            <v>435</v>
          </cell>
          <cell r="B1516">
            <v>2017</v>
          </cell>
          <cell r="C1516">
            <v>8300</v>
          </cell>
          <cell r="D1516">
            <v>2</v>
          </cell>
          <cell r="E1516">
            <v>3</v>
          </cell>
          <cell r="F1516">
            <v>3</v>
          </cell>
          <cell r="G1516">
            <v>5000</v>
          </cell>
          <cell r="H1516">
            <v>5100</v>
          </cell>
          <cell r="I1516">
            <v>512</v>
          </cell>
          <cell r="K1516" t="str">
            <v>Muebles, excepto de oficina y estantería</v>
          </cell>
          <cell r="L1516">
            <v>55000</v>
          </cell>
          <cell r="M1516">
            <v>0</v>
          </cell>
          <cell r="N1516">
            <v>55000</v>
          </cell>
          <cell r="O1516">
            <v>0</v>
          </cell>
          <cell r="P1516">
            <v>0</v>
          </cell>
          <cell r="Q1516">
            <v>0</v>
          </cell>
          <cell r="R1516">
            <v>55000</v>
          </cell>
        </row>
        <row r="1517">
          <cell r="A1517">
            <v>436</v>
          </cell>
          <cell r="B1517">
            <v>2017</v>
          </cell>
          <cell r="C1517">
            <v>8300</v>
          </cell>
          <cell r="D1517">
            <v>2</v>
          </cell>
          <cell r="E1517">
            <v>3</v>
          </cell>
          <cell r="F1517">
            <v>3</v>
          </cell>
          <cell r="G1517">
            <v>5000</v>
          </cell>
          <cell r="H1517">
            <v>5100</v>
          </cell>
          <cell r="I1517">
            <v>512</v>
          </cell>
          <cell r="J1517">
            <v>1</v>
          </cell>
          <cell r="K1517" t="str">
            <v>Banco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 t="str">
            <v>Pieza</v>
          </cell>
          <cell r="V1517" t="str">
            <v>FC</v>
          </cell>
        </row>
        <row r="1518">
          <cell r="A1518">
            <v>437</v>
          </cell>
          <cell r="B1518">
            <v>2017</v>
          </cell>
          <cell r="C1518">
            <v>8300</v>
          </cell>
          <cell r="D1518">
            <v>2</v>
          </cell>
          <cell r="E1518">
            <v>3</v>
          </cell>
          <cell r="F1518">
            <v>3</v>
          </cell>
          <cell r="G1518">
            <v>5000</v>
          </cell>
          <cell r="H1518">
            <v>5100</v>
          </cell>
          <cell r="I1518">
            <v>512</v>
          </cell>
          <cell r="J1518">
            <v>2</v>
          </cell>
          <cell r="K1518" t="str">
            <v>Bote de arena (armero)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 t="str">
            <v>Pieza</v>
          </cell>
          <cell r="V1518" t="str">
            <v>AE</v>
          </cell>
        </row>
        <row r="1519">
          <cell r="A1519">
            <v>438</v>
          </cell>
          <cell r="B1519">
            <v>2017</v>
          </cell>
          <cell r="C1519">
            <v>8300</v>
          </cell>
          <cell r="D1519">
            <v>2</v>
          </cell>
          <cell r="E1519">
            <v>3</v>
          </cell>
          <cell r="F1519">
            <v>3</v>
          </cell>
          <cell r="G1519">
            <v>5000</v>
          </cell>
          <cell r="H1519">
            <v>5100</v>
          </cell>
          <cell r="I1519">
            <v>512</v>
          </cell>
          <cell r="J1519">
            <v>3</v>
          </cell>
          <cell r="K1519" t="str">
            <v>Buró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 t="str">
            <v>Pieza</v>
          </cell>
          <cell r="V1519" t="str">
            <v>FC</v>
          </cell>
        </row>
        <row r="1520">
          <cell r="A1520">
            <v>439</v>
          </cell>
          <cell r="B1520">
            <v>2017</v>
          </cell>
          <cell r="C1520">
            <v>8300</v>
          </cell>
          <cell r="D1520">
            <v>2</v>
          </cell>
          <cell r="E1520">
            <v>3</v>
          </cell>
          <cell r="F1520">
            <v>3</v>
          </cell>
          <cell r="G1520">
            <v>5000</v>
          </cell>
          <cell r="H1520">
            <v>5100</v>
          </cell>
          <cell r="I1520">
            <v>512</v>
          </cell>
          <cell r="J1520">
            <v>4</v>
          </cell>
          <cell r="K1520" t="str">
            <v>Cama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 t="str">
            <v>Pieza</v>
          </cell>
          <cell r="V1520" t="str">
            <v>FC</v>
          </cell>
        </row>
        <row r="1521">
          <cell r="A1521">
            <v>440</v>
          </cell>
          <cell r="B1521">
            <v>2017</v>
          </cell>
          <cell r="C1521">
            <v>8300</v>
          </cell>
          <cell r="D1521">
            <v>2</v>
          </cell>
          <cell r="E1521">
            <v>3</v>
          </cell>
          <cell r="F1521">
            <v>3</v>
          </cell>
          <cell r="G1521">
            <v>5000</v>
          </cell>
          <cell r="H1521">
            <v>5100</v>
          </cell>
          <cell r="I1521">
            <v>512</v>
          </cell>
          <cell r="J1521">
            <v>5</v>
          </cell>
          <cell r="K1521" t="str">
            <v>Juego de mesa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 t="str">
            <v>Pieza</v>
          </cell>
          <cell r="V1521" t="str">
            <v>FC</v>
          </cell>
        </row>
        <row r="1522">
          <cell r="A1522">
            <v>441</v>
          </cell>
          <cell r="B1522">
            <v>2017</v>
          </cell>
          <cell r="C1522">
            <v>8300</v>
          </cell>
          <cell r="D1522">
            <v>2</v>
          </cell>
          <cell r="E1522">
            <v>3</v>
          </cell>
          <cell r="F1522">
            <v>3</v>
          </cell>
          <cell r="G1522">
            <v>5000</v>
          </cell>
          <cell r="H1522">
            <v>5100</v>
          </cell>
          <cell r="I1522">
            <v>512</v>
          </cell>
          <cell r="J1522">
            <v>6</v>
          </cell>
          <cell r="K1522" t="str">
            <v>Litera</v>
          </cell>
          <cell r="L1522">
            <v>55000</v>
          </cell>
          <cell r="M1522">
            <v>0</v>
          </cell>
          <cell r="N1522">
            <v>55000</v>
          </cell>
          <cell r="O1522">
            <v>0</v>
          </cell>
          <cell r="P1522">
            <v>0</v>
          </cell>
          <cell r="Q1522">
            <v>0</v>
          </cell>
          <cell r="R1522">
            <v>55000</v>
          </cell>
          <cell r="S1522" t="str">
            <v>Pieza</v>
          </cell>
          <cell r="T1522">
            <v>10</v>
          </cell>
          <cell r="V1522" t="str">
            <v>FC</v>
          </cell>
        </row>
        <row r="1523">
          <cell r="A1523">
            <v>442</v>
          </cell>
          <cell r="B1523">
            <v>2017</v>
          </cell>
          <cell r="C1523">
            <v>8300</v>
          </cell>
          <cell r="D1523">
            <v>2</v>
          </cell>
          <cell r="E1523">
            <v>3</v>
          </cell>
          <cell r="F1523">
            <v>3</v>
          </cell>
          <cell r="G1523">
            <v>5000</v>
          </cell>
          <cell r="H1523">
            <v>5100</v>
          </cell>
          <cell r="I1523">
            <v>512</v>
          </cell>
          <cell r="J1523">
            <v>7</v>
          </cell>
          <cell r="K1523" t="str">
            <v>Rack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 t="str">
            <v>Pieza</v>
          </cell>
          <cell r="V1523" t="str">
            <v>AE</v>
          </cell>
        </row>
        <row r="1524">
          <cell r="A1524">
            <v>443</v>
          </cell>
          <cell r="B1524">
            <v>2017</v>
          </cell>
          <cell r="C1524">
            <v>8300</v>
          </cell>
          <cell r="D1524">
            <v>2</v>
          </cell>
          <cell r="E1524">
            <v>3</v>
          </cell>
          <cell r="F1524">
            <v>3</v>
          </cell>
          <cell r="G1524">
            <v>5000</v>
          </cell>
          <cell r="H1524">
            <v>5100</v>
          </cell>
          <cell r="I1524">
            <v>515</v>
          </cell>
          <cell r="K1524" t="str">
            <v>Equipo de cómputo y de tecnologías de la información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</row>
        <row r="1525">
          <cell r="A1525">
            <v>444</v>
          </cell>
          <cell r="B1525">
            <v>2017</v>
          </cell>
          <cell r="C1525">
            <v>8300</v>
          </cell>
          <cell r="D1525">
            <v>2</v>
          </cell>
          <cell r="E1525">
            <v>3</v>
          </cell>
          <cell r="F1525">
            <v>3</v>
          </cell>
          <cell r="G1525">
            <v>5000</v>
          </cell>
          <cell r="H1525">
            <v>5100</v>
          </cell>
          <cell r="I1525">
            <v>515</v>
          </cell>
          <cell r="J1525">
            <v>1</v>
          </cell>
          <cell r="K1525" t="str">
            <v>Computadora de escritorio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 t="str">
            <v>Pieza</v>
          </cell>
          <cell r="V1525" t="str">
            <v>FC</v>
          </cell>
        </row>
        <row r="1526">
          <cell r="A1526">
            <v>445</v>
          </cell>
          <cell r="B1526">
            <v>2017</v>
          </cell>
          <cell r="C1526">
            <v>8300</v>
          </cell>
          <cell r="D1526">
            <v>2</v>
          </cell>
          <cell r="E1526">
            <v>3</v>
          </cell>
          <cell r="F1526">
            <v>3</v>
          </cell>
          <cell r="G1526">
            <v>5000</v>
          </cell>
          <cell r="H1526">
            <v>5100</v>
          </cell>
          <cell r="I1526">
            <v>515</v>
          </cell>
          <cell r="J1526">
            <v>2</v>
          </cell>
          <cell r="K1526" t="str">
            <v>Computadora portátil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 t="str">
            <v>Pieza</v>
          </cell>
          <cell r="V1526" t="str">
            <v>FC</v>
          </cell>
        </row>
        <row r="1527">
          <cell r="A1527">
            <v>446</v>
          </cell>
          <cell r="B1527">
            <v>2017</v>
          </cell>
          <cell r="C1527">
            <v>8300</v>
          </cell>
          <cell r="D1527">
            <v>2</v>
          </cell>
          <cell r="E1527">
            <v>3</v>
          </cell>
          <cell r="F1527">
            <v>3</v>
          </cell>
          <cell r="G1527">
            <v>5000</v>
          </cell>
          <cell r="H1527">
            <v>5100</v>
          </cell>
          <cell r="I1527">
            <v>515</v>
          </cell>
          <cell r="J1527">
            <v>3</v>
          </cell>
          <cell r="K1527" t="str">
            <v>Concentrador (HUB)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 t="str">
            <v>Pieza</v>
          </cell>
          <cell r="V1527" t="str">
            <v>FC</v>
          </cell>
        </row>
        <row r="1528">
          <cell r="A1528">
            <v>447</v>
          </cell>
          <cell r="B1528">
            <v>2017</v>
          </cell>
          <cell r="C1528">
            <v>8300</v>
          </cell>
          <cell r="D1528">
            <v>2</v>
          </cell>
          <cell r="E1528">
            <v>3</v>
          </cell>
          <cell r="F1528">
            <v>3</v>
          </cell>
          <cell r="G1528">
            <v>5000</v>
          </cell>
          <cell r="H1528">
            <v>5100</v>
          </cell>
          <cell r="I1528">
            <v>515</v>
          </cell>
          <cell r="J1528">
            <v>4</v>
          </cell>
          <cell r="K1528" t="str">
            <v>Digitalizador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 t="str">
            <v>Pieza</v>
          </cell>
          <cell r="V1528" t="str">
            <v>FC</v>
          </cell>
        </row>
        <row r="1529">
          <cell r="A1529">
            <v>448</v>
          </cell>
          <cell r="B1529">
            <v>2017</v>
          </cell>
          <cell r="C1529">
            <v>8300</v>
          </cell>
          <cell r="D1529">
            <v>2</v>
          </cell>
          <cell r="E1529">
            <v>3</v>
          </cell>
          <cell r="F1529">
            <v>3</v>
          </cell>
          <cell r="G1529">
            <v>5000</v>
          </cell>
          <cell r="H1529">
            <v>5100</v>
          </cell>
          <cell r="I1529">
            <v>515</v>
          </cell>
          <cell r="J1529">
            <v>5</v>
          </cell>
          <cell r="K1529" t="str">
            <v>Equipo de seguridad para filtrar información (firewall)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 t="str">
            <v>Pieza</v>
          </cell>
          <cell r="V1529" t="str">
            <v>FC</v>
          </cell>
        </row>
        <row r="1530">
          <cell r="A1530">
            <v>449</v>
          </cell>
          <cell r="B1530">
            <v>2017</v>
          </cell>
          <cell r="C1530">
            <v>8300</v>
          </cell>
          <cell r="D1530">
            <v>2</v>
          </cell>
          <cell r="E1530">
            <v>3</v>
          </cell>
          <cell r="F1530">
            <v>3</v>
          </cell>
          <cell r="G1530">
            <v>5000</v>
          </cell>
          <cell r="H1530">
            <v>5100</v>
          </cell>
          <cell r="I1530">
            <v>515</v>
          </cell>
          <cell r="J1530">
            <v>6</v>
          </cell>
          <cell r="K1530" t="str">
            <v>Escáner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 t="str">
            <v>Pieza</v>
          </cell>
          <cell r="V1530" t="str">
            <v>FC</v>
          </cell>
        </row>
        <row r="1531">
          <cell r="A1531">
            <v>450</v>
          </cell>
          <cell r="B1531">
            <v>2017</v>
          </cell>
          <cell r="C1531">
            <v>8300</v>
          </cell>
          <cell r="D1531">
            <v>2</v>
          </cell>
          <cell r="E1531">
            <v>3</v>
          </cell>
          <cell r="F1531">
            <v>3</v>
          </cell>
          <cell r="G1531">
            <v>5000</v>
          </cell>
          <cell r="H1531">
            <v>5100</v>
          </cell>
          <cell r="I1531">
            <v>515</v>
          </cell>
          <cell r="J1531">
            <v>7</v>
          </cell>
          <cell r="K1531" t="str">
            <v>Impresora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 t="str">
            <v>Pieza</v>
          </cell>
          <cell r="V1531" t="str">
            <v>FC</v>
          </cell>
        </row>
        <row r="1532">
          <cell r="A1532">
            <v>451</v>
          </cell>
          <cell r="B1532">
            <v>2017</v>
          </cell>
          <cell r="C1532">
            <v>8300</v>
          </cell>
          <cell r="D1532">
            <v>2</v>
          </cell>
          <cell r="E1532">
            <v>3</v>
          </cell>
          <cell r="F1532">
            <v>3</v>
          </cell>
          <cell r="G1532">
            <v>5000</v>
          </cell>
          <cell r="H1532">
            <v>5100</v>
          </cell>
          <cell r="I1532">
            <v>515</v>
          </cell>
          <cell r="J1532">
            <v>8</v>
          </cell>
          <cell r="K1532" t="str">
            <v>Monitor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 t="str">
            <v>Pieza</v>
          </cell>
          <cell r="V1532" t="str">
            <v>FC</v>
          </cell>
        </row>
        <row r="1533">
          <cell r="A1533">
            <v>452</v>
          </cell>
          <cell r="B1533">
            <v>2017</v>
          </cell>
          <cell r="C1533">
            <v>8300</v>
          </cell>
          <cell r="D1533">
            <v>2</v>
          </cell>
          <cell r="E1533">
            <v>3</v>
          </cell>
          <cell r="F1533">
            <v>3</v>
          </cell>
          <cell r="G1533">
            <v>5000</v>
          </cell>
          <cell r="H1533">
            <v>5100</v>
          </cell>
          <cell r="I1533">
            <v>515</v>
          </cell>
          <cell r="J1533">
            <v>9</v>
          </cell>
          <cell r="K1533" t="str">
            <v>Multifuncional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 t="str">
            <v>Pieza</v>
          </cell>
          <cell r="V1533" t="str">
            <v>FC</v>
          </cell>
        </row>
        <row r="1534">
          <cell r="A1534">
            <v>453</v>
          </cell>
          <cell r="B1534">
            <v>2017</v>
          </cell>
          <cell r="C1534">
            <v>8300</v>
          </cell>
          <cell r="D1534">
            <v>2</v>
          </cell>
          <cell r="E1534">
            <v>3</v>
          </cell>
          <cell r="F1534">
            <v>3</v>
          </cell>
          <cell r="G1534">
            <v>5000</v>
          </cell>
          <cell r="H1534">
            <v>5100</v>
          </cell>
          <cell r="I1534">
            <v>515</v>
          </cell>
          <cell r="J1534">
            <v>10</v>
          </cell>
          <cell r="K1534" t="str">
            <v>Plotter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 t="str">
            <v>Pieza</v>
          </cell>
          <cell r="V1534" t="str">
            <v>FC</v>
          </cell>
        </row>
        <row r="1535">
          <cell r="A1535">
            <v>454</v>
          </cell>
          <cell r="B1535">
            <v>2017</v>
          </cell>
          <cell r="C1535">
            <v>8300</v>
          </cell>
          <cell r="D1535">
            <v>2</v>
          </cell>
          <cell r="E1535">
            <v>3</v>
          </cell>
          <cell r="F1535">
            <v>3</v>
          </cell>
          <cell r="G1535">
            <v>5000</v>
          </cell>
          <cell r="H1535">
            <v>5100</v>
          </cell>
          <cell r="I1535">
            <v>515</v>
          </cell>
          <cell r="J1535">
            <v>11</v>
          </cell>
          <cell r="K1535" t="str">
            <v>Regulador de voltaje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 t="str">
            <v>Pieza</v>
          </cell>
          <cell r="V1535" t="str">
            <v>FC</v>
          </cell>
        </row>
        <row r="1536">
          <cell r="A1536">
            <v>455</v>
          </cell>
          <cell r="B1536">
            <v>2017</v>
          </cell>
          <cell r="C1536">
            <v>8300</v>
          </cell>
          <cell r="D1536">
            <v>2</v>
          </cell>
          <cell r="E1536">
            <v>3</v>
          </cell>
          <cell r="F1536">
            <v>3</v>
          </cell>
          <cell r="G1536">
            <v>5000</v>
          </cell>
          <cell r="H1536">
            <v>5100</v>
          </cell>
          <cell r="I1536">
            <v>515</v>
          </cell>
          <cell r="J1536">
            <v>12</v>
          </cell>
          <cell r="K1536" t="str">
            <v>Servidor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 t="str">
            <v>Pieza</v>
          </cell>
          <cell r="V1536" t="str">
            <v>FC</v>
          </cell>
        </row>
        <row r="1537">
          <cell r="A1537">
            <v>456</v>
          </cell>
          <cell r="B1537">
            <v>2017</v>
          </cell>
          <cell r="C1537">
            <v>8300</v>
          </cell>
          <cell r="D1537">
            <v>2</v>
          </cell>
          <cell r="E1537">
            <v>3</v>
          </cell>
          <cell r="F1537">
            <v>3</v>
          </cell>
          <cell r="G1537">
            <v>5000</v>
          </cell>
          <cell r="H1537">
            <v>5100</v>
          </cell>
          <cell r="I1537">
            <v>515</v>
          </cell>
          <cell r="J1537">
            <v>13</v>
          </cell>
          <cell r="K1537" t="str">
            <v xml:space="preserve">Teléfono 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 t="str">
            <v>Pieza</v>
          </cell>
          <cell r="V1537" t="str">
            <v>FC</v>
          </cell>
        </row>
        <row r="1538">
          <cell r="A1538">
            <v>457</v>
          </cell>
          <cell r="B1538">
            <v>2017</v>
          </cell>
          <cell r="C1538">
            <v>8300</v>
          </cell>
          <cell r="D1538">
            <v>2</v>
          </cell>
          <cell r="E1538">
            <v>3</v>
          </cell>
          <cell r="F1538">
            <v>3</v>
          </cell>
          <cell r="G1538">
            <v>5000</v>
          </cell>
          <cell r="H1538">
            <v>5100</v>
          </cell>
          <cell r="I1538">
            <v>515</v>
          </cell>
          <cell r="J1538">
            <v>14</v>
          </cell>
          <cell r="K1538" t="str">
            <v>Unidad de protección y respaldo de energía (UPS)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 t="str">
            <v>Pieza</v>
          </cell>
          <cell r="V1538" t="str">
            <v>FC</v>
          </cell>
        </row>
        <row r="1539">
          <cell r="A1539">
            <v>458</v>
          </cell>
          <cell r="B1539">
            <v>2017</v>
          </cell>
          <cell r="C1539">
            <v>8300</v>
          </cell>
          <cell r="D1539">
            <v>2</v>
          </cell>
          <cell r="E1539">
            <v>3</v>
          </cell>
          <cell r="F1539">
            <v>3</v>
          </cell>
          <cell r="G1539">
            <v>5000</v>
          </cell>
          <cell r="H1539">
            <v>5100</v>
          </cell>
          <cell r="I1539">
            <v>519</v>
          </cell>
          <cell r="K1539" t="str">
            <v>Otros mobiliarios y equipos de administración</v>
          </cell>
          <cell r="L1539">
            <v>140000</v>
          </cell>
          <cell r="M1539">
            <v>0</v>
          </cell>
          <cell r="N1539">
            <v>140000</v>
          </cell>
          <cell r="O1539">
            <v>0</v>
          </cell>
          <cell r="P1539">
            <v>0</v>
          </cell>
          <cell r="Q1539">
            <v>0</v>
          </cell>
          <cell r="R1539">
            <v>140000</v>
          </cell>
        </row>
        <row r="1540">
          <cell r="A1540">
            <v>459</v>
          </cell>
          <cell r="B1540">
            <v>2017</v>
          </cell>
          <cell r="C1540">
            <v>8300</v>
          </cell>
          <cell r="D1540">
            <v>2</v>
          </cell>
          <cell r="E1540">
            <v>3</v>
          </cell>
          <cell r="F1540">
            <v>3</v>
          </cell>
          <cell r="G1540">
            <v>5000</v>
          </cell>
          <cell r="H1540">
            <v>5100</v>
          </cell>
          <cell r="I1540">
            <v>519</v>
          </cell>
          <cell r="J1540">
            <v>1</v>
          </cell>
          <cell r="K1540" t="str">
            <v xml:space="preserve">Aire acondicionado </v>
          </cell>
          <cell r="L1540">
            <v>140000</v>
          </cell>
          <cell r="M1540">
            <v>0</v>
          </cell>
          <cell r="N1540">
            <v>140000</v>
          </cell>
          <cell r="O1540">
            <v>0</v>
          </cell>
          <cell r="P1540">
            <v>0</v>
          </cell>
          <cell r="Q1540">
            <v>0</v>
          </cell>
          <cell r="R1540">
            <v>140000</v>
          </cell>
          <cell r="S1540" t="str">
            <v>Pieza</v>
          </cell>
          <cell r="T1540">
            <v>6</v>
          </cell>
          <cell r="V1540" t="str">
            <v>FC</v>
          </cell>
        </row>
        <row r="1541">
          <cell r="A1541">
            <v>460</v>
          </cell>
          <cell r="B1541">
            <v>2017</v>
          </cell>
          <cell r="C1541">
            <v>8300</v>
          </cell>
          <cell r="D1541">
            <v>2</v>
          </cell>
          <cell r="E1541">
            <v>3</v>
          </cell>
          <cell r="F1541">
            <v>3</v>
          </cell>
          <cell r="G1541">
            <v>5000</v>
          </cell>
          <cell r="H1541">
            <v>5100</v>
          </cell>
          <cell r="I1541">
            <v>519</v>
          </cell>
          <cell r="J1541">
            <v>2</v>
          </cell>
          <cell r="K1541" t="str">
            <v>Circuito Cerrado de Televisión (CCTV)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 t="str">
            <v>Pieza</v>
          </cell>
          <cell r="V1541" t="str">
            <v>AE</v>
          </cell>
        </row>
        <row r="1542">
          <cell r="A1542">
            <v>461</v>
          </cell>
          <cell r="B1542">
            <v>2017</v>
          </cell>
          <cell r="C1542">
            <v>8300</v>
          </cell>
          <cell r="D1542">
            <v>2</v>
          </cell>
          <cell r="E1542">
            <v>3</v>
          </cell>
          <cell r="F1542">
            <v>3</v>
          </cell>
          <cell r="G1542">
            <v>5000</v>
          </cell>
          <cell r="H1542">
            <v>5100</v>
          </cell>
          <cell r="I1542">
            <v>519</v>
          </cell>
          <cell r="J1542">
            <v>3</v>
          </cell>
          <cell r="K1542" t="str">
            <v xml:space="preserve">Enfriador y calentador de agua   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 t="str">
            <v>Pieza</v>
          </cell>
          <cell r="V1542" t="str">
            <v>AE</v>
          </cell>
        </row>
        <row r="1543">
          <cell r="A1543">
            <v>462</v>
          </cell>
          <cell r="B1543">
            <v>2017</v>
          </cell>
          <cell r="C1543">
            <v>8300</v>
          </cell>
          <cell r="D1543">
            <v>2</v>
          </cell>
          <cell r="E1543">
            <v>3</v>
          </cell>
          <cell r="F1543">
            <v>3</v>
          </cell>
          <cell r="G1543">
            <v>5000</v>
          </cell>
          <cell r="H1543">
            <v>5100</v>
          </cell>
          <cell r="I1543">
            <v>519</v>
          </cell>
          <cell r="J1543">
            <v>4</v>
          </cell>
          <cell r="K1543" t="str">
            <v>Fotocopiadora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 t="str">
            <v>Pieza</v>
          </cell>
          <cell r="V1543" t="str">
            <v>FC</v>
          </cell>
        </row>
        <row r="1544">
          <cell r="A1544">
            <v>463</v>
          </cell>
          <cell r="B1544">
            <v>2017</v>
          </cell>
          <cell r="C1544">
            <v>8300</v>
          </cell>
          <cell r="D1544">
            <v>2</v>
          </cell>
          <cell r="E1544">
            <v>3</v>
          </cell>
          <cell r="F1544">
            <v>3</v>
          </cell>
          <cell r="G1544">
            <v>5000</v>
          </cell>
          <cell r="H1544">
            <v>5100</v>
          </cell>
          <cell r="I1544">
            <v>519</v>
          </cell>
          <cell r="J1544">
            <v>5</v>
          </cell>
          <cell r="K1544" t="str">
            <v xml:space="preserve">Pantalla para proyector   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 t="str">
            <v>Pieza</v>
          </cell>
          <cell r="V1544" t="str">
            <v>FC</v>
          </cell>
        </row>
        <row r="1545">
          <cell r="A1545">
            <v>464</v>
          </cell>
          <cell r="B1545">
            <v>2017</v>
          </cell>
          <cell r="C1545">
            <v>8300</v>
          </cell>
          <cell r="D1545">
            <v>2</v>
          </cell>
          <cell r="E1545">
            <v>3</v>
          </cell>
          <cell r="F1545">
            <v>3</v>
          </cell>
          <cell r="G1545">
            <v>5000</v>
          </cell>
          <cell r="H1545">
            <v>5100</v>
          </cell>
          <cell r="I1545">
            <v>519</v>
          </cell>
          <cell r="J1545">
            <v>6</v>
          </cell>
          <cell r="K1545" t="str">
            <v>Refrigerador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 t="str">
            <v>Pieza</v>
          </cell>
          <cell r="V1545" t="str">
            <v>FC</v>
          </cell>
        </row>
        <row r="1546">
          <cell r="A1546">
            <v>465</v>
          </cell>
          <cell r="B1546">
            <v>2017</v>
          </cell>
          <cell r="C1546">
            <v>8300</v>
          </cell>
          <cell r="D1546">
            <v>2</v>
          </cell>
          <cell r="E1546">
            <v>3</v>
          </cell>
          <cell r="F1546">
            <v>3</v>
          </cell>
          <cell r="G1546">
            <v>5000</v>
          </cell>
          <cell r="H1546">
            <v>5100</v>
          </cell>
          <cell r="I1546">
            <v>519</v>
          </cell>
          <cell r="J1546">
            <v>7</v>
          </cell>
          <cell r="K1546" t="str">
            <v>Triturador de papel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 t="str">
            <v>Pieza</v>
          </cell>
          <cell r="V1546" t="str">
            <v>FC</v>
          </cell>
        </row>
        <row r="1547">
          <cell r="A1547">
            <v>466</v>
          </cell>
          <cell r="B1547">
            <v>2017</v>
          </cell>
          <cell r="C1547">
            <v>8300</v>
          </cell>
          <cell r="D1547">
            <v>2</v>
          </cell>
          <cell r="E1547">
            <v>3</v>
          </cell>
          <cell r="F1547">
            <v>3</v>
          </cell>
          <cell r="G1547">
            <v>5000</v>
          </cell>
          <cell r="H1547">
            <v>5100</v>
          </cell>
          <cell r="I1547">
            <v>519</v>
          </cell>
          <cell r="J1547">
            <v>8</v>
          </cell>
          <cell r="K1547" t="str">
            <v xml:space="preserve">Ventilador 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 t="str">
            <v>Pieza</v>
          </cell>
          <cell r="V1547" t="str">
            <v>FC</v>
          </cell>
        </row>
        <row r="1548">
          <cell r="A1548">
            <v>467</v>
          </cell>
          <cell r="B1548">
            <v>2017</v>
          </cell>
          <cell r="C1548">
            <v>8300</v>
          </cell>
          <cell r="D1548">
            <v>2</v>
          </cell>
          <cell r="E1548">
            <v>3</v>
          </cell>
          <cell r="F1548">
            <v>3</v>
          </cell>
          <cell r="G1548">
            <v>5000</v>
          </cell>
          <cell r="H1548">
            <v>5200</v>
          </cell>
          <cell r="K1548" t="str">
            <v>Mobiliario y Equipo Educacional y Recreativo</v>
          </cell>
          <cell r="L1548">
            <v>40000</v>
          </cell>
          <cell r="M1548">
            <v>0</v>
          </cell>
          <cell r="N1548">
            <v>40000</v>
          </cell>
          <cell r="O1548">
            <v>0</v>
          </cell>
          <cell r="P1548">
            <v>0</v>
          </cell>
          <cell r="Q1548">
            <v>0</v>
          </cell>
          <cell r="R1548">
            <v>40000</v>
          </cell>
        </row>
        <row r="1549">
          <cell r="A1549">
            <v>468</v>
          </cell>
          <cell r="B1549">
            <v>2017</v>
          </cell>
          <cell r="C1549">
            <v>8300</v>
          </cell>
          <cell r="D1549">
            <v>2</v>
          </cell>
          <cell r="E1549">
            <v>3</v>
          </cell>
          <cell r="F1549">
            <v>3</v>
          </cell>
          <cell r="G1549">
            <v>5000</v>
          </cell>
          <cell r="H1549">
            <v>5200</v>
          </cell>
          <cell r="I1549">
            <v>521</v>
          </cell>
          <cell r="K1549" t="str">
            <v>Equipos y aparatos audiovisuales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</row>
        <row r="1550">
          <cell r="A1550">
            <v>469</v>
          </cell>
          <cell r="B1550">
            <v>2017</v>
          </cell>
          <cell r="C1550">
            <v>8300</v>
          </cell>
          <cell r="D1550">
            <v>2</v>
          </cell>
          <cell r="E1550">
            <v>3</v>
          </cell>
          <cell r="F1550">
            <v>3</v>
          </cell>
          <cell r="G1550">
            <v>5000</v>
          </cell>
          <cell r="H1550">
            <v>5200</v>
          </cell>
          <cell r="I1550">
            <v>521</v>
          </cell>
          <cell r="J1550">
            <v>1</v>
          </cell>
          <cell r="K1550" t="str">
            <v xml:space="preserve">Equipo de sonido 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 t="str">
            <v>Equipo/
Pieza</v>
          </cell>
          <cell r="V1550" t="str">
            <v>FC</v>
          </cell>
        </row>
        <row r="1551">
          <cell r="A1551">
            <v>470</v>
          </cell>
          <cell r="B1551">
            <v>2017</v>
          </cell>
          <cell r="C1551">
            <v>8300</v>
          </cell>
          <cell r="D1551">
            <v>2</v>
          </cell>
          <cell r="E1551">
            <v>3</v>
          </cell>
          <cell r="F1551">
            <v>3</v>
          </cell>
          <cell r="G1551">
            <v>5000</v>
          </cell>
          <cell r="H1551">
            <v>5200</v>
          </cell>
          <cell r="I1551">
            <v>521</v>
          </cell>
          <cell r="J1551">
            <v>2</v>
          </cell>
          <cell r="K1551" t="str">
            <v xml:space="preserve">Grabadora 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 t="str">
            <v>Equipo/
Pieza</v>
          </cell>
          <cell r="V1551" t="str">
            <v>FC</v>
          </cell>
        </row>
        <row r="1552">
          <cell r="A1552">
            <v>471</v>
          </cell>
          <cell r="B1552">
            <v>2017</v>
          </cell>
          <cell r="C1552">
            <v>8300</v>
          </cell>
          <cell r="D1552">
            <v>2</v>
          </cell>
          <cell r="E1552">
            <v>3</v>
          </cell>
          <cell r="F1552">
            <v>3</v>
          </cell>
          <cell r="G1552">
            <v>5000</v>
          </cell>
          <cell r="H1552">
            <v>5200</v>
          </cell>
          <cell r="I1552">
            <v>521</v>
          </cell>
          <cell r="J1552">
            <v>3</v>
          </cell>
          <cell r="K1552" t="str">
            <v>Micrófono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 t="str">
            <v>Equipo/
Pieza</v>
          </cell>
          <cell r="V1552" t="str">
            <v>FC</v>
          </cell>
        </row>
        <row r="1553">
          <cell r="A1553">
            <v>472</v>
          </cell>
          <cell r="B1553">
            <v>2017</v>
          </cell>
          <cell r="C1553">
            <v>8300</v>
          </cell>
          <cell r="D1553">
            <v>2</v>
          </cell>
          <cell r="E1553">
            <v>3</v>
          </cell>
          <cell r="F1553">
            <v>3</v>
          </cell>
          <cell r="G1553">
            <v>5000</v>
          </cell>
          <cell r="H1553">
            <v>5200</v>
          </cell>
          <cell r="I1553">
            <v>521</v>
          </cell>
          <cell r="J1553">
            <v>4</v>
          </cell>
          <cell r="K1553" t="str">
            <v>Pantalla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 t="str">
            <v>Equipo/
Pieza</v>
          </cell>
          <cell r="V1553" t="str">
            <v>FC</v>
          </cell>
        </row>
        <row r="1554">
          <cell r="A1554">
            <v>473</v>
          </cell>
          <cell r="B1554">
            <v>2017</v>
          </cell>
          <cell r="C1554">
            <v>8300</v>
          </cell>
          <cell r="D1554">
            <v>2</v>
          </cell>
          <cell r="E1554">
            <v>3</v>
          </cell>
          <cell r="F1554">
            <v>3</v>
          </cell>
          <cell r="G1554">
            <v>5000</v>
          </cell>
          <cell r="H1554">
            <v>5200</v>
          </cell>
          <cell r="I1554">
            <v>521</v>
          </cell>
          <cell r="J1554">
            <v>5</v>
          </cell>
          <cell r="K1554" t="str">
            <v>Pedestal para micrófono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 t="str">
            <v>Equipo/
Pieza</v>
          </cell>
          <cell r="V1554" t="str">
            <v>FC</v>
          </cell>
        </row>
        <row r="1555">
          <cell r="A1555">
            <v>474</v>
          </cell>
          <cell r="B1555">
            <v>2017</v>
          </cell>
          <cell r="C1555">
            <v>8300</v>
          </cell>
          <cell r="D1555">
            <v>2</v>
          </cell>
          <cell r="E1555">
            <v>3</v>
          </cell>
          <cell r="F1555">
            <v>3</v>
          </cell>
          <cell r="G1555">
            <v>5000</v>
          </cell>
          <cell r="H1555">
            <v>5200</v>
          </cell>
          <cell r="I1555">
            <v>521</v>
          </cell>
          <cell r="J1555">
            <v>6</v>
          </cell>
          <cell r="K1555" t="str">
            <v>Reproductor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 t="str">
            <v>Equipo/
Pieza</v>
          </cell>
          <cell r="V1555" t="str">
            <v>FC</v>
          </cell>
        </row>
        <row r="1556">
          <cell r="A1556">
            <v>475</v>
          </cell>
          <cell r="B1556">
            <v>2017</v>
          </cell>
          <cell r="C1556">
            <v>8300</v>
          </cell>
          <cell r="D1556">
            <v>2</v>
          </cell>
          <cell r="E1556">
            <v>3</v>
          </cell>
          <cell r="F1556">
            <v>3</v>
          </cell>
          <cell r="G1556">
            <v>5000</v>
          </cell>
          <cell r="H1556">
            <v>5200</v>
          </cell>
          <cell r="I1556">
            <v>523</v>
          </cell>
          <cell r="K1556" t="str">
            <v>Cámaras fotográficas y de video</v>
          </cell>
          <cell r="L1556">
            <v>40000</v>
          </cell>
          <cell r="M1556">
            <v>0</v>
          </cell>
          <cell r="N1556">
            <v>40000</v>
          </cell>
          <cell r="O1556">
            <v>0</v>
          </cell>
          <cell r="P1556">
            <v>0</v>
          </cell>
          <cell r="Q1556">
            <v>0</v>
          </cell>
          <cell r="R1556">
            <v>40000</v>
          </cell>
        </row>
        <row r="1557">
          <cell r="A1557">
            <v>476</v>
          </cell>
          <cell r="B1557">
            <v>2017</v>
          </cell>
          <cell r="C1557">
            <v>8300</v>
          </cell>
          <cell r="D1557">
            <v>2</v>
          </cell>
          <cell r="E1557">
            <v>3</v>
          </cell>
          <cell r="F1557">
            <v>3</v>
          </cell>
          <cell r="G1557">
            <v>5000</v>
          </cell>
          <cell r="H1557">
            <v>5200</v>
          </cell>
          <cell r="I1557">
            <v>523</v>
          </cell>
          <cell r="J1557">
            <v>1</v>
          </cell>
          <cell r="K1557" t="str">
            <v xml:space="preserve">Cámara </v>
          </cell>
          <cell r="L1557">
            <v>40000</v>
          </cell>
          <cell r="M1557">
            <v>0</v>
          </cell>
          <cell r="N1557">
            <v>40000</v>
          </cell>
          <cell r="O1557">
            <v>0</v>
          </cell>
          <cell r="P1557">
            <v>0</v>
          </cell>
          <cell r="Q1557">
            <v>0</v>
          </cell>
          <cell r="R1557">
            <v>40000</v>
          </cell>
          <cell r="S1557" t="str">
            <v>Pieza</v>
          </cell>
          <cell r="T1557">
            <v>1</v>
          </cell>
          <cell r="V1557" t="str">
            <v>FC</v>
          </cell>
        </row>
        <row r="1558">
          <cell r="A1558">
            <v>477</v>
          </cell>
          <cell r="B1558">
            <v>2017</v>
          </cell>
          <cell r="C1558">
            <v>8300</v>
          </cell>
          <cell r="D1558">
            <v>2</v>
          </cell>
          <cell r="E1558">
            <v>3</v>
          </cell>
          <cell r="F1558">
            <v>3</v>
          </cell>
          <cell r="G1558">
            <v>5000</v>
          </cell>
          <cell r="H1558">
            <v>5200</v>
          </cell>
          <cell r="I1558">
            <v>523</v>
          </cell>
          <cell r="J1558">
            <v>2</v>
          </cell>
          <cell r="K1558" t="str">
            <v xml:space="preserve">Concentrador 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 t="str">
            <v>Pieza</v>
          </cell>
          <cell r="V1558" t="str">
            <v>FC</v>
          </cell>
        </row>
        <row r="1559">
          <cell r="A1559">
            <v>478</v>
          </cell>
          <cell r="B1559">
            <v>2017</v>
          </cell>
          <cell r="C1559">
            <v>8300</v>
          </cell>
          <cell r="D1559">
            <v>2</v>
          </cell>
          <cell r="E1559">
            <v>3</v>
          </cell>
          <cell r="F1559">
            <v>3</v>
          </cell>
          <cell r="G1559">
            <v>5000</v>
          </cell>
          <cell r="H1559">
            <v>5200</v>
          </cell>
          <cell r="I1559">
            <v>523</v>
          </cell>
          <cell r="J1559">
            <v>3</v>
          </cell>
          <cell r="K1559" t="str">
            <v xml:space="preserve">Consola 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 t="str">
            <v>Pieza</v>
          </cell>
          <cell r="V1559" t="str">
            <v>FC</v>
          </cell>
        </row>
        <row r="1560">
          <cell r="A1560">
            <v>479</v>
          </cell>
          <cell r="B1560">
            <v>2017</v>
          </cell>
          <cell r="C1560">
            <v>8300</v>
          </cell>
          <cell r="D1560">
            <v>2</v>
          </cell>
          <cell r="E1560">
            <v>3</v>
          </cell>
          <cell r="F1560">
            <v>3</v>
          </cell>
          <cell r="G1560">
            <v>5000</v>
          </cell>
          <cell r="H1560">
            <v>5200</v>
          </cell>
          <cell r="I1560">
            <v>523</v>
          </cell>
          <cell r="J1560">
            <v>4</v>
          </cell>
          <cell r="K1560" t="str">
            <v>Equipo para reproducción y grabación de video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 t="str">
            <v>Pieza</v>
          </cell>
          <cell r="V1560" t="str">
            <v>FC</v>
          </cell>
        </row>
        <row r="1561">
          <cell r="A1561">
            <v>480</v>
          </cell>
          <cell r="B1561">
            <v>2017</v>
          </cell>
          <cell r="C1561">
            <v>8300</v>
          </cell>
          <cell r="D1561">
            <v>2</v>
          </cell>
          <cell r="E1561">
            <v>3</v>
          </cell>
          <cell r="F1561">
            <v>3</v>
          </cell>
          <cell r="G1561">
            <v>5000</v>
          </cell>
          <cell r="H1561">
            <v>5200</v>
          </cell>
          <cell r="I1561">
            <v>523</v>
          </cell>
          <cell r="J1561">
            <v>5</v>
          </cell>
          <cell r="K1561" t="str">
            <v>Grabadora reproductora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 t="str">
            <v>Pieza</v>
          </cell>
          <cell r="V1561" t="str">
            <v>FC</v>
          </cell>
        </row>
        <row r="1562">
          <cell r="A1562">
            <v>481</v>
          </cell>
          <cell r="B1562">
            <v>2017</v>
          </cell>
          <cell r="C1562">
            <v>8300</v>
          </cell>
          <cell r="D1562">
            <v>2</v>
          </cell>
          <cell r="E1562">
            <v>3</v>
          </cell>
          <cell r="F1562">
            <v>3</v>
          </cell>
          <cell r="G1562">
            <v>5000</v>
          </cell>
          <cell r="H1562">
            <v>5200</v>
          </cell>
          <cell r="I1562">
            <v>523</v>
          </cell>
          <cell r="J1562">
            <v>6</v>
          </cell>
          <cell r="K1562" t="str">
            <v xml:space="preserve">Lámpara 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 t="str">
            <v>Pieza</v>
          </cell>
          <cell r="V1562" t="str">
            <v>FC</v>
          </cell>
        </row>
        <row r="1563">
          <cell r="A1563">
            <v>482</v>
          </cell>
          <cell r="B1563">
            <v>2017</v>
          </cell>
          <cell r="C1563">
            <v>8300</v>
          </cell>
          <cell r="D1563">
            <v>2</v>
          </cell>
          <cell r="E1563">
            <v>3</v>
          </cell>
          <cell r="F1563">
            <v>3</v>
          </cell>
          <cell r="G1563">
            <v>5000</v>
          </cell>
          <cell r="H1563">
            <v>5200</v>
          </cell>
          <cell r="I1563">
            <v>523</v>
          </cell>
          <cell r="J1563">
            <v>7</v>
          </cell>
          <cell r="K1563" t="str">
            <v>Lentes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 t="str">
            <v>Pieza</v>
          </cell>
          <cell r="V1563" t="str">
            <v>FC</v>
          </cell>
        </row>
        <row r="1564">
          <cell r="A1564">
            <v>483</v>
          </cell>
          <cell r="B1564">
            <v>2017</v>
          </cell>
          <cell r="C1564">
            <v>8300</v>
          </cell>
          <cell r="D1564">
            <v>2</v>
          </cell>
          <cell r="E1564">
            <v>3</v>
          </cell>
          <cell r="F1564">
            <v>3</v>
          </cell>
          <cell r="G1564">
            <v>5000</v>
          </cell>
          <cell r="H1564">
            <v>5200</v>
          </cell>
          <cell r="I1564">
            <v>523</v>
          </cell>
          <cell r="J1564">
            <v>8</v>
          </cell>
          <cell r="K1564" t="str">
            <v>Sistema portátil de grabación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 t="str">
            <v>Pieza</v>
          </cell>
          <cell r="V1564" t="str">
            <v>FC</v>
          </cell>
        </row>
        <row r="1565">
          <cell r="A1565">
            <v>484</v>
          </cell>
          <cell r="B1565">
            <v>2017</v>
          </cell>
          <cell r="C1565">
            <v>8300</v>
          </cell>
          <cell r="D1565">
            <v>2</v>
          </cell>
          <cell r="E1565">
            <v>3</v>
          </cell>
          <cell r="F1565">
            <v>3</v>
          </cell>
          <cell r="G1565">
            <v>5000</v>
          </cell>
          <cell r="H1565">
            <v>5200</v>
          </cell>
          <cell r="I1565">
            <v>523</v>
          </cell>
          <cell r="J1565">
            <v>9</v>
          </cell>
          <cell r="K1565" t="str">
            <v>Tripié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 t="str">
            <v>Pieza</v>
          </cell>
          <cell r="V1565" t="str">
            <v>FC</v>
          </cell>
        </row>
        <row r="1566">
          <cell r="A1566">
            <v>485</v>
          </cell>
          <cell r="B1566">
            <v>2017</v>
          </cell>
          <cell r="C1566">
            <v>8300</v>
          </cell>
          <cell r="D1566">
            <v>2</v>
          </cell>
          <cell r="E1566">
            <v>3</v>
          </cell>
          <cell r="F1566">
            <v>3</v>
          </cell>
          <cell r="G1566">
            <v>5000</v>
          </cell>
          <cell r="H1566">
            <v>5200</v>
          </cell>
          <cell r="I1566">
            <v>523</v>
          </cell>
          <cell r="J1566">
            <v>10</v>
          </cell>
          <cell r="K1566" t="str">
            <v>Videoproyector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 t="str">
            <v>Pieza</v>
          </cell>
          <cell r="V1566" t="str">
            <v>FC</v>
          </cell>
        </row>
        <row r="1567">
          <cell r="A1567">
            <v>486</v>
          </cell>
          <cell r="B1567">
            <v>2017</v>
          </cell>
          <cell r="C1567">
            <v>8300</v>
          </cell>
          <cell r="D1567">
            <v>2</v>
          </cell>
          <cell r="E1567">
            <v>3</v>
          </cell>
          <cell r="F1567">
            <v>3</v>
          </cell>
          <cell r="G1567">
            <v>5000</v>
          </cell>
          <cell r="H1567">
            <v>5400</v>
          </cell>
          <cell r="K1567" t="str">
            <v>Vehículos y Equipo de Transporte</v>
          </cell>
          <cell r="L1567">
            <v>3070000</v>
          </cell>
          <cell r="M1567">
            <v>0</v>
          </cell>
          <cell r="N1567">
            <v>3070000</v>
          </cell>
          <cell r="O1567">
            <v>0</v>
          </cell>
          <cell r="P1567">
            <v>0</v>
          </cell>
          <cell r="Q1567">
            <v>0</v>
          </cell>
          <cell r="R1567">
            <v>3070000</v>
          </cell>
        </row>
        <row r="1568">
          <cell r="A1568">
            <v>487</v>
          </cell>
          <cell r="B1568">
            <v>2017</v>
          </cell>
          <cell r="C1568">
            <v>8300</v>
          </cell>
          <cell r="D1568">
            <v>2</v>
          </cell>
          <cell r="E1568">
            <v>3</v>
          </cell>
          <cell r="F1568">
            <v>3</v>
          </cell>
          <cell r="G1568">
            <v>5000</v>
          </cell>
          <cell r="H1568">
            <v>5400</v>
          </cell>
          <cell r="I1568">
            <v>541</v>
          </cell>
          <cell r="K1568" t="str">
            <v>Vehículos y equipo terrestre</v>
          </cell>
          <cell r="L1568">
            <v>3070000</v>
          </cell>
          <cell r="M1568">
            <v>0</v>
          </cell>
          <cell r="N1568">
            <v>3070000</v>
          </cell>
          <cell r="O1568">
            <v>0</v>
          </cell>
          <cell r="P1568">
            <v>0</v>
          </cell>
          <cell r="Q1568">
            <v>0</v>
          </cell>
          <cell r="R1568">
            <v>3070000</v>
          </cell>
        </row>
        <row r="1569">
          <cell r="A1569">
            <v>488</v>
          </cell>
          <cell r="B1569">
            <v>2017</v>
          </cell>
          <cell r="C1569">
            <v>8300</v>
          </cell>
          <cell r="D1569">
            <v>2</v>
          </cell>
          <cell r="E1569">
            <v>3</v>
          </cell>
          <cell r="F1569">
            <v>3</v>
          </cell>
          <cell r="G1569">
            <v>5000</v>
          </cell>
          <cell r="H1569">
            <v>5400</v>
          </cell>
          <cell r="I1569">
            <v>541</v>
          </cell>
          <cell r="J1569">
            <v>1</v>
          </cell>
          <cell r="K1569" t="str">
            <v>Vehículo (SEDAN 2, PICK UP DOBLE CABINA 7)</v>
          </cell>
          <cell r="L1569">
            <v>3070000</v>
          </cell>
          <cell r="M1569">
            <v>0</v>
          </cell>
          <cell r="N1569">
            <v>3070000</v>
          </cell>
          <cell r="O1569">
            <v>0</v>
          </cell>
          <cell r="P1569">
            <v>0</v>
          </cell>
          <cell r="Q1569">
            <v>0</v>
          </cell>
          <cell r="R1569">
            <v>3070000</v>
          </cell>
          <cell r="S1569" t="str">
            <v>Pieza</v>
          </cell>
          <cell r="T1569">
            <v>9</v>
          </cell>
          <cell r="V1569" t="str">
            <v>FC</v>
          </cell>
        </row>
        <row r="1570">
          <cell r="A1570">
            <v>489</v>
          </cell>
          <cell r="B1570">
            <v>2017</v>
          </cell>
          <cell r="C1570">
            <v>8300</v>
          </cell>
          <cell r="D1570">
            <v>2</v>
          </cell>
          <cell r="E1570">
            <v>3</v>
          </cell>
          <cell r="F1570">
            <v>3</v>
          </cell>
          <cell r="G1570">
            <v>5000</v>
          </cell>
          <cell r="H1570">
            <v>5500</v>
          </cell>
          <cell r="K1570" t="str">
            <v>Equipo de Defensa y Seguridad</v>
          </cell>
          <cell r="L1570">
            <v>2295000</v>
          </cell>
          <cell r="M1570">
            <v>0</v>
          </cell>
          <cell r="N1570">
            <v>2295000</v>
          </cell>
          <cell r="O1570">
            <v>0</v>
          </cell>
          <cell r="P1570">
            <v>0</v>
          </cell>
          <cell r="Q1570">
            <v>0</v>
          </cell>
          <cell r="R1570">
            <v>2295000</v>
          </cell>
        </row>
        <row r="1571">
          <cell r="A1571">
            <v>490</v>
          </cell>
          <cell r="B1571">
            <v>2017</v>
          </cell>
          <cell r="C1571">
            <v>8300</v>
          </cell>
          <cell r="D1571">
            <v>2</v>
          </cell>
          <cell r="E1571">
            <v>3</v>
          </cell>
          <cell r="F1571">
            <v>3</v>
          </cell>
          <cell r="G1571">
            <v>5000</v>
          </cell>
          <cell r="H1571">
            <v>5500</v>
          </cell>
          <cell r="I1571">
            <v>551</v>
          </cell>
          <cell r="K1571" t="str">
            <v>Equipo de defensa y seguridad</v>
          </cell>
          <cell r="L1571">
            <v>2295000</v>
          </cell>
          <cell r="M1571">
            <v>0</v>
          </cell>
          <cell r="N1571">
            <v>2295000</v>
          </cell>
          <cell r="O1571">
            <v>0</v>
          </cell>
          <cell r="P1571">
            <v>0</v>
          </cell>
          <cell r="Q1571">
            <v>0</v>
          </cell>
          <cell r="R1571">
            <v>2295000</v>
          </cell>
        </row>
        <row r="1572">
          <cell r="A1572">
            <v>491</v>
          </cell>
          <cell r="B1572">
            <v>2017</v>
          </cell>
          <cell r="C1572">
            <v>8300</v>
          </cell>
          <cell r="D1572">
            <v>2</v>
          </cell>
          <cell r="E1572">
            <v>3</v>
          </cell>
          <cell r="F1572">
            <v>3</v>
          </cell>
          <cell r="G1572">
            <v>5000</v>
          </cell>
          <cell r="H1572">
            <v>5500</v>
          </cell>
          <cell r="I1572">
            <v>551</v>
          </cell>
          <cell r="J1572">
            <v>1</v>
          </cell>
          <cell r="K1572" t="str">
            <v xml:space="preserve">Ariete 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 t="str">
            <v>Pieza</v>
          </cell>
          <cell r="V1572" t="str">
            <v>FC</v>
          </cell>
        </row>
        <row r="1573">
          <cell r="A1573">
            <v>492</v>
          </cell>
          <cell r="B1573">
            <v>2017</v>
          </cell>
          <cell r="C1573">
            <v>8300</v>
          </cell>
          <cell r="D1573">
            <v>2</v>
          </cell>
          <cell r="E1573">
            <v>3</v>
          </cell>
          <cell r="F1573">
            <v>3</v>
          </cell>
          <cell r="G1573">
            <v>5000</v>
          </cell>
          <cell r="H1573">
            <v>5500</v>
          </cell>
          <cell r="I1573">
            <v>551</v>
          </cell>
          <cell r="J1573">
            <v>2</v>
          </cell>
          <cell r="K1573" t="str">
            <v>Arma corta</v>
          </cell>
          <cell r="L1573">
            <v>1710000</v>
          </cell>
          <cell r="M1573">
            <v>0</v>
          </cell>
          <cell r="N1573">
            <v>1710000</v>
          </cell>
          <cell r="O1573">
            <v>0</v>
          </cell>
          <cell r="P1573">
            <v>0</v>
          </cell>
          <cell r="Q1573">
            <v>0</v>
          </cell>
          <cell r="R1573">
            <v>1710000</v>
          </cell>
          <cell r="S1573" t="str">
            <v>Pieza</v>
          </cell>
          <cell r="T1573">
            <v>2</v>
          </cell>
          <cell r="V1573" t="str">
            <v>FC</v>
          </cell>
        </row>
        <row r="1574">
          <cell r="A1574">
            <v>493</v>
          </cell>
          <cell r="B1574">
            <v>2017</v>
          </cell>
          <cell r="C1574">
            <v>8300</v>
          </cell>
          <cell r="D1574">
            <v>2</v>
          </cell>
          <cell r="E1574">
            <v>3</v>
          </cell>
          <cell r="F1574">
            <v>3</v>
          </cell>
          <cell r="G1574">
            <v>5000</v>
          </cell>
          <cell r="H1574">
            <v>5500</v>
          </cell>
          <cell r="I1574">
            <v>551</v>
          </cell>
          <cell r="J1574">
            <v>3</v>
          </cell>
          <cell r="K1574" t="str">
            <v>Arma larga</v>
          </cell>
          <cell r="L1574">
            <v>585000</v>
          </cell>
          <cell r="M1574">
            <v>0</v>
          </cell>
          <cell r="N1574">
            <v>585000</v>
          </cell>
          <cell r="O1574">
            <v>0</v>
          </cell>
          <cell r="P1574">
            <v>0</v>
          </cell>
          <cell r="Q1574">
            <v>0</v>
          </cell>
          <cell r="R1574">
            <v>585000</v>
          </cell>
          <cell r="S1574" t="str">
            <v>Pieza</v>
          </cell>
          <cell r="T1574">
            <v>7</v>
          </cell>
          <cell r="V1574" t="str">
            <v>FC</v>
          </cell>
        </row>
        <row r="1575">
          <cell r="A1575">
            <v>494</v>
          </cell>
          <cell r="B1575">
            <v>2017</v>
          </cell>
          <cell r="C1575">
            <v>8300</v>
          </cell>
          <cell r="D1575">
            <v>2</v>
          </cell>
          <cell r="E1575">
            <v>3</v>
          </cell>
          <cell r="F1575">
            <v>3</v>
          </cell>
          <cell r="G1575">
            <v>5000</v>
          </cell>
          <cell r="H1575">
            <v>5500</v>
          </cell>
          <cell r="I1575">
            <v>551</v>
          </cell>
          <cell r="J1575">
            <v>4</v>
          </cell>
          <cell r="K1575" t="str">
            <v xml:space="preserve">Binoculares 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 t="str">
            <v>Pieza</v>
          </cell>
          <cell r="V1575" t="str">
            <v>FC</v>
          </cell>
        </row>
        <row r="1576">
          <cell r="A1576">
            <v>495</v>
          </cell>
          <cell r="B1576">
            <v>2017</v>
          </cell>
          <cell r="C1576">
            <v>8300</v>
          </cell>
          <cell r="D1576">
            <v>2</v>
          </cell>
          <cell r="E1576">
            <v>3</v>
          </cell>
          <cell r="F1576">
            <v>3</v>
          </cell>
          <cell r="G1576">
            <v>5000</v>
          </cell>
          <cell r="H1576">
            <v>5500</v>
          </cell>
          <cell r="I1576">
            <v>551</v>
          </cell>
          <cell r="J1576">
            <v>5</v>
          </cell>
          <cell r="K1576" t="str">
            <v xml:space="preserve">Cargadores 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 t="str">
            <v>Pieza</v>
          </cell>
          <cell r="V1576" t="str">
            <v>FC</v>
          </cell>
        </row>
        <row r="1577">
          <cell r="A1577">
            <v>496</v>
          </cell>
          <cell r="B1577">
            <v>2017</v>
          </cell>
          <cell r="C1577">
            <v>8300</v>
          </cell>
          <cell r="D1577">
            <v>2</v>
          </cell>
          <cell r="E1577">
            <v>3</v>
          </cell>
          <cell r="F1577">
            <v>3</v>
          </cell>
          <cell r="G1577">
            <v>5000</v>
          </cell>
          <cell r="H1577">
            <v>5500</v>
          </cell>
          <cell r="I1577">
            <v>551</v>
          </cell>
          <cell r="J1577">
            <v>6</v>
          </cell>
          <cell r="K1577" t="str">
            <v>Cizalla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 t="str">
            <v>Pieza</v>
          </cell>
          <cell r="V1577" t="str">
            <v>FC</v>
          </cell>
        </row>
        <row r="1578">
          <cell r="A1578">
            <v>497</v>
          </cell>
          <cell r="B1578">
            <v>2017</v>
          </cell>
          <cell r="C1578">
            <v>8300</v>
          </cell>
          <cell r="D1578">
            <v>2</v>
          </cell>
          <cell r="E1578">
            <v>3</v>
          </cell>
          <cell r="F1578">
            <v>3</v>
          </cell>
          <cell r="G1578">
            <v>5000</v>
          </cell>
          <cell r="H1578">
            <v>5500</v>
          </cell>
          <cell r="I1578">
            <v>551</v>
          </cell>
          <cell r="J1578">
            <v>7</v>
          </cell>
          <cell r="K1578" t="str">
            <v>Cuña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 t="str">
            <v>Pieza</v>
          </cell>
          <cell r="V1578" t="str">
            <v>FC</v>
          </cell>
        </row>
        <row r="1579">
          <cell r="A1579">
            <v>498</v>
          </cell>
          <cell r="B1579">
            <v>2017</v>
          </cell>
          <cell r="C1579">
            <v>8300</v>
          </cell>
          <cell r="D1579">
            <v>2</v>
          </cell>
          <cell r="E1579">
            <v>3</v>
          </cell>
          <cell r="F1579">
            <v>3</v>
          </cell>
          <cell r="G1579">
            <v>5000</v>
          </cell>
          <cell r="H1579">
            <v>5500</v>
          </cell>
          <cell r="I1579">
            <v>551</v>
          </cell>
          <cell r="J1579">
            <v>8</v>
          </cell>
          <cell r="K1579" t="str">
            <v>Detector de explosivos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 t="str">
            <v>Pieza</v>
          </cell>
          <cell r="V1579" t="str">
            <v>FC</v>
          </cell>
        </row>
        <row r="1580">
          <cell r="A1580">
            <v>499</v>
          </cell>
          <cell r="B1580">
            <v>2017</v>
          </cell>
          <cell r="C1580">
            <v>8300</v>
          </cell>
          <cell r="D1580">
            <v>2</v>
          </cell>
          <cell r="E1580">
            <v>3</v>
          </cell>
          <cell r="F1580">
            <v>3</v>
          </cell>
          <cell r="G1580">
            <v>5000</v>
          </cell>
          <cell r="H1580">
            <v>5500</v>
          </cell>
          <cell r="I1580">
            <v>551</v>
          </cell>
          <cell r="J1580">
            <v>9</v>
          </cell>
          <cell r="K1580" t="str">
            <v xml:space="preserve">Equipo de Intervención 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 t="str">
            <v>Pieza</v>
          </cell>
          <cell r="V1580" t="str">
            <v>FC</v>
          </cell>
        </row>
        <row r="1581">
          <cell r="A1581">
            <v>500</v>
          </cell>
          <cell r="B1581">
            <v>2017</v>
          </cell>
          <cell r="C1581">
            <v>8300</v>
          </cell>
          <cell r="D1581">
            <v>2</v>
          </cell>
          <cell r="E1581">
            <v>3</v>
          </cell>
          <cell r="F1581">
            <v>3</v>
          </cell>
          <cell r="G1581">
            <v>5000</v>
          </cell>
          <cell r="H1581">
            <v>5500</v>
          </cell>
          <cell r="I1581">
            <v>551</v>
          </cell>
          <cell r="J1581">
            <v>10</v>
          </cell>
          <cell r="K1581" t="str">
            <v xml:space="preserve">Escalera 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 t="str">
            <v>Pieza</v>
          </cell>
          <cell r="V1581" t="str">
            <v>FC</v>
          </cell>
        </row>
        <row r="1582">
          <cell r="A1582">
            <v>501</v>
          </cell>
          <cell r="B1582">
            <v>2017</v>
          </cell>
          <cell r="C1582">
            <v>8300</v>
          </cell>
          <cell r="D1582">
            <v>2</v>
          </cell>
          <cell r="E1582">
            <v>3</v>
          </cell>
          <cell r="F1582">
            <v>3</v>
          </cell>
          <cell r="G1582">
            <v>5000</v>
          </cell>
          <cell r="H1582">
            <v>5500</v>
          </cell>
          <cell r="I1582">
            <v>551</v>
          </cell>
          <cell r="J1582">
            <v>11</v>
          </cell>
          <cell r="K1582" t="str">
            <v xml:space="preserve">Escudo balístico 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 t="str">
            <v>Pieza</v>
          </cell>
          <cell r="V1582" t="str">
            <v>FC</v>
          </cell>
        </row>
        <row r="1583">
          <cell r="A1583">
            <v>502</v>
          </cell>
          <cell r="B1583">
            <v>2017</v>
          </cell>
          <cell r="C1583">
            <v>8300</v>
          </cell>
          <cell r="D1583">
            <v>2</v>
          </cell>
          <cell r="E1583">
            <v>3</v>
          </cell>
          <cell r="F1583">
            <v>3</v>
          </cell>
          <cell r="G1583">
            <v>5000</v>
          </cell>
          <cell r="H1583">
            <v>5500</v>
          </cell>
          <cell r="I1583">
            <v>551</v>
          </cell>
          <cell r="J1583">
            <v>12</v>
          </cell>
          <cell r="K1583" t="str">
            <v>Implemento de visión nocturna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 t="str">
            <v>Pieza</v>
          </cell>
          <cell r="V1583" t="str">
            <v>FC</v>
          </cell>
        </row>
        <row r="1584">
          <cell r="A1584">
            <v>503</v>
          </cell>
          <cell r="B1584">
            <v>2017</v>
          </cell>
          <cell r="C1584">
            <v>8300</v>
          </cell>
          <cell r="D1584">
            <v>2</v>
          </cell>
          <cell r="E1584">
            <v>3</v>
          </cell>
          <cell r="F1584">
            <v>3</v>
          </cell>
          <cell r="G1584">
            <v>5000</v>
          </cell>
          <cell r="H1584">
            <v>5500</v>
          </cell>
          <cell r="I1584">
            <v>551</v>
          </cell>
          <cell r="J1584">
            <v>13</v>
          </cell>
          <cell r="K1584" t="str">
            <v>Implemento para abrir ventanas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 t="str">
            <v>Pieza</v>
          </cell>
          <cell r="V1584" t="str">
            <v>FC</v>
          </cell>
        </row>
        <row r="1585">
          <cell r="A1585">
            <v>504</v>
          </cell>
          <cell r="B1585">
            <v>2017</v>
          </cell>
          <cell r="C1585">
            <v>8300</v>
          </cell>
          <cell r="D1585">
            <v>2</v>
          </cell>
          <cell r="E1585">
            <v>3</v>
          </cell>
          <cell r="F1585">
            <v>3</v>
          </cell>
          <cell r="G1585">
            <v>5000</v>
          </cell>
          <cell r="H1585">
            <v>5500</v>
          </cell>
          <cell r="I1585">
            <v>551</v>
          </cell>
          <cell r="J1585">
            <v>14</v>
          </cell>
          <cell r="K1585" t="str">
            <v>Manta antiexplosivos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 t="str">
            <v>Pieza</v>
          </cell>
          <cell r="V1585" t="str">
            <v>FC</v>
          </cell>
        </row>
        <row r="1586">
          <cell r="A1586">
            <v>505</v>
          </cell>
          <cell r="B1586">
            <v>2017</v>
          </cell>
          <cell r="C1586">
            <v>8300</v>
          </cell>
          <cell r="D1586">
            <v>2</v>
          </cell>
          <cell r="E1586">
            <v>3</v>
          </cell>
          <cell r="F1586">
            <v>3</v>
          </cell>
          <cell r="G1586">
            <v>5000</v>
          </cell>
          <cell r="H1586">
            <v>5500</v>
          </cell>
          <cell r="I1586">
            <v>551</v>
          </cell>
          <cell r="J1586">
            <v>15</v>
          </cell>
          <cell r="K1586" t="str">
            <v xml:space="preserve">Marro 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 t="str">
            <v>Pieza</v>
          </cell>
          <cell r="V1586" t="str">
            <v>FC</v>
          </cell>
        </row>
        <row r="1587">
          <cell r="A1587">
            <v>506</v>
          </cell>
          <cell r="B1587">
            <v>2017</v>
          </cell>
          <cell r="C1587">
            <v>8300</v>
          </cell>
          <cell r="D1587">
            <v>2</v>
          </cell>
          <cell r="E1587">
            <v>3</v>
          </cell>
          <cell r="F1587">
            <v>3</v>
          </cell>
          <cell r="G1587">
            <v>5000</v>
          </cell>
          <cell r="H1587">
            <v>5500</v>
          </cell>
          <cell r="I1587">
            <v>551</v>
          </cell>
          <cell r="J1587">
            <v>16</v>
          </cell>
          <cell r="K1587" t="str">
            <v xml:space="preserve">Mira telescópica 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 t="str">
            <v>Pieza</v>
          </cell>
          <cell r="V1587" t="str">
            <v>FC</v>
          </cell>
        </row>
        <row r="1588">
          <cell r="A1588">
            <v>507</v>
          </cell>
          <cell r="B1588">
            <v>2017</v>
          </cell>
          <cell r="C1588">
            <v>8300</v>
          </cell>
          <cell r="D1588">
            <v>2</v>
          </cell>
          <cell r="E1588">
            <v>3</v>
          </cell>
          <cell r="F1588">
            <v>3</v>
          </cell>
          <cell r="G1588">
            <v>5000</v>
          </cell>
          <cell r="H1588">
            <v>5600</v>
          </cell>
          <cell r="K1588" t="str">
            <v>Maquinaria, otros equipos y herramientas</v>
          </cell>
          <cell r="L1588">
            <v>721580</v>
          </cell>
          <cell r="M1588">
            <v>0</v>
          </cell>
          <cell r="N1588">
            <v>721580</v>
          </cell>
          <cell r="O1588">
            <v>0</v>
          </cell>
          <cell r="P1588">
            <v>0</v>
          </cell>
          <cell r="Q1588">
            <v>0</v>
          </cell>
          <cell r="R1588">
            <v>721580</v>
          </cell>
        </row>
        <row r="1589">
          <cell r="A1589">
            <v>508</v>
          </cell>
          <cell r="B1589">
            <v>2017</v>
          </cell>
          <cell r="C1589">
            <v>8300</v>
          </cell>
          <cell r="D1589">
            <v>2</v>
          </cell>
          <cell r="E1589">
            <v>3</v>
          </cell>
          <cell r="F1589">
            <v>3</v>
          </cell>
          <cell r="G1589">
            <v>5000</v>
          </cell>
          <cell r="H1589">
            <v>5600</v>
          </cell>
          <cell r="I1589">
            <v>561</v>
          </cell>
          <cell r="K1589" t="str">
            <v>Maquinaria y equipo industrial</v>
          </cell>
          <cell r="L1589">
            <v>26100</v>
          </cell>
          <cell r="M1589">
            <v>0</v>
          </cell>
          <cell r="N1589">
            <v>26100</v>
          </cell>
          <cell r="O1589">
            <v>0</v>
          </cell>
          <cell r="P1589">
            <v>0</v>
          </cell>
          <cell r="Q1589">
            <v>0</v>
          </cell>
          <cell r="R1589">
            <v>26100</v>
          </cell>
        </row>
        <row r="1590">
          <cell r="A1590">
            <v>509</v>
          </cell>
          <cell r="B1590">
            <v>2017</v>
          </cell>
          <cell r="C1590">
            <v>8300</v>
          </cell>
          <cell r="D1590">
            <v>2</v>
          </cell>
          <cell r="E1590">
            <v>3</v>
          </cell>
          <cell r="F1590">
            <v>3</v>
          </cell>
          <cell r="G1590">
            <v>5000</v>
          </cell>
          <cell r="H1590">
            <v>5600</v>
          </cell>
          <cell r="I1590">
            <v>561</v>
          </cell>
          <cell r="K1590" t="str">
            <v>Detector de Metal</v>
          </cell>
          <cell r="L1590">
            <v>26100</v>
          </cell>
          <cell r="M1590">
            <v>0</v>
          </cell>
          <cell r="N1590">
            <v>26100</v>
          </cell>
          <cell r="O1590">
            <v>0</v>
          </cell>
          <cell r="P1590">
            <v>0</v>
          </cell>
          <cell r="Q1590">
            <v>0</v>
          </cell>
          <cell r="R1590">
            <v>26100</v>
          </cell>
          <cell r="S1590" t="str">
            <v>Pieza</v>
          </cell>
          <cell r="T1590">
            <v>5</v>
          </cell>
          <cell r="V1590" t="str">
            <v>FC</v>
          </cell>
        </row>
        <row r="1591">
          <cell r="A1591">
            <v>510</v>
          </cell>
          <cell r="B1591">
            <v>2017</v>
          </cell>
          <cell r="C1591">
            <v>8300</v>
          </cell>
          <cell r="D1591">
            <v>2</v>
          </cell>
          <cell r="E1591">
            <v>3</v>
          </cell>
          <cell r="F1591">
            <v>3</v>
          </cell>
          <cell r="G1591">
            <v>5000</v>
          </cell>
          <cell r="H1591">
            <v>5600</v>
          </cell>
          <cell r="I1591">
            <v>565</v>
          </cell>
          <cell r="K1591" t="str">
            <v>Equipo de comunicación y telecomunicación</v>
          </cell>
          <cell r="L1591">
            <v>90480</v>
          </cell>
          <cell r="M1591">
            <v>0</v>
          </cell>
          <cell r="N1591">
            <v>90480</v>
          </cell>
          <cell r="O1591">
            <v>0</v>
          </cell>
          <cell r="P1591">
            <v>0</v>
          </cell>
          <cell r="Q1591">
            <v>0</v>
          </cell>
          <cell r="R1591">
            <v>90480</v>
          </cell>
        </row>
        <row r="1592">
          <cell r="A1592">
            <v>511</v>
          </cell>
          <cell r="B1592">
            <v>2017</v>
          </cell>
          <cell r="C1592">
            <v>8300</v>
          </cell>
          <cell r="D1592">
            <v>2</v>
          </cell>
          <cell r="E1592">
            <v>3</v>
          </cell>
          <cell r="F1592">
            <v>3</v>
          </cell>
          <cell r="G1592">
            <v>5000</v>
          </cell>
          <cell r="H1592">
            <v>5600</v>
          </cell>
          <cell r="I1592">
            <v>565</v>
          </cell>
          <cell r="K1592" t="str">
            <v>GPS</v>
          </cell>
          <cell r="L1592">
            <v>90480</v>
          </cell>
          <cell r="M1592">
            <v>0</v>
          </cell>
          <cell r="N1592">
            <v>90480</v>
          </cell>
          <cell r="O1592">
            <v>0</v>
          </cell>
          <cell r="P1592">
            <v>0</v>
          </cell>
          <cell r="Q1592">
            <v>0</v>
          </cell>
          <cell r="R1592">
            <v>90480</v>
          </cell>
          <cell r="S1592" t="str">
            <v>Pieza</v>
          </cell>
          <cell r="T1592">
            <v>30</v>
          </cell>
          <cell r="V1592" t="str">
            <v>FC</v>
          </cell>
        </row>
        <row r="1593">
          <cell r="A1593">
            <v>512</v>
          </cell>
          <cell r="B1593">
            <v>2017</v>
          </cell>
          <cell r="C1593">
            <v>8300</v>
          </cell>
          <cell r="D1593">
            <v>2</v>
          </cell>
          <cell r="E1593">
            <v>3</v>
          </cell>
          <cell r="F1593">
            <v>3</v>
          </cell>
          <cell r="G1593">
            <v>5000</v>
          </cell>
          <cell r="H1593">
            <v>5600</v>
          </cell>
          <cell r="I1593">
            <v>566</v>
          </cell>
          <cell r="K1593" t="str">
            <v>Equipos de generación eléctrica, aparatos y accesorios eléctricos</v>
          </cell>
          <cell r="L1593">
            <v>605000</v>
          </cell>
          <cell r="M1593">
            <v>0</v>
          </cell>
          <cell r="N1593">
            <v>605000</v>
          </cell>
          <cell r="O1593">
            <v>0</v>
          </cell>
          <cell r="P1593">
            <v>0</v>
          </cell>
          <cell r="Q1593">
            <v>0</v>
          </cell>
          <cell r="R1593">
            <v>605000</v>
          </cell>
        </row>
        <row r="1594">
          <cell r="A1594">
            <v>513</v>
          </cell>
          <cell r="B1594">
            <v>2017</v>
          </cell>
          <cell r="C1594">
            <v>8300</v>
          </cell>
          <cell r="D1594">
            <v>2</v>
          </cell>
          <cell r="E1594">
            <v>3</v>
          </cell>
          <cell r="F1594">
            <v>3</v>
          </cell>
          <cell r="G1594">
            <v>5000</v>
          </cell>
          <cell r="H1594">
            <v>5600</v>
          </cell>
          <cell r="I1594">
            <v>566</v>
          </cell>
          <cell r="K1594" t="str">
            <v>Planta de Energía Eléctrica</v>
          </cell>
          <cell r="L1594">
            <v>605000</v>
          </cell>
          <cell r="M1594">
            <v>0</v>
          </cell>
          <cell r="N1594">
            <v>605000</v>
          </cell>
          <cell r="O1594">
            <v>0</v>
          </cell>
          <cell r="P1594">
            <v>0</v>
          </cell>
          <cell r="Q1594">
            <v>0</v>
          </cell>
          <cell r="R1594">
            <v>605000</v>
          </cell>
          <cell r="S1594" t="str">
            <v>Pieza</v>
          </cell>
          <cell r="T1594">
            <v>1</v>
          </cell>
          <cell r="V1594" t="str">
            <v>FC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Hoja6"/>
      <sheetName val="Hoja7"/>
      <sheetName val="Hoja1"/>
      <sheetName val="PROG 2 PART 511"/>
      <sheetName val="PROGRAMA 3 PART 511"/>
      <sheetName val="2015 ESTRUCTURA"/>
      <sheetName val="CESP"/>
      <sheetName val="Hoja2"/>
      <sheetName val="2015 "/>
      <sheetName val="SSP "/>
      <sheetName val="EVALUACIONES"/>
      <sheetName val="FGE"/>
      <sheetName val="HTSJ"/>
      <sheetName val="JULIO 16 "/>
      <sheetName val="JUNIO 16 "/>
      <sheetName val="MAYO 16"/>
      <sheetName val="ABRIL 16"/>
      <sheetName val="MARZ 16"/>
      <sheetName val="FEB 16"/>
      <sheetName val="ENERO 16"/>
      <sheetName val="DIC 15"/>
      <sheetName val="NOV 15"/>
      <sheetName val="OCT 15"/>
      <sheetName val="SEP 15"/>
      <sheetName val="AGTO 15"/>
      <sheetName val="JUL 15"/>
      <sheetName val="JUN 15"/>
      <sheetName val="MAYO 15"/>
      <sheetName val="ABRIL 15"/>
      <sheetName val="Hoja4"/>
      <sheetName val="Hoja3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N56">
            <v>175273606.25</v>
          </cell>
        </row>
        <row r="57">
          <cell r="N57">
            <v>200000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200000</v>
          </cell>
        </row>
        <row r="63">
          <cell r="N63">
            <v>200000</v>
          </cell>
        </row>
        <row r="64">
          <cell r="N64">
            <v>200000</v>
          </cell>
        </row>
        <row r="65">
          <cell r="N65">
            <v>200000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12271691.5</v>
          </cell>
        </row>
        <row r="132">
          <cell r="N132">
            <v>2053307.8599999999</v>
          </cell>
        </row>
        <row r="133">
          <cell r="N133">
            <v>2053307.8599999999</v>
          </cell>
        </row>
        <row r="134">
          <cell r="N134">
            <v>2053307.8599999999</v>
          </cell>
        </row>
        <row r="135">
          <cell r="N135">
            <v>2053307.8599999999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850000</v>
          </cell>
        </row>
        <row r="146">
          <cell r="N146">
            <v>380000</v>
          </cell>
        </row>
        <row r="147">
          <cell r="N147">
            <v>190000</v>
          </cell>
        </row>
        <row r="148">
          <cell r="N148">
            <v>190000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190000</v>
          </cell>
        </row>
        <row r="152">
          <cell r="N152">
            <v>190000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470000</v>
          </cell>
        </row>
        <row r="167">
          <cell r="N167">
            <v>470000</v>
          </cell>
        </row>
        <row r="168">
          <cell r="N168">
            <v>470000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6997695.5600000005</v>
          </cell>
        </row>
        <row r="182">
          <cell r="N182">
            <v>600000</v>
          </cell>
        </row>
        <row r="183">
          <cell r="N183">
            <v>600000</v>
          </cell>
        </row>
        <row r="184">
          <cell r="N184">
            <v>600000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5087695.5600000005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170000</v>
          </cell>
        </row>
        <row r="191">
          <cell r="N191">
            <v>170000</v>
          </cell>
        </row>
        <row r="192">
          <cell r="N192">
            <v>4917695.5600000005</v>
          </cell>
        </row>
        <row r="193">
          <cell r="N193">
            <v>4917695.5600000005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30000</v>
          </cell>
        </row>
        <row r="197">
          <cell r="N197">
            <v>30000</v>
          </cell>
        </row>
        <row r="198">
          <cell r="N198">
            <v>30000</v>
          </cell>
        </row>
        <row r="199">
          <cell r="N199">
            <v>400000</v>
          </cell>
        </row>
        <row r="200">
          <cell r="N200">
            <v>150000</v>
          </cell>
        </row>
        <row r="201">
          <cell r="N201">
            <v>150000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100000</v>
          </cell>
        </row>
        <row r="205">
          <cell r="N205">
            <v>100000</v>
          </cell>
        </row>
        <row r="206">
          <cell r="N206">
            <v>150000</v>
          </cell>
        </row>
        <row r="207">
          <cell r="N207">
            <v>150000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880000</v>
          </cell>
        </row>
        <row r="211">
          <cell r="N211">
            <v>490000</v>
          </cell>
        </row>
        <row r="212">
          <cell r="N212">
            <v>490000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390000</v>
          </cell>
        </row>
        <row r="216">
          <cell r="N216">
            <v>390000</v>
          </cell>
        </row>
        <row r="217">
          <cell r="N217">
            <v>940688.08</v>
          </cell>
        </row>
        <row r="218">
          <cell r="N218">
            <v>940688.08</v>
          </cell>
        </row>
        <row r="219">
          <cell r="N219">
            <v>131477.22</v>
          </cell>
        </row>
        <row r="220">
          <cell r="N220">
            <v>52302.080000000002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19436.03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34737.360000000001</v>
          </cell>
        </row>
        <row r="236">
          <cell r="N236">
            <v>0</v>
          </cell>
        </row>
        <row r="237">
          <cell r="N237">
            <v>25001.75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809210.86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704210.86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55000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50000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1430000</v>
          </cell>
        </row>
        <row r="365">
          <cell r="N365">
            <v>1430000</v>
          </cell>
        </row>
        <row r="366">
          <cell r="N366">
            <v>1430000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1430000</v>
          </cell>
        </row>
        <row r="370">
          <cell r="N370">
            <v>1430000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7523316.9800000004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4307817.9800000004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4307817.9800000004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4090113.98</v>
          </cell>
        </row>
        <row r="522">
          <cell r="N522">
            <v>4090113.98</v>
          </cell>
        </row>
        <row r="523">
          <cell r="N523">
            <v>562500</v>
          </cell>
        </row>
        <row r="524">
          <cell r="N524">
            <v>187500</v>
          </cell>
        </row>
        <row r="525">
          <cell r="N525">
            <v>0</v>
          </cell>
        </row>
        <row r="526">
          <cell r="N526">
            <v>300000</v>
          </cell>
        </row>
        <row r="527">
          <cell r="N527">
            <v>75000</v>
          </cell>
        </row>
        <row r="528">
          <cell r="N528">
            <v>0</v>
          </cell>
        </row>
        <row r="529">
          <cell r="N529">
            <v>300000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N532">
            <v>300000</v>
          </cell>
        </row>
        <row r="533">
          <cell r="N533">
            <v>0</v>
          </cell>
        </row>
        <row r="534">
          <cell r="N534">
            <v>0</v>
          </cell>
        </row>
        <row r="535">
          <cell r="N535">
            <v>979774</v>
          </cell>
        </row>
        <row r="536">
          <cell r="N536">
            <v>0</v>
          </cell>
        </row>
        <row r="537">
          <cell r="N537">
            <v>0</v>
          </cell>
        </row>
        <row r="538">
          <cell r="N538">
            <v>500629</v>
          </cell>
        </row>
        <row r="539">
          <cell r="N539">
            <v>38095</v>
          </cell>
        </row>
        <row r="540">
          <cell r="N540">
            <v>441050</v>
          </cell>
        </row>
        <row r="541">
          <cell r="N541">
            <v>233944</v>
          </cell>
        </row>
        <row r="542">
          <cell r="N542">
            <v>0</v>
          </cell>
        </row>
        <row r="543">
          <cell r="N543">
            <v>0</v>
          </cell>
        </row>
        <row r="544">
          <cell r="N544">
            <v>230134</v>
          </cell>
        </row>
        <row r="545">
          <cell r="N545">
            <v>3810</v>
          </cell>
        </row>
        <row r="546">
          <cell r="N546">
            <v>0</v>
          </cell>
        </row>
        <row r="547">
          <cell r="N547">
            <v>1341395.98</v>
          </cell>
        </row>
        <row r="548">
          <cell r="N548">
            <v>0</v>
          </cell>
        </row>
        <row r="549">
          <cell r="N549">
            <v>0</v>
          </cell>
        </row>
        <row r="550">
          <cell r="N550">
            <v>1249520.98</v>
          </cell>
        </row>
        <row r="551">
          <cell r="N551">
            <v>38095</v>
          </cell>
        </row>
        <row r="552">
          <cell r="N552">
            <v>53780</v>
          </cell>
        </row>
        <row r="553">
          <cell r="N553">
            <v>672500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632500</v>
          </cell>
        </row>
        <row r="557">
          <cell r="N557">
            <v>40000</v>
          </cell>
        </row>
        <row r="558">
          <cell r="N558">
            <v>0</v>
          </cell>
        </row>
        <row r="559">
          <cell r="N559">
            <v>0</v>
          </cell>
        </row>
        <row r="560">
          <cell r="N560">
            <v>0</v>
          </cell>
        </row>
        <row r="561">
          <cell r="N561">
            <v>22500</v>
          </cell>
        </row>
        <row r="562">
          <cell r="N562">
            <v>0</v>
          </cell>
        </row>
        <row r="563">
          <cell r="N563">
            <v>22500</v>
          </cell>
        </row>
        <row r="564">
          <cell r="N564">
            <v>7500</v>
          </cell>
        </row>
        <row r="565">
          <cell r="N565">
            <v>7500</v>
          </cell>
        </row>
        <row r="566">
          <cell r="N566">
            <v>0</v>
          </cell>
        </row>
        <row r="567">
          <cell r="N567">
            <v>7500</v>
          </cell>
        </row>
        <row r="568">
          <cell r="N568">
            <v>0</v>
          </cell>
        </row>
        <row r="569">
          <cell r="N569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N572">
            <v>0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195204</v>
          </cell>
        </row>
        <row r="577">
          <cell r="N577">
            <v>195204</v>
          </cell>
        </row>
        <row r="578">
          <cell r="N578">
            <v>27500</v>
          </cell>
        </row>
        <row r="579">
          <cell r="N579">
            <v>27500</v>
          </cell>
        </row>
        <row r="580">
          <cell r="N580">
            <v>112704</v>
          </cell>
        </row>
        <row r="581">
          <cell r="N581">
            <v>27500</v>
          </cell>
        </row>
        <row r="582">
          <cell r="N582">
            <v>0</v>
          </cell>
        </row>
        <row r="583">
          <cell r="N583">
            <v>0</v>
          </cell>
        </row>
        <row r="584">
          <cell r="N584">
            <v>0</v>
          </cell>
        </row>
        <row r="585">
          <cell r="N585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N588">
            <v>0</v>
          </cell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N596">
            <v>0</v>
          </cell>
        </row>
        <row r="597">
          <cell r="N597">
            <v>288000</v>
          </cell>
        </row>
        <row r="598">
          <cell r="N598">
            <v>288000</v>
          </cell>
        </row>
        <row r="599">
          <cell r="N599">
            <v>0</v>
          </cell>
        </row>
        <row r="600">
          <cell r="N600">
            <v>0</v>
          </cell>
        </row>
        <row r="601">
          <cell r="N601">
            <v>288000</v>
          </cell>
        </row>
        <row r="602">
          <cell r="N602">
            <v>288000</v>
          </cell>
        </row>
        <row r="603">
          <cell r="N603">
            <v>288000</v>
          </cell>
        </row>
        <row r="604">
          <cell r="N604">
            <v>0</v>
          </cell>
        </row>
        <row r="605">
          <cell r="N605">
            <v>0</v>
          </cell>
        </row>
        <row r="606">
          <cell r="N606">
            <v>0</v>
          </cell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2027499</v>
          </cell>
        </row>
        <row r="610">
          <cell r="N610">
            <v>637700</v>
          </cell>
        </row>
        <row r="611">
          <cell r="N611">
            <v>239400</v>
          </cell>
        </row>
        <row r="612">
          <cell r="N612">
            <v>0</v>
          </cell>
        </row>
        <row r="613">
          <cell r="N613">
            <v>12296</v>
          </cell>
        </row>
        <row r="614">
          <cell r="N614">
            <v>0</v>
          </cell>
        </row>
        <row r="615">
          <cell r="N615">
            <v>0</v>
          </cell>
        </row>
        <row r="616">
          <cell r="N616">
            <v>9976</v>
          </cell>
        </row>
        <row r="617">
          <cell r="N617">
            <v>39950.400000000001</v>
          </cell>
        </row>
        <row r="618">
          <cell r="N618">
            <v>0</v>
          </cell>
        </row>
        <row r="619">
          <cell r="N619">
            <v>0</v>
          </cell>
        </row>
        <row r="620">
          <cell r="N620">
            <v>15984.8</v>
          </cell>
        </row>
        <row r="621">
          <cell r="N621">
            <v>0</v>
          </cell>
        </row>
        <row r="622">
          <cell r="N622">
            <v>23930.799999999999</v>
          </cell>
        </row>
        <row r="623">
          <cell r="N623">
            <v>0</v>
          </cell>
        </row>
        <row r="624">
          <cell r="N624">
            <v>20020.8</v>
          </cell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52246.400000000001</v>
          </cell>
        </row>
        <row r="629">
          <cell r="N629">
            <v>64994.8</v>
          </cell>
        </row>
        <row r="630">
          <cell r="N630">
            <v>0</v>
          </cell>
        </row>
        <row r="631">
          <cell r="N631">
            <v>0</v>
          </cell>
        </row>
        <row r="632">
          <cell r="N632">
            <v>0</v>
          </cell>
        </row>
        <row r="633">
          <cell r="N633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323500</v>
          </cell>
        </row>
        <row r="639">
          <cell r="N639">
            <v>0</v>
          </cell>
        </row>
        <row r="640">
          <cell r="N640">
            <v>162000</v>
          </cell>
        </row>
        <row r="641">
          <cell r="N641">
            <v>74653.25</v>
          </cell>
        </row>
        <row r="642">
          <cell r="N642">
            <v>0</v>
          </cell>
        </row>
        <row r="643">
          <cell r="N643">
            <v>0</v>
          </cell>
        </row>
        <row r="644">
          <cell r="N644">
            <v>0</v>
          </cell>
        </row>
        <row r="645">
          <cell r="N645">
            <v>0</v>
          </cell>
        </row>
        <row r="646">
          <cell r="N646">
            <v>34427.699999999997</v>
          </cell>
        </row>
        <row r="647">
          <cell r="N647">
            <v>0</v>
          </cell>
        </row>
        <row r="648">
          <cell r="N648">
            <v>29059.55</v>
          </cell>
        </row>
        <row r="649">
          <cell r="N649">
            <v>0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N652">
            <v>23359.5</v>
          </cell>
        </row>
        <row r="653">
          <cell r="N653">
            <v>0</v>
          </cell>
        </row>
        <row r="654">
          <cell r="N654">
            <v>0</v>
          </cell>
        </row>
        <row r="655">
          <cell r="N655">
            <v>74800</v>
          </cell>
        </row>
        <row r="656">
          <cell r="N656">
            <v>50672</v>
          </cell>
        </row>
        <row r="657">
          <cell r="N657">
            <v>12528</v>
          </cell>
        </row>
        <row r="658">
          <cell r="N658">
            <v>0</v>
          </cell>
        </row>
        <row r="659">
          <cell r="N659">
            <v>0</v>
          </cell>
        </row>
        <row r="660">
          <cell r="N660">
            <v>0</v>
          </cell>
        </row>
        <row r="661">
          <cell r="N661">
            <v>11600</v>
          </cell>
        </row>
        <row r="662">
          <cell r="N662">
            <v>0</v>
          </cell>
        </row>
        <row r="663">
          <cell r="N663">
            <v>0</v>
          </cell>
        </row>
        <row r="664">
          <cell r="N664">
            <v>0</v>
          </cell>
        </row>
        <row r="665">
          <cell r="N665">
            <v>0</v>
          </cell>
        </row>
        <row r="666">
          <cell r="N666">
            <v>0</v>
          </cell>
        </row>
        <row r="667">
          <cell r="N667">
            <v>0</v>
          </cell>
        </row>
        <row r="668">
          <cell r="N668">
            <v>0</v>
          </cell>
        </row>
        <row r="669">
          <cell r="N669">
            <v>59000</v>
          </cell>
        </row>
        <row r="670">
          <cell r="N670">
            <v>11000</v>
          </cell>
        </row>
        <row r="671">
          <cell r="N671">
            <v>0</v>
          </cell>
        </row>
        <row r="672">
          <cell r="N672">
            <v>11000</v>
          </cell>
        </row>
        <row r="673">
          <cell r="N673">
            <v>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N676">
            <v>0</v>
          </cell>
        </row>
        <row r="677">
          <cell r="N677">
            <v>0</v>
          </cell>
        </row>
        <row r="678">
          <cell r="N678">
            <v>0</v>
          </cell>
        </row>
        <row r="679">
          <cell r="N679">
            <v>0</v>
          </cell>
        </row>
        <row r="680">
          <cell r="N680">
            <v>0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0</v>
          </cell>
        </row>
        <row r="685">
          <cell r="N685">
            <v>0</v>
          </cell>
        </row>
        <row r="686">
          <cell r="N686">
            <v>0</v>
          </cell>
        </row>
        <row r="687">
          <cell r="N687">
            <v>0</v>
          </cell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0</v>
          </cell>
        </row>
        <row r="693">
          <cell r="N693">
            <v>0</v>
          </cell>
        </row>
        <row r="694">
          <cell r="N694">
            <v>0</v>
          </cell>
        </row>
        <row r="695">
          <cell r="N695">
            <v>0</v>
          </cell>
        </row>
        <row r="696">
          <cell r="N696">
            <v>0</v>
          </cell>
        </row>
        <row r="697">
          <cell r="N697">
            <v>0</v>
          </cell>
        </row>
        <row r="698">
          <cell r="N698">
            <v>48000</v>
          </cell>
        </row>
        <row r="699">
          <cell r="N699">
            <v>0</v>
          </cell>
        </row>
        <row r="700">
          <cell r="N700">
            <v>0</v>
          </cell>
        </row>
        <row r="701">
          <cell r="N701">
            <v>0</v>
          </cell>
        </row>
        <row r="702">
          <cell r="N702">
            <v>24000</v>
          </cell>
        </row>
        <row r="703">
          <cell r="N703">
            <v>24000</v>
          </cell>
        </row>
        <row r="704">
          <cell r="N704">
            <v>0</v>
          </cell>
        </row>
        <row r="705">
          <cell r="N705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0</v>
          </cell>
        </row>
        <row r="711">
          <cell r="N711">
            <v>0</v>
          </cell>
        </row>
        <row r="712">
          <cell r="N712">
            <v>0</v>
          </cell>
        </row>
        <row r="713">
          <cell r="N713">
            <v>0</v>
          </cell>
        </row>
        <row r="714">
          <cell r="N714">
            <v>0</v>
          </cell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0</v>
          </cell>
        </row>
        <row r="721">
          <cell r="N721">
            <v>0</v>
          </cell>
        </row>
        <row r="722">
          <cell r="N722">
            <v>0</v>
          </cell>
        </row>
        <row r="723">
          <cell r="N723">
            <v>0</v>
          </cell>
        </row>
        <row r="724">
          <cell r="N724">
            <v>0</v>
          </cell>
        </row>
        <row r="725">
          <cell r="N725">
            <v>0</v>
          </cell>
        </row>
        <row r="726">
          <cell r="N726">
            <v>0</v>
          </cell>
        </row>
        <row r="727">
          <cell r="N727">
            <v>0</v>
          </cell>
        </row>
        <row r="728">
          <cell r="N728">
            <v>0</v>
          </cell>
        </row>
        <row r="729">
          <cell r="N729">
            <v>0</v>
          </cell>
        </row>
        <row r="730">
          <cell r="N730">
            <v>0</v>
          </cell>
        </row>
        <row r="731">
          <cell r="N731">
            <v>0</v>
          </cell>
        </row>
        <row r="732">
          <cell r="N732">
            <v>0</v>
          </cell>
        </row>
        <row r="733">
          <cell r="N733">
            <v>0</v>
          </cell>
        </row>
        <row r="734">
          <cell r="N734">
            <v>0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0</v>
          </cell>
        </row>
        <row r="739">
          <cell r="N739">
            <v>0</v>
          </cell>
        </row>
        <row r="740">
          <cell r="N740">
            <v>0</v>
          </cell>
        </row>
        <row r="741">
          <cell r="N741">
            <v>0</v>
          </cell>
        </row>
        <row r="742">
          <cell r="N742">
            <v>0</v>
          </cell>
        </row>
        <row r="743">
          <cell r="N743">
            <v>0</v>
          </cell>
        </row>
        <row r="744">
          <cell r="N744">
            <v>0</v>
          </cell>
        </row>
        <row r="745">
          <cell r="N745">
            <v>0</v>
          </cell>
        </row>
        <row r="746">
          <cell r="N746">
            <v>0</v>
          </cell>
        </row>
        <row r="747">
          <cell r="N747">
            <v>0</v>
          </cell>
        </row>
        <row r="748">
          <cell r="N748">
            <v>0</v>
          </cell>
        </row>
        <row r="749">
          <cell r="N749">
            <v>0</v>
          </cell>
        </row>
        <row r="750">
          <cell r="N750">
            <v>0</v>
          </cell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0</v>
          </cell>
        </row>
        <row r="756">
          <cell r="N756">
            <v>1327499</v>
          </cell>
        </row>
        <row r="757">
          <cell r="N757">
            <v>1327499</v>
          </cell>
        </row>
        <row r="758">
          <cell r="N758">
            <v>1327499</v>
          </cell>
        </row>
        <row r="759">
          <cell r="N759">
            <v>0</v>
          </cell>
        </row>
        <row r="760">
          <cell r="N760">
            <v>0</v>
          </cell>
        </row>
        <row r="761">
          <cell r="N761">
            <v>0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0</v>
          </cell>
        </row>
        <row r="766">
          <cell r="N766">
            <v>0</v>
          </cell>
        </row>
        <row r="767">
          <cell r="N767">
            <v>0</v>
          </cell>
        </row>
        <row r="768">
          <cell r="N768">
            <v>0</v>
          </cell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0</v>
          </cell>
        </row>
        <row r="774">
          <cell r="N774">
            <v>0</v>
          </cell>
        </row>
        <row r="775">
          <cell r="N775">
            <v>0</v>
          </cell>
        </row>
        <row r="776">
          <cell r="N776">
            <v>464999</v>
          </cell>
        </row>
        <row r="777">
          <cell r="N777">
            <v>292500</v>
          </cell>
        </row>
        <row r="778">
          <cell r="N778">
            <v>550000</v>
          </cell>
        </row>
        <row r="779">
          <cell r="N779">
            <v>20000</v>
          </cell>
        </row>
        <row r="780">
          <cell r="N780">
            <v>3300</v>
          </cell>
        </row>
        <row r="781">
          <cell r="N781">
            <v>0</v>
          </cell>
        </row>
        <row r="782">
          <cell r="N782">
            <v>0</v>
          </cell>
        </row>
        <row r="783">
          <cell r="N783">
            <v>0</v>
          </cell>
        </row>
        <row r="784">
          <cell r="N784">
            <v>0</v>
          </cell>
        </row>
        <row r="785">
          <cell r="N785">
            <v>0</v>
          </cell>
        </row>
        <row r="786">
          <cell r="N786">
            <v>0</v>
          </cell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0</v>
          </cell>
        </row>
        <row r="792">
          <cell r="N792">
            <v>0</v>
          </cell>
        </row>
        <row r="793">
          <cell r="N793">
            <v>0</v>
          </cell>
        </row>
        <row r="794">
          <cell r="N794">
            <v>0</v>
          </cell>
        </row>
        <row r="795">
          <cell r="N795">
            <v>0</v>
          </cell>
        </row>
        <row r="796">
          <cell r="N796">
            <v>3300</v>
          </cell>
        </row>
        <row r="797">
          <cell r="N797">
            <v>3300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0</v>
          </cell>
        </row>
        <row r="802">
          <cell r="N802">
            <v>0</v>
          </cell>
        </row>
        <row r="803">
          <cell r="N803">
            <v>0</v>
          </cell>
        </row>
        <row r="804">
          <cell r="N804">
            <v>900000</v>
          </cell>
        </row>
        <row r="805">
          <cell r="N805">
            <v>900000</v>
          </cell>
        </row>
        <row r="806">
          <cell r="N806">
            <v>900000</v>
          </cell>
        </row>
        <row r="807">
          <cell r="N807">
            <v>0</v>
          </cell>
        </row>
        <row r="808">
          <cell r="N808">
            <v>0</v>
          </cell>
        </row>
        <row r="809">
          <cell r="N809">
            <v>900000</v>
          </cell>
        </row>
        <row r="810">
          <cell r="N810">
            <v>900000</v>
          </cell>
        </row>
        <row r="811">
          <cell r="N811">
            <v>0</v>
          </cell>
        </row>
        <row r="812">
          <cell r="N812">
            <v>0</v>
          </cell>
        </row>
        <row r="813">
          <cell r="N813">
            <v>0</v>
          </cell>
        </row>
        <row r="814">
          <cell r="N814">
            <v>0</v>
          </cell>
        </row>
        <row r="815">
          <cell r="N815">
            <v>0</v>
          </cell>
        </row>
        <row r="816">
          <cell r="N816">
            <v>725395</v>
          </cell>
        </row>
        <row r="817">
          <cell r="N817">
            <v>27144</v>
          </cell>
        </row>
        <row r="818">
          <cell r="N818">
            <v>0</v>
          </cell>
        </row>
        <row r="819">
          <cell r="N819">
            <v>0</v>
          </cell>
        </row>
        <row r="820">
          <cell r="N820">
            <v>0</v>
          </cell>
        </row>
        <row r="821">
          <cell r="N821">
            <v>0</v>
          </cell>
        </row>
        <row r="822">
          <cell r="N822">
            <v>0</v>
          </cell>
        </row>
        <row r="823">
          <cell r="N823">
            <v>0</v>
          </cell>
        </row>
        <row r="824">
          <cell r="N824">
            <v>0</v>
          </cell>
        </row>
        <row r="825">
          <cell r="N825">
            <v>0</v>
          </cell>
        </row>
        <row r="826">
          <cell r="N826">
            <v>0</v>
          </cell>
        </row>
        <row r="827">
          <cell r="N827">
            <v>0</v>
          </cell>
        </row>
        <row r="828">
          <cell r="N828">
            <v>0</v>
          </cell>
        </row>
        <row r="829">
          <cell r="N829">
            <v>0</v>
          </cell>
        </row>
        <row r="830">
          <cell r="N830">
            <v>0</v>
          </cell>
        </row>
        <row r="831">
          <cell r="N831">
            <v>0</v>
          </cell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27144</v>
          </cell>
        </row>
        <row r="837">
          <cell r="N837">
            <v>27144</v>
          </cell>
        </row>
        <row r="838">
          <cell r="N838">
            <v>0</v>
          </cell>
        </row>
        <row r="839">
          <cell r="N839">
            <v>0</v>
          </cell>
        </row>
        <row r="840">
          <cell r="N840">
            <v>0</v>
          </cell>
        </row>
        <row r="841">
          <cell r="N841">
            <v>0</v>
          </cell>
        </row>
        <row r="842">
          <cell r="N842">
            <v>0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0</v>
          </cell>
        </row>
        <row r="847">
          <cell r="N847">
            <v>0</v>
          </cell>
        </row>
        <row r="848">
          <cell r="N848">
            <v>27144</v>
          </cell>
        </row>
        <row r="849">
          <cell r="N849">
            <v>0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0</v>
          </cell>
        </row>
        <row r="855">
          <cell r="N855">
            <v>0</v>
          </cell>
        </row>
        <row r="856">
          <cell r="N856">
            <v>0</v>
          </cell>
        </row>
        <row r="857">
          <cell r="N857">
            <v>0</v>
          </cell>
        </row>
        <row r="858">
          <cell r="N858">
            <v>0</v>
          </cell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698251</v>
          </cell>
        </row>
        <row r="862">
          <cell r="N862">
            <v>38251</v>
          </cell>
        </row>
        <row r="863">
          <cell r="N863">
            <v>0</v>
          </cell>
        </row>
        <row r="864">
          <cell r="N864">
            <v>0</v>
          </cell>
        </row>
        <row r="865">
          <cell r="N865">
            <v>0</v>
          </cell>
        </row>
        <row r="866">
          <cell r="N866">
            <v>0</v>
          </cell>
        </row>
        <row r="867">
          <cell r="N867">
            <v>0</v>
          </cell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0</v>
          </cell>
        </row>
        <row r="873">
          <cell r="N873">
            <v>0</v>
          </cell>
        </row>
        <row r="874">
          <cell r="N874">
            <v>0</v>
          </cell>
        </row>
        <row r="875">
          <cell r="N875">
            <v>38251</v>
          </cell>
        </row>
        <row r="876">
          <cell r="N876">
            <v>0</v>
          </cell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38251</v>
          </cell>
        </row>
        <row r="881">
          <cell r="N881">
            <v>0</v>
          </cell>
        </row>
        <row r="882">
          <cell r="N882">
            <v>0</v>
          </cell>
        </row>
        <row r="883">
          <cell r="N883">
            <v>0</v>
          </cell>
        </row>
        <row r="884">
          <cell r="N884">
            <v>0</v>
          </cell>
        </row>
        <row r="885">
          <cell r="N885">
            <v>0</v>
          </cell>
        </row>
        <row r="886">
          <cell r="N886">
            <v>0</v>
          </cell>
        </row>
        <row r="887">
          <cell r="N887">
            <v>0</v>
          </cell>
        </row>
        <row r="888">
          <cell r="N888">
            <v>0</v>
          </cell>
        </row>
        <row r="889">
          <cell r="N889">
            <v>0</v>
          </cell>
        </row>
        <row r="890">
          <cell r="N890">
            <v>0</v>
          </cell>
        </row>
        <row r="891">
          <cell r="N891">
            <v>0</v>
          </cell>
        </row>
        <row r="892">
          <cell r="N892">
            <v>0</v>
          </cell>
        </row>
        <row r="893">
          <cell r="N893">
            <v>0</v>
          </cell>
        </row>
        <row r="894">
          <cell r="N894">
            <v>0</v>
          </cell>
        </row>
        <row r="895">
          <cell r="N895">
            <v>0</v>
          </cell>
        </row>
        <row r="896">
          <cell r="N896">
            <v>0</v>
          </cell>
        </row>
        <row r="897">
          <cell r="N897">
            <v>0</v>
          </cell>
        </row>
        <row r="898">
          <cell r="N898">
            <v>660000</v>
          </cell>
        </row>
        <row r="899">
          <cell r="N899">
            <v>0</v>
          </cell>
        </row>
        <row r="900">
          <cell r="N900">
            <v>0</v>
          </cell>
        </row>
        <row r="901">
          <cell r="N901">
            <v>0</v>
          </cell>
        </row>
        <row r="902">
          <cell r="N902">
            <v>660000</v>
          </cell>
        </row>
        <row r="903">
          <cell r="N903">
            <v>660000</v>
          </cell>
        </row>
        <row r="904">
          <cell r="N904">
            <v>0</v>
          </cell>
        </row>
        <row r="905">
          <cell r="N905">
            <v>0</v>
          </cell>
        </row>
        <row r="906">
          <cell r="N906">
            <v>0</v>
          </cell>
        </row>
        <row r="907">
          <cell r="N907">
            <v>0</v>
          </cell>
        </row>
        <row r="908">
          <cell r="N908">
            <v>0</v>
          </cell>
        </row>
        <row r="909">
          <cell r="N909">
            <v>0</v>
          </cell>
        </row>
        <row r="910">
          <cell r="N910">
            <v>0</v>
          </cell>
        </row>
        <row r="911">
          <cell r="N911">
            <v>0</v>
          </cell>
        </row>
        <row r="912">
          <cell r="N912">
            <v>0</v>
          </cell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N916">
            <v>0</v>
          </cell>
        </row>
        <row r="917">
          <cell r="N917">
            <v>0</v>
          </cell>
        </row>
        <row r="918">
          <cell r="N918">
            <v>0</v>
          </cell>
        </row>
        <row r="919">
          <cell r="N919">
            <v>0</v>
          </cell>
        </row>
        <row r="920">
          <cell r="N920">
            <v>0</v>
          </cell>
        </row>
        <row r="921">
          <cell r="N921">
            <v>0</v>
          </cell>
        </row>
        <row r="922">
          <cell r="N922">
            <v>0</v>
          </cell>
        </row>
        <row r="923">
          <cell r="N923">
            <v>0</v>
          </cell>
        </row>
        <row r="924">
          <cell r="N924">
            <v>0</v>
          </cell>
        </row>
        <row r="925">
          <cell r="N925">
            <v>0</v>
          </cell>
        </row>
        <row r="926">
          <cell r="N926">
            <v>0</v>
          </cell>
        </row>
        <row r="927">
          <cell r="N927">
            <v>0</v>
          </cell>
        </row>
        <row r="928">
          <cell r="N928">
            <v>0</v>
          </cell>
        </row>
        <row r="929">
          <cell r="N929">
            <v>0</v>
          </cell>
        </row>
        <row r="930">
          <cell r="N930">
            <v>0</v>
          </cell>
        </row>
        <row r="931">
          <cell r="N931">
            <v>0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0</v>
          </cell>
        </row>
        <row r="936">
          <cell r="N936">
            <v>0</v>
          </cell>
        </row>
        <row r="937">
          <cell r="N937">
            <v>0</v>
          </cell>
        </row>
        <row r="938">
          <cell r="N938">
            <v>0</v>
          </cell>
        </row>
        <row r="939">
          <cell r="N939">
            <v>0</v>
          </cell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0</v>
          </cell>
        </row>
        <row r="943">
          <cell r="N943">
            <v>0</v>
          </cell>
        </row>
        <row r="944">
          <cell r="N944">
            <v>0</v>
          </cell>
        </row>
        <row r="945">
          <cell r="N945">
            <v>0</v>
          </cell>
        </row>
        <row r="946">
          <cell r="N946">
            <v>0</v>
          </cell>
        </row>
        <row r="947">
          <cell r="N947">
            <v>0</v>
          </cell>
        </row>
        <row r="948">
          <cell r="N948">
            <v>0</v>
          </cell>
        </row>
        <row r="949">
          <cell r="N949">
            <v>0</v>
          </cell>
        </row>
        <row r="950">
          <cell r="N950">
            <v>0</v>
          </cell>
        </row>
        <row r="951">
          <cell r="N951">
            <v>0</v>
          </cell>
        </row>
        <row r="952">
          <cell r="N952">
            <v>0</v>
          </cell>
        </row>
        <row r="953">
          <cell r="N953">
            <v>0</v>
          </cell>
        </row>
        <row r="954">
          <cell r="N954">
            <v>0</v>
          </cell>
        </row>
        <row r="955">
          <cell r="N955">
            <v>0</v>
          </cell>
        </row>
        <row r="956">
          <cell r="N956">
            <v>0</v>
          </cell>
        </row>
        <row r="957">
          <cell r="N957">
            <v>0</v>
          </cell>
        </row>
        <row r="958">
          <cell r="N958">
            <v>0</v>
          </cell>
        </row>
        <row r="959">
          <cell r="N959">
            <v>0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0</v>
          </cell>
        </row>
        <row r="964">
          <cell r="N964">
            <v>0</v>
          </cell>
        </row>
        <row r="965">
          <cell r="N965">
            <v>0</v>
          </cell>
        </row>
        <row r="966">
          <cell r="N966">
            <v>0</v>
          </cell>
        </row>
        <row r="967">
          <cell r="N967">
            <v>0</v>
          </cell>
        </row>
        <row r="968">
          <cell r="N968">
            <v>0</v>
          </cell>
        </row>
        <row r="969">
          <cell r="N969">
            <v>0</v>
          </cell>
        </row>
        <row r="970">
          <cell r="N970">
            <v>0</v>
          </cell>
        </row>
        <row r="971">
          <cell r="N971">
            <v>0</v>
          </cell>
        </row>
        <row r="972">
          <cell r="N972">
            <v>0</v>
          </cell>
        </row>
        <row r="973">
          <cell r="N973">
            <v>0</v>
          </cell>
        </row>
        <row r="974">
          <cell r="N974">
            <v>0</v>
          </cell>
        </row>
        <row r="975">
          <cell r="N975">
            <v>0</v>
          </cell>
        </row>
        <row r="976">
          <cell r="N976">
            <v>0</v>
          </cell>
        </row>
        <row r="977">
          <cell r="N977">
            <v>0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729235.6</v>
          </cell>
        </row>
        <row r="981">
          <cell r="N981">
            <v>0</v>
          </cell>
        </row>
        <row r="982">
          <cell r="N982">
            <v>0</v>
          </cell>
        </row>
        <row r="983">
          <cell r="N983">
            <v>0</v>
          </cell>
        </row>
        <row r="984">
          <cell r="N984">
            <v>0</v>
          </cell>
        </row>
        <row r="985">
          <cell r="N985">
            <v>0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N988">
            <v>0</v>
          </cell>
        </row>
        <row r="989">
          <cell r="N989">
            <v>0</v>
          </cell>
        </row>
        <row r="990">
          <cell r="N990">
            <v>0</v>
          </cell>
        </row>
        <row r="991">
          <cell r="N991">
            <v>0</v>
          </cell>
        </row>
        <row r="992">
          <cell r="N992">
            <v>0</v>
          </cell>
        </row>
        <row r="993">
          <cell r="N993">
            <v>0</v>
          </cell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0</v>
          </cell>
        </row>
        <row r="999">
          <cell r="N999">
            <v>0</v>
          </cell>
        </row>
        <row r="1000">
          <cell r="N1000">
            <v>0</v>
          </cell>
        </row>
        <row r="1001">
          <cell r="N1001">
            <v>0</v>
          </cell>
        </row>
        <row r="1002">
          <cell r="N1002">
            <v>0</v>
          </cell>
        </row>
        <row r="1003">
          <cell r="N1003">
            <v>0</v>
          </cell>
        </row>
        <row r="1004">
          <cell r="N1004">
            <v>0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729235.6</v>
          </cell>
        </row>
        <row r="1009">
          <cell r="N1009">
            <v>286606.48</v>
          </cell>
        </row>
        <row r="1010">
          <cell r="N1010">
            <v>36610.239999999998</v>
          </cell>
        </row>
        <row r="1011">
          <cell r="N1011">
            <v>9229.3799999999992</v>
          </cell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0</v>
          </cell>
        </row>
        <row r="1016">
          <cell r="N1016">
            <v>3005.0699999999997</v>
          </cell>
        </row>
        <row r="1017">
          <cell r="N1017">
            <v>0</v>
          </cell>
        </row>
        <row r="1018">
          <cell r="N1018">
            <v>24375.79</v>
          </cell>
        </row>
        <row r="1019">
          <cell r="N1019">
            <v>0</v>
          </cell>
        </row>
        <row r="1020">
          <cell r="N1020">
            <v>0</v>
          </cell>
        </row>
        <row r="1021">
          <cell r="N1021">
            <v>0</v>
          </cell>
        </row>
        <row r="1022">
          <cell r="N1022">
            <v>249996.24</v>
          </cell>
        </row>
        <row r="1023">
          <cell r="N1023">
            <v>171941</v>
          </cell>
        </row>
        <row r="1024">
          <cell r="N1024">
            <v>0</v>
          </cell>
        </row>
        <row r="1025">
          <cell r="N1025">
            <v>0</v>
          </cell>
        </row>
        <row r="1026">
          <cell r="N1026">
            <v>14952.4</v>
          </cell>
        </row>
        <row r="1027">
          <cell r="N1027">
            <v>44654.2</v>
          </cell>
        </row>
        <row r="1028">
          <cell r="N1028">
            <v>0</v>
          </cell>
        </row>
        <row r="1029">
          <cell r="N1029">
            <v>0</v>
          </cell>
        </row>
        <row r="1030">
          <cell r="N1030">
            <v>0</v>
          </cell>
        </row>
        <row r="1031">
          <cell r="N1031">
            <v>0</v>
          </cell>
        </row>
        <row r="1032">
          <cell r="N1032">
            <v>18448.64</v>
          </cell>
        </row>
        <row r="1033">
          <cell r="N1033">
            <v>0</v>
          </cell>
        </row>
        <row r="1034">
          <cell r="N1034">
            <v>0</v>
          </cell>
        </row>
        <row r="1035">
          <cell r="N1035">
            <v>0</v>
          </cell>
        </row>
        <row r="1036">
          <cell r="N1036">
            <v>0</v>
          </cell>
        </row>
        <row r="1037">
          <cell r="N1037">
            <v>0</v>
          </cell>
        </row>
        <row r="1038">
          <cell r="N1038">
            <v>0</v>
          </cell>
        </row>
        <row r="1039">
          <cell r="N1039">
            <v>0</v>
          </cell>
        </row>
        <row r="1040">
          <cell r="N1040">
            <v>0</v>
          </cell>
        </row>
        <row r="1041">
          <cell r="N1041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N1044">
            <v>0</v>
          </cell>
        </row>
        <row r="1045">
          <cell r="N1045">
            <v>0</v>
          </cell>
        </row>
        <row r="1046">
          <cell r="N1046">
            <v>0</v>
          </cell>
        </row>
        <row r="1047">
          <cell r="N1047">
            <v>0</v>
          </cell>
        </row>
        <row r="1048">
          <cell r="N1048">
            <v>0</v>
          </cell>
        </row>
        <row r="1049">
          <cell r="N1049">
            <v>0</v>
          </cell>
        </row>
        <row r="1050">
          <cell r="N1050">
            <v>0</v>
          </cell>
        </row>
        <row r="1051">
          <cell r="N1051">
            <v>0</v>
          </cell>
        </row>
        <row r="1052">
          <cell r="N1052">
            <v>0</v>
          </cell>
        </row>
        <row r="1053">
          <cell r="N1053">
            <v>0</v>
          </cell>
        </row>
        <row r="1054">
          <cell r="N1054">
            <v>0</v>
          </cell>
        </row>
        <row r="1055">
          <cell r="N1055">
            <v>0</v>
          </cell>
        </row>
        <row r="1056">
          <cell r="N1056">
            <v>0</v>
          </cell>
        </row>
        <row r="1057">
          <cell r="N1057">
            <v>0</v>
          </cell>
        </row>
        <row r="1058">
          <cell r="N1058">
            <v>0</v>
          </cell>
        </row>
        <row r="1059">
          <cell r="N1059">
            <v>0</v>
          </cell>
        </row>
        <row r="1060">
          <cell r="N1060">
            <v>0</v>
          </cell>
        </row>
        <row r="1061">
          <cell r="N1061">
            <v>0</v>
          </cell>
        </row>
        <row r="1062">
          <cell r="N1062">
            <v>0</v>
          </cell>
        </row>
        <row r="1063">
          <cell r="N1063">
            <v>0</v>
          </cell>
        </row>
        <row r="1064">
          <cell r="N1064">
            <v>0</v>
          </cell>
        </row>
        <row r="1065">
          <cell r="N1065">
            <v>0</v>
          </cell>
        </row>
        <row r="1066">
          <cell r="N1066">
            <v>0</v>
          </cell>
        </row>
        <row r="1067">
          <cell r="N1067">
            <v>0</v>
          </cell>
        </row>
        <row r="1068">
          <cell r="N1068">
            <v>0</v>
          </cell>
        </row>
        <row r="1069">
          <cell r="N1069">
            <v>437952</v>
          </cell>
        </row>
        <row r="1070">
          <cell r="N1070">
            <v>437952</v>
          </cell>
        </row>
        <row r="1071">
          <cell r="N1071">
            <v>437952</v>
          </cell>
        </row>
        <row r="1072">
          <cell r="N1072">
            <v>4677.12</v>
          </cell>
        </row>
        <row r="1073">
          <cell r="N1073">
            <v>4677.12</v>
          </cell>
        </row>
        <row r="1074">
          <cell r="N1074">
            <v>4677.12</v>
          </cell>
        </row>
        <row r="1075">
          <cell r="N1075">
            <v>0</v>
          </cell>
        </row>
        <row r="1076">
          <cell r="N1076">
            <v>0</v>
          </cell>
        </row>
        <row r="1077">
          <cell r="N1077">
            <v>0</v>
          </cell>
        </row>
        <row r="1078">
          <cell r="N1078">
            <v>0</v>
          </cell>
        </row>
        <row r="1079">
          <cell r="N1079">
            <v>0</v>
          </cell>
        </row>
        <row r="1080">
          <cell r="N1080">
            <v>0</v>
          </cell>
        </row>
        <row r="1081">
          <cell r="N1081">
            <v>0</v>
          </cell>
        </row>
        <row r="1082">
          <cell r="N1082">
            <v>0</v>
          </cell>
        </row>
        <row r="1083">
          <cell r="N1083">
            <v>0</v>
          </cell>
        </row>
        <row r="1084">
          <cell r="N1084">
            <v>0</v>
          </cell>
        </row>
        <row r="1085">
          <cell r="N1085">
            <v>0</v>
          </cell>
        </row>
        <row r="1086">
          <cell r="N1086">
            <v>0</v>
          </cell>
        </row>
        <row r="1087">
          <cell r="N1087">
            <v>0</v>
          </cell>
        </row>
        <row r="1088">
          <cell r="N1088">
            <v>0</v>
          </cell>
        </row>
        <row r="1089">
          <cell r="N1089">
            <v>0</v>
          </cell>
        </row>
        <row r="1090">
          <cell r="N1090">
            <v>0</v>
          </cell>
        </row>
        <row r="1091">
          <cell r="N1091">
            <v>0</v>
          </cell>
        </row>
        <row r="1092">
          <cell r="N1092">
            <v>0</v>
          </cell>
        </row>
        <row r="1093">
          <cell r="N1093">
            <v>0</v>
          </cell>
        </row>
        <row r="1094">
          <cell r="N1094">
            <v>0</v>
          </cell>
        </row>
        <row r="1095">
          <cell r="N1095">
            <v>0</v>
          </cell>
        </row>
        <row r="1096">
          <cell r="N1096">
            <v>0</v>
          </cell>
        </row>
        <row r="1097">
          <cell r="N1097">
            <v>0</v>
          </cell>
        </row>
        <row r="1098">
          <cell r="N1098">
            <v>0</v>
          </cell>
        </row>
        <row r="1099">
          <cell r="N1099">
            <v>0</v>
          </cell>
        </row>
        <row r="1100">
          <cell r="N1100">
            <v>0</v>
          </cell>
        </row>
        <row r="1101">
          <cell r="N1101">
            <v>0</v>
          </cell>
        </row>
        <row r="1102">
          <cell r="N1102">
            <v>0</v>
          </cell>
        </row>
        <row r="1103">
          <cell r="N1103">
            <v>0</v>
          </cell>
        </row>
        <row r="1104">
          <cell r="N1104">
            <v>0</v>
          </cell>
        </row>
        <row r="1105">
          <cell r="N1105">
            <v>0</v>
          </cell>
        </row>
        <row r="1106">
          <cell r="N1106">
            <v>0</v>
          </cell>
        </row>
        <row r="1107">
          <cell r="N1107">
            <v>0</v>
          </cell>
        </row>
        <row r="1108">
          <cell r="N1108">
            <v>0</v>
          </cell>
        </row>
        <row r="1109">
          <cell r="N1109">
            <v>0</v>
          </cell>
        </row>
        <row r="1110">
          <cell r="N1110">
            <v>0</v>
          </cell>
        </row>
        <row r="1111">
          <cell r="N1111">
            <v>0</v>
          </cell>
        </row>
        <row r="1112">
          <cell r="N1112">
            <v>0</v>
          </cell>
        </row>
        <row r="1113">
          <cell r="N1113">
            <v>0</v>
          </cell>
        </row>
        <row r="1114">
          <cell r="N1114">
            <v>0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N1117">
            <v>0</v>
          </cell>
        </row>
        <row r="1118">
          <cell r="N1118">
            <v>0</v>
          </cell>
        </row>
        <row r="1119">
          <cell r="N1119">
            <v>0</v>
          </cell>
        </row>
        <row r="1120">
          <cell r="N1120">
            <v>0</v>
          </cell>
        </row>
        <row r="1121">
          <cell r="N1121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N1124">
            <v>0</v>
          </cell>
        </row>
        <row r="1125">
          <cell r="N1125">
            <v>0</v>
          </cell>
        </row>
        <row r="1126">
          <cell r="N1126">
            <v>0</v>
          </cell>
        </row>
        <row r="1127">
          <cell r="N1127">
            <v>0</v>
          </cell>
        </row>
        <row r="1128">
          <cell r="N1128">
            <v>0</v>
          </cell>
        </row>
        <row r="1129">
          <cell r="N1129">
            <v>0</v>
          </cell>
        </row>
        <row r="1130">
          <cell r="N1130">
            <v>0</v>
          </cell>
        </row>
        <row r="1131">
          <cell r="N1131">
            <v>0</v>
          </cell>
        </row>
        <row r="1132">
          <cell r="N1132">
            <v>0</v>
          </cell>
        </row>
        <row r="1133">
          <cell r="N1133">
            <v>0</v>
          </cell>
        </row>
        <row r="1134">
          <cell r="N1134">
            <v>0</v>
          </cell>
        </row>
        <row r="1135">
          <cell r="N1135">
            <v>0</v>
          </cell>
        </row>
        <row r="1136">
          <cell r="N1136">
            <v>0</v>
          </cell>
        </row>
        <row r="1137">
          <cell r="N1137">
            <v>0</v>
          </cell>
        </row>
        <row r="1138">
          <cell r="N1138">
            <v>0</v>
          </cell>
        </row>
        <row r="1139">
          <cell r="N1139">
            <v>0</v>
          </cell>
        </row>
        <row r="1140">
          <cell r="N1140">
            <v>0</v>
          </cell>
        </row>
        <row r="1141">
          <cell r="N1141">
            <v>0</v>
          </cell>
        </row>
        <row r="1142">
          <cell r="N1142">
            <v>0</v>
          </cell>
        </row>
        <row r="1143">
          <cell r="N1143">
            <v>0</v>
          </cell>
        </row>
        <row r="1144">
          <cell r="N1144">
            <v>0</v>
          </cell>
        </row>
        <row r="1145">
          <cell r="N1145">
            <v>0</v>
          </cell>
        </row>
        <row r="1146">
          <cell r="N1146">
            <v>0</v>
          </cell>
        </row>
        <row r="1147">
          <cell r="N1147">
            <v>0</v>
          </cell>
        </row>
        <row r="1148">
          <cell r="N1148">
            <v>0</v>
          </cell>
        </row>
        <row r="1149">
          <cell r="N1149">
            <v>0</v>
          </cell>
        </row>
        <row r="1150">
          <cell r="N1150">
            <v>0</v>
          </cell>
        </row>
        <row r="1151">
          <cell r="N1151">
            <v>0</v>
          </cell>
        </row>
        <row r="1152">
          <cell r="N1152">
            <v>0</v>
          </cell>
        </row>
        <row r="1153">
          <cell r="N1153">
            <v>0</v>
          </cell>
        </row>
        <row r="1154">
          <cell r="N1154">
            <v>0</v>
          </cell>
        </row>
        <row r="1155">
          <cell r="N1155">
            <v>0</v>
          </cell>
        </row>
        <row r="1156">
          <cell r="N1156">
            <v>0</v>
          </cell>
        </row>
        <row r="1157">
          <cell r="N1157">
            <v>0</v>
          </cell>
        </row>
        <row r="1158">
          <cell r="N1158">
            <v>0</v>
          </cell>
        </row>
        <row r="1159">
          <cell r="N1159">
            <v>0</v>
          </cell>
        </row>
        <row r="1160">
          <cell r="N1160">
            <v>0</v>
          </cell>
        </row>
        <row r="1161">
          <cell r="N1161">
            <v>0</v>
          </cell>
        </row>
        <row r="1162">
          <cell r="N1162">
            <v>0</v>
          </cell>
        </row>
        <row r="1163">
          <cell r="N1163">
            <v>0</v>
          </cell>
        </row>
        <row r="1164">
          <cell r="N1164">
            <v>0</v>
          </cell>
        </row>
        <row r="1165">
          <cell r="N1165">
            <v>0</v>
          </cell>
        </row>
        <row r="1166">
          <cell r="N1166">
            <v>0</v>
          </cell>
        </row>
        <row r="1167">
          <cell r="N1167">
            <v>0</v>
          </cell>
        </row>
        <row r="1168">
          <cell r="N1168">
            <v>0</v>
          </cell>
        </row>
        <row r="1169">
          <cell r="N1169">
            <v>1594591.81</v>
          </cell>
        </row>
        <row r="1170">
          <cell r="N1170">
            <v>0</v>
          </cell>
        </row>
        <row r="1171">
          <cell r="N1171">
            <v>0</v>
          </cell>
        </row>
        <row r="1172">
          <cell r="N1172">
            <v>0</v>
          </cell>
        </row>
        <row r="1173">
          <cell r="N1173">
            <v>0</v>
          </cell>
        </row>
        <row r="1174">
          <cell r="N1174">
            <v>0</v>
          </cell>
        </row>
        <row r="1175">
          <cell r="N1175">
            <v>0</v>
          </cell>
        </row>
        <row r="1176">
          <cell r="N1176">
            <v>0</v>
          </cell>
        </row>
        <row r="1177">
          <cell r="N1177">
            <v>0</v>
          </cell>
        </row>
        <row r="1178">
          <cell r="N1178">
            <v>0</v>
          </cell>
        </row>
        <row r="1179">
          <cell r="N1179">
            <v>0</v>
          </cell>
        </row>
        <row r="1180">
          <cell r="N1180">
            <v>0</v>
          </cell>
        </row>
        <row r="1181">
          <cell r="N1181">
            <v>0</v>
          </cell>
        </row>
        <row r="1182">
          <cell r="N1182">
            <v>0</v>
          </cell>
        </row>
        <row r="1183">
          <cell r="N1183">
            <v>0</v>
          </cell>
        </row>
        <row r="1184">
          <cell r="N1184">
            <v>0</v>
          </cell>
        </row>
        <row r="1185">
          <cell r="N1185">
            <v>0</v>
          </cell>
        </row>
        <row r="1186">
          <cell r="N1186">
            <v>0</v>
          </cell>
        </row>
        <row r="1187">
          <cell r="N1187">
            <v>0</v>
          </cell>
        </row>
        <row r="1188">
          <cell r="N1188">
            <v>0</v>
          </cell>
        </row>
        <row r="1189">
          <cell r="N1189">
            <v>0</v>
          </cell>
        </row>
        <row r="1190">
          <cell r="N1190">
            <v>0</v>
          </cell>
        </row>
        <row r="1191">
          <cell r="N1191">
            <v>0</v>
          </cell>
        </row>
        <row r="1192">
          <cell r="N1192">
            <v>0</v>
          </cell>
        </row>
        <row r="1193">
          <cell r="N1193">
            <v>0</v>
          </cell>
        </row>
        <row r="1194">
          <cell r="N1194">
            <v>0</v>
          </cell>
        </row>
        <row r="1195">
          <cell r="N1195">
            <v>0</v>
          </cell>
        </row>
        <row r="1196">
          <cell r="N1196">
            <v>0</v>
          </cell>
        </row>
        <row r="1197">
          <cell r="N1197">
            <v>0</v>
          </cell>
        </row>
        <row r="1198">
          <cell r="N1198">
            <v>0</v>
          </cell>
        </row>
        <row r="1199">
          <cell r="N1199">
            <v>0</v>
          </cell>
        </row>
        <row r="1200">
          <cell r="N1200">
            <v>0</v>
          </cell>
        </row>
        <row r="1201">
          <cell r="N1201">
            <v>1032351.5700000001</v>
          </cell>
        </row>
        <row r="1202">
          <cell r="N1202">
            <v>0</v>
          </cell>
        </row>
        <row r="1203">
          <cell r="N1203">
            <v>0</v>
          </cell>
        </row>
        <row r="1204">
          <cell r="N1204">
            <v>0</v>
          </cell>
        </row>
        <row r="1205">
          <cell r="N1205">
            <v>1032351.5700000001</v>
          </cell>
        </row>
        <row r="1206">
          <cell r="N1206">
            <v>1032351.5700000001</v>
          </cell>
        </row>
        <row r="1207">
          <cell r="N1207">
            <v>1032351.5700000001</v>
          </cell>
        </row>
        <row r="1208">
          <cell r="N1208">
            <v>0</v>
          </cell>
        </row>
        <row r="1209">
          <cell r="N1209">
            <v>0</v>
          </cell>
        </row>
        <row r="1210">
          <cell r="N1210">
            <v>0</v>
          </cell>
        </row>
        <row r="1211">
          <cell r="N1211">
            <v>0</v>
          </cell>
        </row>
        <row r="1212">
          <cell r="N1212">
            <v>0</v>
          </cell>
        </row>
        <row r="1213">
          <cell r="N1213">
            <v>0</v>
          </cell>
        </row>
        <row r="1214">
          <cell r="N1214">
            <v>0</v>
          </cell>
        </row>
        <row r="1215">
          <cell r="N1215">
            <v>0</v>
          </cell>
        </row>
        <row r="1216">
          <cell r="N1216">
            <v>562240.24</v>
          </cell>
        </row>
        <row r="1217">
          <cell r="N1217">
            <v>543080.13</v>
          </cell>
        </row>
        <row r="1218">
          <cell r="N1218">
            <v>24483.57</v>
          </cell>
        </row>
        <row r="1219">
          <cell r="N1219">
            <v>9517.8000000000011</v>
          </cell>
        </row>
        <row r="1220">
          <cell r="N1220">
            <v>0</v>
          </cell>
        </row>
        <row r="1221">
          <cell r="N1221">
            <v>0</v>
          </cell>
        </row>
        <row r="1222">
          <cell r="N1222">
            <v>0</v>
          </cell>
        </row>
        <row r="1223">
          <cell r="N1223">
            <v>0</v>
          </cell>
        </row>
        <row r="1224">
          <cell r="N1224">
            <v>6926.97</v>
          </cell>
        </row>
        <row r="1225">
          <cell r="N1225">
            <v>0</v>
          </cell>
        </row>
        <row r="1226">
          <cell r="N1226">
            <v>0</v>
          </cell>
        </row>
        <row r="1227">
          <cell r="N1227">
            <v>0</v>
          </cell>
        </row>
        <row r="1228">
          <cell r="N1228">
            <v>8038.8</v>
          </cell>
        </row>
        <row r="1229">
          <cell r="N1229">
            <v>0</v>
          </cell>
        </row>
        <row r="1230">
          <cell r="N1230">
            <v>0</v>
          </cell>
        </row>
        <row r="1231">
          <cell r="N1231">
            <v>0</v>
          </cell>
        </row>
        <row r="1232">
          <cell r="N1232">
            <v>0</v>
          </cell>
        </row>
        <row r="1233">
          <cell r="N1233">
            <v>0</v>
          </cell>
        </row>
        <row r="1234">
          <cell r="N1234">
            <v>0</v>
          </cell>
        </row>
        <row r="1235">
          <cell r="N1235">
            <v>0</v>
          </cell>
        </row>
        <row r="1236">
          <cell r="N1236">
            <v>0</v>
          </cell>
        </row>
        <row r="1237">
          <cell r="N1237">
            <v>0</v>
          </cell>
        </row>
        <row r="1238">
          <cell r="N1238">
            <v>0</v>
          </cell>
        </row>
        <row r="1239">
          <cell r="N1239">
            <v>0</v>
          </cell>
        </row>
        <row r="1240">
          <cell r="N1240">
            <v>0</v>
          </cell>
        </row>
        <row r="1241">
          <cell r="N1241">
            <v>0</v>
          </cell>
        </row>
        <row r="1242">
          <cell r="N1242">
            <v>0</v>
          </cell>
        </row>
        <row r="1243">
          <cell r="N1243">
            <v>0</v>
          </cell>
        </row>
        <row r="1244">
          <cell r="N1244">
            <v>0</v>
          </cell>
        </row>
        <row r="1245">
          <cell r="N1245">
            <v>0</v>
          </cell>
        </row>
        <row r="1246">
          <cell r="N1246">
            <v>0</v>
          </cell>
        </row>
        <row r="1247">
          <cell r="N1247">
            <v>0</v>
          </cell>
        </row>
        <row r="1248">
          <cell r="N1248">
            <v>0</v>
          </cell>
        </row>
        <row r="1249">
          <cell r="N1249">
            <v>0</v>
          </cell>
        </row>
        <row r="1250">
          <cell r="N1250">
            <v>0</v>
          </cell>
        </row>
        <row r="1251">
          <cell r="N1251">
            <v>518596.56</v>
          </cell>
        </row>
        <row r="1252">
          <cell r="N1252">
            <v>221328</v>
          </cell>
        </row>
        <row r="1253">
          <cell r="N1253">
            <v>0</v>
          </cell>
        </row>
        <row r="1254">
          <cell r="N1254">
            <v>0</v>
          </cell>
        </row>
        <row r="1255">
          <cell r="N1255">
            <v>0</v>
          </cell>
        </row>
        <row r="1256">
          <cell r="N1256">
            <v>0</v>
          </cell>
        </row>
        <row r="1257">
          <cell r="N1257">
            <v>0</v>
          </cell>
        </row>
        <row r="1258">
          <cell r="N1258">
            <v>0</v>
          </cell>
        </row>
        <row r="1259">
          <cell r="N1259">
            <v>0</v>
          </cell>
        </row>
        <row r="1260">
          <cell r="N1260">
            <v>0</v>
          </cell>
        </row>
        <row r="1261">
          <cell r="N1261">
            <v>0</v>
          </cell>
        </row>
        <row r="1262">
          <cell r="N1262">
            <v>276184.40000000002</v>
          </cell>
        </row>
        <row r="1263">
          <cell r="N1263">
            <v>0</v>
          </cell>
        </row>
        <row r="1264">
          <cell r="N1264">
            <v>0</v>
          </cell>
        </row>
        <row r="1265">
          <cell r="N1265">
            <v>0</v>
          </cell>
        </row>
        <row r="1266">
          <cell r="N1266">
            <v>21084.16</v>
          </cell>
        </row>
        <row r="1267">
          <cell r="N1267">
            <v>0</v>
          </cell>
        </row>
        <row r="1268">
          <cell r="N1268">
            <v>0</v>
          </cell>
        </row>
        <row r="1269">
          <cell r="N1269">
            <v>0</v>
          </cell>
        </row>
        <row r="1270">
          <cell r="N1270">
            <v>0</v>
          </cell>
        </row>
        <row r="1271">
          <cell r="N1271">
            <v>0</v>
          </cell>
        </row>
        <row r="1272">
          <cell r="N1272">
            <v>0</v>
          </cell>
        </row>
        <row r="1273">
          <cell r="N1273">
            <v>0</v>
          </cell>
        </row>
        <row r="1274">
          <cell r="N1274">
            <v>0</v>
          </cell>
        </row>
        <row r="1275">
          <cell r="N1275">
            <v>0</v>
          </cell>
        </row>
        <row r="1276">
          <cell r="N1276">
            <v>0</v>
          </cell>
        </row>
        <row r="1277">
          <cell r="N1277">
            <v>0</v>
          </cell>
        </row>
        <row r="1278">
          <cell r="N1278">
            <v>19160.11</v>
          </cell>
        </row>
        <row r="1279">
          <cell r="N1279">
            <v>11000</v>
          </cell>
        </row>
        <row r="1280">
          <cell r="N1280">
            <v>0</v>
          </cell>
        </row>
        <row r="1281">
          <cell r="N1281">
            <v>0</v>
          </cell>
        </row>
        <row r="1282">
          <cell r="N1282">
            <v>0</v>
          </cell>
        </row>
        <row r="1283">
          <cell r="N1283">
            <v>0</v>
          </cell>
        </row>
        <row r="1284">
          <cell r="N1284">
            <v>0</v>
          </cell>
        </row>
        <row r="1285">
          <cell r="N1285">
            <v>11000</v>
          </cell>
        </row>
        <row r="1286">
          <cell r="N1286">
            <v>0</v>
          </cell>
        </row>
        <row r="1287">
          <cell r="N1287">
            <v>8160.1100000000006</v>
          </cell>
        </row>
        <row r="1288">
          <cell r="N1288">
            <v>8160.1100000000006</v>
          </cell>
        </row>
        <row r="1289">
          <cell r="N1289">
            <v>0</v>
          </cell>
        </row>
        <row r="1290">
          <cell r="N1290">
            <v>0</v>
          </cell>
        </row>
        <row r="1291">
          <cell r="N1291">
            <v>0</v>
          </cell>
        </row>
        <row r="1292">
          <cell r="N1292">
            <v>0</v>
          </cell>
        </row>
        <row r="1293">
          <cell r="N1293">
            <v>0</v>
          </cell>
        </row>
        <row r="1294">
          <cell r="N1294">
            <v>0</v>
          </cell>
        </row>
        <row r="1295">
          <cell r="N1295">
            <v>0</v>
          </cell>
        </row>
        <row r="1296">
          <cell r="N1296">
            <v>0</v>
          </cell>
        </row>
        <row r="1297">
          <cell r="N1297">
            <v>0</v>
          </cell>
        </row>
        <row r="1298">
          <cell r="N1298">
            <v>0</v>
          </cell>
        </row>
        <row r="1299">
          <cell r="N1299">
            <v>0</v>
          </cell>
        </row>
        <row r="1300">
          <cell r="N1300">
            <v>0</v>
          </cell>
        </row>
        <row r="1301">
          <cell r="N1301">
            <v>0</v>
          </cell>
        </row>
        <row r="1302">
          <cell r="N1302">
            <v>0</v>
          </cell>
        </row>
        <row r="1303">
          <cell r="N1303">
            <v>0</v>
          </cell>
        </row>
        <row r="1304">
          <cell r="N1304">
            <v>0</v>
          </cell>
        </row>
        <row r="1305">
          <cell r="N1305">
            <v>0</v>
          </cell>
        </row>
        <row r="1306">
          <cell r="N1306">
            <v>0</v>
          </cell>
        </row>
        <row r="1307">
          <cell r="N1307">
            <v>0</v>
          </cell>
        </row>
        <row r="1308">
          <cell r="N1308">
            <v>0</v>
          </cell>
        </row>
        <row r="1309">
          <cell r="N1309">
            <v>0</v>
          </cell>
        </row>
        <row r="1310">
          <cell r="N1310">
            <v>0</v>
          </cell>
        </row>
        <row r="1311">
          <cell r="N1311">
            <v>0</v>
          </cell>
        </row>
        <row r="1312">
          <cell r="N1312">
            <v>0</v>
          </cell>
        </row>
        <row r="1313">
          <cell r="N1313">
            <v>0</v>
          </cell>
        </row>
        <row r="1314">
          <cell r="N1314">
            <v>0</v>
          </cell>
        </row>
        <row r="1315">
          <cell r="N1315">
            <v>0</v>
          </cell>
        </row>
        <row r="1316">
          <cell r="N1316">
            <v>0</v>
          </cell>
        </row>
        <row r="1317">
          <cell r="N1317">
            <v>0</v>
          </cell>
        </row>
        <row r="1318">
          <cell r="N1318">
            <v>0</v>
          </cell>
        </row>
        <row r="1319">
          <cell r="N1319">
            <v>0</v>
          </cell>
        </row>
        <row r="1320">
          <cell r="N1320">
            <v>0</v>
          </cell>
        </row>
        <row r="1321">
          <cell r="N1321">
            <v>0</v>
          </cell>
        </row>
        <row r="1322">
          <cell r="N1322">
            <v>0</v>
          </cell>
        </row>
        <row r="1323">
          <cell r="N1323">
            <v>0</v>
          </cell>
        </row>
        <row r="1324">
          <cell r="N1324">
            <v>0</v>
          </cell>
        </row>
        <row r="1325">
          <cell r="N1325">
            <v>0</v>
          </cell>
        </row>
        <row r="1326">
          <cell r="N1326">
            <v>0</v>
          </cell>
        </row>
        <row r="1327">
          <cell r="N1327">
            <v>0</v>
          </cell>
        </row>
        <row r="1328">
          <cell r="N1328">
            <v>0</v>
          </cell>
        </row>
        <row r="1329">
          <cell r="N1329">
            <v>0</v>
          </cell>
        </row>
        <row r="1330">
          <cell r="N1330">
            <v>0</v>
          </cell>
        </row>
        <row r="1331">
          <cell r="N1331">
            <v>0</v>
          </cell>
        </row>
        <row r="1332">
          <cell r="N1332">
            <v>0</v>
          </cell>
        </row>
        <row r="1333">
          <cell r="N1333">
            <v>0</v>
          </cell>
        </row>
        <row r="1334">
          <cell r="N1334">
            <v>0</v>
          </cell>
        </row>
        <row r="1335">
          <cell r="N1335">
            <v>0</v>
          </cell>
        </row>
        <row r="1336">
          <cell r="N1336">
            <v>0</v>
          </cell>
        </row>
        <row r="1337">
          <cell r="N1337">
            <v>0</v>
          </cell>
        </row>
        <row r="1338">
          <cell r="N1338">
            <v>0</v>
          </cell>
        </row>
        <row r="1339">
          <cell r="N1339">
            <v>0</v>
          </cell>
        </row>
        <row r="1340">
          <cell r="N1340">
            <v>0</v>
          </cell>
        </row>
        <row r="1341">
          <cell r="N1341">
            <v>0</v>
          </cell>
        </row>
        <row r="1342">
          <cell r="N1342">
            <v>0</v>
          </cell>
        </row>
        <row r="1343">
          <cell r="N1343">
            <v>0</v>
          </cell>
        </row>
        <row r="1344">
          <cell r="N1344">
            <v>0</v>
          </cell>
        </row>
        <row r="1345">
          <cell r="N1345">
            <v>0</v>
          </cell>
        </row>
        <row r="1346">
          <cell r="N1346">
            <v>0</v>
          </cell>
        </row>
        <row r="1347">
          <cell r="N1347">
            <v>0</v>
          </cell>
        </row>
        <row r="1348">
          <cell r="N1348">
            <v>0</v>
          </cell>
        </row>
        <row r="1349">
          <cell r="N1349">
            <v>0</v>
          </cell>
        </row>
        <row r="1350">
          <cell r="N1350">
            <v>0</v>
          </cell>
        </row>
        <row r="1351">
          <cell r="N1351">
            <v>0</v>
          </cell>
        </row>
        <row r="1352">
          <cell r="N1352">
            <v>0</v>
          </cell>
        </row>
        <row r="1353">
          <cell r="N1353">
            <v>0</v>
          </cell>
        </row>
        <row r="1354">
          <cell r="N1354">
            <v>0</v>
          </cell>
        </row>
        <row r="1355">
          <cell r="N1355">
            <v>0</v>
          </cell>
        </row>
        <row r="1356">
          <cell r="N1356">
            <v>41120070.760000005</v>
          </cell>
        </row>
        <row r="1357">
          <cell r="N1357">
            <v>3993.3</v>
          </cell>
        </row>
        <row r="1358">
          <cell r="N1358">
            <v>0</v>
          </cell>
        </row>
        <row r="1359">
          <cell r="N1359">
            <v>0</v>
          </cell>
        </row>
        <row r="1360">
          <cell r="N1360">
            <v>0</v>
          </cell>
        </row>
        <row r="1361">
          <cell r="N1361">
            <v>0</v>
          </cell>
        </row>
        <row r="1362">
          <cell r="N1362">
            <v>0</v>
          </cell>
        </row>
        <row r="1363">
          <cell r="N1363">
            <v>0</v>
          </cell>
        </row>
        <row r="1364">
          <cell r="N1364">
            <v>0</v>
          </cell>
        </row>
        <row r="1365">
          <cell r="N1365">
            <v>0</v>
          </cell>
        </row>
        <row r="1366">
          <cell r="N1366">
            <v>0</v>
          </cell>
        </row>
        <row r="1367">
          <cell r="N1367">
            <v>0</v>
          </cell>
        </row>
        <row r="1368">
          <cell r="N1368">
            <v>0</v>
          </cell>
        </row>
        <row r="1369">
          <cell r="N1369">
            <v>0</v>
          </cell>
        </row>
        <row r="1370">
          <cell r="N1370">
            <v>0</v>
          </cell>
        </row>
        <row r="1371">
          <cell r="N1371">
            <v>3993.3</v>
          </cell>
        </row>
        <row r="1372">
          <cell r="N1372">
            <v>0</v>
          </cell>
        </row>
        <row r="1373">
          <cell r="N1373">
            <v>0</v>
          </cell>
        </row>
        <row r="1374">
          <cell r="N1374">
            <v>3993.3</v>
          </cell>
        </row>
        <row r="1375">
          <cell r="N1375">
            <v>3993.3</v>
          </cell>
        </row>
        <row r="1376">
          <cell r="N1376">
            <v>4978370</v>
          </cell>
        </row>
        <row r="1377">
          <cell r="N1377">
            <v>0</v>
          </cell>
        </row>
        <row r="1378">
          <cell r="N1378">
            <v>0</v>
          </cell>
        </row>
        <row r="1379">
          <cell r="N1379">
            <v>0</v>
          </cell>
        </row>
        <row r="1380">
          <cell r="N1380">
            <v>4978370</v>
          </cell>
        </row>
        <row r="1381">
          <cell r="N1381">
            <v>0</v>
          </cell>
        </row>
        <row r="1382">
          <cell r="N1382">
            <v>0</v>
          </cell>
        </row>
        <row r="1383">
          <cell r="N1383">
            <v>0</v>
          </cell>
        </row>
        <row r="1384">
          <cell r="N1384">
            <v>0</v>
          </cell>
        </row>
        <row r="1385">
          <cell r="N1385">
            <v>0</v>
          </cell>
        </row>
        <row r="1386">
          <cell r="N1386">
            <v>0</v>
          </cell>
        </row>
        <row r="1387">
          <cell r="N1387">
            <v>0</v>
          </cell>
        </row>
        <row r="1388">
          <cell r="N1388">
            <v>0</v>
          </cell>
        </row>
        <row r="1389">
          <cell r="N1389">
            <v>0</v>
          </cell>
        </row>
        <row r="1390">
          <cell r="N1390">
            <v>0</v>
          </cell>
        </row>
        <row r="1391">
          <cell r="N1391">
            <v>0</v>
          </cell>
        </row>
        <row r="1392">
          <cell r="N1392">
            <v>0</v>
          </cell>
        </row>
        <row r="1393">
          <cell r="N1393">
            <v>4978370</v>
          </cell>
        </row>
        <row r="1394">
          <cell r="N1394">
            <v>0</v>
          </cell>
        </row>
        <row r="1395">
          <cell r="N1395">
            <v>360000</v>
          </cell>
        </row>
        <row r="1396">
          <cell r="N1396">
            <v>720000</v>
          </cell>
        </row>
        <row r="1397">
          <cell r="N1397">
            <v>240000</v>
          </cell>
        </row>
        <row r="1398">
          <cell r="N1398">
            <v>240000</v>
          </cell>
        </row>
        <row r="1399">
          <cell r="N1399">
            <v>2450000</v>
          </cell>
        </row>
        <row r="1400">
          <cell r="N1400">
            <v>0</v>
          </cell>
        </row>
        <row r="1401">
          <cell r="N1401">
            <v>0</v>
          </cell>
        </row>
        <row r="1402">
          <cell r="N1402">
            <v>968370</v>
          </cell>
        </row>
        <row r="1403">
          <cell r="N1403">
            <v>0</v>
          </cell>
        </row>
        <row r="1404">
          <cell r="N1404">
            <v>0</v>
          </cell>
        </row>
        <row r="1405">
          <cell r="N1405">
            <v>0</v>
          </cell>
        </row>
        <row r="1406">
          <cell r="N1406">
            <v>9870619.4600000009</v>
          </cell>
        </row>
        <row r="1407">
          <cell r="N1407">
            <v>4851554</v>
          </cell>
        </row>
        <row r="1408">
          <cell r="N1408">
            <v>1069110</v>
          </cell>
        </row>
        <row r="1409">
          <cell r="N1409">
            <v>33000</v>
          </cell>
        </row>
        <row r="1410">
          <cell r="N1410">
            <v>155000</v>
          </cell>
        </row>
        <row r="1411">
          <cell r="N1411">
            <v>0</v>
          </cell>
        </row>
        <row r="1412">
          <cell r="N1412">
            <v>0</v>
          </cell>
        </row>
        <row r="1413">
          <cell r="N1413">
            <v>0</v>
          </cell>
        </row>
        <row r="1414">
          <cell r="N1414">
            <v>0</v>
          </cell>
        </row>
        <row r="1415">
          <cell r="N1415">
            <v>0</v>
          </cell>
        </row>
        <row r="1416">
          <cell r="N1416">
            <v>0</v>
          </cell>
        </row>
        <row r="1417">
          <cell r="N1417">
            <v>0</v>
          </cell>
        </row>
        <row r="1418">
          <cell r="N1418">
            <v>0</v>
          </cell>
        </row>
        <row r="1419">
          <cell r="N1419">
            <v>0</v>
          </cell>
        </row>
        <row r="1420">
          <cell r="N1420">
            <v>0</v>
          </cell>
        </row>
        <row r="1421">
          <cell r="N1421">
            <v>358080</v>
          </cell>
        </row>
        <row r="1422">
          <cell r="N1422">
            <v>0</v>
          </cell>
        </row>
        <row r="1423">
          <cell r="N1423">
            <v>0</v>
          </cell>
        </row>
        <row r="1424">
          <cell r="N1424">
            <v>15000</v>
          </cell>
        </row>
        <row r="1425">
          <cell r="N1425">
            <v>10200</v>
          </cell>
        </row>
        <row r="1426">
          <cell r="N1426">
            <v>5000</v>
          </cell>
        </row>
        <row r="1427">
          <cell r="N1427">
            <v>38000</v>
          </cell>
        </row>
        <row r="1428">
          <cell r="N1428">
            <v>0</v>
          </cell>
        </row>
        <row r="1429">
          <cell r="N1429">
            <v>0</v>
          </cell>
        </row>
        <row r="1430">
          <cell r="N1430">
            <v>0</v>
          </cell>
        </row>
        <row r="1431">
          <cell r="N1431">
            <v>0</v>
          </cell>
        </row>
        <row r="1432">
          <cell r="N1432">
            <v>0</v>
          </cell>
        </row>
        <row r="1433">
          <cell r="N1433">
            <v>120000</v>
          </cell>
        </row>
        <row r="1434">
          <cell r="N1434">
            <v>49000</v>
          </cell>
        </row>
        <row r="1435">
          <cell r="N1435">
            <v>285830</v>
          </cell>
        </row>
        <row r="1436">
          <cell r="N1436">
            <v>0</v>
          </cell>
        </row>
        <row r="1437">
          <cell r="N1437">
            <v>0</v>
          </cell>
        </row>
        <row r="1438">
          <cell r="N1438">
            <v>0</v>
          </cell>
        </row>
        <row r="1439">
          <cell r="N1439">
            <v>0</v>
          </cell>
        </row>
        <row r="1440">
          <cell r="N1440">
            <v>49532</v>
          </cell>
        </row>
        <row r="1441">
          <cell r="N1441">
            <v>0</v>
          </cell>
        </row>
        <row r="1442">
          <cell r="N1442">
            <v>0</v>
          </cell>
        </row>
        <row r="1443">
          <cell r="N1443">
            <v>0</v>
          </cell>
        </row>
        <row r="1444">
          <cell r="N1444">
            <v>0</v>
          </cell>
        </row>
        <row r="1445">
          <cell r="N1445">
            <v>49532</v>
          </cell>
        </row>
        <row r="1446">
          <cell r="N1446">
            <v>0</v>
          </cell>
        </row>
        <row r="1447">
          <cell r="N1447">
            <v>0</v>
          </cell>
        </row>
        <row r="1448">
          <cell r="N1448">
            <v>0</v>
          </cell>
        </row>
        <row r="1449">
          <cell r="N1449">
            <v>0</v>
          </cell>
        </row>
        <row r="1450">
          <cell r="N1450">
            <v>0</v>
          </cell>
        </row>
        <row r="1451">
          <cell r="N1451">
            <v>0</v>
          </cell>
        </row>
        <row r="1452">
          <cell r="N1452">
            <v>0</v>
          </cell>
        </row>
        <row r="1453">
          <cell r="N1453">
            <v>0</v>
          </cell>
        </row>
        <row r="1454">
          <cell r="N1454">
            <v>0</v>
          </cell>
        </row>
        <row r="1455">
          <cell r="N1455">
            <v>0</v>
          </cell>
        </row>
        <row r="1456">
          <cell r="N1456">
            <v>3732912</v>
          </cell>
        </row>
        <row r="1457">
          <cell r="N1457">
            <v>0</v>
          </cell>
        </row>
        <row r="1458">
          <cell r="N1458">
            <v>0</v>
          </cell>
        </row>
        <row r="1459">
          <cell r="N1459">
            <v>0</v>
          </cell>
        </row>
        <row r="1460">
          <cell r="N1460">
            <v>0</v>
          </cell>
        </row>
        <row r="1461">
          <cell r="N1461">
            <v>0</v>
          </cell>
        </row>
        <row r="1462">
          <cell r="N1462">
            <v>0</v>
          </cell>
        </row>
        <row r="1463">
          <cell r="N1463">
            <v>0</v>
          </cell>
        </row>
        <row r="1464">
          <cell r="N1464">
            <v>0</v>
          </cell>
        </row>
        <row r="1465">
          <cell r="N1465">
            <v>0</v>
          </cell>
        </row>
        <row r="1466">
          <cell r="N1466">
            <v>0</v>
          </cell>
        </row>
        <row r="1467">
          <cell r="N1467">
            <v>0</v>
          </cell>
        </row>
        <row r="1468">
          <cell r="N1468">
            <v>0</v>
          </cell>
        </row>
        <row r="1469">
          <cell r="N1469">
            <v>300000</v>
          </cell>
        </row>
        <row r="1470">
          <cell r="N1470">
            <v>0</v>
          </cell>
        </row>
        <row r="1471">
          <cell r="N1471">
            <v>0</v>
          </cell>
        </row>
        <row r="1472">
          <cell r="N1472">
            <v>0</v>
          </cell>
        </row>
        <row r="1473">
          <cell r="N1473">
            <v>0</v>
          </cell>
        </row>
        <row r="1474">
          <cell r="N1474">
            <v>0</v>
          </cell>
        </row>
        <row r="1475">
          <cell r="N1475">
            <v>0</v>
          </cell>
        </row>
        <row r="1476">
          <cell r="N1476">
            <v>0</v>
          </cell>
        </row>
        <row r="1477">
          <cell r="N1477">
            <v>0</v>
          </cell>
        </row>
        <row r="1478">
          <cell r="N1478">
            <v>0</v>
          </cell>
        </row>
        <row r="1479">
          <cell r="N1479">
            <v>0</v>
          </cell>
        </row>
        <row r="1480">
          <cell r="N1480">
            <v>0</v>
          </cell>
        </row>
        <row r="1481">
          <cell r="N1481">
            <v>0</v>
          </cell>
        </row>
        <row r="1482">
          <cell r="N1482">
            <v>0</v>
          </cell>
        </row>
        <row r="1483">
          <cell r="N1483">
            <v>0</v>
          </cell>
        </row>
        <row r="1484">
          <cell r="N1484">
            <v>1853765</v>
          </cell>
        </row>
        <row r="1485">
          <cell r="N1485">
            <v>1579147</v>
          </cell>
        </row>
        <row r="1486">
          <cell r="N1486">
            <v>0</v>
          </cell>
        </row>
        <row r="1487">
          <cell r="N1487">
            <v>0</v>
          </cell>
        </row>
        <row r="1488">
          <cell r="N1488">
            <v>0</v>
          </cell>
        </row>
        <row r="1489">
          <cell r="N1489">
            <v>0</v>
          </cell>
        </row>
        <row r="1490">
          <cell r="N1490">
            <v>0</v>
          </cell>
        </row>
        <row r="1491">
          <cell r="N1491">
            <v>0</v>
          </cell>
        </row>
        <row r="1492">
          <cell r="N1492">
            <v>0</v>
          </cell>
        </row>
        <row r="1493">
          <cell r="N1493">
            <v>0</v>
          </cell>
        </row>
        <row r="1494">
          <cell r="N1494">
            <v>23742.58</v>
          </cell>
        </row>
        <row r="1495">
          <cell r="N1495">
            <v>23742.58</v>
          </cell>
        </row>
        <row r="1496">
          <cell r="N1496">
            <v>0</v>
          </cell>
        </row>
        <row r="1497">
          <cell r="N1497">
            <v>23742.58</v>
          </cell>
        </row>
        <row r="1498">
          <cell r="N1498">
            <v>0</v>
          </cell>
        </row>
        <row r="1499">
          <cell r="N1499">
            <v>0</v>
          </cell>
        </row>
        <row r="1500">
          <cell r="N1500">
            <v>0</v>
          </cell>
        </row>
        <row r="1501">
          <cell r="N1501">
            <v>0</v>
          </cell>
        </row>
        <row r="1502">
          <cell r="N1502">
            <v>0</v>
          </cell>
        </row>
        <row r="1503">
          <cell r="N1503">
            <v>0</v>
          </cell>
        </row>
        <row r="1504">
          <cell r="N1504">
            <v>0</v>
          </cell>
        </row>
        <row r="1505">
          <cell r="N1505">
            <v>0</v>
          </cell>
        </row>
        <row r="1506">
          <cell r="N1506">
            <v>0</v>
          </cell>
        </row>
        <row r="1507">
          <cell r="N1507">
            <v>38666.660000000003</v>
          </cell>
        </row>
        <row r="1508">
          <cell r="N1508">
            <v>38666.660000000003</v>
          </cell>
        </row>
        <row r="1509">
          <cell r="N1509">
            <v>0</v>
          </cell>
        </row>
        <row r="1510">
          <cell r="N1510">
            <v>38666.660000000003</v>
          </cell>
        </row>
        <row r="1511">
          <cell r="N1511">
            <v>0</v>
          </cell>
        </row>
        <row r="1512">
          <cell r="N1512">
            <v>0</v>
          </cell>
        </row>
        <row r="1513">
          <cell r="N1513">
            <v>0</v>
          </cell>
        </row>
        <row r="1514">
          <cell r="N1514">
            <v>0</v>
          </cell>
        </row>
        <row r="1515">
          <cell r="N1515">
            <v>0</v>
          </cell>
        </row>
        <row r="1516">
          <cell r="N1516">
            <v>8897808.8299999982</v>
          </cell>
        </row>
        <row r="1517">
          <cell r="N1517">
            <v>0</v>
          </cell>
        </row>
        <row r="1518">
          <cell r="N1518">
            <v>4394118.67</v>
          </cell>
        </row>
        <row r="1519">
          <cell r="N1519">
            <v>4259774.43</v>
          </cell>
        </row>
        <row r="1520">
          <cell r="N1520">
            <v>0</v>
          </cell>
        </row>
        <row r="1521">
          <cell r="N1521">
            <v>0</v>
          </cell>
        </row>
        <row r="1522">
          <cell r="N1522">
            <v>0</v>
          </cell>
        </row>
        <row r="1523">
          <cell r="N1523">
            <v>0</v>
          </cell>
        </row>
        <row r="1524">
          <cell r="N1524">
            <v>0</v>
          </cell>
        </row>
        <row r="1525">
          <cell r="N1525">
            <v>8943.17</v>
          </cell>
        </row>
        <row r="1526">
          <cell r="N1526">
            <v>0</v>
          </cell>
        </row>
        <row r="1527">
          <cell r="N1527">
            <v>0</v>
          </cell>
        </row>
        <row r="1528">
          <cell r="N1528">
            <v>0</v>
          </cell>
        </row>
        <row r="1529">
          <cell r="N1529">
            <v>0</v>
          </cell>
        </row>
        <row r="1530">
          <cell r="N1530">
            <v>4253.33</v>
          </cell>
        </row>
        <row r="1531">
          <cell r="N1531">
            <v>0</v>
          </cell>
        </row>
        <row r="1532">
          <cell r="N1532">
            <v>120526.7</v>
          </cell>
        </row>
        <row r="1533">
          <cell r="N1533">
            <v>0</v>
          </cell>
        </row>
        <row r="1534">
          <cell r="N1534">
            <v>0</v>
          </cell>
        </row>
        <row r="1535">
          <cell r="N1535">
            <v>0</v>
          </cell>
        </row>
        <row r="1536">
          <cell r="N1536">
            <v>31900.36</v>
          </cell>
        </row>
        <row r="1537">
          <cell r="N1537">
            <v>0</v>
          </cell>
        </row>
        <row r="1538">
          <cell r="N1538">
            <v>0</v>
          </cell>
        </row>
        <row r="1539">
          <cell r="N1539">
            <v>78292.17</v>
          </cell>
        </row>
        <row r="1540">
          <cell r="N1540">
            <v>0</v>
          </cell>
        </row>
        <row r="1541">
          <cell r="N1541">
            <v>0</v>
          </cell>
        </row>
        <row r="1542">
          <cell r="N1542">
            <v>0</v>
          </cell>
        </row>
        <row r="1543">
          <cell r="N1543">
            <v>0</v>
          </cell>
        </row>
        <row r="1544">
          <cell r="N1544">
            <v>0</v>
          </cell>
        </row>
        <row r="1545">
          <cell r="N1545">
            <v>0</v>
          </cell>
        </row>
        <row r="1546">
          <cell r="N1546">
            <v>46400</v>
          </cell>
        </row>
        <row r="1547">
          <cell r="N1547">
            <v>332479.2</v>
          </cell>
        </row>
        <row r="1548">
          <cell r="N1548">
            <v>147235.44</v>
          </cell>
        </row>
        <row r="1549">
          <cell r="N1549">
            <v>488357.91</v>
          </cell>
        </row>
        <row r="1550">
          <cell r="N1550">
            <v>112245.25</v>
          </cell>
        </row>
        <row r="1551">
          <cell r="N1551">
            <v>357052.14</v>
          </cell>
        </row>
        <row r="1552">
          <cell r="N1552">
            <v>88828.74</v>
          </cell>
        </row>
        <row r="1553">
          <cell r="N1553">
            <v>14500</v>
          </cell>
        </row>
        <row r="1554">
          <cell r="N1554">
            <v>17400</v>
          </cell>
        </row>
        <row r="1555">
          <cell r="N1555">
            <v>46223.1</v>
          </cell>
        </row>
        <row r="1556">
          <cell r="N1556">
            <v>13239.79</v>
          </cell>
        </row>
        <row r="1557">
          <cell r="N1557">
            <v>8120</v>
          </cell>
        </row>
        <row r="1558">
          <cell r="N1558">
            <v>278400</v>
          </cell>
        </row>
        <row r="1559">
          <cell r="N1559">
            <v>183190.27</v>
          </cell>
        </row>
        <row r="1560">
          <cell r="N1560">
            <v>1754.11</v>
          </cell>
        </row>
        <row r="1561">
          <cell r="N1561">
            <v>533353.69999999995</v>
          </cell>
        </row>
        <row r="1562">
          <cell r="N1562">
            <v>63029.96</v>
          </cell>
        </row>
        <row r="1563">
          <cell r="N1563">
            <v>11962.5</v>
          </cell>
        </row>
        <row r="1564">
          <cell r="N1564">
            <v>3083.67</v>
          </cell>
        </row>
        <row r="1565">
          <cell r="N1565">
            <v>150837.12</v>
          </cell>
        </row>
        <row r="1566">
          <cell r="N1566">
            <v>169153.52</v>
          </cell>
        </row>
        <row r="1567">
          <cell r="N1567">
            <v>6577.2</v>
          </cell>
        </row>
        <row r="1568">
          <cell r="N1568">
            <v>11799.15</v>
          </cell>
        </row>
        <row r="1569">
          <cell r="N1569">
            <v>228009.60000000001</v>
          </cell>
        </row>
        <row r="1570">
          <cell r="N1570">
            <v>372620.25</v>
          </cell>
        </row>
        <row r="1571">
          <cell r="N1571">
            <v>330006.08</v>
          </cell>
        </row>
        <row r="1573">
          <cell r="N1573">
            <v>134344.24</v>
          </cell>
        </row>
        <row r="1574">
          <cell r="N1574">
            <v>0</v>
          </cell>
        </row>
        <row r="1575">
          <cell r="N1575">
            <v>0</v>
          </cell>
        </row>
        <row r="1576">
          <cell r="N1576">
            <v>0</v>
          </cell>
        </row>
        <row r="1577">
          <cell r="N1577">
            <v>0</v>
          </cell>
        </row>
        <row r="1578">
          <cell r="N1578">
            <v>0</v>
          </cell>
        </row>
        <row r="1579">
          <cell r="N1579">
            <v>0</v>
          </cell>
        </row>
        <row r="1580">
          <cell r="N1580">
            <v>0</v>
          </cell>
        </row>
        <row r="1581">
          <cell r="N1581">
            <v>0</v>
          </cell>
        </row>
        <row r="1582">
          <cell r="N1582">
            <v>0</v>
          </cell>
        </row>
        <row r="1583">
          <cell r="N1583">
            <v>134344.24</v>
          </cell>
        </row>
        <row r="1584">
          <cell r="N1584">
            <v>0</v>
          </cell>
        </row>
        <row r="1585">
          <cell r="N1585">
            <v>0</v>
          </cell>
        </row>
        <row r="1586">
          <cell r="N1586">
            <v>0</v>
          </cell>
        </row>
        <row r="1587">
          <cell r="N1587">
            <v>0</v>
          </cell>
        </row>
        <row r="1588">
          <cell r="N1588">
            <v>0</v>
          </cell>
        </row>
        <row r="1589">
          <cell r="N1589">
            <v>0</v>
          </cell>
        </row>
        <row r="1590">
          <cell r="N1590">
            <v>0</v>
          </cell>
        </row>
        <row r="1591">
          <cell r="N1591">
            <v>0</v>
          </cell>
        </row>
        <row r="1592">
          <cell r="N1592">
            <v>559345.42000000004</v>
          </cell>
        </row>
        <row r="1593">
          <cell r="N1593">
            <v>559345.42000000004</v>
          </cell>
        </row>
        <row r="1594">
          <cell r="N1594">
            <v>559345.42000000004</v>
          </cell>
        </row>
        <row r="1595">
          <cell r="N1595">
            <v>3192.13</v>
          </cell>
        </row>
        <row r="1596">
          <cell r="N1596">
            <v>3192.13</v>
          </cell>
        </row>
        <row r="1597">
          <cell r="N1597">
            <v>3192.13</v>
          </cell>
        </row>
        <row r="1598">
          <cell r="N1598">
            <v>0</v>
          </cell>
        </row>
        <row r="1599">
          <cell r="N1599">
            <v>0</v>
          </cell>
        </row>
        <row r="1600">
          <cell r="N1600">
            <v>0</v>
          </cell>
        </row>
        <row r="1601">
          <cell r="N1601">
            <v>0</v>
          </cell>
        </row>
        <row r="1602">
          <cell r="N1602">
            <v>0</v>
          </cell>
        </row>
        <row r="1603">
          <cell r="N1603">
            <v>0</v>
          </cell>
        </row>
        <row r="1604">
          <cell r="N1604">
            <v>0</v>
          </cell>
        </row>
        <row r="1605">
          <cell r="N1605">
            <v>0</v>
          </cell>
        </row>
        <row r="1606">
          <cell r="N1606">
            <v>26267088</v>
          </cell>
        </row>
        <row r="1607">
          <cell r="N1607">
            <v>26267088</v>
          </cell>
        </row>
        <row r="1608">
          <cell r="N1608">
            <v>26267088</v>
          </cell>
        </row>
        <row r="1609">
          <cell r="N1609">
            <v>23984237</v>
          </cell>
        </row>
        <row r="1610">
          <cell r="N1610">
            <v>15000000</v>
          </cell>
        </row>
        <row r="1611">
          <cell r="N1611">
            <v>7500000</v>
          </cell>
        </row>
        <row r="1612">
          <cell r="N1612">
            <v>1484237</v>
          </cell>
        </row>
        <row r="1613">
          <cell r="N1613">
            <v>2282851</v>
          </cell>
        </row>
        <row r="1614">
          <cell r="N1614">
            <v>2282851</v>
          </cell>
        </row>
        <row r="1615">
          <cell r="N1615">
            <v>0</v>
          </cell>
        </row>
        <row r="1616">
          <cell r="N1616">
            <v>0</v>
          </cell>
        </row>
        <row r="1617">
          <cell r="N1617">
            <v>0</v>
          </cell>
        </row>
        <row r="1618">
          <cell r="N1618">
            <v>0</v>
          </cell>
        </row>
        <row r="1619">
          <cell r="N1619">
            <v>0</v>
          </cell>
        </row>
        <row r="1620">
          <cell r="N1620">
            <v>0</v>
          </cell>
        </row>
        <row r="1621">
          <cell r="N1621">
            <v>0</v>
          </cell>
        </row>
        <row r="1622">
          <cell r="N1622">
            <v>0</v>
          </cell>
        </row>
        <row r="1623">
          <cell r="N1623">
            <v>20603278.98</v>
          </cell>
        </row>
        <row r="1624">
          <cell r="N1624">
            <v>0</v>
          </cell>
        </row>
        <row r="1625">
          <cell r="N1625">
            <v>0</v>
          </cell>
        </row>
        <row r="1626">
          <cell r="N1626">
            <v>0</v>
          </cell>
        </row>
        <row r="1627">
          <cell r="N1627">
            <v>0</v>
          </cell>
        </row>
        <row r="1628">
          <cell r="N1628">
            <v>0</v>
          </cell>
        </row>
        <row r="1629">
          <cell r="N1629">
            <v>0</v>
          </cell>
        </row>
        <row r="1630">
          <cell r="N1630">
            <v>0</v>
          </cell>
        </row>
        <row r="1631">
          <cell r="N1631">
            <v>2006671.3599999999</v>
          </cell>
        </row>
        <row r="1632">
          <cell r="N1632">
            <v>0</v>
          </cell>
        </row>
        <row r="1633">
          <cell r="N1633">
            <v>0</v>
          </cell>
        </row>
        <row r="1634">
          <cell r="N1634">
            <v>0</v>
          </cell>
        </row>
        <row r="1635">
          <cell r="N1635">
            <v>0</v>
          </cell>
        </row>
        <row r="1636">
          <cell r="N1636">
            <v>0</v>
          </cell>
        </row>
        <row r="1637">
          <cell r="N1637">
            <v>0</v>
          </cell>
        </row>
        <row r="1638">
          <cell r="N1638">
            <v>0</v>
          </cell>
        </row>
        <row r="1639">
          <cell r="N1639">
            <v>0</v>
          </cell>
        </row>
        <row r="1640">
          <cell r="N1640">
            <v>0</v>
          </cell>
        </row>
        <row r="1641">
          <cell r="N1641">
            <v>0</v>
          </cell>
        </row>
        <row r="1642">
          <cell r="N1642">
            <v>0</v>
          </cell>
        </row>
        <row r="1643">
          <cell r="N1643">
            <v>0</v>
          </cell>
        </row>
        <row r="1644">
          <cell r="N1644">
            <v>0</v>
          </cell>
        </row>
        <row r="1645">
          <cell r="N1645">
            <v>306000</v>
          </cell>
        </row>
        <row r="1646">
          <cell r="N1646">
            <v>306000</v>
          </cell>
        </row>
        <row r="1647">
          <cell r="N1647">
            <v>306000</v>
          </cell>
        </row>
        <row r="1648">
          <cell r="N1648">
            <v>90000</v>
          </cell>
        </row>
        <row r="1649">
          <cell r="N1649">
            <v>50000</v>
          </cell>
        </row>
        <row r="1650">
          <cell r="N1650">
            <v>8000</v>
          </cell>
        </row>
        <row r="1651">
          <cell r="N1651">
            <v>4000</v>
          </cell>
        </row>
        <row r="1652">
          <cell r="N1652">
            <v>2000</v>
          </cell>
        </row>
        <row r="1653">
          <cell r="N1653">
            <v>4000</v>
          </cell>
        </row>
        <row r="1654">
          <cell r="N1654">
            <v>4000</v>
          </cell>
        </row>
        <row r="1655">
          <cell r="N1655">
            <v>2000</v>
          </cell>
        </row>
        <row r="1656">
          <cell r="N1656">
            <v>2000</v>
          </cell>
        </row>
        <row r="1657">
          <cell r="N1657">
            <v>32000</v>
          </cell>
        </row>
        <row r="1658">
          <cell r="N1658">
            <v>108000</v>
          </cell>
        </row>
        <row r="1659">
          <cell r="N1659">
            <v>103066</v>
          </cell>
        </row>
        <row r="1660">
          <cell r="N1660">
            <v>103066</v>
          </cell>
        </row>
        <row r="1661">
          <cell r="N1661">
            <v>103066</v>
          </cell>
        </row>
        <row r="1662">
          <cell r="N1662">
            <v>0</v>
          </cell>
        </row>
        <row r="1663">
          <cell r="N1663">
            <v>0</v>
          </cell>
        </row>
        <row r="1664">
          <cell r="N1664">
            <v>9971.36</v>
          </cell>
        </row>
        <row r="1665">
          <cell r="N1665">
            <v>0</v>
          </cell>
        </row>
        <row r="1666">
          <cell r="N1666">
            <v>0</v>
          </cell>
        </row>
        <row r="1667">
          <cell r="N1667">
            <v>0</v>
          </cell>
        </row>
        <row r="1668">
          <cell r="N1668">
            <v>0</v>
          </cell>
        </row>
        <row r="1669">
          <cell r="N1669">
            <v>9971.36</v>
          </cell>
        </row>
        <row r="1670">
          <cell r="N1670">
            <v>9971.36</v>
          </cell>
        </row>
        <row r="1671">
          <cell r="N1671">
            <v>9971.36</v>
          </cell>
        </row>
        <row r="1672">
          <cell r="N1672">
            <v>0</v>
          </cell>
        </row>
        <row r="1673">
          <cell r="N1673">
            <v>0</v>
          </cell>
        </row>
        <row r="1674">
          <cell r="N1674">
            <v>0</v>
          </cell>
        </row>
        <row r="1675">
          <cell r="N1675">
            <v>0</v>
          </cell>
        </row>
        <row r="1676">
          <cell r="N1676">
            <v>0</v>
          </cell>
        </row>
        <row r="1677">
          <cell r="N1677">
            <v>1172760</v>
          </cell>
        </row>
        <row r="1678">
          <cell r="N1678">
            <v>1033560</v>
          </cell>
        </row>
        <row r="1679">
          <cell r="N1679">
            <v>1033560</v>
          </cell>
        </row>
        <row r="1680">
          <cell r="N1680">
            <v>205440</v>
          </cell>
        </row>
        <row r="1681">
          <cell r="N1681">
            <v>205440</v>
          </cell>
        </row>
        <row r="1682">
          <cell r="N1682">
            <v>74340</v>
          </cell>
        </row>
        <row r="1683">
          <cell r="N1683">
            <v>88800</v>
          </cell>
        </row>
        <row r="1684">
          <cell r="N1684">
            <v>41040</v>
          </cell>
        </row>
        <row r="1685">
          <cell r="N1685">
            <v>25380</v>
          </cell>
        </row>
        <row r="1686">
          <cell r="N1686">
            <v>393120</v>
          </cell>
        </row>
        <row r="1687">
          <cell r="N1687">
            <v>0</v>
          </cell>
        </row>
        <row r="1688">
          <cell r="N1688">
            <v>0</v>
          </cell>
        </row>
        <row r="1689">
          <cell r="N1689">
            <v>0</v>
          </cell>
        </row>
        <row r="1690">
          <cell r="N1690">
            <v>0</v>
          </cell>
        </row>
        <row r="1691">
          <cell r="N1691">
            <v>0</v>
          </cell>
        </row>
        <row r="1692">
          <cell r="N1692">
            <v>0</v>
          </cell>
        </row>
        <row r="1693">
          <cell r="N1693">
            <v>139200</v>
          </cell>
        </row>
        <row r="1694">
          <cell r="N1694">
            <v>139200</v>
          </cell>
        </row>
        <row r="1695">
          <cell r="N1695">
            <v>336632</v>
          </cell>
        </row>
        <row r="1696">
          <cell r="N1696">
            <v>0</v>
          </cell>
        </row>
        <row r="1697">
          <cell r="N1697">
            <v>0</v>
          </cell>
        </row>
        <row r="1698">
          <cell r="N1698">
            <v>0</v>
          </cell>
        </row>
        <row r="1699">
          <cell r="N1699">
            <v>0</v>
          </cell>
        </row>
        <row r="1700">
          <cell r="N1700">
            <v>0</v>
          </cell>
        </row>
        <row r="1701">
          <cell r="N1701">
            <v>0</v>
          </cell>
        </row>
        <row r="1702">
          <cell r="N1702">
            <v>0</v>
          </cell>
        </row>
        <row r="1703">
          <cell r="N1703">
            <v>0</v>
          </cell>
        </row>
        <row r="1704">
          <cell r="N1704">
            <v>336632</v>
          </cell>
        </row>
        <row r="1705">
          <cell r="N1705">
            <v>0</v>
          </cell>
        </row>
        <row r="1706">
          <cell r="N1706">
            <v>261000</v>
          </cell>
        </row>
        <row r="1707">
          <cell r="N1707">
            <v>0</v>
          </cell>
        </row>
        <row r="1708">
          <cell r="N1708">
            <v>0</v>
          </cell>
        </row>
        <row r="1709">
          <cell r="N1709">
            <v>30624</v>
          </cell>
        </row>
        <row r="1710">
          <cell r="N1710">
            <v>0</v>
          </cell>
        </row>
        <row r="1711">
          <cell r="N1711">
            <v>0</v>
          </cell>
        </row>
        <row r="1712">
          <cell r="N1712">
            <v>0</v>
          </cell>
        </row>
        <row r="1713">
          <cell r="N1713">
            <v>0</v>
          </cell>
        </row>
        <row r="1714">
          <cell r="N1714">
            <v>0</v>
          </cell>
        </row>
        <row r="1715">
          <cell r="N1715">
            <v>0</v>
          </cell>
        </row>
        <row r="1716">
          <cell r="N1716">
            <v>0</v>
          </cell>
        </row>
        <row r="1717">
          <cell r="N1717">
            <v>0</v>
          </cell>
        </row>
        <row r="1718">
          <cell r="N1718">
            <v>0</v>
          </cell>
        </row>
        <row r="1719">
          <cell r="N1719">
            <v>0</v>
          </cell>
        </row>
        <row r="1720">
          <cell r="N1720">
            <v>0</v>
          </cell>
        </row>
        <row r="1721">
          <cell r="N1721">
            <v>15080</v>
          </cell>
        </row>
        <row r="1722">
          <cell r="N1722">
            <v>0</v>
          </cell>
        </row>
        <row r="1723">
          <cell r="N1723">
            <v>0</v>
          </cell>
        </row>
        <row r="1724">
          <cell r="N1724">
            <v>0</v>
          </cell>
        </row>
        <row r="1725">
          <cell r="N1725">
            <v>0</v>
          </cell>
        </row>
        <row r="1726">
          <cell r="N1726">
            <v>0</v>
          </cell>
        </row>
        <row r="1727">
          <cell r="N1727">
            <v>0</v>
          </cell>
        </row>
        <row r="1728">
          <cell r="N1728">
            <v>29928</v>
          </cell>
        </row>
        <row r="1729">
          <cell r="N1729">
            <v>78242</v>
          </cell>
        </row>
        <row r="1730">
          <cell r="N1730">
            <v>78242</v>
          </cell>
        </row>
        <row r="1731">
          <cell r="N1731">
            <v>78242</v>
          </cell>
        </row>
        <row r="1732">
          <cell r="N1732">
            <v>4000</v>
          </cell>
        </row>
        <row r="1733">
          <cell r="N1733">
            <v>2000</v>
          </cell>
        </row>
        <row r="1734">
          <cell r="N1734">
            <v>4000</v>
          </cell>
        </row>
        <row r="1735">
          <cell r="N1735">
            <v>6000</v>
          </cell>
        </row>
        <row r="1736">
          <cell r="N1736">
            <v>1000</v>
          </cell>
        </row>
        <row r="1737">
          <cell r="N1737">
            <v>1600</v>
          </cell>
        </row>
        <row r="1738">
          <cell r="N1738">
            <v>2000</v>
          </cell>
        </row>
        <row r="1739">
          <cell r="N1739">
            <v>2000</v>
          </cell>
        </row>
        <row r="1740">
          <cell r="N1740">
            <v>1000</v>
          </cell>
        </row>
        <row r="1741">
          <cell r="N1741">
            <v>200</v>
          </cell>
        </row>
        <row r="1742">
          <cell r="N1742">
            <v>500</v>
          </cell>
        </row>
        <row r="1743">
          <cell r="N1743">
            <v>2000</v>
          </cell>
        </row>
        <row r="1744">
          <cell r="N1744">
            <v>400</v>
          </cell>
        </row>
        <row r="1745">
          <cell r="N1745">
            <v>2000</v>
          </cell>
        </row>
        <row r="1746">
          <cell r="N1746">
            <v>200</v>
          </cell>
        </row>
        <row r="1747">
          <cell r="N1747">
            <v>1000</v>
          </cell>
        </row>
        <row r="1748">
          <cell r="N1748">
            <v>2000</v>
          </cell>
        </row>
        <row r="1749">
          <cell r="N1749">
            <v>1000</v>
          </cell>
        </row>
        <row r="1750">
          <cell r="N1750">
            <v>600</v>
          </cell>
        </row>
        <row r="1751">
          <cell r="N1751">
            <v>2000</v>
          </cell>
        </row>
        <row r="1752">
          <cell r="N1752">
            <v>2000</v>
          </cell>
        </row>
        <row r="1753">
          <cell r="N1753">
            <v>200</v>
          </cell>
        </row>
        <row r="1754">
          <cell r="N1754">
            <v>1000</v>
          </cell>
        </row>
        <row r="1756">
          <cell r="N1756">
            <v>4000</v>
          </cell>
        </row>
        <row r="1757">
          <cell r="N1757">
            <v>8000</v>
          </cell>
        </row>
        <row r="1758">
          <cell r="N1758">
            <v>2500</v>
          </cell>
        </row>
        <row r="1759">
          <cell r="N1759">
            <v>2000</v>
          </cell>
        </row>
        <row r="1760">
          <cell r="N1760">
            <v>2000</v>
          </cell>
        </row>
        <row r="1761">
          <cell r="N1761">
            <v>0</v>
          </cell>
        </row>
        <row r="1762">
          <cell r="N1762">
            <v>21042</v>
          </cell>
        </row>
        <row r="1763">
          <cell r="N1763">
            <v>0</v>
          </cell>
        </row>
        <row r="1764">
          <cell r="N1764">
            <v>0</v>
          </cell>
        </row>
        <row r="1765">
          <cell r="N1765">
            <v>0</v>
          </cell>
        </row>
        <row r="1766">
          <cell r="N1766">
            <v>0</v>
          </cell>
        </row>
        <row r="1767">
          <cell r="N1767">
            <v>0</v>
          </cell>
        </row>
        <row r="1768">
          <cell r="N1768">
            <v>4145001.3200000003</v>
          </cell>
        </row>
        <row r="1769">
          <cell r="N1769">
            <v>0</v>
          </cell>
        </row>
        <row r="1770">
          <cell r="N1770">
            <v>0</v>
          </cell>
        </row>
        <row r="1771">
          <cell r="N1771">
            <v>0</v>
          </cell>
        </row>
        <row r="1772">
          <cell r="N1772">
            <v>0</v>
          </cell>
        </row>
        <row r="1773">
          <cell r="N1773">
            <v>0</v>
          </cell>
        </row>
        <row r="1774">
          <cell r="N1774">
            <v>0</v>
          </cell>
        </row>
        <row r="1775">
          <cell r="N1775">
            <v>0</v>
          </cell>
        </row>
        <row r="1776">
          <cell r="N1776">
            <v>0</v>
          </cell>
        </row>
        <row r="1777">
          <cell r="N1777">
            <v>0</v>
          </cell>
        </row>
        <row r="1778">
          <cell r="N1778">
            <v>0</v>
          </cell>
        </row>
        <row r="1779">
          <cell r="N1779">
            <v>0</v>
          </cell>
        </row>
        <row r="1780">
          <cell r="N1780">
            <v>0</v>
          </cell>
        </row>
        <row r="1781">
          <cell r="N1781">
            <v>0</v>
          </cell>
        </row>
        <row r="1782">
          <cell r="N1782">
            <v>0</v>
          </cell>
        </row>
        <row r="1783">
          <cell r="N1783">
            <v>0</v>
          </cell>
        </row>
        <row r="1784">
          <cell r="N1784">
            <v>0</v>
          </cell>
        </row>
        <row r="1785">
          <cell r="N1785">
            <v>0</v>
          </cell>
        </row>
        <row r="1786">
          <cell r="N1786">
            <v>0</v>
          </cell>
        </row>
        <row r="1787">
          <cell r="N1787">
            <v>4145001.3200000003</v>
          </cell>
        </row>
        <row r="1788">
          <cell r="N1788">
            <v>0</v>
          </cell>
        </row>
        <row r="1789">
          <cell r="N1789">
            <v>0</v>
          </cell>
        </row>
        <row r="1790">
          <cell r="N1790">
            <v>0</v>
          </cell>
        </row>
        <row r="1791">
          <cell r="N1791">
            <v>0</v>
          </cell>
        </row>
        <row r="1792">
          <cell r="N1792">
            <v>0</v>
          </cell>
        </row>
        <row r="1793">
          <cell r="N1793">
            <v>2195000.7200000002</v>
          </cell>
        </row>
        <row r="1794">
          <cell r="N1794">
            <v>2195000.7200000002</v>
          </cell>
        </row>
        <row r="1795">
          <cell r="N1795">
            <v>2195000.7200000002</v>
          </cell>
        </row>
        <row r="1796">
          <cell r="N1796">
            <v>0</v>
          </cell>
        </row>
        <row r="1797">
          <cell r="N1797">
            <v>1950000.6</v>
          </cell>
        </row>
        <row r="1798">
          <cell r="N1798">
            <v>1950000.6</v>
          </cell>
        </row>
        <row r="1799">
          <cell r="N1799">
            <v>0</v>
          </cell>
        </row>
        <row r="1800">
          <cell r="N1800">
            <v>0</v>
          </cell>
        </row>
        <row r="1801">
          <cell r="N1801">
            <v>0</v>
          </cell>
        </row>
        <row r="1802">
          <cell r="N1802">
            <v>0</v>
          </cell>
        </row>
        <row r="1803">
          <cell r="N1803">
            <v>0</v>
          </cell>
        </row>
        <row r="1804">
          <cell r="N1804">
            <v>0</v>
          </cell>
        </row>
        <row r="1805">
          <cell r="N1805">
            <v>10401366.300000001</v>
          </cell>
        </row>
        <row r="1806">
          <cell r="N1806">
            <v>761669.91999999993</v>
          </cell>
        </row>
        <row r="1807">
          <cell r="N1807">
            <v>192502</v>
          </cell>
        </row>
        <row r="1808">
          <cell r="N1808">
            <v>10962</v>
          </cell>
        </row>
        <row r="1809">
          <cell r="N1809">
            <v>57768</v>
          </cell>
        </row>
        <row r="1810">
          <cell r="N1810">
            <v>0</v>
          </cell>
        </row>
        <row r="1811">
          <cell r="N1811">
            <v>0</v>
          </cell>
        </row>
        <row r="1812">
          <cell r="N1812">
            <v>0</v>
          </cell>
        </row>
        <row r="1813">
          <cell r="N1813">
            <v>0</v>
          </cell>
        </row>
        <row r="1814">
          <cell r="N1814">
            <v>0</v>
          </cell>
        </row>
        <row r="1815">
          <cell r="N1815">
            <v>42282</v>
          </cell>
        </row>
        <row r="1816">
          <cell r="N1816">
            <v>0</v>
          </cell>
        </row>
        <row r="1817">
          <cell r="N1817">
            <v>0</v>
          </cell>
        </row>
        <row r="1818">
          <cell r="N1818">
            <v>0</v>
          </cell>
        </row>
        <row r="1819">
          <cell r="N1819">
            <v>0</v>
          </cell>
        </row>
        <row r="1820">
          <cell r="N1820">
            <v>0</v>
          </cell>
        </row>
        <row r="1821">
          <cell r="N1821">
            <v>0</v>
          </cell>
        </row>
        <row r="1822">
          <cell r="N1822">
            <v>51678</v>
          </cell>
        </row>
        <row r="1823">
          <cell r="N1823">
            <v>0</v>
          </cell>
        </row>
        <row r="1824">
          <cell r="N1824">
            <v>0</v>
          </cell>
        </row>
        <row r="1825">
          <cell r="N1825">
            <v>0</v>
          </cell>
        </row>
        <row r="1826">
          <cell r="N1826">
            <v>0</v>
          </cell>
        </row>
        <row r="1827">
          <cell r="N1827">
            <v>0</v>
          </cell>
        </row>
        <row r="1828">
          <cell r="N1828">
            <v>12760</v>
          </cell>
        </row>
        <row r="1829">
          <cell r="N1829">
            <v>0</v>
          </cell>
        </row>
        <row r="1830">
          <cell r="N1830">
            <v>0</v>
          </cell>
        </row>
        <row r="1831">
          <cell r="N1831">
            <v>17052</v>
          </cell>
        </row>
        <row r="1832">
          <cell r="N1832">
            <v>76399.92</v>
          </cell>
        </row>
        <row r="1833">
          <cell r="N1833">
            <v>0</v>
          </cell>
        </row>
        <row r="1834">
          <cell r="N1834">
            <v>0</v>
          </cell>
        </row>
        <row r="1835">
          <cell r="N1835">
            <v>0</v>
          </cell>
        </row>
        <row r="1836">
          <cell r="N1836">
            <v>76399.92</v>
          </cell>
        </row>
        <row r="1837">
          <cell r="N1837">
            <v>0</v>
          </cell>
        </row>
        <row r="1838">
          <cell r="N1838">
            <v>0</v>
          </cell>
        </row>
        <row r="1839">
          <cell r="N1839">
            <v>0</v>
          </cell>
        </row>
        <row r="1840">
          <cell r="N1840">
            <v>303456</v>
          </cell>
        </row>
        <row r="1841">
          <cell r="N1841">
            <v>258456</v>
          </cell>
        </row>
        <row r="1842">
          <cell r="N1842">
            <v>0</v>
          </cell>
        </row>
        <row r="1843">
          <cell r="N1843">
            <v>0</v>
          </cell>
        </row>
        <row r="1844">
          <cell r="N1844">
            <v>0</v>
          </cell>
        </row>
        <row r="1845">
          <cell r="N1845">
            <v>0</v>
          </cell>
        </row>
        <row r="1846">
          <cell r="N1846">
            <v>0</v>
          </cell>
        </row>
        <row r="1847">
          <cell r="N1847">
            <v>0</v>
          </cell>
        </row>
        <row r="1848">
          <cell r="N1848">
            <v>0</v>
          </cell>
        </row>
        <row r="1849">
          <cell r="N1849">
            <v>0</v>
          </cell>
        </row>
        <row r="1850">
          <cell r="N1850">
            <v>0</v>
          </cell>
        </row>
        <row r="1851">
          <cell r="N1851">
            <v>0</v>
          </cell>
        </row>
        <row r="1852">
          <cell r="N1852">
            <v>0</v>
          </cell>
        </row>
        <row r="1853">
          <cell r="N1853">
            <v>0</v>
          </cell>
        </row>
        <row r="1854">
          <cell r="N1854">
            <v>0</v>
          </cell>
        </row>
        <row r="1855">
          <cell r="N1855">
            <v>0</v>
          </cell>
        </row>
        <row r="1856">
          <cell r="N1856">
            <v>0</v>
          </cell>
        </row>
        <row r="1857">
          <cell r="N1857">
            <v>0</v>
          </cell>
        </row>
        <row r="1858">
          <cell r="N1858">
            <v>0</v>
          </cell>
        </row>
        <row r="1859">
          <cell r="N1859">
            <v>0</v>
          </cell>
        </row>
        <row r="1860">
          <cell r="N1860">
            <v>0</v>
          </cell>
        </row>
        <row r="1861">
          <cell r="N1861">
            <v>45000</v>
          </cell>
        </row>
        <row r="1862">
          <cell r="N1862">
            <v>0</v>
          </cell>
        </row>
        <row r="1863">
          <cell r="N1863">
            <v>189312</v>
          </cell>
        </row>
        <row r="1864">
          <cell r="N1864">
            <v>0</v>
          </cell>
        </row>
        <row r="1865">
          <cell r="N1865">
            <v>0</v>
          </cell>
        </row>
        <row r="1866">
          <cell r="N1866">
            <v>0</v>
          </cell>
        </row>
        <row r="1867">
          <cell r="N1867">
            <v>0</v>
          </cell>
        </row>
        <row r="1868">
          <cell r="N1868">
            <v>0</v>
          </cell>
        </row>
        <row r="1869">
          <cell r="N1869">
            <v>0</v>
          </cell>
        </row>
        <row r="1870">
          <cell r="N1870">
            <v>0</v>
          </cell>
        </row>
        <row r="1871">
          <cell r="N1871">
            <v>0</v>
          </cell>
        </row>
        <row r="1872">
          <cell r="N1872">
            <v>0</v>
          </cell>
        </row>
        <row r="1873">
          <cell r="N1873">
            <v>0</v>
          </cell>
        </row>
        <row r="1874">
          <cell r="N1874">
            <v>19488</v>
          </cell>
        </row>
        <row r="1875">
          <cell r="N1875">
            <v>0</v>
          </cell>
        </row>
        <row r="1876">
          <cell r="N1876">
            <v>0</v>
          </cell>
        </row>
        <row r="1877">
          <cell r="N1877">
            <v>0</v>
          </cell>
        </row>
        <row r="1878">
          <cell r="N1878">
            <v>0</v>
          </cell>
        </row>
        <row r="1879">
          <cell r="N1879">
            <v>0</v>
          </cell>
        </row>
        <row r="1880">
          <cell r="N1880">
            <v>169824</v>
          </cell>
        </row>
        <row r="1881">
          <cell r="N1881">
            <v>0</v>
          </cell>
        </row>
        <row r="1882">
          <cell r="N1882">
            <v>0</v>
          </cell>
        </row>
        <row r="1883">
          <cell r="N1883">
            <v>0</v>
          </cell>
        </row>
        <row r="1884">
          <cell r="N1884">
            <v>0</v>
          </cell>
        </row>
        <row r="1885">
          <cell r="N1885">
            <v>48706.080000000002</v>
          </cell>
        </row>
        <row r="1886">
          <cell r="N1886">
            <v>19033.28</v>
          </cell>
        </row>
        <row r="1887">
          <cell r="N1887">
            <v>9048</v>
          </cell>
        </row>
        <row r="1888">
          <cell r="N1888">
            <v>0</v>
          </cell>
        </row>
        <row r="1889">
          <cell r="N1889">
            <v>0</v>
          </cell>
        </row>
        <row r="1890">
          <cell r="N1890">
            <v>0</v>
          </cell>
        </row>
        <row r="1891">
          <cell r="N1891">
            <v>5985.6</v>
          </cell>
        </row>
        <row r="1892">
          <cell r="N1892">
            <v>0</v>
          </cell>
        </row>
        <row r="1893">
          <cell r="N1893">
            <v>0</v>
          </cell>
        </row>
        <row r="1894">
          <cell r="N1894">
            <v>0</v>
          </cell>
        </row>
        <row r="1895">
          <cell r="N1895">
            <v>3999.6799999999994</v>
          </cell>
        </row>
        <row r="1896">
          <cell r="N1896">
            <v>0</v>
          </cell>
        </row>
        <row r="1897">
          <cell r="N1897">
            <v>0</v>
          </cell>
        </row>
        <row r="1898">
          <cell r="N1898">
            <v>0</v>
          </cell>
        </row>
        <row r="1899">
          <cell r="N1899">
            <v>0</v>
          </cell>
        </row>
        <row r="1900">
          <cell r="N1900">
            <v>0</v>
          </cell>
        </row>
        <row r="1901">
          <cell r="N1901">
            <v>0</v>
          </cell>
        </row>
        <row r="1902">
          <cell r="N1902">
            <v>0</v>
          </cell>
        </row>
        <row r="1903">
          <cell r="N1903">
            <v>0</v>
          </cell>
        </row>
        <row r="1904">
          <cell r="N1904">
            <v>29672.799999999999</v>
          </cell>
        </row>
        <row r="1905">
          <cell r="N1905">
            <v>0</v>
          </cell>
        </row>
        <row r="1906">
          <cell r="N1906">
            <v>0</v>
          </cell>
        </row>
        <row r="1907">
          <cell r="N1907">
            <v>0</v>
          </cell>
        </row>
        <row r="1908">
          <cell r="N1908">
            <v>29672.799999999999</v>
          </cell>
        </row>
        <row r="1909">
          <cell r="N1909">
            <v>0</v>
          </cell>
        </row>
        <row r="1910">
          <cell r="N1910">
            <v>0</v>
          </cell>
        </row>
        <row r="1911">
          <cell r="N1911">
            <v>0</v>
          </cell>
        </row>
        <row r="1912">
          <cell r="N1912">
            <v>0</v>
          </cell>
        </row>
        <row r="1913">
          <cell r="N1913">
            <v>92985.599999999991</v>
          </cell>
        </row>
        <row r="1914">
          <cell r="N1914">
            <v>82383.199999999997</v>
          </cell>
        </row>
        <row r="1915">
          <cell r="N1915">
            <v>0</v>
          </cell>
        </row>
        <row r="1916">
          <cell r="N1916">
            <v>0</v>
          </cell>
        </row>
        <row r="1917">
          <cell r="N1917">
            <v>0</v>
          </cell>
        </row>
        <row r="1918">
          <cell r="N1918">
            <v>0</v>
          </cell>
        </row>
        <row r="1919">
          <cell r="N1919">
            <v>0</v>
          </cell>
        </row>
        <row r="1920">
          <cell r="N1920">
            <v>0</v>
          </cell>
        </row>
        <row r="1921">
          <cell r="N1921">
            <v>0</v>
          </cell>
        </row>
        <row r="1922">
          <cell r="N1922">
            <v>0</v>
          </cell>
        </row>
        <row r="1923">
          <cell r="N1923">
            <v>1983.6</v>
          </cell>
        </row>
        <row r="1924">
          <cell r="N1924">
            <v>0</v>
          </cell>
        </row>
        <row r="1925">
          <cell r="N1925">
            <v>0</v>
          </cell>
        </row>
        <row r="1926">
          <cell r="N1926">
            <v>0</v>
          </cell>
        </row>
        <row r="1927">
          <cell r="N1927">
            <v>49845.2</v>
          </cell>
        </row>
        <row r="1928">
          <cell r="N1928">
            <v>0</v>
          </cell>
        </row>
        <row r="1929">
          <cell r="N1929">
            <v>0</v>
          </cell>
        </row>
        <row r="1930">
          <cell r="N1930">
            <v>0</v>
          </cell>
        </row>
        <row r="1931">
          <cell r="N1931">
            <v>0</v>
          </cell>
        </row>
        <row r="1932">
          <cell r="N1932">
            <v>0</v>
          </cell>
        </row>
        <row r="1933">
          <cell r="N1933">
            <v>3990.4</v>
          </cell>
        </row>
        <row r="1934">
          <cell r="N1934">
            <v>0</v>
          </cell>
        </row>
        <row r="1935">
          <cell r="N1935">
            <v>0</v>
          </cell>
        </row>
        <row r="1936">
          <cell r="N1936">
            <v>1972</v>
          </cell>
        </row>
        <row r="1937">
          <cell r="N1937">
            <v>0</v>
          </cell>
        </row>
        <row r="1938">
          <cell r="N1938">
            <v>9860</v>
          </cell>
        </row>
        <row r="1939">
          <cell r="N1939">
            <v>0</v>
          </cell>
        </row>
        <row r="1940">
          <cell r="N1940">
            <v>0</v>
          </cell>
        </row>
        <row r="1941">
          <cell r="N1941">
            <v>0</v>
          </cell>
        </row>
        <row r="1942">
          <cell r="N1942">
            <v>0</v>
          </cell>
        </row>
        <row r="1943">
          <cell r="N1943">
            <v>0</v>
          </cell>
        </row>
        <row r="1944">
          <cell r="N1944">
            <v>0</v>
          </cell>
        </row>
        <row r="1945">
          <cell r="N1945">
            <v>0</v>
          </cell>
        </row>
        <row r="1946">
          <cell r="N1946">
            <v>0</v>
          </cell>
        </row>
        <row r="1947">
          <cell r="N1947">
            <v>0</v>
          </cell>
        </row>
        <row r="1948">
          <cell r="N1948">
            <v>0</v>
          </cell>
        </row>
        <row r="1949">
          <cell r="N1949">
            <v>0</v>
          </cell>
        </row>
        <row r="1950">
          <cell r="N1950">
            <v>14732</v>
          </cell>
        </row>
        <row r="1951">
          <cell r="N1951">
            <v>0</v>
          </cell>
        </row>
        <row r="1952">
          <cell r="N1952">
            <v>0</v>
          </cell>
        </row>
        <row r="1953">
          <cell r="N1953">
            <v>0</v>
          </cell>
        </row>
        <row r="1954">
          <cell r="N1954">
            <v>0</v>
          </cell>
        </row>
        <row r="1955">
          <cell r="N1955">
            <v>0</v>
          </cell>
        </row>
        <row r="1956">
          <cell r="N1956">
            <v>0</v>
          </cell>
        </row>
        <row r="1957">
          <cell r="N1957">
            <v>0</v>
          </cell>
        </row>
        <row r="1958">
          <cell r="N1958">
            <v>0</v>
          </cell>
        </row>
        <row r="1959">
          <cell r="N1959">
            <v>0</v>
          </cell>
        </row>
        <row r="1960">
          <cell r="N1960">
            <v>0</v>
          </cell>
        </row>
        <row r="1961">
          <cell r="N1961">
            <v>10602.4</v>
          </cell>
        </row>
        <row r="1962">
          <cell r="N1962">
            <v>0</v>
          </cell>
        </row>
        <row r="1963">
          <cell r="N1963">
            <v>0</v>
          </cell>
        </row>
        <row r="1964">
          <cell r="N1964">
            <v>0</v>
          </cell>
        </row>
        <row r="1965">
          <cell r="N1965">
            <v>0</v>
          </cell>
        </row>
        <row r="1966">
          <cell r="N1966">
            <v>0</v>
          </cell>
        </row>
        <row r="1967">
          <cell r="N1967">
            <v>0</v>
          </cell>
        </row>
        <row r="1968">
          <cell r="N1968">
            <v>0</v>
          </cell>
        </row>
        <row r="1969">
          <cell r="N1969">
            <v>0</v>
          </cell>
        </row>
        <row r="1970">
          <cell r="N1970">
            <v>0</v>
          </cell>
        </row>
        <row r="1971">
          <cell r="N1971">
            <v>0</v>
          </cell>
        </row>
        <row r="1972">
          <cell r="N1972">
            <v>0</v>
          </cell>
        </row>
        <row r="1973">
          <cell r="N1973">
            <v>0</v>
          </cell>
        </row>
        <row r="1974">
          <cell r="N1974">
            <v>0</v>
          </cell>
        </row>
        <row r="1975">
          <cell r="N1975">
            <v>0</v>
          </cell>
        </row>
        <row r="1976">
          <cell r="N1976">
            <v>0</v>
          </cell>
        </row>
        <row r="1977">
          <cell r="N1977">
            <v>0</v>
          </cell>
        </row>
        <row r="1978">
          <cell r="N1978">
            <v>0</v>
          </cell>
        </row>
        <row r="1979">
          <cell r="N1979">
            <v>0</v>
          </cell>
        </row>
        <row r="1980">
          <cell r="N1980">
            <v>0</v>
          </cell>
        </row>
        <row r="1981">
          <cell r="N1981">
            <v>0</v>
          </cell>
        </row>
        <row r="1982">
          <cell r="N1982">
            <v>0</v>
          </cell>
        </row>
        <row r="1983">
          <cell r="N1983">
            <v>0</v>
          </cell>
        </row>
        <row r="1984">
          <cell r="N1984">
            <v>0</v>
          </cell>
        </row>
        <row r="1985">
          <cell r="N1985">
            <v>0</v>
          </cell>
        </row>
        <row r="1986">
          <cell r="N1986">
            <v>0</v>
          </cell>
        </row>
        <row r="1987">
          <cell r="N1987">
            <v>0</v>
          </cell>
        </row>
        <row r="1988">
          <cell r="N1988">
            <v>0</v>
          </cell>
        </row>
        <row r="1989">
          <cell r="N1989">
            <v>0</v>
          </cell>
        </row>
        <row r="1990">
          <cell r="N1990">
            <v>0</v>
          </cell>
        </row>
        <row r="1991">
          <cell r="N1991">
            <v>0</v>
          </cell>
        </row>
        <row r="1992">
          <cell r="N1992">
            <v>0</v>
          </cell>
        </row>
        <row r="1993">
          <cell r="N1993">
            <v>4686.3999999999996</v>
          </cell>
        </row>
        <row r="1994">
          <cell r="N1994">
            <v>0</v>
          </cell>
        </row>
        <row r="1995">
          <cell r="N1995">
            <v>0</v>
          </cell>
        </row>
        <row r="1996">
          <cell r="N1996">
            <v>0</v>
          </cell>
        </row>
        <row r="1997">
          <cell r="N1997">
            <v>0</v>
          </cell>
        </row>
        <row r="1998">
          <cell r="N1998">
            <v>0</v>
          </cell>
        </row>
        <row r="1999">
          <cell r="N1999">
            <v>0</v>
          </cell>
        </row>
        <row r="2000">
          <cell r="N2000">
            <v>0</v>
          </cell>
        </row>
        <row r="2001">
          <cell r="N2001">
            <v>0</v>
          </cell>
        </row>
        <row r="2002">
          <cell r="N2002">
            <v>0</v>
          </cell>
        </row>
        <row r="2003">
          <cell r="N2003">
            <v>0</v>
          </cell>
        </row>
        <row r="2004">
          <cell r="N2004">
            <v>0</v>
          </cell>
        </row>
        <row r="2005">
          <cell r="N2005">
            <v>0</v>
          </cell>
        </row>
        <row r="2006">
          <cell r="N2006">
            <v>0</v>
          </cell>
        </row>
        <row r="2007">
          <cell r="N2007">
            <v>0</v>
          </cell>
        </row>
        <row r="2008">
          <cell r="N2008">
            <v>0</v>
          </cell>
        </row>
        <row r="2009">
          <cell r="N2009">
            <v>0</v>
          </cell>
        </row>
        <row r="2010">
          <cell r="N2010">
            <v>0</v>
          </cell>
        </row>
        <row r="2011">
          <cell r="N2011">
            <v>0</v>
          </cell>
        </row>
        <row r="2012">
          <cell r="N2012">
            <v>0</v>
          </cell>
        </row>
        <row r="2013">
          <cell r="N2013">
            <v>5916</v>
          </cell>
        </row>
        <row r="2014">
          <cell r="N2014">
            <v>3981217.5</v>
          </cell>
        </row>
        <row r="2015">
          <cell r="N2015">
            <v>3981217.5</v>
          </cell>
        </row>
        <row r="2016">
          <cell r="N2016">
            <v>0</v>
          </cell>
        </row>
        <row r="2017">
          <cell r="N2017">
            <v>0</v>
          </cell>
        </row>
        <row r="2018">
          <cell r="N2018">
            <v>0</v>
          </cell>
        </row>
        <row r="2019">
          <cell r="N2019">
            <v>0</v>
          </cell>
        </row>
        <row r="2020">
          <cell r="N2020">
            <v>3981217.5</v>
          </cell>
        </row>
        <row r="2021">
          <cell r="N2021">
            <v>0</v>
          </cell>
        </row>
        <row r="2022">
          <cell r="N2022">
            <v>0</v>
          </cell>
        </row>
        <row r="2023">
          <cell r="N2023">
            <v>0</v>
          </cell>
        </row>
        <row r="2024">
          <cell r="N2024">
            <v>0</v>
          </cell>
        </row>
        <row r="2025">
          <cell r="N2025">
            <v>0</v>
          </cell>
        </row>
        <row r="2026">
          <cell r="N2026">
            <v>0</v>
          </cell>
        </row>
        <row r="2027">
          <cell r="N2027">
            <v>0</v>
          </cell>
        </row>
        <row r="2028">
          <cell r="N2028">
            <v>0</v>
          </cell>
        </row>
        <row r="2029">
          <cell r="N2029">
            <v>0</v>
          </cell>
        </row>
        <row r="2030">
          <cell r="N2030">
            <v>0</v>
          </cell>
        </row>
        <row r="2031">
          <cell r="N2031">
            <v>5516787.2000000002</v>
          </cell>
        </row>
        <row r="2032">
          <cell r="N2032">
            <v>2483968</v>
          </cell>
        </row>
        <row r="2033">
          <cell r="N2033">
            <v>0</v>
          </cell>
        </row>
        <row r="2034">
          <cell r="N2034">
            <v>0</v>
          </cell>
        </row>
        <row r="2035">
          <cell r="N2035">
            <v>0</v>
          </cell>
        </row>
        <row r="2036">
          <cell r="N2036">
            <v>29928</v>
          </cell>
        </row>
        <row r="2037">
          <cell r="N2037">
            <v>1965040</v>
          </cell>
        </row>
        <row r="2038">
          <cell r="N2038">
            <v>0</v>
          </cell>
        </row>
        <row r="2039">
          <cell r="N2039">
            <v>24000</v>
          </cell>
        </row>
        <row r="2040">
          <cell r="N2040">
            <v>0</v>
          </cell>
        </row>
        <row r="2041">
          <cell r="N2041">
            <v>0</v>
          </cell>
        </row>
        <row r="2042">
          <cell r="N2042">
            <v>0</v>
          </cell>
        </row>
        <row r="2043">
          <cell r="N2043">
            <v>0</v>
          </cell>
        </row>
        <row r="2044">
          <cell r="N2044">
            <v>0</v>
          </cell>
        </row>
        <row r="2045">
          <cell r="N2045">
            <v>0</v>
          </cell>
        </row>
        <row r="2046">
          <cell r="N2046">
            <v>0</v>
          </cell>
        </row>
        <row r="2047">
          <cell r="N2047">
            <v>0</v>
          </cell>
        </row>
        <row r="2048">
          <cell r="N2048">
            <v>150000</v>
          </cell>
        </row>
        <row r="2049">
          <cell r="N2049">
            <v>0</v>
          </cell>
        </row>
        <row r="2050">
          <cell r="N2050">
            <v>315000</v>
          </cell>
        </row>
        <row r="2051">
          <cell r="N2051">
            <v>0</v>
          </cell>
        </row>
        <row r="2052">
          <cell r="N2052">
            <v>0</v>
          </cell>
        </row>
        <row r="2053">
          <cell r="N2053">
            <v>0</v>
          </cell>
        </row>
        <row r="2054">
          <cell r="N2054">
            <v>0</v>
          </cell>
        </row>
        <row r="2055">
          <cell r="N2055">
            <v>0</v>
          </cell>
        </row>
        <row r="2056">
          <cell r="N2056">
            <v>0</v>
          </cell>
        </row>
        <row r="2057">
          <cell r="N2057">
            <v>0</v>
          </cell>
        </row>
        <row r="2058">
          <cell r="N2058">
            <v>0</v>
          </cell>
        </row>
        <row r="2059">
          <cell r="N2059">
            <v>1263147.2</v>
          </cell>
        </row>
        <row r="2060">
          <cell r="N2060">
            <v>0</v>
          </cell>
        </row>
        <row r="2061">
          <cell r="N2061">
            <v>0</v>
          </cell>
        </row>
        <row r="2062">
          <cell r="N2062">
            <v>0</v>
          </cell>
        </row>
        <row r="2063">
          <cell r="N2063">
            <v>0</v>
          </cell>
        </row>
        <row r="2064">
          <cell r="N2064">
            <v>0</v>
          </cell>
        </row>
        <row r="2065">
          <cell r="N2065">
            <v>0</v>
          </cell>
        </row>
        <row r="2066">
          <cell r="N2066">
            <v>0</v>
          </cell>
        </row>
        <row r="2067">
          <cell r="N2067">
            <v>0</v>
          </cell>
        </row>
        <row r="2068">
          <cell r="N2068">
            <v>0</v>
          </cell>
        </row>
        <row r="2069">
          <cell r="N2069">
            <v>0</v>
          </cell>
        </row>
        <row r="2070">
          <cell r="N2070">
            <v>511467.2</v>
          </cell>
        </row>
        <row r="2071">
          <cell r="N2071">
            <v>0</v>
          </cell>
        </row>
        <row r="2072">
          <cell r="N2072">
            <v>0</v>
          </cell>
        </row>
        <row r="2073">
          <cell r="N2073">
            <v>0</v>
          </cell>
        </row>
        <row r="2074">
          <cell r="N2074">
            <v>0</v>
          </cell>
        </row>
        <row r="2075">
          <cell r="N2075">
            <v>751680</v>
          </cell>
        </row>
        <row r="2076">
          <cell r="N2076">
            <v>1730000</v>
          </cell>
        </row>
        <row r="2077">
          <cell r="N2077">
            <v>190000</v>
          </cell>
        </row>
        <row r="2078">
          <cell r="N2078">
            <v>1500000</v>
          </cell>
        </row>
        <row r="2079">
          <cell r="N2079">
            <v>0</v>
          </cell>
        </row>
        <row r="2080">
          <cell r="N2080">
            <v>0</v>
          </cell>
        </row>
        <row r="2081">
          <cell r="N2081">
            <v>0</v>
          </cell>
        </row>
        <row r="2082">
          <cell r="N2082">
            <v>40000</v>
          </cell>
        </row>
        <row r="2083">
          <cell r="N2083">
            <v>39672</v>
          </cell>
        </row>
        <row r="2084">
          <cell r="N2084">
            <v>39672</v>
          </cell>
        </row>
        <row r="2085">
          <cell r="N2085">
            <v>19836</v>
          </cell>
        </row>
        <row r="2086">
          <cell r="N2086">
            <v>0</v>
          </cell>
        </row>
        <row r="2087">
          <cell r="N2087">
            <v>0</v>
          </cell>
        </row>
        <row r="2088">
          <cell r="N2088">
            <v>0</v>
          </cell>
        </row>
        <row r="2089">
          <cell r="N2089">
            <v>0</v>
          </cell>
        </row>
        <row r="2090">
          <cell r="N2090">
            <v>0</v>
          </cell>
        </row>
        <row r="2091">
          <cell r="N2091">
            <v>0</v>
          </cell>
        </row>
        <row r="2092">
          <cell r="N2092">
            <v>0</v>
          </cell>
        </row>
        <row r="2093">
          <cell r="N2093">
            <v>0</v>
          </cell>
        </row>
        <row r="2094">
          <cell r="N2094">
            <v>0</v>
          </cell>
        </row>
        <row r="2095">
          <cell r="N2095">
            <v>0</v>
          </cell>
        </row>
        <row r="2096">
          <cell r="N2096">
            <v>0</v>
          </cell>
        </row>
        <row r="2097">
          <cell r="N2097">
            <v>19836</v>
          </cell>
        </row>
        <row r="2098">
          <cell r="N2098">
            <v>4050240</v>
          </cell>
        </row>
        <row r="2099">
          <cell r="N2099">
            <v>4050240</v>
          </cell>
        </row>
        <row r="2100">
          <cell r="N2100">
            <v>4050240</v>
          </cell>
        </row>
        <row r="2101">
          <cell r="N2101">
            <v>0</v>
          </cell>
        </row>
        <row r="2102">
          <cell r="N2102">
            <v>0</v>
          </cell>
        </row>
        <row r="2103">
          <cell r="N2103">
            <v>4050240</v>
          </cell>
        </row>
        <row r="2104">
          <cell r="N2104">
            <v>3929444.3</v>
          </cell>
        </row>
        <row r="2105">
          <cell r="N2105">
            <v>120795.7</v>
          </cell>
        </row>
        <row r="2106">
          <cell r="N2106">
            <v>0</v>
          </cell>
        </row>
        <row r="2107">
          <cell r="N2107">
            <v>0</v>
          </cell>
        </row>
        <row r="2108">
          <cell r="N2108">
            <v>0</v>
          </cell>
        </row>
        <row r="2109">
          <cell r="N2109">
            <v>0</v>
          </cell>
        </row>
        <row r="2110">
          <cell r="N2110">
            <v>0</v>
          </cell>
        </row>
        <row r="2111">
          <cell r="N2111">
            <v>0</v>
          </cell>
        </row>
        <row r="2112">
          <cell r="N2112">
            <v>0</v>
          </cell>
        </row>
        <row r="2113">
          <cell r="N2113">
            <v>28249954.110000003</v>
          </cell>
        </row>
        <row r="2114">
          <cell r="N2114">
            <v>1703000</v>
          </cell>
        </row>
        <row r="2115">
          <cell r="N2115">
            <v>1703000</v>
          </cell>
        </row>
        <row r="2116">
          <cell r="N2116">
            <v>1703000</v>
          </cell>
        </row>
        <row r="2117">
          <cell r="N2117">
            <v>1703000</v>
          </cell>
        </row>
        <row r="2118">
          <cell r="N2118">
            <v>0</v>
          </cell>
        </row>
        <row r="2119">
          <cell r="N2119">
            <v>0</v>
          </cell>
        </row>
        <row r="2120">
          <cell r="N2120">
            <v>1602228.7800000003</v>
          </cell>
        </row>
        <row r="2121">
          <cell r="N2121">
            <v>427946.67000000004</v>
          </cell>
        </row>
        <row r="2122">
          <cell r="N2122">
            <v>198300.57</v>
          </cell>
        </row>
        <row r="2123">
          <cell r="N2123">
            <v>198300.57</v>
          </cell>
        </row>
        <row r="2124">
          <cell r="N2124">
            <v>229646.1</v>
          </cell>
        </row>
        <row r="2125">
          <cell r="N2125">
            <v>229646.1</v>
          </cell>
        </row>
        <row r="2126">
          <cell r="N2126">
            <v>317693.41000000003</v>
          </cell>
        </row>
        <row r="2127">
          <cell r="N2127">
            <v>197704.93</v>
          </cell>
        </row>
        <row r="2128">
          <cell r="N2128">
            <v>197704.93</v>
          </cell>
        </row>
        <row r="2129">
          <cell r="N2129">
            <v>0</v>
          </cell>
        </row>
        <row r="2130">
          <cell r="N2130">
            <v>0</v>
          </cell>
        </row>
        <row r="2131">
          <cell r="N2131">
            <v>119988.48000000001</v>
          </cell>
        </row>
        <row r="2132">
          <cell r="N2132">
            <v>119988.48000000001</v>
          </cell>
        </row>
        <row r="2133">
          <cell r="N2133">
            <v>37025</v>
          </cell>
        </row>
        <row r="2134">
          <cell r="N2134">
            <v>37025</v>
          </cell>
        </row>
        <row r="2135">
          <cell r="N2135">
            <v>37025</v>
          </cell>
        </row>
        <row r="2136">
          <cell r="N2136">
            <v>449995.56</v>
          </cell>
        </row>
        <row r="2137">
          <cell r="N2137">
            <v>449995.56</v>
          </cell>
        </row>
        <row r="2138">
          <cell r="N2138">
            <v>449995.56</v>
          </cell>
        </row>
        <row r="2139">
          <cell r="N2139">
            <v>0</v>
          </cell>
        </row>
        <row r="2140">
          <cell r="N2140">
            <v>156172.03</v>
          </cell>
        </row>
        <row r="2141">
          <cell r="N2141">
            <v>105429.8</v>
          </cell>
        </row>
        <row r="2142">
          <cell r="N2142">
            <v>105429.8</v>
          </cell>
        </row>
        <row r="2143">
          <cell r="N2143">
            <v>50742.229999999996</v>
          </cell>
        </row>
        <row r="2144">
          <cell r="N2144">
            <v>50742.229999999996</v>
          </cell>
        </row>
        <row r="2145">
          <cell r="N2145">
            <v>213396.11</v>
          </cell>
        </row>
        <row r="2146">
          <cell r="N2146">
            <v>32990.400000000001</v>
          </cell>
        </row>
        <row r="2147">
          <cell r="N2147">
            <v>32990.400000000001</v>
          </cell>
        </row>
        <row r="2148">
          <cell r="N2148">
            <v>0</v>
          </cell>
        </row>
        <row r="2149">
          <cell r="N2149">
            <v>0</v>
          </cell>
        </row>
        <row r="2150">
          <cell r="N2150">
            <v>106921.31</v>
          </cell>
        </row>
        <row r="2151">
          <cell r="N2151">
            <v>106921.31</v>
          </cell>
        </row>
        <row r="2152">
          <cell r="N2152">
            <v>73484.399999999994</v>
          </cell>
        </row>
        <row r="2153">
          <cell r="N2153">
            <v>73484.399999999994</v>
          </cell>
        </row>
        <row r="2154">
          <cell r="N2154">
            <v>0</v>
          </cell>
        </row>
        <row r="2155">
          <cell r="N2155">
            <v>0</v>
          </cell>
        </row>
        <row r="2156">
          <cell r="N2156">
            <v>21740009.420000002</v>
          </cell>
        </row>
        <row r="2157">
          <cell r="N2157">
            <v>4800000</v>
          </cell>
        </row>
        <row r="2158">
          <cell r="N2158">
            <v>1800000</v>
          </cell>
        </row>
        <row r="2159">
          <cell r="N2159">
            <v>1800000</v>
          </cell>
        </row>
        <row r="2160">
          <cell r="N2160">
            <v>3000000</v>
          </cell>
        </row>
        <row r="2161">
          <cell r="N2161">
            <v>3000000</v>
          </cell>
        </row>
        <row r="2162">
          <cell r="N2162">
            <v>0</v>
          </cell>
        </row>
        <row r="2163">
          <cell r="N2163">
            <v>0</v>
          </cell>
        </row>
        <row r="2164">
          <cell r="N2164">
            <v>0</v>
          </cell>
        </row>
        <row r="2165">
          <cell r="N2165">
            <v>0</v>
          </cell>
        </row>
        <row r="2166">
          <cell r="N2166">
            <v>49000</v>
          </cell>
        </row>
        <row r="2167">
          <cell r="N2167">
            <v>0</v>
          </cell>
        </row>
        <row r="2168">
          <cell r="N2168">
            <v>0</v>
          </cell>
        </row>
        <row r="2169">
          <cell r="N2169">
            <v>49000</v>
          </cell>
        </row>
        <row r="2170">
          <cell r="N2170">
            <v>49000</v>
          </cell>
        </row>
        <row r="2171">
          <cell r="N2171">
            <v>476162.24</v>
          </cell>
        </row>
        <row r="2172">
          <cell r="N2172">
            <v>0</v>
          </cell>
        </row>
        <row r="2173">
          <cell r="N2173">
            <v>0</v>
          </cell>
        </row>
        <row r="2174">
          <cell r="N2174">
            <v>0</v>
          </cell>
        </row>
        <row r="2175">
          <cell r="N2175">
            <v>0</v>
          </cell>
        </row>
        <row r="2176">
          <cell r="N2176">
            <v>155000</v>
          </cell>
        </row>
        <row r="2177">
          <cell r="N2177">
            <v>155000</v>
          </cell>
        </row>
        <row r="2178">
          <cell r="N2178">
            <v>321162.23999999999</v>
          </cell>
        </row>
        <row r="2179">
          <cell r="N2179">
            <v>321162.23999999999</v>
          </cell>
        </row>
        <row r="2180">
          <cell r="N2180">
            <v>0</v>
          </cell>
        </row>
        <row r="2181">
          <cell r="N2181">
            <v>0</v>
          </cell>
        </row>
        <row r="2182">
          <cell r="N2182">
            <v>0</v>
          </cell>
        </row>
        <row r="2183">
          <cell r="N2183">
            <v>0</v>
          </cell>
        </row>
        <row r="2184">
          <cell r="N2184">
            <v>0</v>
          </cell>
        </row>
        <row r="2185">
          <cell r="N2185">
            <v>16019847.18</v>
          </cell>
        </row>
        <row r="2186">
          <cell r="N2186">
            <v>1416872.5</v>
          </cell>
        </row>
        <row r="2187">
          <cell r="N2187">
            <v>1416872.5</v>
          </cell>
        </row>
        <row r="2188">
          <cell r="N2188">
            <v>0</v>
          </cell>
        </row>
        <row r="2189">
          <cell r="N2189">
            <v>0</v>
          </cell>
        </row>
        <row r="2190">
          <cell r="N2190">
            <v>10800251.59</v>
          </cell>
        </row>
        <row r="2191">
          <cell r="N2191">
            <v>10800251.59</v>
          </cell>
        </row>
        <row r="2192">
          <cell r="N2192">
            <v>7650251.5899999999</v>
          </cell>
        </row>
        <row r="2193">
          <cell r="N2193">
            <v>2200000</v>
          </cell>
        </row>
        <row r="2194">
          <cell r="N2194">
            <v>50000</v>
          </cell>
        </row>
        <row r="2195">
          <cell r="N2195">
            <v>900000</v>
          </cell>
        </row>
        <row r="2196">
          <cell r="N2196">
            <v>219779.8</v>
          </cell>
        </row>
        <row r="2197">
          <cell r="N2197">
            <v>219779.8</v>
          </cell>
        </row>
        <row r="2198">
          <cell r="N2198">
            <v>3336394.1700000004</v>
          </cell>
        </row>
        <row r="2199">
          <cell r="N2199">
            <v>3336394.1700000004</v>
          </cell>
        </row>
        <row r="2200">
          <cell r="N2200">
            <v>2030672.62</v>
          </cell>
        </row>
        <row r="2201">
          <cell r="N2201">
            <v>547933.23</v>
          </cell>
        </row>
        <row r="2202">
          <cell r="N2202">
            <v>69881.11</v>
          </cell>
        </row>
        <row r="2203">
          <cell r="N2203">
            <v>176301.44</v>
          </cell>
        </row>
        <row r="2204">
          <cell r="N2204">
            <v>325646.80000000005</v>
          </cell>
        </row>
        <row r="2205">
          <cell r="N2205">
            <v>155958.97</v>
          </cell>
        </row>
        <row r="2206">
          <cell r="N2206">
            <v>30000</v>
          </cell>
        </row>
        <row r="2207">
          <cell r="N2207">
            <v>246549.12</v>
          </cell>
        </row>
        <row r="2208">
          <cell r="N2208">
            <v>246549.12</v>
          </cell>
        </row>
        <row r="2209">
          <cell r="N2209">
            <v>395000</v>
          </cell>
        </row>
        <row r="2210">
          <cell r="N2210">
            <v>170000</v>
          </cell>
        </row>
        <row r="2211">
          <cell r="N2211">
            <v>170000</v>
          </cell>
        </row>
        <row r="2212">
          <cell r="N2212">
            <v>0</v>
          </cell>
        </row>
        <row r="2213">
          <cell r="N2213">
            <v>0</v>
          </cell>
        </row>
        <row r="2214">
          <cell r="N2214">
            <v>225000</v>
          </cell>
        </row>
        <row r="2215">
          <cell r="N2215">
            <v>225000</v>
          </cell>
        </row>
        <row r="2216">
          <cell r="N2216">
            <v>2206002.2600000002</v>
          </cell>
        </row>
        <row r="2217">
          <cell r="N2217">
            <v>903857.60000000009</v>
          </cell>
        </row>
        <row r="2218">
          <cell r="N2218">
            <v>0</v>
          </cell>
        </row>
        <row r="2219">
          <cell r="N2219">
            <v>0</v>
          </cell>
        </row>
        <row r="2220">
          <cell r="N2220">
            <v>0</v>
          </cell>
        </row>
        <row r="2221">
          <cell r="N2221">
            <v>640862.4</v>
          </cell>
        </row>
        <row r="2222">
          <cell r="N2222">
            <v>0</v>
          </cell>
        </row>
        <row r="2223">
          <cell r="N2223">
            <v>0</v>
          </cell>
        </row>
        <row r="2224">
          <cell r="N2224">
            <v>320322.40000000002</v>
          </cell>
        </row>
        <row r="2225">
          <cell r="N2225">
            <v>0</v>
          </cell>
        </row>
        <row r="2226">
          <cell r="N2226">
            <v>0</v>
          </cell>
        </row>
        <row r="2227">
          <cell r="N2227">
            <v>0</v>
          </cell>
        </row>
        <row r="2228">
          <cell r="N2228">
            <v>0</v>
          </cell>
        </row>
        <row r="2229">
          <cell r="N2229">
            <v>0</v>
          </cell>
        </row>
        <row r="2230">
          <cell r="N2230">
            <v>0</v>
          </cell>
        </row>
        <row r="2231">
          <cell r="N2231">
            <v>0</v>
          </cell>
        </row>
        <row r="2232">
          <cell r="N2232">
            <v>0</v>
          </cell>
        </row>
        <row r="2233">
          <cell r="N2233">
            <v>0</v>
          </cell>
        </row>
        <row r="2234">
          <cell r="N2234">
            <v>0</v>
          </cell>
        </row>
        <row r="2235">
          <cell r="N2235">
            <v>0</v>
          </cell>
        </row>
        <row r="2236">
          <cell r="N2236">
            <v>88896.320000000007</v>
          </cell>
        </row>
        <row r="2237">
          <cell r="N2237">
            <v>219643.68</v>
          </cell>
        </row>
        <row r="2238">
          <cell r="N2238">
            <v>12000</v>
          </cell>
        </row>
        <row r="2239">
          <cell r="N2239">
            <v>262995.20000000001</v>
          </cell>
        </row>
        <row r="2240">
          <cell r="N2240">
            <v>194903.2</v>
          </cell>
        </row>
        <row r="2241">
          <cell r="N2241">
            <v>0</v>
          </cell>
        </row>
        <row r="2242">
          <cell r="N2242">
            <v>68092</v>
          </cell>
        </row>
        <row r="2243">
          <cell r="N2243">
            <v>308531</v>
          </cell>
        </row>
        <row r="2244">
          <cell r="N2244">
            <v>308531</v>
          </cell>
        </row>
        <row r="2245">
          <cell r="N2245">
            <v>308531</v>
          </cell>
        </row>
        <row r="2246">
          <cell r="N2246">
            <v>18096</v>
          </cell>
        </row>
        <row r="2247">
          <cell r="N2247">
            <v>0</v>
          </cell>
        </row>
        <row r="2248">
          <cell r="N2248">
            <v>0</v>
          </cell>
        </row>
        <row r="2249">
          <cell r="N2249">
            <v>18096</v>
          </cell>
        </row>
        <row r="2250">
          <cell r="N2250">
            <v>18096</v>
          </cell>
        </row>
        <row r="2251">
          <cell r="N2251">
            <v>975517.66</v>
          </cell>
        </row>
        <row r="2252">
          <cell r="N2252">
            <v>0</v>
          </cell>
        </row>
        <row r="2253">
          <cell r="N2253">
            <v>0</v>
          </cell>
        </row>
        <row r="2254">
          <cell r="N2254">
            <v>0</v>
          </cell>
        </row>
        <row r="2255">
          <cell r="N2255">
            <v>0</v>
          </cell>
        </row>
        <row r="2256">
          <cell r="N2256">
            <v>243876.89</v>
          </cell>
        </row>
        <row r="2257">
          <cell r="N2257">
            <v>0</v>
          </cell>
        </row>
        <row r="2258">
          <cell r="N2258">
            <v>0</v>
          </cell>
        </row>
        <row r="2259">
          <cell r="N2259">
            <v>0</v>
          </cell>
        </row>
        <row r="2260">
          <cell r="N2260">
            <v>0</v>
          </cell>
        </row>
        <row r="2261">
          <cell r="N2261">
            <v>0</v>
          </cell>
        </row>
        <row r="2262">
          <cell r="N2262">
            <v>0</v>
          </cell>
        </row>
        <row r="2263">
          <cell r="N2263">
            <v>0</v>
          </cell>
        </row>
        <row r="2264">
          <cell r="N2264">
            <v>0</v>
          </cell>
        </row>
        <row r="2265">
          <cell r="N2265">
            <v>108397.36</v>
          </cell>
        </row>
        <row r="2266">
          <cell r="N2266">
            <v>0</v>
          </cell>
        </row>
        <row r="2267">
          <cell r="N2267">
            <v>0</v>
          </cell>
        </row>
        <row r="2268">
          <cell r="N2268">
            <v>0</v>
          </cell>
        </row>
        <row r="2269">
          <cell r="N2269">
            <v>0</v>
          </cell>
        </row>
        <row r="2270">
          <cell r="N2270">
            <v>125479.53</v>
          </cell>
        </row>
        <row r="2271">
          <cell r="N2271">
            <v>0</v>
          </cell>
        </row>
        <row r="2272">
          <cell r="N2272">
            <v>0</v>
          </cell>
        </row>
        <row r="2273">
          <cell r="N2273">
            <v>0</v>
          </cell>
        </row>
        <row r="2274">
          <cell r="N2274">
            <v>10000</v>
          </cell>
        </row>
        <row r="2275">
          <cell r="N2275">
            <v>731640.77</v>
          </cell>
        </row>
        <row r="2276">
          <cell r="N2276">
            <v>0</v>
          </cell>
        </row>
        <row r="2277">
          <cell r="N2277">
            <v>0</v>
          </cell>
        </row>
        <row r="2278">
          <cell r="N2278">
            <v>0</v>
          </cell>
        </row>
        <row r="2279">
          <cell r="N2279">
            <v>88745.57</v>
          </cell>
        </row>
        <row r="2280">
          <cell r="N2280">
            <v>0</v>
          </cell>
        </row>
        <row r="2281">
          <cell r="N2281">
            <v>0</v>
          </cell>
        </row>
        <row r="2282">
          <cell r="N2282">
            <v>219936</v>
          </cell>
        </row>
        <row r="2283">
          <cell r="N2283">
            <v>123076</v>
          </cell>
        </row>
        <row r="2284">
          <cell r="N2284">
            <v>0</v>
          </cell>
        </row>
        <row r="2285">
          <cell r="N2285">
            <v>0</v>
          </cell>
        </row>
        <row r="2286">
          <cell r="N2286">
            <v>0</v>
          </cell>
        </row>
        <row r="2287">
          <cell r="N2287">
            <v>299883.2</v>
          </cell>
        </row>
        <row r="2288">
          <cell r="N2288">
            <v>0</v>
          </cell>
        </row>
        <row r="2289">
          <cell r="N2289">
            <v>0</v>
          </cell>
        </row>
        <row r="2290">
          <cell r="N2290">
            <v>0</v>
          </cell>
        </row>
        <row r="2291">
          <cell r="N2291">
            <v>0</v>
          </cell>
        </row>
        <row r="2292">
          <cell r="N2292">
            <v>0</v>
          </cell>
        </row>
        <row r="2293">
          <cell r="N2293">
            <v>0</v>
          </cell>
        </row>
        <row r="2294">
          <cell r="N2294">
            <v>0</v>
          </cell>
        </row>
        <row r="2295">
          <cell r="N2295">
            <v>0</v>
          </cell>
        </row>
        <row r="2296">
          <cell r="N2296">
            <v>998713.65</v>
          </cell>
        </row>
        <row r="2297">
          <cell r="N2297">
            <v>998713.65</v>
          </cell>
        </row>
        <row r="2298">
          <cell r="N2298">
            <v>998713.65</v>
          </cell>
        </row>
        <row r="2299">
          <cell r="N2299">
            <v>0</v>
          </cell>
        </row>
        <row r="2300">
          <cell r="N2300">
            <v>0</v>
          </cell>
        </row>
        <row r="2301">
          <cell r="N2301">
            <v>998713.65</v>
          </cell>
        </row>
        <row r="2302">
          <cell r="N2302">
            <v>998713.65</v>
          </cell>
        </row>
        <row r="2303">
          <cell r="N2303">
            <v>0</v>
          </cell>
        </row>
        <row r="2304">
          <cell r="N2304">
            <v>0</v>
          </cell>
        </row>
        <row r="2305">
          <cell r="N2305">
            <v>0</v>
          </cell>
        </row>
        <row r="2306">
          <cell r="N2306">
            <v>0</v>
          </cell>
        </row>
        <row r="2307">
          <cell r="N2307">
            <v>0</v>
          </cell>
        </row>
        <row r="2308">
          <cell r="N2308">
            <v>5749103.3599999994</v>
          </cell>
        </row>
        <row r="2309">
          <cell r="N2309">
            <v>2783300</v>
          </cell>
        </row>
        <row r="2310">
          <cell r="N2310">
            <v>2783300</v>
          </cell>
        </row>
        <row r="2311">
          <cell r="N2311">
            <v>2783300</v>
          </cell>
        </row>
        <row r="2312">
          <cell r="N2312">
            <v>2783300</v>
          </cell>
        </row>
        <row r="2313">
          <cell r="N2313">
            <v>0</v>
          </cell>
        </row>
        <row r="2314">
          <cell r="N2314">
            <v>0</v>
          </cell>
        </row>
        <row r="2315">
          <cell r="N2315">
            <v>84307.13</v>
          </cell>
        </row>
        <row r="2316">
          <cell r="N2316">
            <v>84307.13</v>
          </cell>
        </row>
        <row r="2317">
          <cell r="N2317">
            <v>18852.080000000002</v>
          </cell>
        </row>
        <row r="2318">
          <cell r="N2318">
            <v>18852.080000000002</v>
          </cell>
        </row>
        <row r="2319">
          <cell r="N2319">
            <v>0</v>
          </cell>
        </row>
        <row r="2320">
          <cell r="N2320">
            <v>0</v>
          </cell>
        </row>
        <row r="2321">
          <cell r="N2321">
            <v>65455.05</v>
          </cell>
        </row>
        <row r="2322">
          <cell r="N2322">
            <v>65455.05</v>
          </cell>
        </row>
        <row r="2323">
          <cell r="N2323">
            <v>0</v>
          </cell>
        </row>
        <row r="2324">
          <cell r="N2324">
            <v>0</v>
          </cell>
        </row>
        <row r="2325">
          <cell r="N2325">
            <v>0</v>
          </cell>
        </row>
        <row r="2326">
          <cell r="N2326">
            <v>0</v>
          </cell>
        </row>
        <row r="2327">
          <cell r="N2327">
            <v>0</v>
          </cell>
        </row>
        <row r="2328">
          <cell r="N2328">
            <v>0</v>
          </cell>
        </row>
        <row r="2329">
          <cell r="N2329">
            <v>0</v>
          </cell>
        </row>
        <row r="2330">
          <cell r="N2330">
            <v>0</v>
          </cell>
        </row>
        <row r="2331">
          <cell r="N2331">
            <v>0</v>
          </cell>
        </row>
        <row r="2332">
          <cell r="N2332">
            <v>0</v>
          </cell>
        </row>
        <row r="2333">
          <cell r="N2333">
            <v>0</v>
          </cell>
        </row>
        <row r="2334">
          <cell r="N2334">
            <v>0</v>
          </cell>
        </row>
        <row r="2335">
          <cell r="N2335">
            <v>0</v>
          </cell>
        </row>
        <row r="2336">
          <cell r="N2336">
            <v>0</v>
          </cell>
        </row>
        <row r="2337">
          <cell r="N2337">
            <v>0</v>
          </cell>
        </row>
        <row r="2338">
          <cell r="N2338">
            <v>0</v>
          </cell>
        </row>
        <row r="2339">
          <cell r="N2339">
            <v>0</v>
          </cell>
        </row>
        <row r="2340">
          <cell r="N2340">
            <v>0</v>
          </cell>
        </row>
        <row r="2341">
          <cell r="N2341">
            <v>0</v>
          </cell>
        </row>
        <row r="2342">
          <cell r="N2342">
            <v>0</v>
          </cell>
        </row>
        <row r="2343">
          <cell r="N2343">
            <v>1199871.3400000001</v>
          </cell>
        </row>
        <row r="2344">
          <cell r="N2344">
            <v>90180</v>
          </cell>
        </row>
        <row r="2345">
          <cell r="N2345">
            <v>0</v>
          </cell>
        </row>
        <row r="2346">
          <cell r="N2346">
            <v>0</v>
          </cell>
        </row>
        <row r="2347">
          <cell r="N2347">
            <v>90180</v>
          </cell>
        </row>
        <row r="2348">
          <cell r="N2348">
            <v>90180</v>
          </cell>
        </row>
        <row r="2349">
          <cell r="N2349">
            <v>0</v>
          </cell>
        </row>
        <row r="2350">
          <cell r="N2350">
            <v>210000</v>
          </cell>
        </row>
        <row r="2351">
          <cell r="N2351">
            <v>0</v>
          </cell>
        </row>
        <row r="2352">
          <cell r="N2352">
            <v>0</v>
          </cell>
        </row>
        <row r="2353">
          <cell r="N2353">
            <v>0</v>
          </cell>
        </row>
        <row r="2354">
          <cell r="N2354">
            <v>0</v>
          </cell>
        </row>
        <row r="2355">
          <cell r="N2355">
            <v>210000</v>
          </cell>
        </row>
        <row r="2356">
          <cell r="N2356">
            <v>210000</v>
          </cell>
        </row>
        <row r="2357">
          <cell r="N2357">
            <v>899691.34000000008</v>
          </cell>
        </row>
        <row r="2358">
          <cell r="N2358">
            <v>399884.02</v>
          </cell>
        </row>
        <row r="2359">
          <cell r="N2359">
            <v>399884.02</v>
          </cell>
        </row>
        <row r="2360">
          <cell r="N2360">
            <v>0</v>
          </cell>
        </row>
        <row r="2361">
          <cell r="N2361">
            <v>0</v>
          </cell>
        </row>
        <row r="2362">
          <cell r="N2362">
            <v>499807.32</v>
          </cell>
        </row>
        <row r="2363">
          <cell r="N2363">
            <v>0</v>
          </cell>
        </row>
        <row r="2364">
          <cell r="N2364">
            <v>0</v>
          </cell>
        </row>
        <row r="2365">
          <cell r="N2365">
            <v>0</v>
          </cell>
        </row>
        <row r="2366">
          <cell r="N2366">
            <v>499807.32</v>
          </cell>
        </row>
        <row r="2367">
          <cell r="N2367">
            <v>0</v>
          </cell>
        </row>
        <row r="2368">
          <cell r="N2368">
            <v>0</v>
          </cell>
        </row>
        <row r="2369">
          <cell r="N2369">
            <v>0</v>
          </cell>
        </row>
        <row r="2370">
          <cell r="N2370">
            <v>0</v>
          </cell>
        </row>
        <row r="2371">
          <cell r="N2371">
            <v>0</v>
          </cell>
        </row>
        <row r="2372">
          <cell r="N2372">
            <v>0</v>
          </cell>
        </row>
        <row r="2373">
          <cell r="N2373">
            <v>0</v>
          </cell>
        </row>
        <row r="2374">
          <cell r="N2374">
            <v>0</v>
          </cell>
        </row>
        <row r="2375">
          <cell r="N2375">
            <v>0</v>
          </cell>
        </row>
        <row r="2376">
          <cell r="N2376">
            <v>1681624.8900000001</v>
          </cell>
        </row>
        <row r="2377">
          <cell r="N2377">
            <v>632476.69000000006</v>
          </cell>
        </row>
        <row r="2378">
          <cell r="N2378">
            <v>8995.7999999999993</v>
          </cell>
        </row>
        <row r="2379">
          <cell r="N2379">
            <v>0</v>
          </cell>
        </row>
        <row r="2380">
          <cell r="N2380">
            <v>8995.7999999999993</v>
          </cell>
        </row>
        <row r="2381">
          <cell r="N2381">
            <v>0</v>
          </cell>
        </row>
        <row r="2382">
          <cell r="N2382">
            <v>623480.89</v>
          </cell>
        </row>
        <row r="2383">
          <cell r="N2383">
            <v>0</v>
          </cell>
        </row>
        <row r="2384">
          <cell r="N2384">
            <v>18367.650000000001</v>
          </cell>
        </row>
        <row r="2385">
          <cell r="N2385">
            <v>0</v>
          </cell>
        </row>
        <row r="2386">
          <cell r="N2386">
            <v>0</v>
          </cell>
        </row>
        <row r="2387">
          <cell r="N2387">
            <v>0</v>
          </cell>
        </row>
        <row r="2388">
          <cell r="N2388">
            <v>0</v>
          </cell>
        </row>
        <row r="2389">
          <cell r="N2389">
            <v>0</v>
          </cell>
        </row>
        <row r="2390">
          <cell r="N2390">
            <v>0</v>
          </cell>
        </row>
        <row r="2391">
          <cell r="N2391">
            <v>0</v>
          </cell>
        </row>
        <row r="2392">
          <cell r="N2392">
            <v>0</v>
          </cell>
        </row>
        <row r="2393">
          <cell r="N2393">
            <v>0</v>
          </cell>
        </row>
        <row r="2394">
          <cell r="N2394">
            <v>0</v>
          </cell>
        </row>
        <row r="2395">
          <cell r="N2395">
            <v>0</v>
          </cell>
        </row>
        <row r="2396">
          <cell r="N2396">
            <v>0</v>
          </cell>
        </row>
        <row r="2397">
          <cell r="N2397">
            <v>0</v>
          </cell>
        </row>
        <row r="2398">
          <cell r="N2398">
            <v>0</v>
          </cell>
        </row>
        <row r="2399">
          <cell r="N2399">
            <v>5000</v>
          </cell>
        </row>
        <row r="2400">
          <cell r="N2400">
            <v>0</v>
          </cell>
        </row>
        <row r="2401">
          <cell r="N2401">
            <v>0</v>
          </cell>
        </row>
        <row r="2402">
          <cell r="N2402">
            <v>398283.68</v>
          </cell>
        </row>
        <row r="2403">
          <cell r="N2403">
            <v>0</v>
          </cell>
        </row>
        <row r="2404">
          <cell r="N2404">
            <v>0</v>
          </cell>
        </row>
        <row r="2405">
          <cell r="N2405">
            <v>0</v>
          </cell>
        </row>
        <row r="2406">
          <cell r="N2406">
            <v>58375.839999999997</v>
          </cell>
        </row>
        <row r="2407">
          <cell r="N2407">
            <v>17667.96</v>
          </cell>
        </row>
        <row r="2408">
          <cell r="N2408">
            <v>125785.76</v>
          </cell>
        </row>
        <row r="2409">
          <cell r="N2409">
            <v>0</v>
          </cell>
        </row>
        <row r="2410">
          <cell r="N2410">
            <v>0</v>
          </cell>
        </row>
        <row r="2411">
          <cell r="N2411">
            <v>0</v>
          </cell>
        </row>
        <row r="2412">
          <cell r="N2412">
            <v>0</v>
          </cell>
        </row>
        <row r="2413">
          <cell r="N2413">
            <v>0</v>
          </cell>
        </row>
        <row r="2414">
          <cell r="N2414">
            <v>0</v>
          </cell>
        </row>
        <row r="2415">
          <cell r="N2415">
            <v>0</v>
          </cell>
        </row>
        <row r="2416">
          <cell r="N2416">
            <v>0</v>
          </cell>
        </row>
        <row r="2417">
          <cell r="N2417">
            <v>0</v>
          </cell>
        </row>
        <row r="2418">
          <cell r="N2418">
            <v>0</v>
          </cell>
        </row>
        <row r="2419">
          <cell r="N2419">
            <v>0</v>
          </cell>
        </row>
        <row r="2420">
          <cell r="N2420">
            <v>0</v>
          </cell>
        </row>
        <row r="2421">
          <cell r="N2421">
            <v>0</v>
          </cell>
        </row>
        <row r="2422">
          <cell r="N2422">
            <v>0</v>
          </cell>
        </row>
        <row r="2423">
          <cell r="N2423">
            <v>0</v>
          </cell>
        </row>
        <row r="2424">
          <cell r="N2424">
            <v>0</v>
          </cell>
        </row>
        <row r="2425">
          <cell r="N2425">
            <v>0</v>
          </cell>
        </row>
        <row r="2426">
          <cell r="N2426">
            <v>0</v>
          </cell>
        </row>
        <row r="2427">
          <cell r="N2427">
            <v>0</v>
          </cell>
        </row>
        <row r="2428">
          <cell r="N2428">
            <v>0</v>
          </cell>
        </row>
        <row r="2429">
          <cell r="N2429">
            <v>0</v>
          </cell>
        </row>
        <row r="2430">
          <cell r="N2430">
            <v>0</v>
          </cell>
        </row>
        <row r="2431">
          <cell r="N2431">
            <v>0</v>
          </cell>
        </row>
        <row r="2432">
          <cell r="N2432">
            <v>0</v>
          </cell>
        </row>
        <row r="2433">
          <cell r="N2433">
            <v>0</v>
          </cell>
        </row>
        <row r="2434">
          <cell r="N2434">
            <v>0</v>
          </cell>
        </row>
        <row r="2435">
          <cell r="N2435">
            <v>0</v>
          </cell>
        </row>
        <row r="2436">
          <cell r="N2436">
            <v>0</v>
          </cell>
        </row>
        <row r="2437">
          <cell r="N2437">
            <v>1049148.2</v>
          </cell>
        </row>
        <row r="2438">
          <cell r="N2438">
            <v>0</v>
          </cell>
        </row>
        <row r="2439">
          <cell r="N2439">
            <v>0</v>
          </cell>
        </row>
        <row r="2440">
          <cell r="N2440">
            <v>1049148.2</v>
          </cell>
        </row>
        <row r="2441">
          <cell r="N2441">
            <v>1049148.2</v>
          </cell>
        </row>
        <row r="2442">
          <cell r="N2442">
            <v>0</v>
          </cell>
        </row>
        <row r="2443">
          <cell r="N2443">
            <v>0</v>
          </cell>
        </row>
        <row r="2444">
          <cell r="N2444">
            <v>0</v>
          </cell>
        </row>
        <row r="2445">
          <cell r="N2445">
            <v>0</v>
          </cell>
        </row>
        <row r="2446">
          <cell r="N2446">
            <v>0</v>
          </cell>
        </row>
        <row r="2447">
          <cell r="N2447">
            <v>0</v>
          </cell>
        </row>
        <row r="2448">
          <cell r="N2448">
            <v>0</v>
          </cell>
        </row>
        <row r="2449">
          <cell r="N2449">
            <v>0</v>
          </cell>
        </row>
        <row r="2450">
          <cell r="N2450">
            <v>0</v>
          </cell>
        </row>
        <row r="2451">
          <cell r="N2451">
            <v>0</v>
          </cell>
        </row>
        <row r="2452">
          <cell r="N2452">
            <v>0</v>
          </cell>
        </row>
        <row r="2453">
          <cell r="N2453">
            <v>0</v>
          </cell>
        </row>
        <row r="2454">
          <cell r="N2454">
            <v>6650923.4500000002</v>
          </cell>
        </row>
        <row r="2455">
          <cell r="N2455">
            <v>4495000</v>
          </cell>
        </row>
        <row r="2456">
          <cell r="N2456">
            <v>4495000</v>
          </cell>
        </row>
        <row r="2457">
          <cell r="N2457">
            <v>4495000</v>
          </cell>
        </row>
        <row r="2458">
          <cell r="N2458">
            <v>4495000</v>
          </cell>
        </row>
        <row r="2459">
          <cell r="N2459">
            <v>0</v>
          </cell>
        </row>
        <row r="2460">
          <cell r="N2460">
            <v>0</v>
          </cell>
        </row>
        <row r="2461">
          <cell r="N2461">
            <v>0</v>
          </cell>
        </row>
        <row r="2462">
          <cell r="N2462">
            <v>0</v>
          </cell>
        </row>
        <row r="2463">
          <cell r="N2463">
            <v>0</v>
          </cell>
        </row>
        <row r="2464">
          <cell r="N2464">
            <v>0</v>
          </cell>
        </row>
        <row r="2465">
          <cell r="N2465">
            <v>0</v>
          </cell>
        </row>
        <row r="2466">
          <cell r="N2466">
            <v>0</v>
          </cell>
        </row>
        <row r="2467">
          <cell r="N2467">
            <v>0</v>
          </cell>
        </row>
        <row r="2468">
          <cell r="N2468">
            <v>0</v>
          </cell>
        </row>
        <row r="2469">
          <cell r="N2469">
            <v>0</v>
          </cell>
        </row>
        <row r="2470">
          <cell r="N2470">
            <v>0</v>
          </cell>
        </row>
        <row r="2471">
          <cell r="N2471">
            <v>0</v>
          </cell>
        </row>
        <row r="2472">
          <cell r="N2472">
            <v>0</v>
          </cell>
        </row>
        <row r="2473">
          <cell r="N2473">
            <v>0</v>
          </cell>
        </row>
        <row r="2474">
          <cell r="N2474">
            <v>0</v>
          </cell>
        </row>
        <row r="2475">
          <cell r="N2475">
            <v>0</v>
          </cell>
        </row>
        <row r="2476">
          <cell r="N2476">
            <v>0</v>
          </cell>
        </row>
        <row r="2477">
          <cell r="N2477">
            <v>0</v>
          </cell>
        </row>
        <row r="2478">
          <cell r="N2478">
            <v>0</v>
          </cell>
        </row>
        <row r="2479">
          <cell r="N2479">
            <v>0</v>
          </cell>
        </row>
        <row r="2480">
          <cell r="N2480">
            <v>0</v>
          </cell>
        </row>
        <row r="2481">
          <cell r="N2481">
            <v>197970.24</v>
          </cell>
        </row>
        <row r="2482">
          <cell r="N2482">
            <v>0</v>
          </cell>
        </row>
        <row r="2483">
          <cell r="N2483">
            <v>0</v>
          </cell>
        </row>
        <row r="2484">
          <cell r="N2484">
            <v>0</v>
          </cell>
        </row>
        <row r="2485">
          <cell r="N2485">
            <v>0</v>
          </cell>
        </row>
        <row r="2486">
          <cell r="N2486">
            <v>0</v>
          </cell>
        </row>
        <row r="2487">
          <cell r="N2487">
            <v>0</v>
          </cell>
        </row>
        <row r="2488">
          <cell r="N2488">
            <v>0</v>
          </cell>
        </row>
        <row r="2489">
          <cell r="N2489">
            <v>0</v>
          </cell>
        </row>
        <row r="2490">
          <cell r="N2490">
            <v>0</v>
          </cell>
        </row>
        <row r="2491">
          <cell r="N2491">
            <v>0</v>
          </cell>
        </row>
        <row r="2492">
          <cell r="N2492">
            <v>0</v>
          </cell>
        </row>
        <row r="2493">
          <cell r="N2493">
            <v>0</v>
          </cell>
        </row>
        <row r="2494">
          <cell r="N2494">
            <v>0</v>
          </cell>
        </row>
        <row r="2495">
          <cell r="N2495">
            <v>0</v>
          </cell>
        </row>
        <row r="2496">
          <cell r="N2496">
            <v>0</v>
          </cell>
        </row>
        <row r="2497">
          <cell r="N2497">
            <v>0</v>
          </cell>
        </row>
        <row r="2498">
          <cell r="N2498">
            <v>0</v>
          </cell>
        </row>
        <row r="2499">
          <cell r="N2499">
            <v>0</v>
          </cell>
        </row>
        <row r="2500">
          <cell r="N2500">
            <v>0</v>
          </cell>
        </row>
        <row r="2501">
          <cell r="N2501">
            <v>0</v>
          </cell>
        </row>
        <row r="2502">
          <cell r="N2502">
            <v>0</v>
          </cell>
        </row>
        <row r="2503">
          <cell r="N2503">
            <v>0</v>
          </cell>
        </row>
        <row r="2504">
          <cell r="N2504">
            <v>0</v>
          </cell>
        </row>
        <row r="2505">
          <cell r="N2505">
            <v>0</v>
          </cell>
        </row>
        <row r="2506">
          <cell r="N2506">
            <v>0</v>
          </cell>
        </row>
        <row r="2507">
          <cell r="N2507">
            <v>0</v>
          </cell>
        </row>
        <row r="2508">
          <cell r="N2508">
            <v>0</v>
          </cell>
        </row>
        <row r="2509">
          <cell r="N2509">
            <v>0</v>
          </cell>
        </row>
        <row r="2510">
          <cell r="N2510">
            <v>197970.24</v>
          </cell>
        </row>
        <row r="2511">
          <cell r="N2511">
            <v>197970.24</v>
          </cell>
        </row>
        <row r="2512">
          <cell r="N2512">
            <v>197970.24</v>
          </cell>
        </row>
        <row r="2513">
          <cell r="N2513">
            <v>0</v>
          </cell>
        </row>
        <row r="2514">
          <cell r="N2514">
            <v>0</v>
          </cell>
        </row>
        <row r="2515">
          <cell r="N2515">
            <v>0</v>
          </cell>
        </row>
        <row r="2516">
          <cell r="N2516">
            <v>0</v>
          </cell>
        </row>
        <row r="2517">
          <cell r="N2517">
            <v>0</v>
          </cell>
        </row>
        <row r="2518">
          <cell r="N2518">
            <v>0</v>
          </cell>
        </row>
        <row r="2519">
          <cell r="N2519">
            <v>0</v>
          </cell>
        </row>
        <row r="2520">
          <cell r="N2520">
            <v>0</v>
          </cell>
        </row>
        <row r="2521">
          <cell r="N2521">
            <v>0</v>
          </cell>
        </row>
        <row r="2522">
          <cell r="N2522">
            <v>1957953.21</v>
          </cell>
        </row>
        <row r="2523">
          <cell r="N2523">
            <v>1801575.93</v>
          </cell>
        </row>
        <row r="2524">
          <cell r="N2524">
            <v>862656.91999999993</v>
          </cell>
        </row>
        <row r="2525">
          <cell r="N2525">
            <v>0</v>
          </cell>
        </row>
        <row r="2526">
          <cell r="N2526">
            <v>199999.9</v>
          </cell>
        </row>
        <row r="2527">
          <cell r="N2527">
            <v>0</v>
          </cell>
        </row>
        <row r="2528">
          <cell r="N2528">
            <v>160048.68</v>
          </cell>
        </row>
        <row r="2529">
          <cell r="N2529">
            <v>0</v>
          </cell>
        </row>
        <row r="2530">
          <cell r="N2530">
            <v>25777.75</v>
          </cell>
        </row>
        <row r="2531">
          <cell r="N2531">
            <v>0</v>
          </cell>
        </row>
        <row r="2532">
          <cell r="N2532">
            <v>0</v>
          </cell>
        </row>
        <row r="2533">
          <cell r="N2533">
            <v>7788.24</v>
          </cell>
        </row>
        <row r="2534">
          <cell r="N2534">
            <v>13923.08</v>
          </cell>
        </row>
        <row r="2535">
          <cell r="N2535">
            <v>7999.96</v>
          </cell>
        </row>
        <row r="2536">
          <cell r="N2536">
            <v>447119.31</v>
          </cell>
        </row>
        <row r="2537">
          <cell r="N2537">
            <v>938919.01</v>
          </cell>
        </row>
        <row r="2538">
          <cell r="N2538">
            <v>149888.4</v>
          </cell>
        </row>
        <row r="2539">
          <cell r="N2539">
            <v>0</v>
          </cell>
        </row>
        <row r="2540">
          <cell r="N2540">
            <v>18832.14</v>
          </cell>
        </row>
        <row r="2541">
          <cell r="N2541">
            <v>0</v>
          </cell>
        </row>
        <row r="2542">
          <cell r="N2542">
            <v>37102.769999999997</v>
          </cell>
        </row>
        <row r="2543">
          <cell r="N2543">
            <v>0</v>
          </cell>
        </row>
        <row r="2544">
          <cell r="N2544">
            <v>0</v>
          </cell>
        </row>
        <row r="2545">
          <cell r="N2545">
            <v>86851.520000000004</v>
          </cell>
        </row>
        <row r="2546">
          <cell r="N2546">
            <v>326071.19</v>
          </cell>
        </row>
        <row r="2547">
          <cell r="N2547">
            <v>159512.99</v>
          </cell>
        </row>
        <row r="2548">
          <cell r="N2548">
            <v>0</v>
          </cell>
        </row>
        <row r="2549">
          <cell r="N2549">
            <v>160660</v>
          </cell>
        </row>
        <row r="2550">
          <cell r="N2550">
            <v>0</v>
          </cell>
        </row>
        <row r="2551">
          <cell r="N2551">
            <v>0</v>
          </cell>
        </row>
        <row r="2552">
          <cell r="N2552">
            <v>0</v>
          </cell>
        </row>
        <row r="2553">
          <cell r="N2553">
            <v>0</v>
          </cell>
        </row>
        <row r="2554">
          <cell r="N2554">
            <v>61489.279999999999</v>
          </cell>
        </row>
        <row r="2555">
          <cell r="N2555">
            <v>61489.279999999999</v>
          </cell>
        </row>
        <row r="2556">
          <cell r="N2556">
            <v>61489.279999999999</v>
          </cell>
        </row>
        <row r="2557">
          <cell r="N2557">
            <v>0</v>
          </cell>
        </row>
        <row r="2558">
          <cell r="N2558">
            <v>0</v>
          </cell>
        </row>
        <row r="2559">
          <cell r="N2559">
            <v>0</v>
          </cell>
        </row>
        <row r="2560">
          <cell r="N2560">
            <v>0</v>
          </cell>
        </row>
        <row r="2561">
          <cell r="N2561">
            <v>0</v>
          </cell>
        </row>
        <row r="2562">
          <cell r="N2562">
            <v>0</v>
          </cell>
        </row>
        <row r="2563">
          <cell r="N2563">
            <v>0</v>
          </cell>
        </row>
        <row r="2564">
          <cell r="N2564">
            <v>0</v>
          </cell>
        </row>
        <row r="2565">
          <cell r="N2565">
            <v>0</v>
          </cell>
        </row>
        <row r="2566">
          <cell r="N2566">
            <v>0</v>
          </cell>
        </row>
        <row r="2567">
          <cell r="N2567">
            <v>0</v>
          </cell>
        </row>
        <row r="2568">
          <cell r="N2568">
            <v>0</v>
          </cell>
        </row>
        <row r="2569">
          <cell r="N2569">
            <v>0</v>
          </cell>
        </row>
        <row r="2570">
          <cell r="N2570">
            <v>0</v>
          </cell>
        </row>
        <row r="2571">
          <cell r="N2571">
            <v>0</v>
          </cell>
        </row>
        <row r="2572">
          <cell r="N2572">
            <v>0</v>
          </cell>
        </row>
        <row r="2573">
          <cell r="N2573">
            <v>0</v>
          </cell>
        </row>
        <row r="2574">
          <cell r="N2574">
            <v>0</v>
          </cell>
        </row>
        <row r="2575">
          <cell r="N2575">
            <v>0</v>
          </cell>
        </row>
        <row r="2576">
          <cell r="N2576">
            <v>0</v>
          </cell>
        </row>
        <row r="2577">
          <cell r="N2577">
            <v>0</v>
          </cell>
        </row>
        <row r="2578">
          <cell r="N2578">
            <v>94888</v>
          </cell>
        </row>
        <row r="2579">
          <cell r="N2579">
            <v>94888</v>
          </cell>
        </row>
        <row r="2580">
          <cell r="N2580">
            <v>94888</v>
          </cell>
        </row>
        <row r="2581">
          <cell r="N2581">
            <v>0</v>
          </cell>
        </row>
        <row r="2582">
          <cell r="N2582">
            <v>0</v>
          </cell>
        </row>
        <row r="2583">
          <cell r="N2583">
            <v>0</v>
          </cell>
        </row>
        <row r="2584">
          <cell r="N2584">
            <v>0</v>
          </cell>
        </row>
        <row r="2585">
          <cell r="N2585">
            <v>0</v>
          </cell>
        </row>
        <row r="2586">
          <cell r="N2586">
            <v>0</v>
          </cell>
        </row>
        <row r="2587">
          <cell r="N2587">
            <v>0</v>
          </cell>
        </row>
        <row r="2588">
          <cell r="N2588">
            <v>0</v>
          </cell>
        </row>
        <row r="2589">
          <cell r="N2589">
            <v>0</v>
          </cell>
        </row>
        <row r="2590">
          <cell r="N2590">
            <v>0</v>
          </cell>
        </row>
        <row r="2591">
          <cell r="N2591">
            <v>0</v>
          </cell>
        </row>
        <row r="2592">
          <cell r="N2592">
            <v>0</v>
          </cell>
        </row>
        <row r="2593">
          <cell r="N2593">
            <v>3332096.64</v>
          </cell>
        </row>
        <row r="2594">
          <cell r="N2594">
            <v>2350602</v>
          </cell>
        </row>
        <row r="2595">
          <cell r="N2595">
            <v>0</v>
          </cell>
        </row>
        <row r="2596">
          <cell r="N2596">
            <v>0</v>
          </cell>
        </row>
        <row r="2597">
          <cell r="N2597">
            <v>0</v>
          </cell>
        </row>
        <row r="2598">
          <cell r="N2598">
            <v>2350602</v>
          </cell>
        </row>
        <row r="2599">
          <cell r="N2599">
            <v>2350602</v>
          </cell>
        </row>
        <row r="2600">
          <cell r="N2600">
            <v>2350602</v>
          </cell>
        </row>
        <row r="2601">
          <cell r="N2601">
            <v>0</v>
          </cell>
        </row>
        <row r="2602">
          <cell r="N2602">
            <v>0</v>
          </cell>
        </row>
        <row r="2603">
          <cell r="N2603">
            <v>188395.29</v>
          </cell>
        </row>
        <row r="2604">
          <cell r="N2604">
            <v>11985.470000000001</v>
          </cell>
        </row>
        <row r="2605">
          <cell r="N2605">
            <v>2986.19</v>
          </cell>
        </row>
        <row r="2606">
          <cell r="N2606">
            <v>2986.19</v>
          </cell>
        </row>
        <row r="2607">
          <cell r="N2607">
            <v>0</v>
          </cell>
        </row>
        <row r="2608">
          <cell r="N2608">
            <v>0</v>
          </cell>
        </row>
        <row r="2609">
          <cell r="N2609">
            <v>8999.2800000000007</v>
          </cell>
        </row>
        <row r="2610">
          <cell r="N2610">
            <v>8999.2800000000007</v>
          </cell>
        </row>
        <row r="2611">
          <cell r="N2611">
            <v>0</v>
          </cell>
        </row>
        <row r="2612">
          <cell r="N2612">
            <v>0</v>
          </cell>
        </row>
        <row r="2613">
          <cell r="N2613">
            <v>4408</v>
          </cell>
        </row>
        <row r="2614">
          <cell r="N2614">
            <v>4408</v>
          </cell>
        </row>
        <row r="2615">
          <cell r="N2615">
            <v>4408</v>
          </cell>
        </row>
        <row r="2616">
          <cell r="N2616">
            <v>0</v>
          </cell>
        </row>
        <row r="2617">
          <cell r="N2617">
            <v>0</v>
          </cell>
        </row>
        <row r="2618">
          <cell r="N2618">
            <v>12006</v>
          </cell>
        </row>
        <row r="2619">
          <cell r="N2619">
            <v>0</v>
          </cell>
        </row>
        <row r="2620">
          <cell r="N2620">
            <v>0</v>
          </cell>
        </row>
        <row r="2621">
          <cell r="N2621">
            <v>0</v>
          </cell>
        </row>
        <row r="2622">
          <cell r="N2622">
            <v>0</v>
          </cell>
        </row>
        <row r="2623">
          <cell r="N2623">
            <v>12006</v>
          </cell>
        </row>
        <row r="2624">
          <cell r="N2624">
            <v>12006</v>
          </cell>
        </row>
        <row r="2625">
          <cell r="N2625">
            <v>129995.82</v>
          </cell>
        </row>
        <row r="2626">
          <cell r="N2626">
            <v>129995.82</v>
          </cell>
        </row>
        <row r="2627">
          <cell r="N2627">
            <v>129995.82</v>
          </cell>
        </row>
        <row r="2628">
          <cell r="N2628">
            <v>0</v>
          </cell>
        </row>
        <row r="2629">
          <cell r="N2629">
            <v>0</v>
          </cell>
        </row>
        <row r="2630">
          <cell r="N2630">
            <v>0</v>
          </cell>
        </row>
        <row r="2631">
          <cell r="N2631">
            <v>0</v>
          </cell>
        </row>
        <row r="2632">
          <cell r="N2632">
            <v>0</v>
          </cell>
        </row>
        <row r="2633">
          <cell r="N2633">
            <v>0</v>
          </cell>
        </row>
        <row r="2634">
          <cell r="N2634">
            <v>0</v>
          </cell>
        </row>
        <row r="2635">
          <cell r="N2635">
            <v>0</v>
          </cell>
        </row>
        <row r="2636">
          <cell r="N2636">
            <v>0</v>
          </cell>
        </row>
        <row r="2637">
          <cell r="N2637">
            <v>0</v>
          </cell>
        </row>
        <row r="2638">
          <cell r="N2638">
            <v>0</v>
          </cell>
        </row>
        <row r="2639">
          <cell r="N2639">
            <v>30000</v>
          </cell>
        </row>
        <row r="2640">
          <cell r="N2640">
            <v>30000</v>
          </cell>
        </row>
        <row r="2641">
          <cell r="N2641">
            <v>30000</v>
          </cell>
        </row>
        <row r="2642">
          <cell r="N2642">
            <v>0</v>
          </cell>
        </row>
        <row r="2643">
          <cell r="N2643">
            <v>0</v>
          </cell>
        </row>
        <row r="2644">
          <cell r="N2644">
            <v>0</v>
          </cell>
        </row>
        <row r="2645">
          <cell r="N2645">
            <v>0</v>
          </cell>
        </row>
        <row r="2646">
          <cell r="N2646">
            <v>99992</v>
          </cell>
        </row>
        <row r="2647">
          <cell r="N2647">
            <v>0</v>
          </cell>
        </row>
        <row r="2648">
          <cell r="N2648">
            <v>0</v>
          </cell>
        </row>
        <row r="2649">
          <cell r="N2649">
            <v>0</v>
          </cell>
        </row>
        <row r="2650">
          <cell r="N2650">
            <v>0</v>
          </cell>
        </row>
        <row r="2651">
          <cell r="N2651">
            <v>0</v>
          </cell>
        </row>
        <row r="2652">
          <cell r="N2652">
            <v>0</v>
          </cell>
        </row>
        <row r="2653">
          <cell r="N2653">
            <v>0</v>
          </cell>
        </row>
        <row r="2654">
          <cell r="N2654">
            <v>0</v>
          </cell>
        </row>
        <row r="2655">
          <cell r="N2655">
            <v>0</v>
          </cell>
        </row>
        <row r="2656">
          <cell r="N2656">
            <v>0</v>
          </cell>
        </row>
        <row r="2657">
          <cell r="N2657">
            <v>0</v>
          </cell>
        </row>
        <row r="2658">
          <cell r="N2658">
            <v>0</v>
          </cell>
        </row>
        <row r="2659">
          <cell r="N2659">
            <v>0</v>
          </cell>
        </row>
        <row r="2660">
          <cell r="N2660">
            <v>0</v>
          </cell>
        </row>
        <row r="2661">
          <cell r="N2661">
            <v>0</v>
          </cell>
        </row>
        <row r="2662">
          <cell r="N2662">
            <v>0</v>
          </cell>
        </row>
        <row r="2663">
          <cell r="N2663">
            <v>0</v>
          </cell>
        </row>
        <row r="2664">
          <cell r="N2664">
            <v>0</v>
          </cell>
        </row>
        <row r="2665">
          <cell r="N2665">
            <v>0</v>
          </cell>
        </row>
        <row r="2666">
          <cell r="N2666">
            <v>0</v>
          </cell>
        </row>
        <row r="2667">
          <cell r="N2667">
            <v>0</v>
          </cell>
        </row>
        <row r="2668">
          <cell r="N2668">
            <v>0</v>
          </cell>
        </row>
        <row r="2669">
          <cell r="N2669">
            <v>0</v>
          </cell>
        </row>
        <row r="2670">
          <cell r="N2670">
            <v>0</v>
          </cell>
        </row>
        <row r="2671">
          <cell r="N2671">
            <v>0</v>
          </cell>
        </row>
        <row r="2672">
          <cell r="N2672">
            <v>0</v>
          </cell>
        </row>
        <row r="2673">
          <cell r="N2673">
            <v>0</v>
          </cell>
        </row>
        <row r="2674">
          <cell r="N2674">
            <v>0</v>
          </cell>
        </row>
        <row r="2675">
          <cell r="N2675">
            <v>0</v>
          </cell>
        </row>
        <row r="2676">
          <cell r="N2676">
            <v>0</v>
          </cell>
        </row>
        <row r="2677">
          <cell r="N2677">
            <v>0</v>
          </cell>
        </row>
        <row r="2678">
          <cell r="N2678">
            <v>0</v>
          </cell>
        </row>
        <row r="2679">
          <cell r="N2679">
            <v>0</v>
          </cell>
        </row>
        <row r="2680">
          <cell r="N2680">
            <v>0</v>
          </cell>
        </row>
        <row r="2681">
          <cell r="N2681">
            <v>99992</v>
          </cell>
        </row>
        <row r="2682">
          <cell r="N2682">
            <v>99992</v>
          </cell>
        </row>
        <row r="2683">
          <cell r="N2683">
            <v>99992</v>
          </cell>
        </row>
        <row r="2684">
          <cell r="N2684">
            <v>0</v>
          </cell>
        </row>
        <row r="2685">
          <cell r="N2685">
            <v>0</v>
          </cell>
        </row>
        <row r="2686">
          <cell r="N2686">
            <v>0</v>
          </cell>
        </row>
        <row r="2687">
          <cell r="N2687">
            <v>0</v>
          </cell>
        </row>
        <row r="2688">
          <cell r="N2688">
            <v>0</v>
          </cell>
        </row>
        <row r="2689">
          <cell r="N2689">
            <v>0</v>
          </cell>
        </row>
        <row r="2690">
          <cell r="N2690">
            <v>0</v>
          </cell>
        </row>
        <row r="2691">
          <cell r="N2691">
            <v>693107.35</v>
          </cell>
        </row>
        <row r="2692">
          <cell r="N2692">
            <v>299020.32</v>
          </cell>
        </row>
        <row r="2693">
          <cell r="N2693">
            <v>0</v>
          </cell>
        </row>
        <row r="2694">
          <cell r="N2694">
            <v>0</v>
          </cell>
        </row>
        <row r="2695">
          <cell r="N2695">
            <v>0</v>
          </cell>
        </row>
        <row r="2696">
          <cell r="N2696">
            <v>0</v>
          </cell>
        </row>
        <row r="2697">
          <cell r="N2697">
            <v>0</v>
          </cell>
        </row>
        <row r="2698">
          <cell r="N2698">
            <v>0</v>
          </cell>
        </row>
        <row r="2699">
          <cell r="N2699">
            <v>0</v>
          </cell>
        </row>
        <row r="2700">
          <cell r="N2700">
            <v>0</v>
          </cell>
        </row>
        <row r="2701">
          <cell r="N2701">
            <v>0</v>
          </cell>
        </row>
        <row r="2702">
          <cell r="N2702">
            <v>0</v>
          </cell>
        </row>
        <row r="2703">
          <cell r="N2703">
            <v>0</v>
          </cell>
        </row>
        <row r="2704">
          <cell r="N2704">
            <v>0</v>
          </cell>
        </row>
        <row r="2705">
          <cell r="N2705">
            <v>0</v>
          </cell>
        </row>
        <row r="2706">
          <cell r="N2706">
            <v>0</v>
          </cell>
        </row>
        <row r="2707">
          <cell r="N2707">
            <v>0</v>
          </cell>
        </row>
        <row r="2708">
          <cell r="N2708">
            <v>0</v>
          </cell>
        </row>
        <row r="2709">
          <cell r="N2709">
            <v>0</v>
          </cell>
        </row>
        <row r="2710">
          <cell r="N2710">
            <v>0</v>
          </cell>
        </row>
        <row r="2711">
          <cell r="N2711">
            <v>0</v>
          </cell>
        </row>
        <row r="2712">
          <cell r="N2712">
            <v>0</v>
          </cell>
        </row>
        <row r="2713">
          <cell r="N2713">
            <v>0</v>
          </cell>
        </row>
        <row r="2714">
          <cell r="N2714">
            <v>0</v>
          </cell>
        </row>
        <row r="2715">
          <cell r="N2715">
            <v>0</v>
          </cell>
        </row>
        <row r="2716">
          <cell r="N2716">
            <v>0</v>
          </cell>
        </row>
        <row r="2717">
          <cell r="N2717">
            <v>0</v>
          </cell>
        </row>
        <row r="2718">
          <cell r="N2718">
            <v>0</v>
          </cell>
        </row>
        <row r="2719">
          <cell r="N2719">
            <v>299020.32</v>
          </cell>
        </row>
        <row r="2720">
          <cell r="N2720">
            <v>0</v>
          </cell>
        </row>
        <row r="2721">
          <cell r="N2721">
            <v>0</v>
          </cell>
        </row>
        <row r="2722">
          <cell r="N2722">
            <v>0</v>
          </cell>
        </row>
        <row r="2723">
          <cell r="N2723">
            <v>0</v>
          </cell>
        </row>
        <row r="2724">
          <cell r="N2724">
            <v>0</v>
          </cell>
        </row>
        <row r="2725">
          <cell r="N2725">
            <v>0</v>
          </cell>
        </row>
        <row r="2726">
          <cell r="N2726">
            <v>0</v>
          </cell>
        </row>
        <row r="2727">
          <cell r="N2727">
            <v>8000</v>
          </cell>
        </row>
        <row r="2728">
          <cell r="N2728">
            <v>0</v>
          </cell>
        </row>
        <row r="2729">
          <cell r="N2729">
            <v>0</v>
          </cell>
        </row>
        <row r="2730">
          <cell r="N2730">
            <v>192620.32</v>
          </cell>
        </row>
        <row r="2731">
          <cell r="N2731">
            <v>0</v>
          </cell>
        </row>
        <row r="2732">
          <cell r="N2732">
            <v>0</v>
          </cell>
        </row>
        <row r="2733">
          <cell r="N2733">
            <v>0</v>
          </cell>
        </row>
        <row r="2734">
          <cell r="N2734">
            <v>0</v>
          </cell>
        </row>
        <row r="2735">
          <cell r="N2735">
            <v>50000</v>
          </cell>
        </row>
        <row r="2736">
          <cell r="N2736">
            <v>44000</v>
          </cell>
        </row>
        <row r="2737">
          <cell r="N2737">
            <v>0</v>
          </cell>
        </row>
        <row r="2738">
          <cell r="N2738">
            <v>0</v>
          </cell>
        </row>
        <row r="2739">
          <cell r="N2739">
            <v>0</v>
          </cell>
        </row>
        <row r="2740">
          <cell r="N2740">
            <v>0</v>
          </cell>
        </row>
        <row r="2741">
          <cell r="N2741">
            <v>0</v>
          </cell>
        </row>
        <row r="2742">
          <cell r="N2742">
            <v>4400</v>
          </cell>
        </row>
        <row r="2743">
          <cell r="N2743">
            <v>0</v>
          </cell>
        </row>
        <row r="2744">
          <cell r="N2744">
            <v>0</v>
          </cell>
        </row>
        <row r="2745">
          <cell r="N2745">
            <v>0</v>
          </cell>
        </row>
        <row r="2746">
          <cell r="N2746">
            <v>0</v>
          </cell>
        </row>
        <row r="2747">
          <cell r="N2747">
            <v>0</v>
          </cell>
        </row>
        <row r="2748">
          <cell r="N2748">
            <v>0</v>
          </cell>
        </row>
        <row r="2749">
          <cell r="N2749">
            <v>0</v>
          </cell>
        </row>
        <row r="2750">
          <cell r="N2750">
            <v>0</v>
          </cell>
        </row>
        <row r="2751">
          <cell r="N2751">
            <v>0</v>
          </cell>
        </row>
        <row r="2752">
          <cell r="N2752">
            <v>0</v>
          </cell>
        </row>
        <row r="2753">
          <cell r="N2753">
            <v>0</v>
          </cell>
        </row>
        <row r="2754">
          <cell r="N2754">
            <v>0</v>
          </cell>
        </row>
        <row r="2755">
          <cell r="N2755">
            <v>0</v>
          </cell>
        </row>
        <row r="2756">
          <cell r="N2756">
            <v>0</v>
          </cell>
        </row>
        <row r="2757">
          <cell r="N2757">
            <v>0</v>
          </cell>
        </row>
        <row r="2758">
          <cell r="N2758">
            <v>0</v>
          </cell>
        </row>
        <row r="2759">
          <cell r="N2759">
            <v>0</v>
          </cell>
        </row>
        <row r="2760">
          <cell r="N2760">
            <v>0</v>
          </cell>
        </row>
        <row r="2761">
          <cell r="N2761">
            <v>0</v>
          </cell>
        </row>
        <row r="2762">
          <cell r="N2762">
            <v>0</v>
          </cell>
        </row>
        <row r="2763">
          <cell r="N2763">
            <v>0</v>
          </cell>
        </row>
        <row r="2764">
          <cell r="N2764">
            <v>0</v>
          </cell>
        </row>
        <row r="2765">
          <cell r="N2765">
            <v>0</v>
          </cell>
        </row>
        <row r="2766">
          <cell r="N2766">
            <v>0</v>
          </cell>
        </row>
        <row r="2767">
          <cell r="N2767">
            <v>0</v>
          </cell>
        </row>
        <row r="2768">
          <cell r="N2768">
            <v>0</v>
          </cell>
        </row>
        <row r="2769">
          <cell r="N2769">
            <v>0</v>
          </cell>
        </row>
        <row r="2770">
          <cell r="N2770">
            <v>0</v>
          </cell>
        </row>
        <row r="2771">
          <cell r="N2771">
            <v>0</v>
          </cell>
        </row>
        <row r="2772">
          <cell r="N2772">
            <v>0</v>
          </cell>
        </row>
        <row r="2773">
          <cell r="N2773">
            <v>0</v>
          </cell>
        </row>
        <row r="2774">
          <cell r="N2774">
            <v>394087.02999999997</v>
          </cell>
        </row>
        <row r="2775">
          <cell r="N2775">
            <v>0</v>
          </cell>
        </row>
        <row r="2776">
          <cell r="N2776">
            <v>0</v>
          </cell>
        </row>
        <row r="2777">
          <cell r="N2777">
            <v>394087.02999999997</v>
          </cell>
        </row>
        <row r="2778">
          <cell r="N2778">
            <v>19102.88</v>
          </cell>
        </row>
        <row r="2779">
          <cell r="N2779">
            <v>0</v>
          </cell>
        </row>
        <row r="2780">
          <cell r="N2780">
            <v>0</v>
          </cell>
        </row>
        <row r="2781">
          <cell r="N2781">
            <v>371984.16</v>
          </cell>
        </row>
        <row r="2782">
          <cell r="N2782">
            <v>0</v>
          </cell>
        </row>
        <row r="2783">
          <cell r="N2783">
            <v>2999.99</v>
          </cell>
        </row>
        <row r="2784">
          <cell r="N2784">
            <v>0</v>
          </cell>
        </row>
        <row r="2785">
          <cell r="N2785">
            <v>0</v>
          </cell>
        </row>
        <row r="2786">
          <cell r="N2786">
            <v>0</v>
          </cell>
        </row>
        <row r="2787">
          <cell r="N2787">
            <v>0</v>
          </cell>
        </row>
        <row r="2788">
          <cell r="N2788">
            <v>0</v>
          </cell>
        </row>
        <row r="2789">
          <cell r="N2789">
            <v>0</v>
          </cell>
        </row>
        <row r="2790">
          <cell r="N2790">
            <v>0</v>
          </cell>
        </row>
        <row r="2791">
          <cell r="N2791">
            <v>0</v>
          </cell>
        </row>
        <row r="2792">
          <cell r="N2792">
            <v>0</v>
          </cell>
        </row>
        <row r="2793">
          <cell r="N2793">
            <v>0</v>
          </cell>
        </row>
        <row r="2794">
          <cell r="N2794">
            <v>0</v>
          </cell>
        </row>
        <row r="2795">
          <cell r="N2795">
            <v>0</v>
          </cell>
        </row>
        <row r="2796">
          <cell r="N2796">
            <v>0</v>
          </cell>
        </row>
        <row r="2797">
          <cell r="N2797">
            <v>0</v>
          </cell>
        </row>
        <row r="2798">
          <cell r="N2798">
            <v>0</v>
          </cell>
        </row>
        <row r="2799">
          <cell r="N2799">
            <v>0</v>
          </cell>
        </row>
        <row r="2800">
          <cell r="N2800">
            <v>0</v>
          </cell>
        </row>
        <row r="2801">
          <cell r="N2801">
            <v>0</v>
          </cell>
        </row>
        <row r="2802">
          <cell r="N2802">
            <v>0</v>
          </cell>
        </row>
        <row r="2803">
          <cell r="N2803">
            <v>0</v>
          </cell>
        </row>
        <row r="2804">
          <cell r="N2804">
            <v>0</v>
          </cell>
        </row>
        <row r="2805">
          <cell r="N2805">
            <v>0</v>
          </cell>
        </row>
        <row r="2806">
          <cell r="N2806">
            <v>0</v>
          </cell>
        </row>
        <row r="2807">
          <cell r="N2807">
            <v>0</v>
          </cell>
        </row>
        <row r="2808">
          <cell r="N2808">
            <v>0</v>
          </cell>
        </row>
        <row r="2809">
          <cell r="N2809">
            <v>0</v>
          </cell>
        </row>
        <row r="2810">
          <cell r="N2810">
            <v>0</v>
          </cell>
        </row>
        <row r="2811">
          <cell r="N2811">
            <v>0</v>
          </cell>
        </row>
        <row r="2812">
          <cell r="N2812">
            <v>0</v>
          </cell>
        </row>
        <row r="2813">
          <cell r="N2813">
            <v>0</v>
          </cell>
        </row>
        <row r="2814">
          <cell r="N2814">
            <v>0</v>
          </cell>
        </row>
        <row r="2815">
          <cell r="N2815">
            <v>0</v>
          </cell>
        </row>
        <row r="2816">
          <cell r="N2816">
            <v>0</v>
          </cell>
        </row>
        <row r="2817">
          <cell r="N2817">
            <v>0</v>
          </cell>
        </row>
        <row r="2818">
          <cell r="N2818">
            <v>0</v>
          </cell>
        </row>
        <row r="2819">
          <cell r="N2819">
            <v>0</v>
          </cell>
        </row>
        <row r="2820">
          <cell r="N2820">
            <v>0</v>
          </cell>
        </row>
        <row r="2821">
          <cell r="N2821">
            <v>0</v>
          </cell>
        </row>
        <row r="2822">
          <cell r="N2822">
            <v>0</v>
          </cell>
        </row>
        <row r="2823">
          <cell r="N2823">
            <v>0</v>
          </cell>
        </row>
        <row r="2824">
          <cell r="N2824">
            <v>0</v>
          </cell>
        </row>
        <row r="2825">
          <cell r="N2825">
            <v>0</v>
          </cell>
        </row>
        <row r="2826">
          <cell r="N2826">
            <v>0</v>
          </cell>
        </row>
        <row r="2827">
          <cell r="N2827">
            <v>0</v>
          </cell>
        </row>
        <row r="2828">
          <cell r="N2828">
            <v>0</v>
          </cell>
        </row>
        <row r="2829">
          <cell r="N2829">
            <v>0</v>
          </cell>
        </row>
        <row r="2830">
          <cell r="N2830">
            <v>0</v>
          </cell>
        </row>
        <row r="2831">
          <cell r="N2831">
            <v>0</v>
          </cell>
        </row>
        <row r="2832">
          <cell r="N2832">
            <v>0</v>
          </cell>
        </row>
        <row r="2833">
          <cell r="N2833">
            <v>0</v>
          </cell>
        </row>
        <row r="2834">
          <cell r="N2834">
            <v>0</v>
          </cell>
        </row>
        <row r="2835">
          <cell r="N2835">
            <v>0</v>
          </cell>
        </row>
        <row r="2836">
          <cell r="N2836">
            <v>0</v>
          </cell>
        </row>
        <row r="2837">
          <cell r="N2837">
            <v>0</v>
          </cell>
        </row>
        <row r="2838">
          <cell r="N2838">
            <v>0</v>
          </cell>
        </row>
        <row r="2839">
          <cell r="N2839">
            <v>0</v>
          </cell>
        </row>
        <row r="2840">
          <cell r="N2840">
            <v>0</v>
          </cell>
        </row>
        <row r="2841">
          <cell r="N2841">
            <v>0</v>
          </cell>
        </row>
        <row r="2842">
          <cell r="N2842">
            <v>0</v>
          </cell>
        </row>
        <row r="2843">
          <cell r="N2843">
            <v>0</v>
          </cell>
        </row>
        <row r="2844">
          <cell r="N2844">
            <v>0</v>
          </cell>
        </row>
        <row r="2845">
          <cell r="N2845">
            <v>0</v>
          </cell>
        </row>
        <row r="2846">
          <cell r="N2846">
            <v>0</v>
          </cell>
        </row>
        <row r="2847">
          <cell r="N2847">
            <v>0</v>
          </cell>
        </row>
        <row r="2848">
          <cell r="N2848">
            <v>0</v>
          </cell>
        </row>
        <row r="2849">
          <cell r="N2849">
            <v>0</v>
          </cell>
        </row>
        <row r="2850">
          <cell r="N2850">
            <v>0</v>
          </cell>
        </row>
        <row r="2851">
          <cell r="N2851">
            <v>0</v>
          </cell>
        </row>
        <row r="2852">
          <cell r="N2852">
            <v>0</v>
          </cell>
        </row>
        <row r="2853">
          <cell r="N2853">
            <v>0</v>
          </cell>
        </row>
        <row r="2854">
          <cell r="N2854">
            <v>0</v>
          </cell>
        </row>
        <row r="2855">
          <cell r="N2855">
            <v>0</v>
          </cell>
        </row>
        <row r="2856">
          <cell r="N2856">
            <v>0</v>
          </cell>
        </row>
        <row r="2857">
          <cell r="N2857">
            <v>0</v>
          </cell>
        </row>
        <row r="2858">
          <cell r="N2858">
            <v>0</v>
          </cell>
        </row>
        <row r="2859">
          <cell r="N2859">
            <v>0</v>
          </cell>
        </row>
        <row r="2860">
          <cell r="N2860">
            <v>0</v>
          </cell>
        </row>
        <row r="2861">
          <cell r="N2861">
            <v>0</v>
          </cell>
        </row>
        <row r="2862">
          <cell r="N2862">
            <v>0</v>
          </cell>
        </row>
        <row r="2863">
          <cell r="N2863">
            <v>0</v>
          </cell>
        </row>
        <row r="2864">
          <cell r="N2864">
            <v>0</v>
          </cell>
        </row>
        <row r="2865">
          <cell r="N2865">
            <v>0</v>
          </cell>
        </row>
        <row r="2866">
          <cell r="N2866">
            <v>0</v>
          </cell>
        </row>
        <row r="2867">
          <cell r="N2867">
            <v>0</v>
          </cell>
        </row>
        <row r="2868">
          <cell r="N2868">
            <v>0</v>
          </cell>
        </row>
        <row r="2869">
          <cell r="N2869">
            <v>0</v>
          </cell>
        </row>
        <row r="2870">
          <cell r="N2870">
            <v>0</v>
          </cell>
        </row>
        <row r="2871">
          <cell r="N2871">
            <v>0</v>
          </cell>
        </row>
        <row r="2872">
          <cell r="N2872">
            <v>0</v>
          </cell>
        </row>
        <row r="2873">
          <cell r="N2873">
            <v>0</v>
          </cell>
        </row>
        <row r="2874">
          <cell r="N2874">
            <v>0</v>
          </cell>
        </row>
        <row r="2875">
          <cell r="N2875">
            <v>0</v>
          </cell>
        </row>
        <row r="2876">
          <cell r="N2876">
            <v>0</v>
          </cell>
        </row>
        <row r="2877">
          <cell r="N2877">
            <v>0</v>
          </cell>
        </row>
        <row r="2878">
          <cell r="N2878">
            <v>0</v>
          </cell>
        </row>
        <row r="2879">
          <cell r="N2879">
            <v>0</v>
          </cell>
        </row>
        <row r="2880">
          <cell r="N2880">
            <v>0</v>
          </cell>
        </row>
        <row r="2881">
          <cell r="N2881">
            <v>0</v>
          </cell>
        </row>
        <row r="2882">
          <cell r="N2882">
            <v>0</v>
          </cell>
        </row>
        <row r="2883">
          <cell r="N2883">
            <v>0</v>
          </cell>
        </row>
        <row r="2884">
          <cell r="N2884">
            <v>0</v>
          </cell>
        </row>
        <row r="2885">
          <cell r="N2885">
            <v>0</v>
          </cell>
        </row>
        <row r="2886">
          <cell r="N2886">
            <v>0</v>
          </cell>
        </row>
        <row r="2887">
          <cell r="N2887">
            <v>0</v>
          </cell>
        </row>
        <row r="2888">
          <cell r="N2888">
            <v>0</v>
          </cell>
        </row>
        <row r="2889">
          <cell r="N2889">
            <v>0</v>
          </cell>
        </row>
        <row r="2890">
          <cell r="N2890">
            <v>0</v>
          </cell>
        </row>
        <row r="2891">
          <cell r="N2891">
            <v>0</v>
          </cell>
        </row>
        <row r="2892">
          <cell r="N2892">
            <v>0</v>
          </cell>
        </row>
        <row r="2893">
          <cell r="N2893">
            <v>0</v>
          </cell>
        </row>
        <row r="2894">
          <cell r="N2894">
            <v>0</v>
          </cell>
        </row>
        <row r="2895">
          <cell r="N2895">
            <v>6976000</v>
          </cell>
        </row>
        <row r="2896">
          <cell r="N2896">
            <v>4547900</v>
          </cell>
        </row>
        <row r="2897">
          <cell r="N2897">
            <v>4547900</v>
          </cell>
        </row>
        <row r="2898">
          <cell r="N2898">
            <v>4547900</v>
          </cell>
        </row>
        <row r="2899">
          <cell r="N2899">
            <v>4547900</v>
          </cell>
        </row>
        <row r="2900">
          <cell r="N2900">
            <v>0</v>
          </cell>
        </row>
        <row r="2901">
          <cell r="N2901">
            <v>0</v>
          </cell>
        </row>
        <row r="2902">
          <cell r="N2902">
            <v>887330.05</v>
          </cell>
        </row>
        <row r="2903">
          <cell r="N2903">
            <v>466831.79</v>
          </cell>
        </row>
        <row r="2904">
          <cell r="N2904">
            <v>160000</v>
          </cell>
        </row>
        <row r="2905">
          <cell r="N2905">
            <v>160000</v>
          </cell>
        </row>
        <row r="2906">
          <cell r="N2906">
            <v>0</v>
          </cell>
        </row>
        <row r="2907">
          <cell r="N2907">
            <v>0</v>
          </cell>
        </row>
        <row r="2908">
          <cell r="N2908">
            <v>306831.78999999998</v>
          </cell>
        </row>
        <row r="2909">
          <cell r="N2909">
            <v>306831.78999999998</v>
          </cell>
        </row>
        <row r="2910">
          <cell r="N2910">
            <v>420498.26</v>
          </cell>
        </row>
        <row r="2911">
          <cell r="N2911">
            <v>420498.26</v>
          </cell>
        </row>
        <row r="2912">
          <cell r="N2912">
            <v>420498.26</v>
          </cell>
        </row>
        <row r="2913">
          <cell r="N2913">
            <v>0</v>
          </cell>
        </row>
        <row r="2914">
          <cell r="N2914">
            <v>0</v>
          </cell>
        </row>
        <row r="2915">
          <cell r="N2915">
            <v>0</v>
          </cell>
        </row>
        <row r="2916">
          <cell r="N2916">
            <v>1332600</v>
          </cell>
        </row>
        <row r="2917">
          <cell r="N2917">
            <v>0</v>
          </cell>
        </row>
        <row r="2918">
          <cell r="N2918">
            <v>0</v>
          </cell>
        </row>
        <row r="2919">
          <cell r="N2919">
            <v>0</v>
          </cell>
        </row>
        <row r="2920">
          <cell r="N2920">
            <v>0</v>
          </cell>
        </row>
        <row r="2921">
          <cell r="N2921">
            <v>0</v>
          </cell>
        </row>
        <row r="2922">
          <cell r="N2922">
            <v>52000</v>
          </cell>
        </row>
        <row r="2923">
          <cell r="N2923">
            <v>52000</v>
          </cell>
        </row>
        <row r="2924">
          <cell r="N2924">
            <v>52000</v>
          </cell>
        </row>
        <row r="2925">
          <cell r="N2925">
            <v>1024000</v>
          </cell>
        </row>
        <row r="2926">
          <cell r="N2926">
            <v>1024000</v>
          </cell>
        </row>
        <row r="2927">
          <cell r="N2927">
            <v>330000</v>
          </cell>
        </row>
        <row r="2928">
          <cell r="N2928">
            <v>694000</v>
          </cell>
        </row>
        <row r="2929">
          <cell r="N2929">
            <v>45600</v>
          </cell>
        </row>
        <row r="2930">
          <cell r="N2930">
            <v>45600</v>
          </cell>
        </row>
        <row r="2931">
          <cell r="N2931">
            <v>45600</v>
          </cell>
        </row>
        <row r="2932">
          <cell r="N2932">
            <v>211000</v>
          </cell>
        </row>
        <row r="2933">
          <cell r="N2933">
            <v>143000</v>
          </cell>
        </row>
        <row r="2934">
          <cell r="N2934">
            <v>143000</v>
          </cell>
        </row>
        <row r="2935">
          <cell r="N2935">
            <v>0</v>
          </cell>
        </row>
        <row r="2936">
          <cell r="N2936">
            <v>0</v>
          </cell>
        </row>
        <row r="2937">
          <cell r="N2937">
            <v>68000</v>
          </cell>
        </row>
        <row r="2938">
          <cell r="N2938">
            <v>68000</v>
          </cell>
        </row>
        <row r="2939">
          <cell r="N2939">
            <v>208169.94999999998</v>
          </cell>
        </row>
        <row r="2940">
          <cell r="N2940">
            <v>167322.56999999998</v>
          </cell>
        </row>
        <row r="2941">
          <cell r="N2941">
            <v>22933.66</v>
          </cell>
        </row>
        <row r="2942">
          <cell r="N2942">
            <v>0</v>
          </cell>
        </row>
        <row r="2943">
          <cell r="N2943">
            <v>0</v>
          </cell>
        </row>
        <row r="2944">
          <cell r="N2944">
            <v>0</v>
          </cell>
        </row>
        <row r="2945">
          <cell r="N2945">
            <v>0</v>
          </cell>
        </row>
        <row r="2946">
          <cell r="N2946">
            <v>0</v>
          </cell>
        </row>
        <row r="2947">
          <cell r="N2947">
            <v>22933.66</v>
          </cell>
        </row>
        <row r="2948">
          <cell r="N2948">
            <v>144388.90999999997</v>
          </cell>
        </row>
        <row r="2949">
          <cell r="N2949">
            <v>62111.5</v>
          </cell>
        </row>
        <row r="2950">
          <cell r="N2950">
            <v>18373.009999999998</v>
          </cell>
        </row>
        <row r="2951">
          <cell r="N2951">
            <v>0</v>
          </cell>
        </row>
        <row r="2952">
          <cell r="N2952">
            <v>22034.2</v>
          </cell>
        </row>
        <row r="2953">
          <cell r="N2953">
            <v>11971.2</v>
          </cell>
        </row>
        <row r="2954">
          <cell r="N2954">
            <v>29899</v>
          </cell>
        </row>
        <row r="2955">
          <cell r="N2955">
            <v>0</v>
          </cell>
        </row>
        <row r="2956">
          <cell r="N2956">
            <v>0</v>
          </cell>
        </row>
        <row r="2957">
          <cell r="N2957">
            <v>14952.4</v>
          </cell>
        </row>
        <row r="2958">
          <cell r="N2958">
            <v>14952.4</v>
          </cell>
        </row>
        <row r="2959">
          <cell r="N2959">
            <v>14952.4</v>
          </cell>
        </row>
        <row r="2960">
          <cell r="N2960">
            <v>0</v>
          </cell>
        </row>
        <row r="2961">
          <cell r="N2961">
            <v>0</v>
          </cell>
        </row>
        <row r="2962">
          <cell r="N2962">
            <v>0</v>
          </cell>
        </row>
        <row r="2963">
          <cell r="N2963">
            <v>25894.98</v>
          </cell>
        </row>
        <row r="2964">
          <cell r="N2964">
            <v>25894.98</v>
          </cell>
        </row>
        <row r="2965">
          <cell r="N2965">
            <v>25894.98</v>
          </cell>
        </row>
        <row r="2966">
          <cell r="N2966">
            <v>1002275</v>
          </cell>
        </row>
        <row r="2967">
          <cell r="N2967">
            <v>652275</v>
          </cell>
        </row>
        <row r="2968">
          <cell r="N2968">
            <v>0</v>
          </cell>
        </row>
        <row r="2969">
          <cell r="N2969">
            <v>0</v>
          </cell>
        </row>
        <row r="2970">
          <cell r="N2970">
            <v>0</v>
          </cell>
        </row>
        <row r="2971">
          <cell r="N2971">
            <v>0</v>
          </cell>
        </row>
        <row r="2972">
          <cell r="N2972">
            <v>0</v>
          </cell>
        </row>
        <row r="2973">
          <cell r="N2973">
            <v>0</v>
          </cell>
        </row>
        <row r="2974">
          <cell r="N2974">
            <v>0</v>
          </cell>
        </row>
        <row r="2975">
          <cell r="N2975">
            <v>0</v>
          </cell>
        </row>
        <row r="2976">
          <cell r="N2976">
            <v>0</v>
          </cell>
        </row>
        <row r="2977">
          <cell r="N2977">
            <v>588765</v>
          </cell>
        </row>
        <row r="2978">
          <cell r="N2978">
            <v>0</v>
          </cell>
        </row>
        <row r="2979">
          <cell r="N2979">
            <v>0</v>
          </cell>
        </row>
        <row r="2980">
          <cell r="N2980">
            <v>0</v>
          </cell>
        </row>
        <row r="2981">
          <cell r="N2981">
            <v>0</v>
          </cell>
        </row>
        <row r="2982">
          <cell r="N2982">
            <v>286176</v>
          </cell>
        </row>
        <row r="2983">
          <cell r="N2983">
            <v>286176</v>
          </cell>
        </row>
        <row r="2984">
          <cell r="N2984">
            <v>0</v>
          </cell>
        </row>
        <row r="2985">
          <cell r="N2985">
            <v>0</v>
          </cell>
        </row>
        <row r="2986">
          <cell r="N2986">
            <v>0</v>
          </cell>
        </row>
        <row r="2987">
          <cell r="N2987">
            <v>0</v>
          </cell>
        </row>
        <row r="2988">
          <cell r="N2988">
            <v>0</v>
          </cell>
        </row>
        <row r="2989">
          <cell r="N2989">
            <v>0</v>
          </cell>
        </row>
        <row r="2990">
          <cell r="N2990">
            <v>302589</v>
          </cell>
        </row>
        <row r="2991">
          <cell r="N2991">
            <v>302589</v>
          </cell>
        </row>
        <row r="2992">
          <cell r="N2992">
            <v>0</v>
          </cell>
        </row>
        <row r="2993">
          <cell r="N2993">
            <v>0</v>
          </cell>
        </row>
        <row r="2994">
          <cell r="N2994">
            <v>0</v>
          </cell>
        </row>
        <row r="2995">
          <cell r="N2995">
            <v>0</v>
          </cell>
        </row>
        <row r="2996">
          <cell r="N2996">
            <v>0</v>
          </cell>
        </row>
        <row r="2997">
          <cell r="N2997">
            <v>0</v>
          </cell>
        </row>
        <row r="2998">
          <cell r="N2998">
            <v>0</v>
          </cell>
        </row>
        <row r="2999">
          <cell r="N2999">
            <v>0</v>
          </cell>
        </row>
        <row r="3000">
          <cell r="N3000">
            <v>0</v>
          </cell>
        </row>
        <row r="3001">
          <cell r="N3001">
            <v>0</v>
          </cell>
        </row>
        <row r="3002">
          <cell r="N3002">
            <v>63510</v>
          </cell>
        </row>
        <row r="3003">
          <cell r="N3003">
            <v>63510</v>
          </cell>
        </row>
        <row r="3004">
          <cell r="N3004">
            <v>14210</v>
          </cell>
        </row>
        <row r="3005">
          <cell r="N3005">
            <v>0</v>
          </cell>
        </row>
        <row r="3006">
          <cell r="N3006">
            <v>0</v>
          </cell>
        </row>
        <row r="3007">
          <cell r="N3007">
            <v>0</v>
          </cell>
        </row>
        <row r="3008">
          <cell r="N3008">
            <v>49300</v>
          </cell>
        </row>
        <row r="3009">
          <cell r="N3009">
            <v>0</v>
          </cell>
        </row>
        <row r="3010">
          <cell r="N3010">
            <v>0</v>
          </cell>
        </row>
        <row r="3011">
          <cell r="N3011">
            <v>0</v>
          </cell>
        </row>
        <row r="3012">
          <cell r="N3012">
            <v>0</v>
          </cell>
        </row>
        <row r="3013">
          <cell r="N3013">
            <v>0</v>
          </cell>
        </row>
        <row r="3014">
          <cell r="N3014">
            <v>0</v>
          </cell>
        </row>
        <row r="3015">
          <cell r="N3015">
            <v>0</v>
          </cell>
        </row>
        <row r="3016">
          <cell r="N3016">
            <v>0</v>
          </cell>
        </row>
        <row r="3017">
          <cell r="N3017">
            <v>0</v>
          </cell>
        </row>
        <row r="3018">
          <cell r="N3018">
            <v>0</v>
          </cell>
        </row>
        <row r="3019">
          <cell r="N3019">
            <v>0</v>
          </cell>
        </row>
        <row r="3020">
          <cell r="N3020">
            <v>0</v>
          </cell>
        </row>
        <row r="3021">
          <cell r="N3021">
            <v>0</v>
          </cell>
        </row>
        <row r="3022">
          <cell r="N3022">
            <v>0</v>
          </cell>
        </row>
        <row r="3023">
          <cell r="N3023">
            <v>0</v>
          </cell>
        </row>
        <row r="3024">
          <cell r="N3024">
            <v>0</v>
          </cell>
        </row>
        <row r="3025">
          <cell r="N3025">
            <v>0</v>
          </cell>
        </row>
        <row r="3026">
          <cell r="N3026">
            <v>0</v>
          </cell>
        </row>
        <row r="3027">
          <cell r="N3027">
            <v>350000</v>
          </cell>
        </row>
        <row r="3028">
          <cell r="N3028">
            <v>0</v>
          </cell>
        </row>
        <row r="3029">
          <cell r="N3029">
            <v>0</v>
          </cell>
        </row>
        <row r="3030">
          <cell r="N3030">
            <v>0</v>
          </cell>
        </row>
        <row r="3031">
          <cell r="N3031">
            <v>0</v>
          </cell>
        </row>
        <row r="3032">
          <cell r="N3032">
            <v>0</v>
          </cell>
        </row>
        <row r="3033">
          <cell r="N3033">
            <v>0</v>
          </cell>
        </row>
        <row r="3034">
          <cell r="N3034">
            <v>0</v>
          </cell>
        </row>
        <row r="3035">
          <cell r="N3035">
            <v>0</v>
          </cell>
        </row>
        <row r="3036">
          <cell r="N3036">
            <v>0</v>
          </cell>
        </row>
        <row r="3037">
          <cell r="N3037">
            <v>0</v>
          </cell>
        </row>
        <row r="3038">
          <cell r="N3038">
            <v>0</v>
          </cell>
        </row>
        <row r="3039">
          <cell r="N3039">
            <v>0</v>
          </cell>
        </row>
        <row r="3040">
          <cell r="N3040">
            <v>0</v>
          </cell>
        </row>
        <row r="3041">
          <cell r="N3041">
            <v>0</v>
          </cell>
        </row>
        <row r="3042">
          <cell r="N3042">
            <v>0</v>
          </cell>
        </row>
        <row r="3043">
          <cell r="N3043">
            <v>0</v>
          </cell>
        </row>
        <row r="3044">
          <cell r="N3044">
            <v>0</v>
          </cell>
        </row>
        <row r="3045">
          <cell r="N3045">
            <v>0</v>
          </cell>
        </row>
        <row r="3046">
          <cell r="N3046">
            <v>0</v>
          </cell>
        </row>
        <row r="3047">
          <cell r="N3047">
            <v>0</v>
          </cell>
        </row>
        <row r="3048">
          <cell r="N3048">
            <v>0</v>
          </cell>
        </row>
        <row r="3049">
          <cell r="N3049">
            <v>0</v>
          </cell>
        </row>
        <row r="3050">
          <cell r="N3050">
            <v>0</v>
          </cell>
        </row>
        <row r="3051">
          <cell r="N3051">
            <v>0</v>
          </cell>
        </row>
        <row r="3052">
          <cell r="N3052">
            <v>0</v>
          </cell>
        </row>
        <row r="3053">
          <cell r="N3053">
            <v>0</v>
          </cell>
        </row>
        <row r="3054">
          <cell r="N3054">
            <v>0</v>
          </cell>
        </row>
        <row r="3055">
          <cell r="N3055">
            <v>0</v>
          </cell>
        </row>
        <row r="3056">
          <cell r="N3056">
            <v>0</v>
          </cell>
        </row>
        <row r="3057">
          <cell r="N3057">
            <v>0</v>
          </cell>
        </row>
        <row r="3058">
          <cell r="N3058">
            <v>0</v>
          </cell>
        </row>
        <row r="3059">
          <cell r="N3059">
            <v>0</v>
          </cell>
        </row>
        <row r="3060">
          <cell r="N3060">
            <v>0</v>
          </cell>
        </row>
        <row r="3061">
          <cell r="N3061">
            <v>0</v>
          </cell>
        </row>
        <row r="3062">
          <cell r="N3062">
            <v>0</v>
          </cell>
        </row>
        <row r="3063">
          <cell r="N3063">
            <v>0</v>
          </cell>
        </row>
        <row r="3064">
          <cell r="N3064">
            <v>0</v>
          </cell>
        </row>
        <row r="3065">
          <cell r="N3065">
            <v>0</v>
          </cell>
        </row>
        <row r="3066">
          <cell r="N3066">
            <v>0</v>
          </cell>
        </row>
        <row r="3067">
          <cell r="N3067">
            <v>0</v>
          </cell>
        </row>
        <row r="3068">
          <cell r="N3068">
            <v>0</v>
          </cell>
        </row>
        <row r="3069">
          <cell r="N3069">
            <v>0</v>
          </cell>
        </row>
        <row r="3070">
          <cell r="N3070">
            <v>0</v>
          </cell>
        </row>
        <row r="3071">
          <cell r="N3071">
            <v>0</v>
          </cell>
        </row>
        <row r="3072">
          <cell r="N3072">
            <v>0</v>
          </cell>
        </row>
        <row r="3073">
          <cell r="N3073">
            <v>0</v>
          </cell>
        </row>
        <row r="3074">
          <cell r="N3074">
            <v>0</v>
          </cell>
        </row>
        <row r="3075">
          <cell r="N3075">
            <v>0</v>
          </cell>
        </row>
        <row r="3076">
          <cell r="N3076">
            <v>0</v>
          </cell>
        </row>
        <row r="3077">
          <cell r="N3077">
            <v>0</v>
          </cell>
        </row>
        <row r="3078">
          <cell r="N3078">
            <v>0</v>
          </cell>
        </row>
        <row r="3079">
          <cell r="N3079">
            <v>0</v>
          </cell>
        </row>
        <row r="3080">
          <cell r="N3080">
            <v>0</v>
          </cell>
        </row>
        <row r="3081">
          <cell r="N3081">
            <v>0</v>
          </cell>
        </row>
        <row r="3082">
          <cell r="N3082">
            <v>0</v>
          </cell>
        </row>
        <row r="3083">
          <cell r="N3083">
            <v>0</v>
          </cell>
        </row>
        <row r="3084">
          <cell r="N3084">
            <v>0</v>
          </cell>
        </row>
        <row r="3085">
          <cell r="N3085">
            <v>0</v>
          </cell>
        </row>
        <row r="3086">
          <cell r="N3086">
            <v>0</v>
          </cell>
        </row>
        <row r="3087">
          <cell r="N3087">
            <v>0</v>
          </cell>
        </row>
        <row r="3088">
          <cell r="N3088">
            <v>350000</v>
          </cell>
        </row>
        <row r="3089">
          <cell r="N3089">
            <v>350000</v>
          </cell>
        </row>
        <row r="3090">
          <cell r="N3090">
            <v>350000</v>
          </cell>
        </row>
        <row r="3091">
          <cell r="N3091">
            <v>0</v>
          </cell>
        </row>
        <row r="3092">
          <cell r="N3092">
            <v>0</v>
          </cell>
        </row>
        <row r="3093">
          <cell r="N3093">
            <v>0</v>
          </cell>
        </row>
        <row r="3094">
          <cell r="N3094">
            <v>0</v>
          </cell>
        </row>
        <row r="3095">
          <cell r="N3095">
            <v>0</v>
          </cell>
        </row>
        <row r="3096">
          <cell r="N3096">
            <v>0</v>
          </cell>
        </row>
        <row r="3097">
          <cell r="N3097">
            <v>0</v>
          </cell>
        </row>
        <row r="3098">
          <cell r="N3098">
            <v>0</v>
          </cell>
        </row>
        <row r="3099">
          <cell r="N3099">
            <v>0</v>
          </cell>
        </row>
        <row r="3100">
          <cell r="N3100">
            <v>0</v>
          </cell>
        </row>
        <row r="3101">
          <cell r="N3101">
            <v>0</v>
          </cell>
        </row>
        <row r="3102">
          <cell r="N3102">
            <v>0</v>
          </cell>
        </row>
        <row r="3103">
          <cell r="N3103">
            <v>0</v>
          </cell>
        </row>
        <row r="3104">
          <cell r="N3104">
            <v>0</v>
          </cell>
        </row>
        <row r="3105">
          <cell r="N3105">
            <v>0</v>
          </cell>
        </row>
        <row r="3106">
          <cell r="N3106">
            <v>38545673.059999995</v>
          </cell>
        </row>
        <row r="3107">
          <cell r="N3107">
            <v>18108521.640000001</v>
          </cell>
        </row>
        <row r="3108">
          <cell r="N3108">
            <v>4913.76</v>
          </cell>
        </row>
        <row r="3109">
          <cell r="N3109">
            <v>4913.76</v>
          </cell>
        </row>
        <row r="3110">
          <cell r="N3110">
            <v>4913.76</v>
          </cell>
        </row>
        <row r="3111">
          <cell r="N3111">
            <v>0</v>
          </cell>
        </row>
        <row r="3112">
          <cell r="N3112">
            <v>0</v>
          </cell>
        </row>
        <row r="3113">
          <cell r="N3113">
            <v>0</v>
          </cell>
        </row>
        <row r="3114">
          <cell r="N3114">
            <v>0</v>
          </cell>
        </row>
        <row r="3115">
          <cell r="N3115">
            <v>0</v>
          </cell>
        </row>
        <row r="3116">
          <cell r="N3116">
            <v>0</v>
          </cell>
        </row>
        <row r="3117">
          <cell r="N3117">
            <v>0</v>
          </cell>
        </row>
        <row r="3118">
          <cell r="N3118">
            <v>0</v>
          </cell>
        </row>
        <row r="3119">
          <cell r="N3119">
            <v>0</v>
          </cell>
        </row>
        <row r="3120">
          <cell r="N3120">
            <v>0</v>
          </cell>
        </row>
        <row r="3121">
          <cell r="N3121">
            <v>240321.62</v>
          </cell>
        </row>
        <row r="3122">
          <cell r="N3122">
            <v>0</v>
          </cell>
        </row>
        <row r="3123">
          <cell r="N3123">
            <v>0</v>
          </cell>
        </row>
        <row r="3124">
          <cell r="N3124">
            <v>0</v>
          </cell>
        </row>
        <row r="3125">
          <cell r="N3125">
            <v>0</v>
          </cell>
        </row>
        <row r="3126">
          <cell r="N3126">
            <v>240321.62</v>
          </cell>
        </row>
        <row r="3127">
          <cell r="N3127">
            <v>240321.62</v>
          </cell>
        </row>
        <row r="3128">
          <cell r="N3128">
            <v>0</v>
          </cell>
        </row>
        <row r="3129">
          <cell r="N3129">
            <v>0</v>
          </cell>
        </row>
        <row r="3130">
          <cell r="N3130">
            <v>0</v>
          </cell>
        </row>
        <row r="3131">
          <cell r="N3131">
            <v>0</v>
          </cell>
        </row>
        <row r="3132">
          <cell r="N3132">
            <v>0</v>
          </cell>
        </row>
        <row r="3133">
          <cell r="N3133">
            <v>10423833.82</v>
          </cell>
        </row>
        <row r="3134">
          <cell r="N3134">
            <v>10023833.82</v>
          </cell>
        </row>
        <row r="3135">
          <cell r="N3135">
            <v>7470611.0199999996</v>
          </cell>
        </row>
        <row r="3136">
          <cell r="N3136">
            <v>1341600</v>
          </cell>
        </row>
        <row r="3137">
          <cell r="N3137">
            <v>1341600</v>
          </cell>
        </row>
        <row r="3138">
          <cell r="N3138">
            <v>24960</v>
          </cell>
        </row>
        <row r="3139">
          <cell r="N3139">
            <v>7080</v>
          </cell>
        </row>
        <row r="3140">
          <cell r="N3140">
            <v>116800</v>
          </cell>
        </row>
        <row r="3141">
          <cell r="N3141">
            <v>116800</v>
          </cell>
        </row>
        <row r="3142">
          <cell r="N3142">
            <v>104000</v>
          </cell>
        </row>
        <row r="3143">
          <cell r="N3143">
            <v>205030</v>
          </cell>
        </row>
        <row r="3144">
          <cell r="N3144">
            <v>261600</v>
          </cell>
        </row>
        <row r="3145">
          <cell r="N3145">
            <v>235771.02</v>
          </cell>
        </row>
        <row r="3146">
          <cell r="N3146">
            <v>230200</v>
          </cell>
        </row>
        <row r="3147">
          <cell r="N3147">
            <v>166400</v>
          </cell>
        </row>
        <row r="3148">
          <cell r="N3148">
            <v>3044000</v>
          </cell>
        </row>
        <row r="3149">
          <cell r="N3149">
            <v>49770</v>
          </cell>
        </row>
        <row r="3150">
          <cell r="N3150">
            <v>225000</v>
          </cell>
        </row>
        <row r="3151">
          <cell r="N3151">
            <v>1950420</v>
          </cell>
        </row>
        <row r="3152">
          <cell r="N3152">
            <v>460800</v>
          </cell>
        </row>
        <row r="3153">
          <cell r="N3153">
            <v>422400</v>
          </cell>
        </row>
        <row r="3154">
          <cell r="N3154">
            <v>46020</v>
          </cell>
        </row>
        <row r="3155">
          <cell r="N3155">
            <v>91200</v>
          </cell>
        </row>
        <row r="3156">
          <cell r="N3156">
            <v>56400</v>
          </cell>
        </row>
        <row r="3157">
          <cell r="N3157">
            <v>873600</v>
          </cell>
        </row>
        <row r="3158">
          <cell r="N3158">
            <v>602802.80000000005</v>
          </cell>
        </row>
        <row r="3159">
          <cell r="N3159">
            <v>120399</v>
          </cell>
        </row>
        <row r="3160">
          <cell r="N3160">
            <v>289800</v>
          </cell>
        </row>
        <row r="3161">
          <cell r="N3161">
            <v>192603.8</v>
          </cell>
        </row>
        <row r="3162">
          <cell r="N3162">
            <v>400000</v>
          </cell>
        </row>
        <row r="3163">
          <cell r="N3163">
            <v>400000</v>
          </cell>
        </row>
        <row r="3164">
          <cell r="N3164">
            <v>400000</v>
          </cell>
        </row>
        <row r="3165">
          <cell r="N3165">
            <v>7439452.4399999995</v>
          </cell>
        </row>
        <row r="3166">
          <cell r="N3166">
            <v>0</v>
          </cell>
        </row>
        <row r="3167">
          <cell r="N3167">
            <v>0</v>
          </cell>
        </row>
        <row r="3168">
          <cell r="N3168">
            <v>0</v>
          </cell>
        </row>
        <row r="3169">
          <cell r="N3169">
            <v>0</v>
          </cell>
        </row>
        <row r="3170">
          <cell r="N3170">
            <v>7439452.4399999995</v>
          </cell>
        </row>
        <row r="3171">
          <cell r="N3171">
            <v>1705026</v>
          </cell>
        </row>
        <row r="3172">
          <cell r="N3172">
            <v>1705026</v>
          </cell>
        </row>
        <row r="3173">
          <cell r="N3173">
            <v>0</v>
          </cell>
        </row>
        <row r="3174">
          <cell r="N3174">
            <v>5734426.4399999995</v>
          </cell>
        </row>
        <row r="3175">
          <cell r="N3175">
            <v>3835000</v>
          </cell>
        </row>
        <row r="3176">
          <cell r="N3176">
            <v>19140</v>
          </cell>
        </row>
        <row r="3177">
          <cell r="N3177">
            <v>73786.44</v>
          </cell>
        </row>
        <row r="3178">
          <cell r="N3178">
            <v>22500</v>
          </cell>
        </row>
        <row r="3179">
          <cell r="N3179">
            <v>93125</v>
          </cell>
        </row>
        <row r="3180">
          <cell r="N3180">
            <v>329875</v>
          </cell>
        </row>
        <row r="3181">
          <cell r="N3181">
            <v>661000</v>
          </cell>
        </row>
        <row r="3182">
          <cell r="N3182">
            <v>700000</v>
          </cell>
        </row>
        <row r="3184">
          <cell r="N3184">
            <v>0</v>
          </cell>
        </row>
        <row r="3185">
          <cell r="N3185">
            <v>0</v>
          </cell>
        </row>
        <row r="3186">
          <cell r="N3186">
            <v>0</v>
          </cell>
        </row>
        <row r="3187">
          <cell r="N3187">
            <v>0</v>
          </cell>
        </row>
        <row r="3188">
          <cell r="N3188">
            <v>0</v>
          </cell>
        </row>
        <row r="3189">
          <cell r="N3189">
            <v>0</v>
          </cell>
        </row>
        <row r="3190">
          <cell r="N3190">
            <v>0</v>
          </cell>
        </row>
        <row r="3191">
          <cell r="N3191">
            <v>0</v>
          </cell>
        </row>
        <row r="3192">
          <cell r="N3192">
            <v>0</v>
          </cell>
        </row>
        <row r="3193">
          <cell r="N3193">
            <v>0</v>
          </cell>
        </row>
        <row r="3194">
          <cell r="N3194">
            <v>0</v>
          </cell>
        </row>
        <row r="3195">
          <cell r="N3195">
            <v>0</v>
          </cell>
        </row>
        <row r="3196">
          <cell r="N3196">
            <v>0</v>
          </cell>
        </row>
        <row r="3197">
          <cell r="N3197">
            <v>0</v>
          </cell>
        </row>
        <row r="3198">
          <cell r="N3198">
            <v>0</v>
          </cell>
        </row>
        <row r="3199">
          <cell r="N3199">
            <v>0</v>
          </cell>
        </row>
        <row r="3200">
          <cell r="N3200">
            <v>0</v>
          </cell>
        </row>
        <row r="3201">
          <cell r="N3201">
            <v>0</v>
          </cell>
        </row>
        <row r="3202">
          <cell r="N3202">
            <v>0</v>
          </cell>
        </row>
        <row r="3203">
          <cell r="N3203">
            <v>11879813.460000001</v>
          </cell>
        </row>
        <row r="3204">
          <cell r="N3204">
            <v>11879813.460000001</v>
          </cell>
        </row>
        <row r="3205">
          <cell r="N3205">
            <v>0</v>
          </cell>
        </row>
        <row r="3206">
          <cell r="N3206">
            <v>0</v>
          </cell>
        </row>
        <row r="3207">
          <cell r="N3207">
            <v>0</v>
          </cell>
        </row>
        <row r="3208">
          <cell r="N3208">
            <v>0</v>
          </cell>
        </row>
        <row r="3209">
          <cell r="N3209">
            <v>0</v>
          </cell>
        </row>
        <row r="3210">
          <cell r="N3210">
            <v>0</v>
          </cell>
        </row>
        <row r="3211">
          <cell r="N3211">
            <v>0</v>
          </cell>
        </row>
        <row r="3212">
          <cell r="N3212">
            <v>0</v>
          </cell>
        </row>
        <row r="3213">
          <cell r="N3213">
            <v>0</v>
          </cell>
        </row>
        <row r="3214">
          <cell r="N3214">
            <v>0</v>
          </cell>
        </row>
        <row r="3215">
          <cell r="N3215">
            <v>0</v>
          </cell>
        </row>
        <row r="3216">
          <cell r="N3216">
            <v>0</v>
          </cell>
        </row>
        <row r="3217">
          <cell r="N3217">
            <v>0</v>
          </cell>
        </row>
        <row r="3218">
          <cell r="N3218">
            <v>0</v>
          </cell>
        </row>
        <row r="3219">
          <cell r="N3219">
            <v>0</v>
          </cell>
        </row>
        <row r="3220">
          <cell r="N3220">
            <v>0</v>
          </cell>
        </row>
        <row r="3221">
          <cell r="N3221">
            <v>0</v>
          </cell>
        </row>
        <row r="3222">
          <cell r="N3222">
            <v>0</v>
          </cell>
        </row>
        <row r="3223">
          <cell r="N3223">
            <v>0</v>
          </cell>
        </row>
        <row r="3224">
          <cell r="N3224">
            <v>0</v>
          </cell>
        </row>
        <row r="3225">
          <cell r="N3225">
            <v>0</v>
          </cell>
        </row>
        <row r="3226">
          <cell r="N3226">
            <v>0</v>
          </cell>
        </row>
        <row r="3227">
          <cell r="N3227">
            <v>0</v>
          </cell>
        </row>
        <row r="3228">
          <cell r="N3228">
            <v>0</v>
          </cell>
        </row>
        <row r="3229">
          <cell r="N3229">
            <v>0</v>
          </cell>
        </row>
        <row r="3230">
          <cell r="N3230">
            <v>0</v>
          </cell>
        </row>
        <row r="3231">
          <cell r="N3231">
            <v>0</v>
          </cell>
        </row>
        <row r="3232">
          <cell r="N3232">
            <v>0</v>
          </cell>
        </row>
        <row r="3233">
          <cell r="N3233">
            <v>0</v>
          </cell>
        </row>
        <row r="3234">
          <cell r="N3234">
            <v>0</v>
          </cell>
        </row>
        <row r="3235">
          <cell r="N3235">
            <v>0</v>
          </cell>
        </row>
        <row r="3236">
          <cell r="N3236">
            <v>0</v>
          </cell>
        </row>
        <row r="3237">
          <cell r="N3237">
            <v>0</v>
          </cell>
        </row>
        <row r="3238">
          <cell r="N3238">
            <v>0</v>
          </cell>
        </row>
        <row r="3239">
          <cell r="N3239">
            <v>0</v>
          </cell>
        </row>
        <row r="3240">
          <cell r="N3240">
            <v>0</v>
          </cell>
        </row>
        <row r="3241">
          <cell r="N3241">
            <v>0</v>
          </cell>
        </row>
        <row r="3242">
          <cell r="N3242">
            <v>0</v>
          </cell>
        </row>
        <row r="3243">
          <cell r="N3243">
            <v>0</v>
          </cell>
        </row>
        <row r="3244">
          <cell r="N3244">
            <v>0</v>
          </cell>
        </row>
        <row r="3245">
          <cell r="N3245">
            <v>0</v>
          </cell>
        </row>
        <row r="3246">
          <cell r="N3246">
            <v>0</v>
          </cell>
        </row>
        <row r="3247">
          <cell r="N3247">
            <v>0</v>
          </cell>
        </row>
        <row r="3248">
          <cell r="N3248">
            <v>0</v>
          </cell>
        </row>
        <row r="3249">
          <cell r="N3249">
            <v>0</v>
          </cell>
        </row>
        <row r="3250">
          <cell r="N3250">
            <v>0</v>
          </cell>
        </row>
        <row r="3251">
          <cell r="N3251">
            <v>0</v>
          </cell>
        </row>
        <row r="3252">
          <cell r="N3252">
            <v>0</v>
          </cell>
        </row>
        <row r="3253">
          <cell r="N3253">
            <v>0</v>
          </cell>
        </row>
        <row r="3254">
          <cell r="N3254">
            <v>0</v>
          </cell>
        </row>
        <row r="3255">
          <cell r="N3255">
            <v>0</v>
          </cell>
        </row>
        <row r="3256">
          <cell r="N3256">
            <v>0</v>
          </cell>
        </row>
        <row r="3257">
          <cell r="N3257">
            <v>0</v>
          </cell>
        </row>
        <row r="3258">
          <cell r="N3258">
            <v>0</v>
          </cell>
        </row>
        <row r="3259">
          <cell r="N3259">
            <v>0</v>
          </cell>
        </row>
        <row r="3260">
          <cell r="N3260">
            <v>0</v>
          </cell>
        </row>
        <row r="3261">
          <cell r="N3261">
            <v>0</v>
          </cell>
        </row>
        <row r="3262">
          <cell r="N3262">
            <v>0</v>
          </cell>
        </row>
        <row r="3263">
          <cell r="N3263">
            <v>0</v>
          </cell>
        </row>
        <row r="3264">
          <cell r="N3264">
            <v>0</v>
          </cell>
        </row>
        <row r="3265">
          <cell r="N3265">
            <v>0</v>
          </cell>
        </row>
        <row r="3266">
          <cell r="N3266">
            <v>0</v>
          </cell>
        </row>
        <row r="3267">
          <cell r="N3267">
            <v>0</v>
          </cell>
        </row>
        <row r="3268">
          <cell r="N3268">
            <v>0</v>
          </cell>
        </row>
        <row r="3269">
          <cell r="N3269">
            <v>0</v>
          </cell>
        </row>
        <row r="3270">
          <cell r="N3270">
            <v>0</v>
          </cell>
        </row>
        <row r="3271">
          <cell r="N3271">
            <v>0</v>
          </cell>
        </row>
        <row r="3272">
          <cell r="N3272">
            <v>43600.08</v>
          </cell>
        </row>
        <row r="3273">
          <cell r="N3273">
            <v>0</v>
          </cell>
        </row>
        <row r="3274">
          <cell r="N3274">
            <v>0</v>
          </cell>
        </row>
        <row r="3275">
          <cell r="N3275">
            <v>0</v>
          </cell>
        </row>
        <row r="3276">
          <cell r="N3276">
            <v>0</v>
          </cell>
        </row>
        <row r="3277">
          <cell r="N3277">
            <v>0</v>
          </cell>
        </row>
        <row r="3278">
          <cell r="N3278">
            <v>0</v>
          </cell>
        </row>
        <row r="3279">
          <cell r="N3279">
            <v>0</v>
          </cell>
        </row>
        <row r="3280">
          <cell r="N3280">
            <v>43600.08</v>
          </cell>
        </row>
        <row r="3281">
          <cell r="N3281">
            <v>43600.08</v>
          </cell>
        </row>
        <row r="3282">
          <cell r="N3282">
            <v>0</v>
          </cell>
        </row>
        <row r="3283">
          <cell r="N3283">
            <v>0</v>
          </cell>
        </row>
        <row r="3284">
          <cell r="N3284">
            <v>0</v>
          </cell>
        </row>
        <row r="3285">
          <cell r="N3285">
            <v>0</v>
          </cell>
        </row>
        <row r="3286">
          <cell r="N3286">
            <v>0</v>
          </cell>
        </row>
        <row r="3287">
          <cell r="N3287">
            <v>0</v>
          </cell>
        </row>
        <row r="3288">
          <cell r="N3288">
            <v>0</v>
          </cell>
        </row>
        <row r="3289">
          <cell r="N3289">
            <v>0</v>
          </cell>
        </row>
        <row r="3290">
          <cell r="N3290">
            <v>0</v>
          </cell>
        </row>
        <row r="3291">
          <cell r="N3291">
            <v>11652213.380000001</v>
          </cell>
        </row>
        <row r="3292">
          <cell r="N3292">
            <v>11652213.380000001</v>
          </cell>
        </row>
        <row r="3293">
          <cell r="N3293">
            <v>0</v>
          </cell>
        </row>
        <row r="3294">
          <cell r="N3294">
            <v>0</v>
          </cell>
        </row>
        <row r="3295">
          <cell r="N3295">
            <v>0</v>
          </cell>
        </row>
        <row r="3296">
          <cell r="N3296">
            <v>10392089.58</v>
          </cell>
        </row>
        <row r="3297">
          <cell r="N3297">
            <v>2076000</v>
          </cell>
        </row>
        <row r="3298">
          <cell r="N3298">
            <v>6772625.5800000001</v>
          </cell>
        </row>
        <row r="3299">
          <cell r="N3299">
            <v>1543464</v>
          </cell>
        </row>
        <row r="3300">
          <cell r="N3300">
            <v>1260123.8</v>
          </cell>
        </row>
        <row r="3301">
          <cell r="N3301">
            <v>1260123.8</v>
          </cell>
        </row>
        <row r="3302">
          <cell r="N3302">
            <v>0</v>
          </cell>
        </row>
        <row r="3303">
          <cell r="N3303">
            <v>0</v>
          </cell>
        </row>
        <row r="3304">
          <cell r="N3304">
            <v>0</v>
          </cell>
        </row>
        <row r="3305">
          <cell r="N3305">
            <v>0</v>
          </cell>
        </row>
        <row r="3306">
          <cell r="N3306">
            <v>0</v>
          </cell>
        </row>
        <row r="3307">
          <cell r="N3307">
            <v>0</v>
          </cell>
        </row>
        <row r="3308">
          <cell r="N3308">
            <v>0</v>
          </cell>
        </row>
        <row r="3309">
          <cell r="N3309">
            <v>0</v>
          </cell>
        </row>
        <row r="3310">
          <cell r="N3310">
            <v>0</v>
          </cell>
        </row>
        <row r="3311">
          <cell r="N3311">
            <v>0</v>
          </cell>
        </row>
        <row r="3312">
          <cell r="N3312">
            <v>0</v>
          </cell>
        </row>
        <row r="3313">
          <cell r="N3313">
            <v>0</v>
          </cell>
        </row>
        <row r="3314">
          <cell r="N3314">
            <v>0</v>
          </cell>
        </row>
        <row r="3315">
          <cell r="N3315">
            <v>0</v>
          </cell>
        </row>
        <row r="3316">
          <cell r="N3316">
            <v>0</v>
          </cell>
        </row>
        <row r="3317">
          <cell r="N3317">
            <v>0</v>
          </cell>
        </row>
        <row r="3318">
          <cell r="N3318">
            <v>0</v>
          </cell>
        </row>
        <row r="3319">
          <cell r="N3319">
            <v>0</v>
          </cell>
        </row>
        <row r="3320">
          <cell r="N3320">
            <v>0</v>
          </cell>
        </row>
        <row r="3321">
          <cell r="N3321">
            <v>0</v>
          </cell>
        </row>
        <row r="3322">
          <cell r="N3322">
            <v>0</v>
          </cell>
        </row>
        <row r="3323">
          <cell r="N3323">
            <v>0</v>
          </cell>
        </row>
        <row r="3324">
          <cell r="N3324">
            <v>0</v>
          </cell>
        </row>
        <row r="3325">
          <cell r="N3325">
            <v>0</v>
          </cell>
        </row>
        <row r="3326">
          <cell r="N3326">
            <v>0</v>
          </cell>
        </row>
        <row r="3327">
          <cell r="N3327">
            <v>0</v>
          </cell>
        </row>
        <row r="3328">
          <cell r="N3328">
            <v>0</v>
          </cell>
        </row>
        <row r="3329">
          <cell r="N3329">
            <v>0</v>
          </cell>
        </row>
        <row r="3330">
          <cell r="N3330">
            <v>0</v>
          </cell>
        </row>
        <row r="3331">
          <cell r="N3331">
            <v>0</v>
          </cell>
        </row>
        <row r="3332">
          <cell r="N3332">
            <v>0</v>
          </cell>
        </row>
        <row r="3333">
          <cell r="N3333">
            <v>0</v>
          </cell>
        </row>
        <row r="3334">
          <cell r="N3334">
            <v>184000</v>
          </cell>
        </row>
        <row r="3335">
          <cell r="N3335">
            <v>0</v>
          </cell>
        </row>
        <row r="3336">
          <cell r="N3336">
            <v>0</v>
          </cell>
        </row>
        <row r="3337">
          <cell r="N3337">
            <v>184000</v>
          </cell>
        </row>
        <row r="3338">
          <cell r="N3338">
            <v>184000</v>
          </cell>
        </row>
        <row r="3339">
          <cell r="N3339">
            <v>5559110.9800000004</v>
          </cell>
        </row>
        <row r="3340">
          <cell r="N3340">
            <v>5559110.9800000004</v>
          </cell>
        </row>
        <row r="3341">
          <cell r="N3341">
            <v>1789498.23</v>
          </cell>
        </row>
        <row r="3342">
          <cell r="N3342">
            <v>1396966.23</v>
          </cell>
        </row>
        <row r="3343">
          <cell r="N3343">
            <v>109181.51</v>
          </cell>
        </row>
        <row r="3344">
          <cell r="N3344">
            <v>181969.2</v>
          </cell>
        </row>
        <row r="3345">
          <cell r="N3345">
            <v>0</v>
          </cell>
        </row>
        <row r="3346">
          <cell r="N3346">
            <v>85945.34</v>
          </cell>
        </row>
        <row r="3347">
          <cell r="N3347">
            <v>0</v>
          </cell>
        </row>
        <row r="3348">
          <cell r="N3348">
            <v>0</v>
          </cell>
        </row>
        <row r="3349">
          <cell r="N3349">
            <v>0</v>
          </cell>
        </row>
        <row r="3350">
          <cell r="N3350">
            <v>0</v>
          </cell>
        </row>
        <row r="3351">
          <cell r="N3351">
            <v>392480.56</v>
          </cell>
        </row>
        <row r="3352">
          <cell r="N3352">
            <v>0</v>
          </cell>
        </row>
        <row r="3353">
          <cell r="N3353">
            <v>0</v>
          </cell>
        </row>
        <row r="3354">
          <cell r="N3354">
            <v>0</v>
          </cell>
        </row>
        <row r="3355">
          <cell r="N3355">
            <v>0</v>
          </cell>
        </row>
        <row r="3356">
          <cell r="N3356">
            <v>0</v>
          </cell>
        </row>
        <row r="3357">
          <cell r="N3357">
            <v>29529.08</v>
          </cell>
        </row>
        <row r="3358">
          <cell r="N3358">
            <v>101923.18</v>
          </cell>
        </row>
        <row r="3359">
          <cell r="N3359">
            <v>16549.36</v>
          </cell>
        </row>
        <row r="3360">
          <cell r="N3360">
            <v>0</v>
          </cell>
        </row>
        <row r="3361">
          <cell r="N3361">
            <v>0</v>
          </cell>
        </row>
        <row r="3362">
          <cell r="N3362">
            <v>0</v>
          </cell>
        </row>
        <row r="3363">
          <cell r="N3363">
            <v>0</v>
          </cell>
        </row>
        <row r="3364">
          <cell r="N3364">
            <v>0</v>
          </cell>
        </row>
        <row r="3365">
          <cell r="N3365">
            <v>0</v>
          </cell>
        </row>
        <row r="3366">
          <cell r="N3366">
            <v>479388</v>
          </cell>
        </row>
        <row r="3367">
          <cell r="N3367">
            <v>0</v>
          </cell>
        </row>
        <row r="3368">
          <cell r="N3368">
            <v>0</v>
          </cell>
        </row>
        <row r="3369">
          <cell r="N3369">
            <v>49532</v>
          </cell>
        </row>
        <row r="3370">
          <cell r="N3370">
            <v>0</v>
          </cell>
        </row>
        <row r="3371">
          <cell r="N3371">
            <v>0</v>
          </cell>
        </row>
        <row r="3372">
          <cell r="N3372">
            <v>0</v>
          </cell>
        </row>
        <row r="3373">
          <cell r="N3373">
            <v>0</v>
          </cell>
        </row>
        <row r="3374">
          <cell r="N3374">
            <v>0</v>
          </cell>
        </row>
        <row r="3375">
          <cell r="N3375">
            <v>49532</v>
          </cell>
        </row>
        <row r="3376">
          <cell r="N3376">
            <v>43000</v>
          </cell>
        </row>
        <row r="3377">
          <cell r="N3377">
            <v>0</v>
          </cell>
        </row>
        <row r="3378">
          <cell r="N3378">
            <v>28000</v>
          </cell>
        </row>
        <row r="3379">
          <cell r="N3379">
            <v>0</v>
          </cell>
        </row>
        <row r="3380">
          <cell r="N3380">
            <v>0</v>
          </cell>
        </row>
        <row r="3381">
          <cell r="N3381">
            <v>0</v>
          </cell>
        </row>
        <row r="3382">
          <cell r="N3382">
            <v>15000</v>
          </cell>
        </row>
        <row r="3383">
          <cell r="N3383">
            <v>0</v>
          </cell>
        </row>
        <row r="3384">
          <cell r="N3384">
            <v>0</v>
          </cell>
        </row>
        <row r="3385">
          <cell r="N3385">
            <v>0</v>
          </cell>
        </row>
        <row r="3386">
          <cell r="N3386">
            <v>0</v>
          </cell>
        </row>
        <row r="3387">
          <cell r="N3387">
            <v>0</v>
          </cell>
        </row>
        <row r="3388">
          <cell r="N3388">
            <v>0</v>
          </cell>
        </row>
        <row r="3389">
          <cell r="N3389">
            <v>0</v>
          </cell>
        </row>
        <row r="3390">
          <cell r="N3390">
            <v>0</v>
          </cell>
        </row>
        <row r="3391">
          <cell r="N3391">
            <v>0</v>
          </cell>
        </row>
        <row r="3392">
          <cell r="N3392">
            <v>0</v>
          </cell>
        </row>
        <row r="3393">
          <cell r="N3393">
            <v>0</v>
          </cell>
        </row>
        <row r="3394">
          <cell r="N3394">
            <v>300000</v>
          </cell>
        </row>
        <row r="3395">
          <cell r="N3395">
            <v>0</v>
          </cell>
        </row>
        <row r="3396">
          <cell r="N3396">
            <v>0</v>
          </cell>
        </row>
        <row r="3397">
          <cell r="N3397">
            <v>0</v>
          </cell>
        </row>
        <row r="3398">
          <cell r="N3398">
            <v>0</v>
          </cell>
        </row>
        <row r="3399">
          <cell r="N3399">
            <v>0</v>
          </cell>
        </row>
        <row r="3400">
          <cell r="N3400">
            <v>0</v>
          </cell>
        </row>
        <row r="3401">
          <cell r="N3401">
            <v>0</v>
          </cell>
        </row>
        <row r="3402">
          <cell r="N3402">
            <v>0</v>
          </cell>
        </row>
        <row r="3403">
          <cell r="N3403">
            <v>0</v>
          </cell>
        </row>
        <row r="3404">
          <cell r="N3404">
            <v>0</v>
          </cell>
        </row>
        <row r="3405">
          <cell r="N3405">
            <v>0</v>
          </cell>
        </row>
        <row r="3406">
          <cell r="N3406">
            <v>300000</v>
          </cell>
        </row>
        <row r="3407">
          <cell r="N3407">
            <v>0</v>
          </cell>
        </row>
        <row r="3408">
          <cell r="N3408">
            <v>0</v>
          </cell>
        </row>
        <row r="3409">
          <cell r="N3409">
            <v>150000</v>
          </cell>
        </row>
        <row r="3410">
          <cell r="N3410">
            <v>0</v>
          </cell>
        </row>
        <row r="3411">
          <cell r="N3411">
            <v>0</v>
          </cell>
        </row>
        <row r="3412">
          <cell r="N3412">
            <v>0</v>
          </cell>
        </row>
        <row r="3413">
          <cell r="N3413">
            <v>0</v>
          </cell>
        </row>
        <row r="3414">
          <cell r="N3414">
            <v>0</v>
          </cell>
        </row>
        <row r="3415">
          <cell r="N3415">
            <v>0</v>
          </cell>
        </row>
        <row r="3416">
          <cell r="N3416">
            <v>0</v>
          </cell>
        </row>
        <row r="3417">
          <cell r="N3417">
            <v>150000</v>
          </cell>
        </row>
        <row r="3418">
          <cell r="N3418">
            <v>150000</v>
          </cell>
        </row>
        <row r="3419">
          <cell r="N3419">
            <v>0</v>
          </cell>
        </row>
        <row r="3420">
          <cell r="N3420">
            <v>0</v>
          </cell>
        </row>
        <row r="3421">
          <cell r="N3421">
            <v>0</v>
          </cell>
        </row>
        <row r="3422">
          <cell r="N3422">
            <v>0</v>
          </cell>
        </row>
        <row r="3423">
          <cell r="N3423">
            <v>0</v>
          </cell>
        </row>
        <row r="3424">
          <cell r="N3424">
            <v>0</v>
          </cell>
        </row>
        <row r="3425">
          <cell r="N3425">
            <v>0</v>
          </cell>
        </row>
        <row r="3426">
          <cell r="N3426">
            <v>0</v>
          </cell>
        </row>
        <row r="3427">
          <cell r="N3427">
            <v>0</v>
          </cell>
        </row>
        <row r="3428">
          <cell r="N3428">
            <v>61172.81</v>
          </cell>
        </row>
        <row r="3429">
          <cell r="N3429">
            <v>61172.81</v>
          </cell>
        </row>
        <row r="3430">
          <cell r="N3430">
            <v>0</v>
          </cell>
        </row>
        <row r="3431">
          <cell r="N3431">
            <v>0</v>
          </cell>
        </row>
        <row r="3432">
          <cell r="N3432">
            <v>0</v>
          </cell>
        </row>
        <row r="3433">
          <cell r="N3433">
            <v>0</v>
          </cell>
        </row>
        <row r="3434">
          <cell r="N3434">
            <v>0</v>
          </cell>
        </row>
        <row r="3435">
          <cell r="N3435">
            <v>0</v>
          </cell>
        </row>
        <row r="3436">
          <cell r="N3436">
            <v>0</v>
          </cell>
        </row>
        <row r="3437">
          <cell r="N3437">
            <v>0</v>
          </cell>
        </row>
        <row r="3438">
          <cell r="N3438">
            <v>0</v>
          </cell>
        </row>
        <row r="3439">
          <cell r="N3439">
            <v>0</v>
          </cell>
        </row>
        <row r="3440">
          <cell r="N3440">
            <v>0</v>
          </cell>
        </row>
        <row r="3441">
          <cell r="N3441">
            <v>0</v>
          </cell>
        </row>
        <row r="3442">
          <cell r="N3442">
            <v>0</v>
          </cell>
        </row>
        <row r="3443">
          <cell r="N3443">
            <v>0</v>
          </cell>
        </row>
        <row r="3444">
          <cell r="N3444">
            <v>0</v>
          </cell>
        </row>
        <row r="3445">
          <cell r="N3445">
            <v>0</v>
          </cell>
        </row>
        <row r="3446">
          <cell r="N3446">
            <v>0</v>
          </cell>
        </row>
        <row r="3447">
          <cell r="N3447">
            <v>0</v>
          </cell>
        </row>
        <row r="3448">
          <cell r="N3448">
            <v>0</v>
          </cell>
        </row>
        <row r="3449">
          <cell r="N3449">
            <v>0</v>
          </cell>
        </row>
        <row r="3450">
          <cell r="N3450">
            <v>0</v>
          </cell>
        </row>
        <row r="3451">
          <cell r="N3451">
            <v>0</v>
          </cell>
        </row>
        <row r="3452">
          <cell r="N3452">
            <v>0</v>
          </cell>
        </row>
        <row r="3453">
          <cell r="N3453">
            <v>0</v>
          </cell>
        </row>
        <row r="3454">
          <cell r="N3454">
            <v>0</v>
          </cell>
        </row>
        <row r="3455">
          <cell r="N3455">
            <v>0</v>
          </cell>
        </row>
        <row r="3456">
          <cell r="N3456">
            <v>0</v>
          </cell>
        </row>
        <row r="3457">
          <cell r="N3457">
            <v>0</v>
          </cell>
        </row>
        <row r="3458">
          <cell r="N3458">
            <v>0</v>
          </cell>
        </row>
        <row r="3459">
          <cell r="N3459">
            <v>0</v>
          </cell>
        </row>
        <row r="3460">
          <cell r="N3460">
            <v>0</v>
          </cell>
        </row>
        <row r="3461">
          <cell r="N3461">
            <v>0</v>
          </cell>
        </row>
        <row r="3462">
          <cell r="N3462">
            <v>0</v>
          </cell>
        </row>
        <row r="3463">
          <cell r="N3463">
            <v>0</v>
          </cell>
        </row>
        <row r="3464">
          <cell r="N3464">
            <v>0</v>
          </cell>
        </row>
        <row r="3465">
          <cell r="N3465">
            <v>0</v>
          </cell>
        </row>
        <row r="3466">
          <cell r="N3466">
            <v>0</v>
          </cell>
        </row>
        <row r="3467">
          <cell r="N3467">
            <v>0</v>
          </cell>
        </row>
        <row r="3468">
          <cell r="N3468">
            <v>0</v>
          </cell>
        </row>
        <row r="3469">
          <cell r="N3469">
            <v>0</v>
          </cell>
        </row>
        <row r="3470">
          <cell r="N3470">
            <v>0</v>
          </cell>
        </row>
        <row r="3471">
          <cell r="N3471">
            <v>0</v>
          </cell>
        </row>
        <row r="3472">
          <cell r="N3472">
            <v>0</v>
          </cell>
        </row>
        <row r="3473">
          <cell r="N3473">
            <v>0</v>
          </cell>
        </row>
        <row r="3474">
          <cell r="N3474">
            <v>0</v>
          </cell>
        </row>
        <row r="3475">
          <cell r="N3475">
            <v>0</v>
          </cell>
        </row>
        <row r="3476">
          <cell r="N3476">
            <v>0</v>
          </cell>
        </row>
        <row r="3477">
          <cell r="N3477">
            <v>0</v>
          </cell>
        </row>
        <row r="3478">
          <cell r="N3478">
            <v>0</v>
          </cell>
        </row>
        <row r="3479">
          <cell r="N3479">
            <v>0</v>
          </cell>
        </row>
        <row r="3480">
          <cell r="N3480">
            <v>0</v>
          </cell>
        </row>
        <row r="3481">
          <cell r="N3481">
            <v>0</v>
          </cell>
        </row>
        <row r="3482">
          <cell r="N3482">
            <v>0</v>
          </cell>
        </row>
        <row r="3483">
          <cell r="N3483">
            <v>0</v>
          </cell>
        </row>
        <row r="3484">
          <cell r="N3484">
            <v>0</v>
          </cell>
        </row>
        <row r="3485">
          <cell r="N3485">
            <v>0</v>
          </cell>
        </row>
        <row r="3486">
          <cell r="N3486">
            <v>0</v>
          </cell>
        </row>
        <row r="3487">
          <cell r="N3487">
            <v>0</v>
          </cell>
        </row>
        <row r="3488">
          <cell r="N3488">
            <v>0</v>
          </cell>
        </row>
        <row r="3489">
          <cell r="N3489">
            <v>55000</v>
          </cell>
        </row>
        <row r="3490">
          <cell r="N3490">
            <v>6172.81</v>
          </cell>
        </row>
        <row r="3491">
          <cell r="N3491">
            <v>0</v>
          </cell>
        </row>
        <row r="3492">
          <cell r="N3492">
            <v>0</v>
          </cell>
        </row>
        <row r="3493">
          <cell r="N3493">
            <v>2242961</v>
          </cell>
        </row>
        <row r="3494">
          <cell r="N3494">
            <v>2242961</v>
          </cell>
        </row>
        <row r="3495">
          <cell r="N3495">
            <v>0</v>
          </cell>
        </row>
        <row r="3496">
          <cell r="N3496">
            <v>0</v>
          </cell>
        </row>
        <row r="3497">
          <cell r="N3497">
            <v>0</v>
          </cell>
        </row>
        <row r="3498">
          <cell r="N3498">
            <v>2242961</v>
          </cell>
        </row>
        <row r="3499">
          <cell r="N3499">
            <v>688350</v>
          </cell>
        </row>
        <row r="3500">
          <cell r="N3500">
            <v>746855</v>
          </cell>
        </row>
        <row r="3501">
          <cell r="N3501">
            <v>807756</v>
          </cell>
        </row>
        <row r="3502">
          <cell r="N3502">
            <v>691864</v>
          </cell>
        </row>
        <row r="3503">
          <cell r="N3503">
            <v>691864</v>
          </cell>
        </row>
        <row r="3504">
          <cell r="N3504">
            <v>0</v>
          </cell>
        </row>
        <row r="3505">
          <cell r="N3505">
            <v>0</v>
          </cell>
        </row>
        <row r="3506">
          <cell r="N3506">
            <v>84000</v>
          </cell>
        </row>
        <row r="3507">
          <cell r="N3507">
            <v>607864</v>
          </cell>
        </row>
        <row r="3508">
          <cell r="N3508">
            <v>0</v>
          </cell>
        </row>
        <row r="3509">
          <cell r="N3509">
            <v>0</v>
          </cell>
        </row>
        <row r="3510">
          <cell r="N3510">
            <v>0</v>
          </cell>
        </row>
        <row r="3511">
          <cell r="N3511">
            <v>0</v>
          </cell>
        </row>
        <row r="3512">
          <cell r="N3512">
            <v>0</v>
          </cell>
        </row>
        <row r="3513">
          <cell r="N3513">
            <v>0</v>
          </cell>
        </row>
        <row r="3514">
          <cell r="N3514">
            <v>0</v>
          </cell>
        </row>
        <row r="3515">
          <cell r="N3515">
            <v>0</v>
          </cell>
        </row>
        <row r="3516">
          <cell r="N3516">
            <v>0</v>
          </cell>
        </row>
        <row r="3517">
          <cell r="N3517">
            <v>0</v>
          </cell>
        </row>
        <row r="3518">
          <cell r="N3518">
            <v>0</v>
          </cell>
        </row>
        <row r="3519">
          <cell r="N3519">
            <v>0</v>
          </cell>
        </row>
        <row r="3520">
          <cell r="N3520">
            <v>0</v>
          </cell>
        </row>
        <row r="3521">
          <cell r="N3521">
            <v>0</v>
          </cell>
        </row>
        <row r="3522">
          <cell r="N3522">
            <v>0</v>
          </cell>
        </row>
        <row r="3523">
          <cell r="N3523">
            <v>0</v>
          </cell>
        </row>
        <row r="3524">
          <cell r="N3524">
            <v>43500</v>
          </cell>
        </row>
        <row r="3525">
          <cell r="N3525">
            <v>0</v>
          </cell>
        </row>
        <row r="3526">
          <cell r="N3526">
            <v>0</v>
          </cell>
        </row>
        <row r="3527">
          <cell r="N3527">
            <v>0</v>
          </cell>
        </row>
        <row r="3528">
          <cell r="N3528">
            <v>0</v>
          </cell>
        </row>
        <row r="3529">
          <cell r="N3529">
            <v>0</v>
          </cell>
        </row>
        <row r="3530">
          <cell r="N3530">
            <v>43500</v>
          </cell>
        </row>
        <row r="3531">
          <cell r="N3531">
            <v>43500</v>
          </cell>
        </row>
        <row r="3532">
          <cell r="N3532">
            <v>0</v>
          </cell>
        </row>
        <row r="3533">
          <cell r="N3533">
            <v>0</v>
          </cell>
        </row>
        <row r="3534">
          <cell r="N3534">
            <v>0</v>
          </cell>
        </row>
        <row r="3535">
          <cell r="N3535">
            <v>0</v>
          </cell>
        </row>
        <row r="3536">
          <cell r="N3536">
            <v>0</v>
          </cell>
        </row>
        <row r="3537">
          <cell r="N3537">
            <v>0</v>
          </cell>
        </row>
        <row r="3538">
          <cell r="N3538">
            <v>0</v>
          </cell>
        </row>
        <row r="3539">
          <cell r="N3539">
            <v>0</v>
          </cell>
        </row>
        <row r="3540">
          <cell r="N3540">
            <v>0</v>
          </cell>
        </row>
        <row r="3541">
          <cell r="N3541">
            <v>580114.93999999994</v>
          </cell>
        </row>
        <row r="3542">
          <cell r="N3542">
            <v>0</v>
          </cell>
        </row>
        <row r="3543">
          <cell r="N3543">
            <v>0</v>
          </cell>
        </row>
        <row r="3544">
          <cell r="N3544">
            <v>580114.93999999994</v>
          </cell>
        </row>
        <row r="3545">
          <cell r="N3545">
            <v>580114.93999999994</v>
          </cell>
        </row>
        <row r="3546">
          <cell r="N3546">
            <v>2998226.98</v>
          </cell>
        </row>
        <row r="3547">
          <cell r="N3547">
            <v>2998226.98</v>
          </cell>
        </row>
        <row r="3548">
          <cell r="N3548">
            <v>2998226.98</v>
          </cell>
        </row>
        <row r="3549">
          <cell r="N3549">
            <v>499939.38</v>
          </cell>
        </row>
        <row r="3550">
          <cell r="N3550">
            <v>499939.38</v>
          </cell>
        </row>
        <row r="3551">
          <cell r="N3551">
            <v>2498287.6</v>
          </cell>
        </row>
        <row r="3552">
          <cell r="N3552">
            <v>2498287.6</v>
          </cell>
        </row>
      </sheetData>
      <sheetData sheetId="7">
        <row r="1342">
          <cell r="X1342">
            <v>2350602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ENES OK"/>
      <sheetName val="INTEGRADO"/>
      <sheetName val="TABLAS"/>
      <sheetName val="BASE"/>
      <sheetName val="ANALISIS1"/>
      <sheetName val="Hoja1"/>
      <sheetName val="ANALISIS 2"/>
      <sheetName val="CARATULA"/>
      <sheetName val="SUBPPN"/>
      <sheetName val="DESTINO"/>
      <sheetName val="Hoja4"/>
    </sheetNames>
    <sheetDataSet>
      <sheetData sheetId="0" refreshError="1"/>
      <sheetData sheetId="1" refreshError="1"/>
      <sheetData sheetId="2">
        <row r="168">
          <cell r="K168" t="str">
            <v>Baja_California</v>
          </cell>
        </row>
        <row r="169">
          <cell r="K169" t="str">
            <v>bc</v>
          </cell>
        </row>
      </sheetData>
      <sheetData sheetId="3" refreshError="1"/>
      <sheetData sheetId="4">
        <row r="1">
          <cell r="B1" t="str">
            <v>Baja California</v>
          </cell>
        </row>
      </sheetData>
      <sheetData sheetId="5" refreshError="1"/>
      <sheetData sheetId="6">
        <row r="67">
          <cell r="V67" t="str">
            <v>Infraestructura y Equipamiento de las Instituciones de Seguridad Pública y Procuración de Justicia</v>
          </cell>
        </row>
      </sheetData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 2018 "/>
      <sheetName val="24 San Luis Potosi"/>
      <sheetName val="25 Sinaloa"/>
      <sheetName val="26 Sonora"/>
      <sheetName val="28 Tamaulipas"/>
      <sheetName val="Evaluacion del Desempeño"/>
      <sheetName val="Formacion Inicial"/>
      <sheetName val="Control de Confianza"/>
      <sheetName val="InformacionCUP"/>
      <sheetName val="Competencias Basicas"/>
      <sheetName val="Nivel de Mando"/>
      <sheetName val="Puesto"/>
      <sheetName val="Centro de Trabajo"/>
      <sheetName val="Escolaridad"/>
      <sheetName val="Lista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RO"/>
      <sheetName val="DGO"/>
      <sheetName val="BCS"/>
      <sheetName val="CHIS"/>
      <sheetName val="JAL"/>
      <sheetName val="COA"/>
      <sheetName val="BC"/>
      <sheetName val="COL"/>
      <sheetName val="NL"/>
      <sheetName val="HGO"/>
      <sheetName val="QROO"/>
      <sheetName val="VER"/>
      <sheetName val="TAB"/>
      <sheetName val="PUE"/>
      <sheetName val="MEX"/>
      <sheetName val="CAM"/>
      <sheetName val="CHIH"/>
      <sheetName val="TLA"/>
      <sheetName val="TAM"/>
      <sheetName val="MOR"/>
      <sheetName val="ZAC"/>
      <sheetName val="SON"/>
      <sheetName val="SLP"/>
      <sheetName val="AGS"/>
      <sheetName val="GRO"/>
      <sheetName val="MICH"/>
      <sheetName val="OAX"/>
      <sheetName val="CDMX"/>
      <sheetName val="NAY"/>
      <sheetName val="SIN"/>
      <sheetName val="G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1">
          <cell r="B51" t="str">
            <v>1</v>
          </cell>
          <cell r="C51">
            <v>2023</v>
          </cell>
          <cell r="D51">
            <v>15</v>
          </cell>
          <cell r="E51">
            <v>1</v>
          </cell>
          <cell r="M51" t="str">
            <v>Mejorar las condiciones de seguridad pública en las regiones del territorio nacional para construir la paz</v>
          </cell>
          <cell r="N51">
            <v>107920078</v>
          </cell>
          <cell r="O51">
            <v>107920078</v>
          </cell>
          <cell r="P51">
            <v>215840156</v>
          </cell>
        </row>
        <row r="52">
          <cell r="B52" t="str">
            <v>11</v>
          </cell>
          <cell r="C52">
            <v>2023</v>
          </cell>
          <cell r="D52">
            <v>15</v>
          </cell>
          <cell r="E52">
            <v>1</v>
          </cell>
          <cell r="F52">
            <v>1</v>
          </cell>
          <cell r="K52" t="str">
            <v/>
          </cell>
          <cell r="M52" t="str">
            <v>Dignificación del personal de las Instituciones de Seguridad Pública y Procuración de Justicia conforme al Modelo Nacional de Policía y Justicia Cívica</v>
          </cell>
          <cell r="N52">
            <v>0</v>
          </cell>
          <cell r="O52">
            <v>4298978</v>
          </cell>
          <cell r="P52">
            <v>4298978</v>
          </cell>
        </row>
        <row r="53">
          <cell r="B53" t="str">
            <v xml:space="preserve">111 </v>
          </cell>
          <cell r="C53">
            <v>2023</v>
          </cell>
          <cell r="D53">
            <v>15</v>
          </cell>
          <cell r="E53">
            <v>1</v>
          </cell>
          <cell r="F53">
            <v>1</v>
          </cell>
          <cell r="G53">
            <v>1</v>
          </cell>
          <cell r="I53" t="str">
            <v xml:space="preserve"> </v>
          </cell>
          <cell r="K53" t="str">
            <v/>
          </cell>
          <cell r="M53" t="str">
            <v>Mejora salarial, prestaciones y bonos por buen desempeño</v>
          </cell>
          <cell r="N53">
            <v>0</v>
          </cell>
          <cell r="O53">
            <v>0</v>
          </cell>
          <cell r="P53">
            <v>0</v>
          </cell>
        </row>
        <row r="54">
          <cell r="B54" t="str">
            <v>1114000</v>
          </cell>
          <cell r="C54">
            <v>2023</v>
          </cell>
          <cell r="D54">
            <v>15</v>
          </cell>
          <cell r="E54">
            <v>1</v>
          </cell>
          <cell r="F54">
            <v>1</v>
          </cell>
          <cell r="G54">
            <v>1</v>
          </cell>
          <cell r="H54">
            <v>4000</v>
          </cell>
          <cell r="K54" t="str">
            <v/>
          </cell>
          <cell r="M54" t="str">
            <v>Transferencias, Asignaciones, Subsidios y Otras Ayudas</v>
          </cell>
          <cell r="N54">
            <v>0</v>
          </cell>
          <cell r="O54">
            <v>0</v>
          </cell>
          <cell r="P54">
            <v>0</v>
          </cell>
        </row>
        <row r="55">
          <cell r="B55" t="str">
            <v>11140004400</v>
          </cell>
          <cell r="C55">
            <v>2023</v>
          </cell>
          <cell r="D55">
            <v>15</v>
          </cell>
          <cell r="E55">
            <v>1</v>
          </cell>
          <cell r="F55">
            <v>1</v>
          </cell>
          <cell r="G55">
            <v>1</v>
          </cell>
          <cell r="H55">
            <v>4000</v>
          </cell>
          <cell r="I55">
            <v>4400</v>
          </cell>
          <cell r="M55" t="str">
            <v>Ayudas Sociales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11140004400441</v>
          </cell>
          <cell r="C56">
            <v>2023</v>
          </cell>
          <cell r="D56">
            <v>15</v>
          </cell>
          <cell r="E56">
            <v>1</v>
          </cell>
          <cell r="F56">
            <v>1</v>
          </cell>
          <cell r="G56">
            <v>1</v>
          </cell>
          <cell r="H56">
            <v>4000</v>
          </cell>
          <cell r="I56">
            <v>4400</v>
          </cell>
          <cell r="J56">
            <v>441</v>
          </cell>
          <cell r="M56" t="str">
            <v>Ayudas sociales a personas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111400044004411</v>
          </cell>
          <cell r="C57">
            <v>2023</v>
          </cell>
          <cell r="D57">
            <v>15</v>
          </cell>
          <cell r="E57">
            <v>1</v>
          </cell>
          <cell r="F57">
            <v>1</v>
          </cell>
          <cell r="G57">
            <v>1</v>
          </cell>
          <cell r="H57">
            <v>4000</v>
          </cell>
          <cell r="I57">
            <v>4400</v>
          </cell>
          <cell r="J57">
            <v>441</v>
          </cell>
          <cell r="K57">
            <v>1</v>
          </cell>
          <cell r="M57" t="str">
            <v>Ayuda extraordinaria para personal policial.</v>
          </cell>
          <cell r="N57">
            <v>0</v>
          </cell>
          <cell r="O57">
            <v>0</v>
          </cell>
          <cell r="P57">
            <v>0</v>
          </cell>
          <cell r="Q57" t="str">
            <v>Persona</v>
          </cell>
        </row>
        <row r="58">
          <cell r="B58" t="str">
            <v xml:space="preserve">112 </v>
          </cell>
          <cell r="C58">
            <v>2023</v>
          </cell>
          <cell r="D58">
            <v>15</v>
          </cell>
          <cell r="E58">
            <v>1</v>
          </cell>
          <cell r="F58">
            <v>1</v>
          </cell>
          <cell r="G58">
            <v>2</v>
          </cell>
          <cell r="I58" t="str">
            <v xml:space="preserve"> </v>
          </cell>
          <cell r="K58" t="str">
            <v/>
          </cell>
          <cell r="M58" t="str">
            <v>Equipamiento del personal de las instituciones de Seguridad Pública y Procuración de Justicia</v>
          </cell>
          <cell r="N58">
            <v>0</v>
          </cell>
          <cell r="O58">
            <v>4298978</v>
          </cell>
          <cell r="P58">
            <v>4298978</v>
          </cell>
        </row>
        <row r="59">
          <cell r="B59" t="str">
            <v>1122000</v>
          </cell>
          <cell r="C59">
            <v>2023</v>
          </cell>
          <cell r="D59">
            <v>15</v>
          </cell>
          <cell r="E59">
            <v>1</v>
          </cell>
          <cell r="F59">
            <v>1</v>
          </cell>
          <cell r="G59">
            <v>2</v>
          </cell>
          <cell r="H59">
            <v>2000</v>
          </cell>
          <cell r="K59" t="str">
            <v/>
          </cell>
          <cell r="M59" t="str">
            <v>Materiales y Suministros</v>
          </cell>
          <cell r="N59">
            <v>0</v>
          </cell>
          <cell r="O59">
            <v>4298978</v>
          </cell>
          <cell r="P59">
            <v>4298978</v>
          </cell>
        </row>
        <row r="60">
          <cell r="B60" t="str">
            <v>11220002700</v>
          </cell>
          <cell r="C60">
            <v>2023</v>
          </cell>
          <cell r="D60">
            <v>15</v>
          </cell>
          <cell r="E60">
            <v>1</v>
          </cell>
          <cell r="F60">
            <v>1</v>
          </cell>
          <cell r="G60">
            <v>2</v>
          </cell>
          <cell r="H60">
            <v>2000</v>
          </cell>
          <cell r="I60">
            <v>2700</v>
          </cell>
          <cell r="M60" t="str">
            <v xml:space="preserve">Vestuario, blancos, prendas de protección y artículos deportivos </v>
          </cell>
          <cell r="N60">
            <v>0</v>
          </cell>
          <cell r="O60">
            <v>1294110</v>
          </cell>
          <cell r="P60">
            <v>1294110</v>
          </cell>
        </row>
        <row r="61">
          <cell r="B61" t="str">
            <v>11220002700271</v>
          </cell>
          <cell r="C61">
            <v>2023</v>
          </cell>
          <cell r="D61">
            <v>15</v>
          </cell>
          <cell r="E61">
            <v>1</v>
          </cell>
          <cell r="F61">
            <v>1</v>
          </cell>
          <cell r="G61">
            <v>2</v>
          </cell>
          <cell r="H61">
            <v>2000</v>
          </cell>
          <cell r="I61">
            <v>2700</v>
          </cell>
          <cell r="J61">
            <v>271</v>
          </cell>
          <cell r="M61" t="str">
            <v>Vestuario y uniformes para Secretaría de Seguridad Pública Municipal</v>
          </cell>
          <cell r="N61">
            <v>0</v>
          </cell>
          <cell r="O61">
            <v>1294110</v>
          </cell>
          <cell r="P61">
            <v>1294110</v>
          </cell>
        </row>
        <row r="62">
          <cell r="B62" t="str">
            <v>112200027002711</v>
          </cell>
          <cell r="C62">
            <v>2023</v>
          </cell>
          <cell r="D62">
            <v>15</v>
          </cell>
          <cell r="E62">
            <v>1</v>
          </cell>
          <cell r="F62">
            <v>1</v>
          </cell>
          <cell r="G62">
            <v>2</v>
          </cell>
          <cell r="H62">
            <v>2000</v>
          </cell>
          <cell r="I62">
            <v>2700</v>
          </cell>
          <cell r="J62">
            <v>271</v>
          </cell>
          <cell r="K62">
            <v>1</v>
          </cell>
          <cell r="M62" t="str">
            <v>Cinturón táctico</v>
          </cell>
          <cell r="N62">
            <v>0</v>
          </cell>
          <cell r="O62">
            <v>1294110</v>
          </cell>
          <cell r="P62">
            <v>1294110</v>
          </cell>
          <cell r="Q62" t="str">
            <v>Pieza</v>
          </cell>
          <cell r="R62">
            <v>1804</v>
          </cell>
        </row>
        <row r="63">
          <cell r="B63" t="str">
            <v>11220002700272</v>
          </cell>
          <cell r="C63">
            <v>2023</v>
          </cell>
          <cell r="D63">
            <v>15</v>
          </cell>
          <cell r="E63">
            <v>1</v>
          </cell>
          <cell r="F63">
            <v>1</v>
          </cell>
          <cell r="G63">
            <v>2</v>
          </cell>
          <cell r="H63">
            <v>2000</v>
          </cell>
          <cell r="I63">
            <v>2700</v>
          </cell>
          <cell r="J63">
            <v>272</v>
          </cell>
          <cell r="M63" t="str">
            <v>Prendas de seguridad y proteccion personal</v>
          </cell>
          <cell r="N63">
            <v>0</v>
          </cell>
          <cell r="O63">
            <v>0</v>
          </cell>
          <cell r="P63">
            <v>0</v>
          </cell>
        </row>
        <row r="64">
          <cell r="B64" t="str">
            <v>112200027002721</v>
          </cell>
          <cell r="C64">
            <v>2023</v>
          </cell>
          <cell r="D64">
            <v>15</v>
          </cell>
          <cell r="E64">
            <v>1</v>
          </cell>
          <cell r="F64">
            <v>1</v>
          </cell>
          <cell r="G64">
            <v>2</v>
          </cell>
          <cell r="H64">
            <v>2000</v>
          </cell>
          <cell r="I64">
            <v>2700</v>
          </cell>
          <cell r="J64">
            <v>272</v>
          </cell>
          <cell r="K64">
            <v>1</v>
          </cell>
          <cell r="M64" t="str">
            <v>Fornitura</v>
          </cell>
          <cell r="N64">
            <v>0</v>
          </cell>
          <cell r="O64">
            <v>0</v>
          </cell>
          <cell r="P64">
            <v>0</v>
          </cell>
          <cell r="Q64" t="str">
            <v>Pieza</v>
          </cell>
        </row>
        <row r="65">
          <cell r="B65" t="str">
            <v>11220002800</v>
          </cell>
          <cell r="C65">
            <v>2023</v>
          </cell>
          <cell r="D65">
            <v>15</v>
          </cell>
          <cell r="E65">
            <v>1</v>
          </cell>
          <cell r="F65">
            <v>1</v>
          </cell>
          <cell r="G65">
            <v>2</v>
          </cell>
          <cell r="H65">
            <v>2000</v>
          </cell>
          <cell r="I65">
            <v>2800</v>
          </cell>
          <cell r="M65" t="str">
            <v>Materiales y Suministros para Seguridad</v>
          </cell>
          <cell r="N65">
            <v>0</v>
          </cell>
          <cell r="O65">
            <v>3004868</v>
          </cell>
          <cell r="P65">
            <v>3004868</v>
          </cell>
        </row>
        <row r="66">
          <cell r="B66" t="str">
            <v>11220002800283</v>
          </cell>
          <cell r="C66">
            <v>2023</v>
          </cell>
          <cell r="D66">
            <v>15</v>
          </cell>
          <cell r="E66">
            <v>1</v>
          </cell>
          <cell r="F66">
            <v>1</v>
          </cell>
          <cell r="G66">
            <v>2</v>
          </cell>
          <cell r="H66">
            <v>2000</v>
          </cell>
          <cell r="I66">
            <v>2800</v>
          </cell>
          <cell r="J66">
            <v>283</v>
          </cell>
          <cell r="M66" t="str">
            <v>Prendas de protección para seguridad pública y nacional</v>
          </cell>
          <cell r="N66">
            <v>0</v>
          </cell>
          <cell r="O66">
            <v>3004868</v>
          </cell>
          <cell r="P66">
            <v>3004868</v>
          </cell>
        </row>
        <row r="67">
          <cell r="B67" t="str">
            <v>112200028002831</v>
          </cell>
          <cell r="C67">
            <v>2023</v>
          </cell>
          <cell r="D67">
            <v>15</v>
          </cell>
          <cell r="E67">
            <v>1</v>
          </cell>
          <cell r="F67">
            <v>1</v>
          </cell>
          <cell r="G67">
            <v>2</v>
          </cell>
          <cell r="H67">
            <v>2000</v>
          </cell>
          <cell r="I67">
            <v>2800</v>
          </cell>
          <cell r="J67">
            <v>283</v>
          </cell>
          <cell r="K67">
            <v>1</v>
          </cell>
          <cell r="M67" t="str">
            <v>Prendas de protección para Secretaría de Seguridad Pública Municipal</v>
          </cell>
          <cell r="N67">
            <v>0</v>
          </cell>
          <cell r="O67">
            <v>3004868</v>
          </cell>
          <cell r="P67">
            <v>3004868</v>
          </cell>
        </row>
        <row r="68">
          <cell r="B68" t="str">
            <v>112200028002831001</v>
          </cell>
          <cell r="C68">
            <v>2023</v>
          </cell>
          <cell r="D68">
            <v>15</v>
          </cell>
          <cell r="E68">
            <v>1</v>
          </cell>
          <cell r="F68">
            <v>1</v>
          </cell>
          <cell r="G68">
            <v>2</v>
          </cell>
          <cell r="H68">
            <v>2000</v>
          </cell>
          <cell r="I68">
            <v>2800</v>
          </cell>
          <cell r="J68">
            <v>283</v>
          </cell>
          <cell r="K68">
            <v>1001</v>
          </cell>
          <cell r="M68" t="str">
            <v>Candado de mano de nylon</v>
          </cell>
          <cell r="N68">
            <v>0</v>
          </cell>
          <cell r="O68">
            <v>220756</v>
          </cell>
          <cell r="P68">
            <v>220756</v>
          </cell>
          <cell r="Q68" t="str">
            <v>Pieza</v>
          </cell>
          <cell r="R68">
            <v>203</v>
          </cell>
        </row>
        <row r="69">
          <cell r="B69" t="str">
            <v>112200028002831002</v>
          </cell>
          <cell r="C69">
            <v>2023</v>
          </cell>
          <cell r="D69">
            <v>15</v>
          </cell>
          <cell r="E69">
            <v>1</v>
          </cell>
          <cell r="F69">
            <v>1</v>
          </cell>
          <cell r="G69">
            <v>2</v>
          </cell>
          <cell r="H69">
            <v>2000</v>
          </cell>
          <cell r="I69">
            <v>2800</v>
          </cell>
          <cell r="J69">
            <v>283</v>
          </cell>
          <cell r="K69">
            <v>1002</v>
          </cell>
          <cell r="M69" t="str">
            <v>Candado de mano metálico</v>
          </cell>
          <cell r="N69">
            <v>0</v>
          </cell>
          <cell r="O69">
            <v>2784112</v>
          </cell>
          <cell r="P69">
            <v>2784112</v>
          </cell>
          <cell r="Q69" t="str">
            <v>Pieza</v>
          </cell>
          <cell r="R69">
            <v>2360</v>
          </cell>
        </row>
        <row r="70">
          <cell r="B70" t="str">
            <v>112200028002831003</v>
          </cell>
          <cell r="C70">
            <v>2023</v>
          </cell>
          <cell r="D70">
            <v>15</v>
          </cell>
          <cell r="E70">
            <v>1</v>
          </cell>
          <cell r="F70">
            <v>1</v>
          </cell>
          <cell r="G70">
            <v>2</v>
          </cell>
          <cell r="H70">
            <v>2000</v>
          </cell>
          <cell r="I70">
            <v>2800</v>
          </cell>
          <cell r="J70">
            <v>283</v>
          </cell>
          <cell r="K70">
            <v>1003</v>
          </cell>
          <cell r="M70" t="str">
            <v>Casco balístico mínimo nivel III-A</v>
          </cell>
          <cell r="N70">
            <v>0</v>
          </cell>
          <cell r="O70">
            <v>0</v>
          </cell>
          <cell r="P70">
            <v>0</v>
          </cell>
          <cell r="Q70" t="str">
            <v>Pieza</v>
          </cell>
        </row>
        <row r="71">
          <cell r="B71" t="str">
            <v>112200028002831004</v>
          </cell>
          <cell r="C71">
            <v>2023</v>
          </cell>
          <cell r="D71">
            <v>15</v>
          </cell>
          <cell r="E71">
            <v>1</v>
          </cell>
          <cell r="F71">
            <v>1</v>
          </cell>
          <cell r="G71">
            <v>2</v>
          </cell>
          <cell r="H71">
            <v>2000</v>
          </cell>
          <cell r="I71">
            <v>2800</v>
          </cell>
          <cell r="J71">
            <v>283</v>
          </cell>
          <cell r="K71">
            <v>1004</v>
          </cell>
          <cell r="M71" t="str">
            <v>Chaleco balístico mínimo nivel III-A, con dos placas balísticas nivel IV</v>
          </cell>
          <cell r="N71">
            <v>0</v>
          </cell>
          <cell r="O71">
            <v>0</v>
          </cell>
          <cell r="P71">
            <v>0</v>
          </cell>
          <cell r="Q71" t="str">
            <v>Pieza</v>
          </cell>
        </row>
        <row r="72">
          <cell r="B72" t="str">
            <v>12</v>
          </cell>
          <cell r="C72">
            <v>2023</v>
          </cell>
          <cell r="D72">
            <v>15</v>
          </cell>
          <cell r="E72">
            <v>1</v>
          </cell>
          <cell r="F72">
            <v>2</v>
          </cell>
          <cell r="M72" t="str">
            <v>Certificación, capacitación y profesionalización de los elementos policiales de las Instituciones de Seguridad Pública conforme al Modelo Nacional de Policía y Justicia Cívica</v>
          </cell>
          <cell r="N72">
            <v>0</v>
          </cell>
          <cell r="O72">
            <v>17087965</v>
          </cell>
          <cell r="P72">
            <v>17087965</v>
          </cell>
        </row>
        <row r="73">
          <cell r="B73" t="str">
            <v>123</v>
          </cell>
          <cell r="C73">
            <v>2023</v>
          </cell>
          <cell r="D73">
            <v>15</v>
          </cell>
          <cell r="E73">
            <v>1</v>
          </cell>
          <cell r="F73">
            <v>2</v>
          </cell>
          <cell r="G73">
            <v>3</v>
          </cell>
          <cell r="M73" t="str">
            <v>Fortalecimiento de las capacidades de evaluación en control de confianza</v>
          </cell>
          <cell r="N73">
            <v>0</v>
          </cell>
          <cell r="O73">
            <v>5477736</v>
          </cell>
          <cell r="P73">
            <v>5477736</v>
          </cell>
        </row>
        <row r="74">
          <cell r="B74" t="str">
            <v>1233000</v>
          </cell>
          <cell r="C74">
            <v>2023</v>
          </cell>
          <cell r="D74">
            <v>15</v>
          </cell>
          <cell r="E74">
            <v>1</v>
          </cell>
          <cell r="F74">
            <v>2</v>
          </cell>
          <cell r="G74">
            <v>3</v>
          </cell>
          <cell r="H74">
            <v>3000</v>
          </cell>
          <cell r="M74" t="str">
            <v>Servicios Generales</v>
          </cell>
          <cell r="N74">
            <v>0</v>
          </cell>
          <cell r="O74">
            <v>5477736</v>
          </cell>
          <cell r="P74">
            <v>5477736</v>
          </cell>
        </row>
        <row r="75">
          <cell r="B75" t="str">
            <v>12330003300</v>
          </cell>
          <cell r="C75">
            <v>2023</v>
          </cell>
          <cell r="D75">
            <v>15</v>
          </cell>
          <cell r="E75">
            <v>1</v>
          </cell>
          <cell r="F75">
            <v>2</v>
          </cell>
          <cell r="G75">
            <v>3</v>
          </cell>
          <cell r="H75">
            <v>3000</v>
          </cell>
          <cell r="I75">
            <v>3300</v>
          </cell>
          <cell r="M75" t="str">
            <v>Servicios Profesionales, Científicos, Técnicos y Otros Servicios</v>
          </cell>
          <cell r="N75">
            <v>0</v>
          </cell>
          <cell r="O75">
            <v>5477736</v>
          </cell>
          <cell r="P75">
            <v>5477736</v>
          </cell>
        </row>
        <row r="76">
          <cell r="B76" t="str">
            <v>12330003300339</v>
          </cell>
          <cell r="C76">
            <v>2023</v>
          </cell>
          <cell r="D76">
            <v>15</v>
          </cell>
          <cell r="E76">
            <v>1</v>
          </cell>
          <cell r="F76">
            <v>2</v>
          </cell>
          <cell r="G76">
            <v>3</v>
          </cell>
          <cell r="H76">
            <v>3000</v>
          </cell>
          <cell r="I76">
            <v>3300</v>
          </cell>
          <cell r="J76">
            <v>339</v>
          </cell>
          <cell r="M76" t="str">
            <v>Servicios Profesionales, Científicos, Técnicos Integrales</v>
          </cell>
          <cell r="N76">
            <v>0</v>
          </cell>
          <cell r="O76">
            <v>5477736</v>
          </cell>
          <cell r="P76">
            <v>5477736</v>
          </cell>
        </row>
        <row r="77">
          <cell r="B77" t="str">
            <v>123300033003391</v>
          </cell>
          <cell r="C77">
            <v>2023</v>
          </cell>
          <cell r="D77">
            <v>15</v>
          </cell>
          <cell r="E77">
            <v>1</v>
          </cell>
          <cell r="F77">
            <v>2</v>
          </cell>
          <cell r="G77">
            <v>3</v>
          </cell>
          <cell r="H77">
            <v>3000</v>
          </cell>
          <cell r="I77">
            <v>3300</v>
          </cell>
          <cell r="J77">
            <v>339</v>
          </cell>
          <cell r="K77">
            <v>1</v>
          </cell>
          <cell r="M77" t="str">
            <v>Aplicación de evaluaciones a personal en activo (Permanencias, Ascensos y Promociones).</v>
          </cell>
          <cell r="N77">
            <v>0</v>
          </cell>
          <cell r="O77">
            <v>1490500</v>
          </cell>
          <cell r="P77">
            <v>1490500</v>
          </cell>
          <cell r="Q77" t="str">
            <v>Persona</v>
          </cell>
          <cell r="S77">
            <v>271</v>
          </cell>
        </row>
        <row r="78">
          <cell r="B78" t="str">
            <v>123300033003392</v>
          </cell>
          <cell r="C78">
            <v>2023</v>
          </cell>
          <cell r="D78">
            <v>15</v>
          </cell>
          <cell r="E78">
            <v>1</v>
          </cell>
          <cell r="F78">
            <v>2</v>
          </cell>
          <cell r="G78">
            <v>3</v>
          </cell>
          <cell r="H78">
            <v>3000</v>
          </cell>
          <cell r="I78">
            <v>3300</v>
          </cell>
          <cell r="J78">
            <v>339</v>
          </cell>
          <cell r="K78">
            <v>2</v>
          </cell>
          <cell r="M78" t="str">
            <v>Evaluaciones a aspirantes de nuevo ingreso</v>
          </cell>
          <cell r="N78">
            <v>0</v>
          </cell>
          <cell r="O78">
            <v>2392500</v>
          </cell>
          <cell r="P78">
            <v>2392500</v>
          </cell>
          <cell r="Q78" t="str">
            <v>Persona</v>
          </cell>
          <cell r="S78">
            <v>435</v>
          </cell>
        </row>
        <row r="79">
          <cell r="B79" t="str">
            <v>123300033003393</v>
          </cell>
          <cell r="C79">
            <v>2023</v>
          </cell>
          <cell r="D79">
            <v>15</v>
          </cell>
          <cell r="E79">
            <v>1</v>
          </cell>
          <cell r="F79">
            <v>2</v>
          </cell>
          <cell r="G79">
            <v>3</v>
          </cell>
          <cell r="H79">
            <v>3000</v>
          </cell>
          <cell r="I79">
            <v>3300</v>
          </cell>
          <cell r="J79">
            <v>339</v>
          </cell>
          <cell r="K79">
            <v>3</v>
          </cell>
          <cell r="M79" t="str">
            <v xml:space="preserve">3 Pruebas para Licencia Oficial Colectiva (Psicológica, Médica y Toxicológica). </v>
          </cell>
          <cell r="N79">
            <v>0</v>
          </cell>
          <cell r="O79">
            <v>1594736</v>
          </cell>
          <cell r="P79">
            <v>1594736</v>
          </cell>
          <cell r="Q79" t="str">
            <v>Persona</v>
          </cell>
          <cell r="S79">
            <v>451</v>
          </cell>
        </row>
        <row r="80">
          <cell r="B80" t="str">
            <v>124</v>
          </cell>
          <cell r="C80">
            <v>2023</v>
          </cell>
          <cell r="D80">
            <v>15</v>
          </cell>
          <cell r="E80">
            <v>1</v>
          </cell>
          <cell r="F80">
            <v>2</v>
          </cell>
          <cell r="G80">
            <v>4</v>
          </cell>
          <cell r="M80" t="str">
            <v>Capacitación en todas sus modalidades para el mejor desempeño de los elementos de las instituciones de seguridad pública y de procuración de justicia conforme al Modelo Nacional de Policía y Justicia Cívica</v>
          </cell>
          <cell r="N80">
            <v>0</v>
          </cell>
          <cell r="O80">
            <v>11610229</v>
          </cell>
          <cell r="P80">
            <v>11610229</v>
          </cell>
        </row>
        <row r="81">
          <cell r="B81" t="str">
            <v>1243000</v>
          </cell>
          <cell r="C81">
            <v>2023</v>
          </cell>
          <cell r="D81">
            <v>15</v>
          </cell>
          <cell r="E81">
            <v>1</v>
          </cell>
          <cell r="F81">
            <v>2</v>
          </cell>
          <cell r="G81">
            <v>4</v>
          </cell>
          <cell r="H81">
            <v>3000</v>
          </cell>
          <cell r="M81" t="str">
            <v>Servicios Generales</v>
          </cell>
          <cell r="N81">
            <v>0</v>
          </cell>
          <cell r="O81">
            <v>11610229</v>
          </cell>
          <cell r="P81">
            <v>11610229</v>
          </cell>
        </row>
        <row r="82">
          <cell r="B82" t="str">
            <v>12430003300</v>
          </cell>
          <cell r="C82">
            <v>2023</v>
          </cell>
          <cell r="D82">
            <v>15</v>
          </cell>
          <cell r="E82">
            <v>1</v>
          </cell>
          <cell r="F82">
            <v>2</v>
          </cell>
          <cell r="G82">
            <v>4</v>
          </cell>
          <cell r="H82">
            <v>3000</v>
          </cell>
          <cell r="I82">
            <v>3300</v>
          </cell>
          <cell r="M82" t="str">
            <v>Servicios Profesionales, Científicos, Técnicos y Otros Servicios</v>
          </cell>
          <cell r="N82">
            <v>0</v>
          </cell>
          <cell r="O82">
            <v>11610229</v>
          </cell>
          <cell r="P82">
            <v>11610229</v>
          </cell>
        </row>
        <row r="83">
          <cell r="B83" t="str">
            <v>12430003300334</v>
          </cell>
          <cell r="C83">
            <v>2023</v>
          </cell>
          <cell r="D83">
            <v>15</v>
          </cell>
          <cell r="E83">
            <v>1</v>
          </cell>
          <cell r="F83">
            <v>2</v>
          </cell>
          <cell r="G83">
            <v>4</v>
          </cell>
          <cell r="H83">
            <v>3000</v>
          </cell>
          <cell r="I83">
            <v>3300</v>
          </cell>
          <cell r="J83">
            <v>334</v>
          </cell>
          <cell r="M83" t="str">
            <v>Servicios de capacitación</v>
          </cell>
          <cell r="N83">
            <v>0</v>
          </cell>
          <cell r="O83">
            <v>11610229</v>
          </cell>
          <cell r="P83">
            <v>11610229</v>
          </cell>
        </row>
        <row r="84">
          <cell r="B84" t="str">
            <v>124300033003341</v>
          </cell>
          <cell r="C84">
            <v>2023</v>
          </cell>
          <cell r="D84">
            <v>15</v>
          </cell>
          <cell r="E84">
            <v>1</v>
          </cell>
          <cell r="F84">
            <v>2</v>
          </cell>
          <cell r="G84">
            <v>4</v>
          </cell>
          <cell r="H84">
            <v>3000</v>
          </cell>
          <cell r="I84">
            <v>3300</v>
          </cell>
          <cell r="J84">
            <v>334</v>
          </cell>
          <cell r="K84">
            <v>1</v>
          </cell>
          <cell r="M84" t="str">
            <v>Formación Inicial Aspirantes</v>
          </cell>
          <cell r="N84">
            <v>0</v>
          </cell>
          <cell r="O84">
            <v>3527359</v>
          </cell>
          <cell r="P84">
            <v>3527359</v>
          </cell>
          <cell r="Q84" t="str">
            <v>Servicio</v>
          </cell>
          <cell r="R84">
            <v>1</v>
          </cell>
          <cell r="S84">
            <v>114</v>
          </cell>
        </row>
        <row r="85">
          <cell r="B85" t="str">
            <v>124300033003342</v>
          </cell>
          <cell r="C85">
            <v>2023</v>
          </cell>
          <cell r="D85">
            <v>15</v>
          </cell>
          <cell r="E85">
            <v>1</v>
          </cell>
          <cell r="F85">
            <v>2</v>
          </cell>
          <cell r="G85">
            <v>4</v>
          </cell>
          <cell r="H85">
            <v>3000</v>
          </cell>
          <cell r="I85">
            <v>3300</v>
          </cell>
          <cell r="J85">
            <v>334</v>
          </cell>
          <cell r="K85">
            <v>2</v>
          </cell>
          <cell r="M85" t="str">
            <v>Formación Inicial para Elementos en Activo</v>
          </cell>
          <cell r="N85">
            <v>0</v>
          </cell>
          <cell r="O85">
            <v>1184040</v>
          </cell>
          <cell r="P85">
            <v>1184040</v>
          </cell>
          <cell r="Q85" t="str">
            <v>Servicio</v>
          </cell>
          <cell r="R85">
            <v>1</v>
          </cell>
          <cell r="S85">
            <v>78</v>
          </cell>
        </row>
        <row r="86">
          <cell r="B86" t="str">
            <v>124300033003343</v>
          </cell>
          <cell r="C86">
            <v>2023</v>
          </cell>
          <cell r="D86">
            <v>15</v>
          </cell>
          <cell r="E86">
            <v>1</v>
          </cell>
          <cell r="F86">
            <v>2</v>
          </cell>
          <cell r="G86">
            <v>4</v>
          </cell>
          <cell r="H86">
            <v>3000</v>
          </cell>
          <cell r="I86">
            <v>3300</v>
          </cell>
          <cell r="J86">
            <v>334</v>
          </cell>
          <cell r="K86">
            <v>3</v>
          </cell>
          <cell r="M86" t="str">
            <v>Competencias Básicas de la Función Policial</v>
          </cell>
          <cell r="N86">
            <v>0</v>
          </cell>
          <cell r="O86">
            <v>687280</v>
          </cell>
          <cell r="P86">
            <v>687280</v>
          </cell>
          <cell r="Q86" t="str">
            <v>Servicio</v>
          </cell>
          <cell r="R86">
            <v>1</v>
          </cell>
          <cell r="S86">
            <v>294</v>
          </cell>
        </row>
        <row r="87">
          <cell r="B87" t="str">
            <v>124300033003344</v>
          </cell>
          <cell r="C87">
            <v>2023</v>
          </cell>
          <cell r="D87">
            <v>15</v>
          </cell>
          <cell r="E87">
            <v>1</v>
          </cell>
          <cell r="F87">
            <v>2</v>
          </cell>
          <cell r="G87">
            <v>4</v>
          </cell>
          <cell r="H87">
            <v>3000</v>
          </cell>
          <cell r="I87">
            <v>3300</v>
          </cell>
          <cell r="J87">
            <v>334</v>
          </cell>
          <cell r="K87">
            <v>4</v>
          </cell>
          <cell r="M87" t="str">
            <v>Justicia Cívica</v>
          </cell>
          <cell r="N87">
            <v>0</v>
          </cell>
          <cell r="O87">
            <v>1278750</v>
          </cell>
          <cell r="P87">
            <v>1278750</v>
          </cell>
          <cell r="Q87" t="str">
            <v>Servicio</v>
          </cell>
          <cell r="R87">
            <v>1</v>
          </cell>
          <cell r="S87">
            <v>452</v>
          </cell>
        </row>
        <row r="88">
          <cell r="B88" t="str">
            <v>124300033003345</v>
          </cell>
          <cell r="C88">
            <v>2023</v>
          </cell>
          <cell r="D88">
            <v>15</v>
          </cell>
          <cell r="E88">
            <v>1</v>
          </cell>
          <cell r="F88">
            <v>2</v>
          </cell>
          <cell r="G88">
            <v>4</v>
          </cell>
          <cell r="H88">
            <v>3000</v>
          </cell>
          <cell r="I88">
            <v>3300</v>
          </cell>
          <cell r="J88">
            <v>334</v>
          </cell>
          <cell r="K88">
            <v>5</v>
          </cell>
          <cell r="M88" t="str">
            <v>Protocolo de Actuación Policial ante Hechos Delictivos</v>
          </cell>
          <cell r="N88">
            <v>0</v>
          </cell>
          <cell r="O88">
            <v>619520</v>
          </cell>
          <cell r="P88">
            <v>619520</v>
          </cell>
          <cell r="Q88" t="str">
            <v>Servicio</v>
          </cell>
          <cell r="R88">
            <v>1</v>
          </cell>
          <cell r="S88">
            <v>352</v>
          </cell>
        </row>
        <row r="89">
          <cell r="B89" t="str">
            <v>124300033003346</v>
          </cell>
          <cell r="C89">
            <v>2023</v>
          </cell>
          <cell r="D89">
            <v>15</v>
          </cell>
          <cell r="E89">
            <v>1</v>
          </cell>
          <cell r="F89">
            <v>2</v>
          </cell>
          <cell r="G89">
            <v>4</v>
          </cell>
          <cell r="H89">
            <v>3000</v>
          </cell>
          <cell r="I89">
            <v>3300</v>
          </cell>
          <cell r="J89">
            <v>334</v>
          </cell>
          <cell r="K89">
            <v>6</v>
          </cell>
          <cell r="M89" t="str">
            <v>Protocolo para la Actuación Policial ante Casos de Violencia contra las Mujeres y Feminicidios</v>
          </cell>
          <cell r="N89">
            <v>0</v>
          </cell>
          <cell r="O89">
            <v>871200</v>
          </cell>
          <cell r="P89">
            <v>871200</v>
          </cell>
          <cell r="Q89" t="str">
            <v>Servicio</v>
          </cell>
          <cell r="R89">
            <v>1</v>
          </cell>
          <cell r="S89">
            <v>495</v>
          </cell>
        </row>
        <row r="90">
          <cell r="B90" t="str">
            <v>124300033003347</v>
          </cell>
          <cell r="C90">
            <v>2023</v>
          </cell>
          <cell r="D90">
            <v>15</v>
          </cell>
          <cell r="E90">
            <v>1</v>
          </cell>
          <cell r="F90">
            <v>2</v>
          </cell>
          <cell r="G90">
            <v>4</v>
          </cell>
          <cell r="H90">
            <v>3000</v>
          </cell>
          <cell r="I90">
            <v>3300</v>
          </cell>
          <cell r="J90">
            <v>334</v>
          </cell>
          <cell r="K90">
            <v>7</v>
          </cell>
          <cell r="M90" t="str">
            <v>Policía de Proximidad con Perspectiva de Género</v>
          </cell>
          <cell r="N90">
            <v>0</v>
          </cell>
          <cell r="O90">
            <v>242000</v>
          </cell>
          <cell r="P90">
            <v>242000</v>
          </cell>
          <cell r="Q90" t="str">
            <v>Servicio</v>
          </cell>
          <cell r="R90">
            <v>1</v>
          </cell>
          <cell r="S90">
            <v>88</v>
          </cell>
        </row>
        <row r="91">
          <cell r="B91" t="str">
            <v>124300033003348</v>
          </cell>
          <cell r="C91">
            <v>2023</v>
          </cell>
          <cell r="D91">
            <v>15</v>
          </cell>
          <cell r="E91">
            <v>1</v>
          </cell>
          <cell r="F91">
            <v>2</v>
          </cell>
          <cell r="G91">
            <v>4</v>
          </cell>
          <cell r="H91">
            <v>3000</v>
          </cell>
          <cell r="I91">
            <v>3300</v>
          </cell>
          <cell r="J91">
            <v>334</v>
          </cell>
          <cell r="K91">
            <v>8</v>
          </cell>
          <cell r="M91" t="str">
            <v>Protocolo para la Atención a Víctimas Vulnerables</v>
          </cell>
          <cell r="N91">
            <v>0</v>
          </cell>
          <cell r="O91">
            <v>44000</v>
          </cell>
          <cell r="P91">
            <v>44000</v>
          </cell>
          <cell r="Q91" t="str">
            <v>Servicio</v>
          </cell>
          <cell r="R91">
            <v>1</v>
          </cell>
          <cell r="S91">
            <v>25</v>
          </cell>
        </row>
        <row r="92">
          <cell r="B92" t="str">
            <v>124300033003349</v>
          </cell>
          <cell r="C92">
            <v>2023</v>
          </cell>
          <cell r="D92">
            <v>15</v>
          </cell>
          <cell r="E92">
            <v>1</v>
          </cell>
          <cell r="F92">
            <v>2</v>
          </cell>
          <cell r="G92">
            <v>4</v>
          </cell>
          <cell r="H92">
            <v>3000</v>
          </cell>
          <cell r="I92">
            <v>3300</v>
          </cell>
          <cell r="J92">
            <v>334</v>
          </cell>
          <cell r="K92">
            <v>9</v>
          </cell>
          <cell r="M92" t="str">
            <v>Atención a la Violencia de Género en el Ámbito Familiar</v>
          </cell>
          <cell r="N92">
            <v>0</v>
          </cell>
          <cell r="O92">
            <v>117920</v>
          </cell>
          <cell r="P92">
            <v>117920</v>
          </cell>
          <cell r="Q92" t="str">
            <v>Servicio</v>
          </cell>
          <cell r="R92">
            <v>1</v>
          </cell>
          <cell r="S92">
            <v>67</v>
          </cell>
        </row>
        <row r="93">
          <cell r="B93" t="str">
            <v>1243000330033410</v>
          </cell>
          <cell r="C93">
            <v>2023</v>
          </cell>
          <cell r="D93">
            <v>15</v>
          </cell>
          <cell r="E93">
            <v>1</v>
          </cell>
          <cell r="F93">
            <v>2</v>
          </cell>
          <cell r="G93">
            <v>4</v>
          </cell>
          <cell r="H93">
            <v>3000</v>
          </cell>
          <cell r="I93">
            <v>3300</v>
          </cell>
          <cell r="J93">
            <v>334</v>
          </cell>
          <cell r="K93">
            <v>10</v>
          </cell>
          <cell r="M93" t="str">
            <v>Atención Integral de Primer Contacto a Mujeres Víctimas de Violencia de Género</v>
          </cell>
          <cell r="N93">
            <v>0</v>
          </cell>
          <cell r="O93">
            <v>17600</v>
          </cell>
          <cell r="P93">
            <v>17600</v>
          </cell>
          <cell r="Q93" t="str">
            <v>Servicio</v>
          </cell>
          <cell r="R93">
            <v>1</v>
          </cell>
          <cell r="S93">
            <v>10</v>
          </cell>
        </row>
        <row r="94">
          <cell r="B94" t="str">
            <v>1243000330033411</v>
          </cell>
          <cell r="C94">
            <v>2023</v>
          </cell>
          <cell r="D94">
            <v>15</v>
          </cell>
          <cell r="E94">
            <v>1</v>
          </cell>
          <cell r="F94">
            <v>2</v>
          </cell>
          <cell r="G94">
            <v>4</v>
          </cell>
          <cell r="H94">
            <v>3000</v>
          </cell>
          <cell r="I94">
            <v>3300</v>
          </cell>
          <cell r="J94">
            <v>334</v>
          </cell>
          <cell r="K94">
            <v>11</v>
          </cell>
          <cell r="M94" t="str">
            <v>Seguridad Pública con Perspectiva de Género</v>
          </cell>
          <cell r="N94">
            <v>0</v>
          </cell>
          <cell r="O94">
            <v>207680</v>
          </cell>
          <cell r="P94">
            <v>207680</v>
          </cell>
          <cell r="Q94" t="str">
            <v>Servicio</v>
          </cell>
          <cell r="R94">
            <v>1</v>
          </cell>
          <cell r="S94">
            <v>118</v>
          </cell>
        </row>
        <row r="95">
          <cell r="B95" t="str">
            <v>1243000330033412</v>
          </cell>
          <cell r="C95">
            <v>2023</v>
          </cell>
          <cell r="D95">
            <v>15</v>
          </cell>
          <cell r="E95">
            <v>1</v>
          </cell>
          <cell r="F95">
            <v>2</v>
          </cell>
          <cell r="G95">
            <v>4</v>
          </cell>
          <cell r="H95">
            <v>3000</v>
          </cell>
          <cell r="I95">
            <v>3300</v>
          </cell>
          <cell r="J95">
            <v>334</v>
          </cell>
          <cell r="K95">
            <v>12</v>
          </cell>
          <cell r="M95" t="str">
            <v>Atención a Víctimas</v>
          </cell>
          <cell r="N95">
            <v>0</v>
          </cell>
          <cell r="O95">
            <v>105600</v>
          </cell>
          <cell r="P95">
            <v>105600</v>
          </cell>
          <cell r="Q95" t="str">
            <v>Servicio</v>
          </cell>
          <cell r="R95">
            <v>1</v>
          </cell>
          <cell r="S95">
            <v>60</v>
          </cell>
        </row>
        <row r="96">
          <cell r="B96" t="str">
            <v>1243000330033413</v>
          </cell>
          <cell r="C96">
            <v>2023</v>
          </cell>
          <cell r="D96">
            <v>15</v>
          </cell>
          <cell r="E96">
            <v>1</v>
          </cell>
          <cell r="F96">
            <v>2</v>
          </cell>
          <cell r="G96">
            <v>4</v>
          </cell>
          <cell r="H96">
            <v>3000</v>
          </cell>
          <cell r="I96">
            <v>3300</v>
          </cell>
          <cell r="J96">
            <v>334</v>
          </cell>
          <cell r="K96">
            <v>13</v>
          </cell>
          <cell r="M96" t="str">
            <v>Uso de la Fuerza y Derechos Humanos</v>
          </cell>
          <cell r="N96">
            <v>0</v>
          </cell>
          <cell r="O96">
            <v>1158080</v>
          </cell>
          <cell r="P96">
            <v>1158080</v>
          </cell>
          <cell r="Q96" t="str">
            <v>Servicio</v>
          </cell>
          <cell r="R96">
            <v>1</v>
          </cell>
          <cell r="S96">
            <v>658</v>
          </cell>
        </row>
        <row r="97">
          <cell r="B97" t="str">
            <v>1243000330033414</v>
          </cell>
          <cell r="C97">
            <v>2023</v>
          </cell>
          <cell r="D97">
            <v>15</v>
          </cell>
          <cell r="E97">
            <v>1</v>
          </cell>
          <cell r="F97">
            <v>2</v>
          </cell>
          <cell r="G97">
            <v>4</v>
          </cell>
          <cell r="H97">
            <v>3000</v>
          </cell>
          <cell r="I97">
            <v>3300</v>
          </cell>
          <cell r="J97">
            <v>334</v>
          </cell>
          <cell r="K97">
            <v>14</v>
          </cell>
          <cell r="M97" t="str">
            <v>Liderazgo y Ética Policial</v>
          </cell>
          <cell r="N97">
            <v>0</v>
          </cell>
          <cell r="O97">
            <v>0</v>
          </cell>
          <cell r="P97">
            <v>0</v>
          </cell>
          <cell r="Q97" t="str">
            <v>Servicio</v>
          </cell>
          <cell r="R97">
            <v>1</v>
          </cell>
        </row>
        <row r="98">
          <cell r="B98" t="str">
            <v>1243000330033415</v>
          </cell>
          <cell r="C98">
            <v>2023</v>
          </cell>
          <cell r="D98">
            <v>15</v>
          </cell>
          <cell r="E98">
            <v>1</v>
          </cell>
          <cell r="F98">
            <v>2</v>
          </cell>
          <cell r="G98">
            <v>4</v>
          </cell>
          <cell r="H98">
            <v>3000</v>
          </cell>
          <cell r="I98">
            <v>3300</v>
          </cell>
          <cell r="J98">
            <v>334</v>
          </cell>
          <cell r="K98">
            <v>15</v>
          </cell>
          <cell r="M98" t="str">
            <v>Técnicas y Tácticas de Reacción a la Emboscada</v>
          </cell>
          <cell r="N98">
            <v>0</v>
          </cell>
          <cell r="O98">
            <v>39600</v>
          </cell>
          <cell r="P98">
            <v>39600</v>
          </cell>
          <cell r="Q98" t="str">
            <v>Servicio</v>
          </cell>
          <cell r="R98">
            <v>1</v>
          </cell>
          <cell r="S98">
            <v>15</v>
          </cell>
        </row>
        <row r="99">
          <cell r="B99" t="str">
            <v>1243000330033416</v>
          </cell>
          <cell r="C99">
            <v>2023</v>
          </cell>
          <cell r="D99">
            <v>15</v>
          </cell>
          <cell r="E99">
            <v>1</v>
          </cell>
          <cell r="F99">
            <v>2</v>
          </cell>
          <cell r="G99">
            <v>4</v>
          </cell>
          <cell r="H99">
            <v>3000</v>
          </cell>
          <cell r="I99">
            <v>3300</v>
          </cell>
          <cell r="J99">
            <v>334</v>
          </cell>
          <cell r="K99">
            <v>16</v>
          </cell>
          <cell r="M99" t="str">
            <v>Curso - Taller Nuestros Valores, Sentido de Pertenencia e Identidad Policial</v>
          </cell>
          <cell r="N99">
            <v>0</v>
          </cell>
          <cell r="O99">
            <v>0</v>
          </cell>
          <cell r="P99">
            <v>0</v>
          </cell>
          <cell r="Q99" t="str">
            <v>Servicio</v>
          </cell>
        </row>
        <row r="100">
          <cell r="B100" t="str">
            <v>1243000330033417</v>
          </cell>
          <cell r="C100">
            <v>2023</v>
          </cell>
          <cell r="D100">
            <v>15</v>
          </cell>
          <cell r="E100">
            <v>1</v>
          </cell>
          <cell r="F100">
            <v>2</v>
          </cell>
          <cell r="G100">
            <v>4</v>
          </cell>
          <cell r="H100">
            <v>3000</v>
          </cell>
          <cell r="I100">
            <v>3300</v>
          </cell>
          <cell r="J100">
            <v>334</v>
          </cell>
          <cell r="K100">
            <v>17</v>
          </cell>
          <cell r="M100" t="str">
            <v>Primeros Auxilios</v>
          </cell>
          <cell r="N100">
            <v>0</v>
          </cell>
          <cell r="O100">
            <v>352000</v>
          </cell>
          <cell r="P100">
            <v>352000</v>
          </cell>
          <cell r="Q100" t="str">
            <v>Servicio</v>
          </cell>
          <cell r="R100">
            <v>1</v>
          </cell>
          <cell r="S100">
            <v>200</v>
          </cell>
        </row>
        <row r="101">
          <cell r="B101" t="str">
            <v>1243000330033418</v>
          </cell>
          <cell r="C101">
            <v>2023</v>
          </cell>
          <cell r="D101">
            <v>15</v>
          </cell>
          <cell r="E101">
            <v>1</v>
          </cell>
          <cell r="F101">
            <v>2</v>
          </cell>
          <cell r="G101">
            <v>4</v>
          </cell>
          <cell r="H101">
            <v>3000</v>
          </cell>
          <cell r="I101">
            <v>3300</v>
          </cell>
          <cell r="J101">
            <v>334</v>
          </cell>
          <cell r="K101">
            <v>18</v>
          </cell>
          <cell r="M101" t="str">
            <v>Curso de Especialización para Policía de Reacción</v>
          </cell>
          <cell r="N101">
            <v>0</v>
          </cell>
          <cell r="O101">
            <v>50000</v>
          </cell>
          <cell r="P101">
            <v>50000</v>
          </cell>
          <cell r="Q101" t="str">
            <v>Servicio</v>
          </cell>
          <cell r="R101">
            <v>1</v>
          </cell>
          <cell r="S101">
            <v>3</v>
          </cell>
        </row>
        <row r="102">
          <cell r="B102" t="str">
            <v>1243000330033419</v>
          </cell>
          <cell r="C102">
            <v>2023</v>
          </cell>
          <cell r="D102">
            <v>15</v>
          </cell>
          <cell r="E102">
            <v>1</v>
          </cell>
          <cell r="F102">
            <v>2</v>
          </cell>
          <cell r="G102">
            <v>4</v>
          </cell>
          <cell r="H102">
            <v>3000</v>
          </cell>
          <cell r="I102">
            <v>3300</v>
          </cell>
          <cell r="J102">
            <v>334</v>
          </cell>
          <cell r="K102">
            <v>19</v>
          </cell>
          <cell r="M102" t="str">
            <v>Diplomado para Mandos</v>
          </cell>
          <cell r="N102">
            <v>0</v>
          </cell>
          <cell r="O102">
            <v>1095600</v>
          </cell>
          <cell r="P102">
            <v>1095600</v>
          </cell>
          <cell r="Q102" t="str">
            <v>Servicio</v>
          </cell>
          <cell r="R102">
            <v>1</v>
          </cell>
          <cell r="S102">
            <v>83</v>
          </cell>
        </row>
        <row r="103">
          <cell r="B103" t="str">
            <v>1243000330033420</v>
          </cell>
          <cell r="C103">
            <v>2023</v>
          </cell>
          <cell r="D103">
            <v>15</v>
          </cell>
          <cell r="E103">
            <v>1</v>
          </cell>
          <cell r="F103">
            <v>2</v>
          </cell>
          <cell r="G103">
            <v>4</v>
          </cell>
          <cell r="H103">
            <v>3000</v>
          </cell>
          <cell r="I103">
            <v>3300</v>
          </cell>
          <cell r="J103">
            <v>334</v>
          </cell>
          <cell r="K103">
            <v>20</v>
          </cell>
          <cell r="M103" t="str">
            <v>Desarrollo de Habilidades Directivas</v>
          </cell>
          <cell r="N103">
            <v>0</v>
          </cell>
          <cell r="O103">
            <v>4800</v>
          </cell>
          <cell r="P103">
            <v>4800</v>
          </cell>
          <cell r="Q103" t="str">
            <v>Servicio</v>
          </cell>
          <cell r="R103">
            <v>1</v>
          </cell>
          <cell r="S103">
            <v>2</v>
          </cell>
        </row>
        <row r="104">
          <cell r="B104" t="str">
            <v>1243000330033421</v>
          </cell>
          <cell r="C104">
            <v>2023</v>
          </cell>
          <cell r="D104">
            <v>15</v>
          </cell>
          <cell r="E104">
            <v>1</v>
          </cell>
          <cell r="F104">
            <v>2</v>
          </cell>
          <cell r="G104">
            <v>4</v>
          </cell>
          <cell r="H104">
            <v>3000</v>
          </cell>
          <cell r="I104">
            <v>3300</v>
          </cell>
          <cell r="J104">
            <v>334</v>
          </cell>
          <cell r="K104">
            <v>21</v>
          </cell>
          <cell r="M104" t="str">
            <v>Planeación Táctica Operativa</v>
          </cell>
          <cell r="N104">
            <v>0</v>
          </cell>
          <cell r="O104">
            <v>7200</v>
          </cell>
          <cell r="P104">
            <v>7200</v>
          </cell>
          <cell r="Q104" t="str">
            <v>Servicio</v>
          </cell>
          <cell r="R104">
            <v>1</v>
          </cell>
          <cell r="S104">
            <v>2</v>
          </cell>
        </row>
        <row r="105">
          <cell r="B105" t="str">
            <v>1243000330033422</v>
          </cell>
          <cell r="C105">
            <v>2023</v>
          </cell>
          <cell r="D105">
            <v>15</v>
          </cell>
          <cell r="E105">
            <v>1</v>
          </cell>
          <cell r="F105">
            <v>2</v>
          </cell>
          <cell r="G105">
            <v>4</v>
          </cell>
          <cell r="H105">
            <v>3000</v>
          </cell>
          <cell r="I105">
            <v>3300</v>
          </cell>
          <cell r="J105">
            <v>334</v>
          </cell>
          <cell r="K105">
            <v>22</v>
          </cell>
          <cell r="M105" t="str">
            <v>Planeación y Control Policial</v>
          </cell>
          <cell r="N105">
            <v>0</v>
          </cell>
          <cell r="O105">
            <v>0</v>
          </cell>
          <cell r="P105">
            <v>0</v>
          </cell>
          <cell r="Q105" t="str">
            <v>Servicio</v>
          </cell>
        </row>
        <row r="106">
          <cell r="B106" t="str">
            <v>13</v>
          </cell>
          <cell r="C106">
            <v>2023</v>
          </cell>
          <cell r="D106">
            <v>15</v>
          </cell>
          <cell r="E106">
            <v>1</v>
          </cell>
          <cell r="F106">
            <v>3</v>
          </cell>
          <cell r="K106" t="str">
            <v/>
          </cell>
          <cell r="M106" t="str">
            <v>Infraestructura de las Instituciones de seguridad pública e instancias de procuración e impartición de justicia conforme al Modelo Nacional de Policía y Justicia Cívica</v>
          </cell>
          <cell r="N106">
            <v>30000000</v>
          </cell>
          <cell r="O106">
            <v>86533135</v>
          </cell>
          <cell r="P106">
            <v>116533135</v>
          </cell>
        </row>
        <row r="107">
          <cell r="B107" t="str">
            <v>135</v>
          </cell>
          <cell r="C107">
            <v>2023</v>
          </cell>
          <cell r="D107">
            <v>15</v>
          </cell>
          <cell r="E107">
            <v>1</v>
          </cell>
          <cell r="F107">
            <v>3</v>
          </cell>
          <cell r="G107">
            <v>5</v>
          </cell>
          <cell r="M107" t="str">
            <v>Infraestructura de las Instituciones de seguridad pública e instancias de procuración e impartición de justicia conforme al Modelo Nacional de Policía y Justicia Cívica</v>
          </cell>
          <cell r="N107">
            <v>26000000</v>
          </cell>
          <cell r="O107">
            <v>86533135</v>
          </cell>
          <cell r="P107">
            <v>112533135</v>
          </cell>
        </row>
        <row r="108">
          <cell r="B108" t="str">
            <v>135 1</v>
          </cell>
          <cell r="C108">
            <v>2023</v>
          </cell>
          <cell r="D108">
            <v>15</v>
          </cell>
          <cell r="E108">
            <v>1</v>
          </cell>
          <cell r="F108">
            <v>3</v>
          </cell>
          <cell r="G108">
            <v>5</v>
          </cell>
          <cell r="I108" t="str">
            <v xml:space="preserve"> </v>
          </cell>
          <cell r="K108" t="str">
            <v/>
          </cell>
          <cell r="L108">
            <v>1</v>
          </cell>
          <cell r="M108" t="str">
            <v>a) Infraestructura y equipamiento de las instituciones de seguridad pública y procuración de justicia</v>
          </cell>
          <cell r="N108">
            <v>0</v>
          </cell>
          <cell r="O108">
            <v>75409414</v>
          </cell>
          <cell r="P108">
            <v>75409414</v>
          </cell>
        </row>
        <row r="109">
          <cell r="B109" t="str">
            <v>13520001</v>
          </cell>
          <cell r="C109">
            <v>2023</v>
          </cell>
          <cell r="D109">
            <v>15</v>
          </cell>
          <cell r="E109">
            <v>1</v>
          </cell>
          <cell r="F109">
            <v>3</v>
          </cell>
          <cell r="G109">
            <v>5</v>
          </cell>
          <cell r="H109">
            <v>2000</v>
          </cell>
          <cell r="K109" t="str">
            <v/>
          </cell>
          <cell r="L109">
            <v>1</v>
          </cell>
          <cell r="M109" t="str">
            <v>Materiales y Suministros</v>
          </cell>
          <cell r="N109">
            <v>0</v>
          </cell>
          <cell r="O109">
            <v>8123866</v>
          </cell>
          <cell r="P109">
            <v>8123866</v>
          </cell>
        </row>
        <row r="110">
          <cell r="B110" t="str">
            <v>135200021001</v>
          </cell>
          <cell r="C110">
            <v>2023</v>
          </cell>
          <cell r="D110">
            <v>15</v>
          </cell>
          <cell r="E110">
            <v>1</v>
          </cell>
          <cell r="F110">
            <v>3</v>
          </cell>
          <cell r="G110">
            <v>5</v>
          </cell>
          <cell r="H110">
            <v>2000</v>
          </cell>
          <cell r="I110">
            <v>2100</v>
          </cell>
          <cell r="K110" t="str">
            <v/>
          </cell>
          <cell r="L110">
            <v>1</v>
          </cell>
          <cell r="M110" t="str">
            <v>Materiales de Administración, Emisión de Documentos y Artículos Oficiales</v>
          </cell>
          <cell r="N110">
            <v>0</v>
          </cell>
          <cell r="O110">
            <v>8123866</v>
          </cell>
          <cell r="P110">
            <v>8123866</v>
          </cell>
        </row>
        <row r="111">
          <cell r="B111" t="str">
            <v>135200021002111</v>
          </cell>
          <cell r="C111">
            <v>2023</v>
          </cell>
          <cell r="D111">
            <v>15</v>
          </cell>
          <cell r="E111">
            <v>1</v>
          </cell>
          <cell r="F111">
            <v>3</v>
          </cell>
          <cell r="G111">
            <v>5</v>
          </cell>
          <cell r="H111">
            <v>2000</v>
          </cell>
          <cell r="I111">
            <v>2100</v>
          </cell>
          <cell r="J111">
            <v>211</v>
          </cell>
          <cell r="L111">
            <v>1</v>
          </cell>
          <cell r="M111" t="str">
            <v>Materiales, útiles y equipos menores de oficina</v>
          </cell>
          <cell r="N111">
            <v>0</v>
          </cell>
          <cell r="O111">
            <v>8123866</v>
          </cell>
          <cell r="P111">
            <v>8123866</v>
          </cell>
        </row>
        <row r="112">
          <cell r="B112" t="str">
            <v>1352000210021111</v>
          </cell>
          <cell r="C112">
            <v>2023</v>
          </cell>
          <cell r="D112">
            <v>15</v>
          </cell>
          <cell r="E112">
            <v>1</v>
          </cell>
          <cell r="F112">
            <v>3</v>
          </cell>
          <cell r="G112">
            <v>5</v>
          </cell>
          <cell r="H112">
            <v>2000</v>
          </cell>
          <cell r="I112">
            <v>2100</v>
          </cell>
          <cell r="J112">
            <v>211</v>
          </cell>
          <cell r="K112">
            <v>1</v>
          </cell>
          <cell r="L112">
            <v>1</v>
          </cell>
          <cell r="M112" t="str">
            <v>Cinta levanta huella</v>
          </cell>
          <cell r="N112">
            <v>0</v>
          </cell>
          <cell r="O112">
            <v>93364</v>
          </cell>
          <cell r="P112">
            <v>93364</v>
          </cell>
          <cell r="Q112" t="str">
            <v>Pieza</v>
          </cell>
          <cell r="R112">
            <v>79</v>
          </cell>
        </row>
        <row r="113">
          <cell r="B113" t="str">
            <v>1352000210021121</v>
          </cell>
          <cell r="C113">
            <v>2023</v>
          </cell>
          <cell r="D113">
            <v>15</v>
          </cell>
          <cell r="E113">
            <v>1</v>
          </cell>
          <cell r="F113">
            <v>3</v>
          </cell>
          <cell r="G113">
            <v>5</v>
          </cell>
          <cell r="H113">
            <v>2000</v>
          </cell>
          <cell r="I113">
            <v>2100</v>
          </cell>
          <cell r="J113">
            <v>211</v>
          </cell>
          <cell r="K113">
            <v>2</v>
          </cell>
          <cell r="L113">
            <v>1</v>
          </cell>
          <cell r="M113" t="str">
            <v>Kit Primer Respondiente (Patrulla)</v>
          </cell>
          <cell r="N113">
            <v>0</v>
          </cell>
          <cell r="O113">
            <v>1971825</v>
          </cell>
          <cell r="P113">
            <v>1971825</v>
          </cell>
          <cell r="Q113" t="str">
            <v>Paquete/ Pieza</v>
          </cell>
          <cell r="R113">
            <v>443</v>
          </cell>
        </row>
        <row r="114">
          <cell r="B114" t="str">
            <v>1352000210021131</v>
          </cell>
          <cell r="C114">
            <v>2023</v>
          </cell>
          <cell r="D114">
            <v>15</v>
          </cell>
          <cell r="E114">
            <v>1</v>
          </cell>
          <cell r="F114">
            <v>3</v>
          </cell>
          <cell r="G114">
            <v>5</v>
          </cell>
          <cell r="H114">
            <v>2000</v>
          </cell>
          <cell r="I114">
            <v>2100</v>
          </cell>
          <cell r="J114">
            <v>211</v>
          </cell>
          <cell r="K114">
            <v>3</v>
          </cell>
          <cell r="L114">
            <v>1</v>
          </cell>
          <cell r="M114" t="str">
            <v>Kit Primer Respondiente (Personal)</v>
          </cell>
          <cell r="N114">
            <v>0</v>
          </cell>
          <cell r="O114">
            <v>5014773</v>
          </cell>
          <cell r="P114">
            <v>5014773</v>
          </cell>
          <cell r="Q114" t="str">
            <v>Paquete/ Pieza</v>
          </cell>
          <cell r="R114">
            <v>1047</v>
          </cell>
        </row>
        <row r="115">
          <cell r="B115" t="str">
            <v>1352000210021141</v>
          </cell>
          <cell r="C115">
            <v>2023</v>
          </cell>
          <cell r="D115">
            <v>15</v>
          </cell>
          <cell r="E115">
            <v>1</v>
          </cell>
          <cell r="F115">
            <v>3</v>
          </cell>
          <cell r="G115">
            <v>5</v>
          </cell>
          <cell r="H115">
            <v>2000</v>
          </cell>
          <cell r="I115">
            <v>2100</v>
          </cell>
          <cell r="J115">
            <v>211</v>
          </cell>
          <cell r="K115">
            <v>4</v>
          </cell>
          <cell r="L115">
            <v>1</v>
          </cell>
          <cell r="M115" t="str">
            <v>Materiales de Apoyo para procesamiento de indicios o elementos materiales probatorios y equipo de protección personal</v>
          </cell>
          <cell r="N115">
            <v>0</v>
          </cell>
          <cell r="O115">
            <v>1043904</v>
          </cell>
          <cell r="P115">
            <v>1043904</v>
          </cell>
          <cell r="Q115" t="str">
            <v>Paquete/ Pieza</v>
          </cell>
          <cell r="R115">
            <v>173</v>
          </cell>
        </row>
        <row r="116">
          <cell r="B116" t="str">
            <v>135200028001</v>
          </cell>
          <cell r="C116">
            <v>2023</v>
          </cell>
          <cell r="D116">
            <v>15</v>
          </cell>
          <cell r="E116">
            <v>1</v>
          </cell>
          <cell r="F116">
            <v>3</v>
          </cell>
          <cell r="G116">
            <v>5</v>
          </cell>
          <cell r="H116">
            <v>2000</v>
          </cell>
          <cell r="I116">
            <v>2800</v>
          </cell>
          <cell r="L116">
            <v>1</v>
          </cell>
          <cell r="M116" t="str">
            <v>Materiales y Suministros para Seguridad</v>
          </cell>
          <cell r="N116">
            <v>0</v>
          </cell>
          <cell r="O116">
            <v>0</v>
          </cell>
          <cell r="P116">
            <v>0</v>
          </cell>
        </row>
        <row r="117">
          <cell r="B117" t="str">
            <v>135200028002821</v>
          </cell>
          <cell r="C117">
            <v>2023</v>
          </cell>
          <cell r="D117">
            <v>15</v>
          </cell>
          <cell r="E117">
            <v>1</v>
          </cell>
          <cell r="F117">
            <v>3</v>
          </cell>
          <cell r="G117">
            <v>5</v>
          </cell>
          <cell r="H117">
            <v>2000</v>
          </cell>
          <cell r="I117">
            <v>2800</v>
          </cell>
          <cell r="J117">
            <v>282</v>
          </cell>
          <cell r="L117">
            <v>1</v>
          </cell>
          <cell r="M117" t="str">
            <v>Materiales de seguridad pública</v>
          </cell>
          <cell r="N117">
            <v>0</v>
          </cell>
          <cell r="O117">
            <v>0</v>
          </cell>
          <cell r="P117">
            <v>0</v>
          </cell>
        </row>
        <row r="118">
          <cell r="B118" t="str">
            <v>1352000280028211</v>
          </cell>
          <cell r="C118">
            <v>2023</v>
          </cell>
          <cell r="D118">
            <v>15</v>
          </cell>
          <cell r="E118">
            <v>1</v>
          </cell>
          <cell r="F118">
            <v>3</v>
          </cell>
          <cell r="G118">
            <v>5</v>
          </cell>
          <cell r="H118">
            <v>2000</v>
          </cell>
          <cell r="I118">
            <v>2800</v>
          </cell>
          <cell r="J118">
            <v>282</v>
          </cell>
          <cell r="K118">
            <v>1</v>
          </cell>
          <cell r="L118">
            <v>1</v>
          </cell>
          <cell r="M118" t="str">
            <v>Cargador de arma corta</v>
          </cell>
          <cell r="N118">
            <v>0</v>
          </cell>
          <cell r="O118">
            <v>0</v>
          </cell>
          <cell r="P118">
            <v>0</v>
          </cell>
          <cell r="Q118" t="str">
            <v>Pieza</v>
          </cell>
        </row>
        <row r="119">
          <cell r="B119" t="str">
            <v>1352000280028221</v>
          </cell>
          <cell r="C119">
            <v>2023</v>
          </cell>
          <cell r="D119">
            <v>15</v>
          </cell>
          <cell r="E119">
            <v>1</v>
          </cell>
          <cell r="F119">
            <v>3</v>
          </cell>
          <cell r="G119">
            <v>5</v>
          </cell>
          <cell r="H119">
            <v>2000</v>
          </cell>
          <cell r="I119">
            <v>2800</v>
          </cell>
          <cell r="J119">
            <v>282</v>
          </cell>
          <cell r="K119">
            <v>2</v>
          </cell>
          <cell r="L119">
            <v>1</v>
          </cell>
          <cell r="M119" t="str">
            <v>Cargador de arma larga</v>
          </cell>
          <cell r="N119">
            <v>0</v>
          </cell>
          <cell r="O119">
            <v>0</v>
          </cell>
          <cell r="P119">
            <v>0</v>
          </cell>
          <cell r="Q119" t="str">
            <v>Pieza</v>
          </cell>
        </row>
        <row r="120">
          <cell r="B120" t="str">
            <v>1352000280028231</v>
          </cell>
          <cell r="C120">
            <v>2023</v>
          </cell>
          <cell r="D120">
            <v>15</v>
          </cell>
          <cell r="E120">
            <v>1</v>
          </cell>
          <cell r="F120">
            <v>3</v>
          </cell>
          <cell r="G120">
            <v>5</v>
          </cell>
          <cell r="H120">
            <v>2000</v>
          </cell>
          <cell r="I120">
            <v>2800</v>
          </cell>
          <cell r="J120">
            <v>282</v>
          </cell>
          <cell r="K120">
            <v>3</v>
          </cell>
          <cell r="L120">
            <v>1</v>
          </cell>
          <cell r="M120" t="str">
            <v>Cartuchos para arma corta</v>
          </cell>
          <cell r="N120">
            <v>0</v>
          </cell>
          <cell r="O120">
            <v>0</v>
          </cell>
          <cell r="P120">
            <v>0</v>
          </cell>
          <cell r="Q120" t="str">
            <v>Millar</v>
          </cell>
        </row>
        <row r="121">
          <cell r="B121" t="str">
            <v>1352000280028241</v>
          </cell>
          <cell r="C121">
            <v>2023</v>
          </cell>
          <cell r="D121">
            <v>15</v>
          </cell>
          <cell r="E121">
            <v>1</v>
          </cell>
          <cell r="F121">
            <v>3</v>
          </cell>
          <cell r="G121">
            <v>5</v>
          </cell>
          <cell r="H121">
            <v>2000</v>
          </cell>
          <cell r="I121">
            <v>2800</v>
          </cell>
          <cell r="J121">
            <v>282</v>
          </cell>
          <cell r="K121">
            <v>4</v>
          </cell>
          <cell r="L121">
            <v>1</v>
          </cell>
          <cell r="M121" t="str">
            <v>Cartuchos para arma larga</v>
          </cell>
          <cell r="N121">
            <v>0</v>
          </cell>
          <cell r="O121">
            <v>0</v>
          </cell>
          <cell r="P121">
            <v>0</v>
          </cell>
          <cell r="Q121" t="str">
            <v>Millar</v>
          </cell>
        </row>
        <row r="122">
          <cell r="B122" t="str">
            <v>13530001</v>
          </cell>
          <cell r="C122">
            <v>2023</v>
          </cell>
          <cell r="D122">
            <v>15</v>
          </cell>
          <cell r="E122">
            <v>1</v>
          </cell>
          <cell r="F122">
            <v>3</v>
          </cell>
          <cell r="G122">
            <v>5</v>
          </cell>
          <cell r="H122">
            <v>3000</v>
          </cell>
          <cell r="K122" t="str">
            <v/>
          </cell>
          <cell r="L122">
            <v>1</v>
          </cell>
          <cell r="M122" t="str">
            <v>Servicios Generales</v>
          </cell>
          <cell r="N122">
            <v>0</v>
          </cell>
          <cell r="O122">
            <v>0</v>
          </cell>
          <cell r="P122">
            <v>0</v>
          </cell>
        </row>
        <row r="123">
          <cell r="B123" t="str">
            <v>135300033001</v>
          </cell>
          <cell r="C123">
            <v>2023</v>
          </cell>
          <cell r="D123">
            <v>15</v>
          </cell>
          <cell r="E123">
            <v>1</v>
          </cell>
          <cell r="F123">
            <v>3</v>
          </cell>
          <cell r="G123">
            <v>5</v>
          </cell>
          <cell r="H123">
            <v>3000</v>
          </cell>
          <cell r="I123">
            <v>3300</v>
          </cell>
          <cell r="K123" t="str">
            <v/>
          </cell>
          <cell r="L123">
            <v>1</v>
          </cell>
          <cell r="M123" t="str">
            <v>Servicios profesionales, Científicos, Técnicos y Otros Servicios</v>
          </cell>
          <cell r="N123">
            <v>0</v>
          </cell>
          <cell r="O123">
            <v>0</v>
          </cell>
          <cell r="P123">
            <v>0</v>
          </cell>
        </row>
        <row r="124">
          <cell r="B124" t="str">
            <v>135300033003361</v>
          </cell>
          <cell r="C124">
            <v>2023</v>
          </cell>
          <cell r="D124">
            <v>15</v>
          </cell>
          <cell r="E124">
            <v>1</v>
          </cell>
          <cell r="F124">
            <v>3</v>
          </cell>
          <cell r="G124">
            <v>5</v>
          </cell>
          <cell r="H124">
            <v>3000</v>
          </cell>
          <cell r="I124">
            <v>3300</v>
          </cell>
          <cell r="J124">
            <v>336</v>
          </cell>
          <cell r="L124">
            <v>1</v>
          </cell>
          <cell r="M124" t="str">
            <v>Servicios de apoyo administrativo, traducción, fotocopiado e impresión</v>
          </cell>
          <cell r="N124">
            <v>0</v>
          </cell>
          <cell r="O124">
            <v>0</v>
          </cell>
          <cell r="P124">
            <v>0</v>
          </cell>
        </row>
        <row r="125">
          <cell r="B125" t="str">
            <v>1353000330033611</v>
          </cell>
          <cell r="C125">
            <v>2023</v>
          </cell>
          <cell r="D125">
            <v>15</v>
          </cell>
          <cell r="E125">
            <v>1</v>
          </cell>
          <cell r="F125">
            <v>3</v>
          </cell>
          <cell r="G125">
            <v>5</v>
          </cell>
          <cell r="H125">
            <v>3000</v>
          </cell>
          <cell r="I125">
            <v>3300</v>
          </cell>
          <cell r="J125">
            <v>336</v>
          </cell>
          <cell r="K125">
            <v>1</v>
          </cell>
          <cell r="L125">
            <v>1</v>
          </cell>
          <cell r="M125" t="str">
            <v>Anexo de continuación de inspección a personas del Informe Policial Homologado</v>
          </cell>
          <cell r="N125">
            <v>0</v>
          </cell>
          <cell r="O125">
            <v>0</v>
          </cell>
          <cell r="P125">
            <v>0</v>
          </cell>
          <cell r="Q125" t="str">
            <v>Pieza/ Servicio</v>
          </cell>
        </row>
        <row r="126">
          <cell r="B126" t="str">
            <v>1353000330033621</v>
          </cell>
          <cell r="C126">
            <v>2023</v>
          </cell>
          <cell r="D126">
            <v>15</v>
          </cell>
          <cell r="E126">
            <v>1</v>
          </cell>
          <cell r="F126">
            <v>3</v>
          </cell>
          <cell r="G126">
            <v>5</v>
          </cell>
          <cell r="H126">
            <v>3000</v>
          </cell>
          <cell r="I126">
            <v>3300</v>
          </cell>
          <cell r="J126">
            <v>336</v>
          </cell>
          <cell r="K126">
            <v>2</v>
          </cell>
          <cell r="L126">
            <v>1</v>
          </cell>
          <cell r="M126" t="str">
            <v>Anexo de continuación de inspección de vehículos del Informe Policial Homologado</v>
          </cell>
          <cell r="N126">
            <v>0</v>
          </cell>
          <cell r="O126">
            <v>0</v>
          </cell>
          <cell r="P126">
            <v>0</v>
          </cell>
          <cell r="Q126" t="str">
            <v>Pieza/ Servicio</v>
          </cell>
        </row>
        <row r="127">
          <cell r="B127" t="str">
            <v>1353000330033631</v>
          </cell>
          <cell r="C127">
            <v>2023</v>
          </cell>
          <cell r="D127">
            <v>15</v>
          </cell>
          <cell r="E127">
            <v>1</v>
          </cell>
          <cell r="F127">
            <v>3</v>
          </cell>
          <cell r="G127">
            <v>5</v>
          </cell>
          <cell r="H127">
            <v>3000</v>
          </cell>
          <cell r="I127">
            <v>3300</v>
          </cell>
          <cell r="J127">
            <v>336</v>
          </cell>
          <cell r="K127">
            <v>3</v>
          </cell>
          <cell r="L127">
            <v>1</v>
          </cell>
          <cell r="M127" t="str">
            <v>Anexo de continuación de inspección del lugar del Informe Policial Homologado</v>
          </cell>
          <cell r="N127">
            <v>0</v>
          </cell>
          <cell r="O127">
            <v>0</v>
          </cell>
          <cell r="P127">
            <v>0</v>
          </cell>
          <cell r="Q127" t="str">
            <v>Pieza/ Servicio</v>
          </cell>
        </row>
        <row r="128">
          <cell r="B128" t="str">
            <v>1353000330033641</v>
          </cell>
          <cell r="C128">
            <v>2023</v>
          </cell>
          <cell r="D128">
            <v>15</v>
          </cell>
          <cell r="E128">
            <v>1</v>
          </cell>
          <cell r="F128">
            <v>3</v>
          </cell>
          <cell r="G128">
            <v>5</v>
          </cell>
          <cell r="H128">
            <v>3000</v>
          </cell>
          <cell r="I128">
            <v>3300</v>
          </cell>
          <cell r="J128">
            <v>336</v>
          </cell>
          <cell r="K128">
            <v>4</v>
          </cell>
          <cell r="L128">
            <v>1</v>
          </cell>
          <cell r="M128" t="str">
            <v>Anexo de continuación de la descripción de los hechos del Informe Policial Homologado</v>
          </cell>
          <cell r="N128">
            <v>0</v>
          </cell>
          <cell r="O128">
            <v>0</v>
          </cell>
          <cell r="P128">
            <v>0</v>
          </cell>
          <cell r="Q128" t="str">
            <v>Pieza/ Servicio</v>
          </cell>
        </row>
        <row r="129">
          <cell r="B129" t="str">
            <v>1353000330033661</v>
          </cell>
          <cell r="C129">
            <v>2023</v>
          </cell>
          <cell r="D129">
            <v>15</v>
          </cell>
          <cell r="E129">
            <v>1</v>
          </cell>
          <cell r="F129">
            <v>3</v>
          </cell>
          <cell r="G129">
            <v>5</v>
          </cell>
          <cell r="H129">
            <v>3000</v>
          </cell>
          <cell r="I129">
            <v>3300</v>
          </cell>
          <cell r="J129">
            <v>336</v>
          </cell>
          <cell r="K129">
            <v>6</v>
          </cell>
          <cell r="L129">
            <v>1</v>
          </cell>
          <cell r="M129" t="str">
            <v>Diagrama del protocolo PCP</v>
          </cell>
          <cell r="N129">
            <v>0</v>
          </cell>
          <cell r="O129">
            <v>0</v>
          </cell>
          <cell r="P129">
            <v>0</v>
          </cell>
          <cell r="Q129" t="str">
            <v>Pieza/ Servicio</v>
          </cell>
        </row>
        <row r="130">
          <cell r="B130" t="str">
            <v>1353000330033671</v>
          </cell>
          <cell r="C130">
            <v>2023</v>
          </cell>
          <cell r="D130">
            <v>15</v>
          </cell>
          <cell r="E130">
            <v>1</v>
          </cell>
          <cell r="F130">
            <v>3</v>
          </cell>
          <cell r="G130">
            <v>5</v>
          </cell>
          <cell r="H130">
            <v>3000</v>
          </cell>
          <cell r="I130">
            <v>3300</v>
          </cell>
          <cell r="J130">
            <v>336</v>
          </cell>
          <cell r="K130">
            <v>7</v>
          </cell>
          <cell r="L130">
            <v>1</v>
          </cell>
          <cell r="M130" t="str">
            <v>Entrega recepción de indicio o elementos materiales probatorios</v>
          </cell>
          <cell r="N130">
            <v>0</v>
          </cell>
          <cell r="O130">
            <v>0</v>
          </cell>
          <cell r="P130">
            <v>0</v>
          </cell>
          <cell r="Q130" t="str">
            <v>Pieza/ Servicio</v>
          </cell>
        </row>
        <row r="131">
          <cell r="B131" t="str">
            <v>1353000330033681</v>
          </cell>
          <cell r="C131">
            <v>2023</v>
          </cell>
          <cell r="D131">
            <v>15</v>
          </cell>
          <cell r="E131">
            <v>1</v>
          </cell>
          <cell r="F131">
            <v>3</v>
          </cell>
          <cell r="G131">
            <v>5</v>
          </cell>
          <cell r="H131">
            <v>3000</v>
          </cell>
          <cell r="I131">
            <v>3300</v>
          </cell>
          <cell r="J131">
            <v>336</v>
          </cell>
          <cell r="K131">
            <v>8</v>
          </cell>
          <cell r="L131">
            <v>1</v>
          </cell>
          <cell r="M131" t="str">
            <v>Entrega recepción del lugar de intervención</v>
          </cell>
          <cell r="N131">
            <v>0</v>
          </cell>
          <cell r="O131">
            <v>0</v>
          </cell>
          <cell r="P131">
            <v>0</v>
          </cell>
          <cell r="Q131" t="str">
            <v>Pieza/ Servicio</v>
          </cell>
        </row>
        <row r="132">
          <cell r="B132" t="str">
            <v>1353000330033691</v>
          </cell>
          <cell r="C132">
            <v>2023</v>
          </cell>
          <cell r="D132">
            <v>15</v>
          </cell>
          <cell r="E132">
            <v>1</v>
          </cell>
          <cell r="F132">
            <v>3</v>
          </cell>
          <cell r="G132">
            <v>5</v>
          </cell>
          <cell r="H132">
            <v>3000</v>
          </cell>
          <cell r="I132">
            <v>3300</v>
          </cell>
          <cell r="J132">
            <v>336</v>
          </cell>
          <cell r="K132">
            <v>9</v>
          </cell>
          <cell r="L132">
            <v>1</v>
          </cell>
          <cell r="M132" t="str">
            <v>Material de Apoyo de Operación para Primer Respondiente</v>
          </cell>
          <cell r="N132">
            <v>0</v>
          </cell>
          <cell r="O132">
            <v>0</v>
          </cell>
          <cell r="P132">
            <v>0</v>
          </cell>
          <cell r="Q132" t="str">
            <v>Pieza/ Servicio</v>
          </cell>
        </row>
        <row r="133">
          <cell r="B133" t="str">
            <v>13550001</v>
          </cell>
          <cell r="C133">
            <v>2023</v>
          </cell>
          <cell r="D133">
            <v>15</v>
          </cell>
          <cell r="E133">
            <v>1</v>
          </cell>
          <cell r="F133">
            <v>3</v>
          </cell>
          <cell r="G133">
            <v>5</v>
          </cell>
          <cell r="H133">
            <v>5000</v>
          </cell>
          <cell r="K133" t="str">
            <v/>
          </cell>
          <cell r="L133">
            <v>1</v>
          </cell>
          <cell r="M133" t="str">
            <v>Bienes Muebles, Inmuebles e Intangibles</v>
          </cell>
          <cell r="N133">
            <v>0</v>
          </cell>
          <cell r="O133">
            <v>67285548</v>
          </cell>
          <cell r="P133">
            <v>67285548</v>
          </cell>
        </row>
        <row r="134">
          <cell r="B134" t="str">
            <v>135500051001</v>
          </cell>
          <cell r="C134">
            <v>2023</v>
          </cell>
          <cell r="D134">
            <v>15</v>
          </cell>
          <cell r="E134">
            <v>1</v>
          </cell>
          <cell r="F134">
            <v>3</v>
          </cell>
          <cell r="G134">
            <v>5</v>
          </cell>
          <cell r="H134">
            <v>5000</v>
          </cell>
          <cell r="I134">
            <v>5100</v>
          </cell>
          <cell r="L134">
            <v>1</v>
          </cell>
          <cell r="M134" t="str">
            <v>Mobiliario y Equipo de Administración</v>
          </cell>
          <cell r="N134">
            <v>0</v>
          </cell>
          <cell r="O134">
            <v>0</v>
          </cell>
          <cell r="P134">
            <v>0</v>
          </cell>
        </row>
        <row r="135">
          <cell r="B135" t="str">
            <v>135500051005151</v>
          </cell>
          <cell r="C135">
            <v>2023</v>
          </cell>
          <cell r="D135">
            <v>15</v>
          </cell>
          <cell r="E135">
            <v>1</v>
          </cell>
          <cell r="F135">
            <v>3</v>
          </cell>
          <cell r="G135">
            <v>5</v>
          </cell>
          <cell r="H135">
            <v>5000</v>
          </cell>
          <cell r="I135">
            <v>5100</v>
          </cell>
          <cell r="J135">
            <v>515</v>
          </cell>
          <cell r="L135">
            <v>1</v>
          </cell>
          <cell r="M135" t="str">
            <v>Equipo de cómputo y de tecnologías de la información</v>
          </cell>
          <cell r="N135">
            <v>0</v>
          </cell>
          <cell r="O135">
            <v>0</v>
          </cell>
          <cell r="P135">
            <v>0</v>
          </cell>
        </row>
        <row r="136">
          <cell r="B136" t="str">
            <v>1355000510051511</v>
          </cell>
          <cell r="C136">
            <v>2023</v>
          </cell>
          <cell r="D136">
            <v>15</v>
          </cell>
          <cell r="E136">
            <v>1</v>
          </cell>
          <cell r="F136">
            <v>3</v>
          </cell>
          <cell r="G136">
            <v>5</v>
          </cell>
          <cell r="H136">
            <v>5000</v>
          </cell>
          <cell r="I136">
            <v>5100</v>
          </cell>
          <cell r="J136">
            <v>515</v>
          </cell>
          <cell r="K136">
            <v>1</v>
          </cell>
          <cell r="L136">
            <v>1</v>
          </cell>
          <cell r="M136" t="str">
            <v>Lector de reconocimiento automático de placas vehiculares</v>
          </cell>
          <cell r="N136">
            <v>0</v>
          </cell>
          <cell r="O136">
            <v>0</v>
          </cell>
          <cell r="P136">
            <v>0</v>
          </cell>
          <cell r="Q136" t="str">
            <v>Pieza</v>
          </cell>
        </row>
        <row r="137">
          <cell r="B137" t="str">
            <v>135500052001</v>
          </cell>
          <cell r="C137">
            <v>2023</v>
          </cell>
          <cell r="D137">
            <v>15</v>
          </cell>
          <cell r="E137">
            <v>1</v>
          </cell>
          <cell r="F137">
            <v>3</v>
          </cell>
          <cell r="G137">
            <v>5</v>
          </cell>
          <cell r="H137">
            <v>5000</v>
          </cell>
          <cell r="I137">
            <v>5200</v>
          </cell>
          <cell r="K137" t="str">
            <v/>
          </cell>
          <cell r="L137">
            <v>1</v>
          </cell>
          <cell r="M137" t="str">
            <v>Mobiliario y Equipo Educacional y Recreativo</v>
          </cell>
          <cell r="N137">
            <v>0</v>
          </cell>
          <cell r="O137">
            <v>39024751</v>
          </cell>
          <cell r="P137">
            <v>39024751</v>
          </cell>
        </row>
        <row r="138">
          <cell r="B138" t="str">
            <v>135500052005231</v>
          </cell>
          <cell r="C138">
            <v>2023</v>
          </cell>
          <cell r="D138">
            <v>15</v>
          </cell>
          <cell r="E138">
            <v>1</v>
          </cell>
          <cell r="F138">
            <v>3</v>
          </cell>
          <cell r="G138">
            <v>5</v>
          </cell>
          <cell r="H138">
            <v>5000</v>
          </cell>
          <cell r="I138">
            <v>5200</v>
          </cell>
          <cell r="J138">
            <v>523</v>
          </cell>
          <cell r="L138">
            <v>1</v>
          </cell>
          <cell r="M138" t="str">
            <v>Cámaras fotográficas y de video</v>
          </cell>
          <cell r="N138">
            <v>0</v>
          </cell>
          <cell r="O138">
            <v>39024751</v>
          </cell>
          <cell r="P138">
            <v>39024751</v>
          </cell>
        </row>
        <row r="139">
          <cell r="B139" t="str">
            <v>1355000520052311</v>
          </cell>
          <cell r="C139">
            <v>2023</v>
          </cell>
          <cell r="D139">
            <v>15</v>
          </cell>
          <cell r="E139">
            <v>1</v>
          </cell>
          <cell r="F139">
            <v>3</v>
          </cell>
          <cell r="G139">
            <v>5</v>
          </cell>
          <cell r="H139">
            <v>5000</v>
          </cell>
          <cell r="I139">
            <v>5200</v>
          </cell>
          <cell r="J139">
            <v>523</v>
          </cell>
          <cell r="K139">
            <v>1</v>
          </cell>
          <cell r="L139">
            <v>1</v>
          </cell>
          <cell r="M139" t="str">
            <v>Cámara de solapa</v>
          </cell>
          <cell r="N139">
            <v>0</v>
          </cell>
          <cell r="O139">
            <v>24586396.359999999</v>
          </cell>
          <cell r="P139">
            <v>24586396.359999999</v>
          </cell>
          <cell r="Q139" t="str">
            <v>Pieza</v>
          </cell>
          <cell r="R139">
            <v>1392</v>
          </cell>
        </row>
        <row r="140">
          <cell r="B140" t="str">
            <v>1355000520052321</v>
          </cell>
          <cell r="C140">
            <v>2023</v>
          </cell>
          <cell r="D140">
            <v>15</v>
          </cell>
          <cell r="E140">
            <v>1</v>
          </cell>
          <cell r="F140">
            <v>3</v>
          </cell>
          <cell r="G140">
            <v>5</v>
          </cell>
          <cell r="H140">
            <v>5000</v>
          </cell>
          <cell r="I140">
            <v>5200</v>
          </cell>
          <cell r="J140">
            <v>523</v>
          </cell>
          <cell r="K140">
            <v>2</v>
          </cell>
          <cell r="L140">
            <v>1</v>
          </cell>
          <cell r="M140" t="str">
            <v>Cámara fotográfica para Primer Respondiente (pie a tierra y patrulla)</v>
          </cell>
          <cell r="N140">
            <v>0</v>
          </cell>
          <cell r="O140">
            <v>2679500</v>
          </cell>
          <cell r="P140">
            <v>2679500</v>
          </cell>
          <cell r="Q140" t="str">
            <v>Pieza</v>
          </cell>
          <cell r="R140">
            <v>168</v>
          </cell>
        </row>
        <row r="141">
          <cell r="B141" t="str">
            <v>1355000520052331</v>
          </cell>
          <cell r="C141">
            <v>2023</v>
          </cell>
          <cell r="D141">
            <v>15</v>
          </cell>
          <cell r="E141">
            <v>1</v>
          </cell>
          <cell r="F141">
            <v>3</v>
          </cell>
          <cell r="G141">
            <v>5</v>
          </cell>
          <cell r="H141">
            <v>5000</v>
          </cell>
          <cell r="I141">
            <v>5200</v>
          </cell>
          <cell r="J141">
            <v>523</v>
          </cell>
          <cell r="K141">
            <v>3</v>
          </cell>
          <cell r="L141">
            <v>1</v>
          </cell>
          <cell r="M141" t="str">
            <v>Cámara para casco táctico</v>
          </cell>
          <cell r="N141">
            <v>0</v>
          </cell>
          <cell r="O141">
            <v>2499991</v>
          </cell>
          <cell r="P141">
            <v>2499991</v>
          </cell>
          <cell r="Q141" t="str">
            <v>Pieza</v>
          </cell>
          <cell r="R141">
            <v>164</v>
          </cell>
        </row>
        <row r="142">
          <cell r="B142" t="str">
            <v>1355000520052341</v>
          </cell>
          <cell r="C142">
            <v>2023</v>
          </cell>
          <cell r="D142">
            <v>15</v>
          </cell>
          <cell r="E142">
            <v>1</v>
          </cell>
          <cell r="F142">
            <v>3</v>
          </cell>
          <cell r="G142">
            <v>5</v>
          </cell>
          <cell r="H142">
            <v>5000</v>
          </cell>
          <cell r="I142">
            <v>5200</v>
          </cell>
          <cell r="J142">
            <v>523</v>
          </cell>
          <cell r="K142">
            <v>4</v>
          </cell>
          <cell r="L142">
            <v>1</v>
          </cell>
          <cell r="M142" t="str">
            <v>Sistema de grabación portátil en patrulla</v>
          </cell>
          <cell r="N142">
            <v>0</v>
          </cell>
          <cell r="O142">
            <v>9258863.6400000006</v>
          </cell>
          <cell r="P142">
            <v>9258863.6400000006</v>
          </cell>
          <cell r="Q142" t="str">
            <v>Pieza</v>
          </cell>
          <cell r="R142">
            <v>353</v>
          </cell>
        </row>
        <row r="143">
          <cell r="B143" t="str">
            <v>135500054001</v>
          </cell>
          <cell r="C143">
            <v>2023</v>
          </cell>
          <cell r="D143">
            <v>15</v>
          </cell>
          <cell r="E143">
            <v>1</v>
          </cell>
          <cell r="F143">
            <v>3</v>
          </cell>
          <cell r="G143">
            <v>5</v>
          </cell>
          <cell r="H143">
            <v>5000</v>
          </cell>
          <cell r="I143">
            <v>5400</v>
          </cell>
          <cell r="K143" t="str">
            <v/>
          </cell>
          <cell r="L143">
            <v>1</v>
          </cell>
          <cell r="M143" t="str">
            <v>Vehículos y Equipo de Transporte</v>
          </cell>
          <cell r="N143">
            <v>0</v>
          </cell>
          <cell r="O143">
            <v>1935811</v>
          </cell>
          <cell r="P143">
            <v>1935811</v>
          </cell>
        </row>
        <row r="144">
          <cell r="B144" t="str">
            <v>135500054005411</v>
          </cell>
          <cell r="C144">
            <v>2023</v>
          </cell>
          <cell r="D144">
            <v>15</v>
          </cell>
          <cell r="E144">
            <v>1</v>
          </cell>
          <cell r="F144">
            <v>3</v>
          </cell>
          <cell r="G144">
            <v>5</v>
          </cell>
          <cell r="H144">
            <v>5000</v>
          </cell>
          <cell r="I144">
            <v>5400</v>
          </cell>
          <cell r="J144">
            <v>541</v>
          </cell>
          <cell r="L144">
            <v>1</v>
          </cell>
          <cell r="M144" t="str">
            <v>Vehículos y equipo terrestre</v>
          </cell>
          <cell r="N144">
            <v>0</v>
          </cell>
          <cell r="O144">
            <v>1935811</v>
          </cell>
          <cell r="P144">
            <v>1935811</v>
          </cell>
        </row>
        <row r="145">
          <cell r="B145" t="str">
            <v>1355000540054111</v>
          </cell>
          <cell r="C145">
            <v>2023</v>
          </cell>
          <cell r="D145">
            <v>15</v>
          </cell>
          <cell r="E145">
            <v>1</v>
          </cell>
          <cell r="F145">
            <v>3</v>
          </cell>
          <cell r="G145">
            <v>5</v>
          </cell>
          <cell r="H145">
            <v>5000</v>
          </cell>
          <cell r="I145">
            <v>5400</v>
          </cell>
          <cell r="J145">
            <v>541</v>
          </cell>
          <cell r="K145">
            <v>1</v>
          </cell>
          <cell r="L145">
            <v>1</v>
          </cell>
          <cell r="M145" t="str">
            <v>Bicicleta equipada como patrulla con balizamiento</v>
          </cell>
          <cell r="N145">
            <v>0</v>
          </cell>
          <cell r="O145">
            <v>1935811</v>
          </cell>
          <cell r="P145">
            <v>1935811</v>
          </cell>
          <cell r="Q145" t="str">
            <v>Pieza</v>
          </cell>
          <cell r="R145">
            <v>145</v>
          </cell>
        </row>
        <row r="146">
          <cell r="B146" t="str">
            <v>1355000540054121</v>
          </cell>
          <cell r="C146">
            <v>2023</v>
          </cell>
          <cell r="D146">
            <v>15</v>
          </cell>
          <cell r="E146">
            <v>1</v>
          </cell>
          <cell r="F146">
            <v>3</v>
          </cell>
          <cell r="G146">
            <v>5</v>
          </cell>
          <cell r="H146">
            <v>5000</v>
          </cell>
          <cell r="I146">
            <v>5400</v>
          </cell>
          <cell r="J146">
            <v>541</v>
          </cell>
          <cell r="K146">
            <v>2</v>
          </cell>
          <cell r="L146">
            <v>1</v>
          </cell>
          <cell r="M146" t="str">
            <v>Vehículo</v>
          </cell>
          <cell r="N146">
            <v>0</v>
          </cell>
          <cell r="O146">
            <v>0</v>
          </cell>
          <cell r="P146">
            <v>0</v>
          </cell>
          <cell r="Q146" t="str">
            <v>Pieza</v>
          </cell>
        </row>
        <row r="147">
          <cell r="B147" t="str">
            <v>1355000540054131</v>
          </cell>
          <cell r="C147">
            <v>2023</v>
          </cell>
          <cell r="D147">
            <v>15</v>
          </cell>
          <cell r="E147">
            <v>1</v>
          </cell>
          <cell r="F147">
            <v>3</v>
          </cell>
          <cell r="G147">
            <v>5</v>
          </cell>
          <cell r="H147">
            <v>5000</v>
          </cell>
          <cell r="I147">
            <v>5400</v>
          </cell>
          <cell r="J147">
            <v>541</v>
          </cell>
          <cell r="K147">
            <v>3</v>
          </cell>
          <cell r="L147">
            <v>1</v>
          </cell>
          <cell r="M147" t="str">
            <v>Motocicleta municipal</v>
          </cell>
          <cell r="N147">
            <v>0</v>
          </cell>
          <cell r="O147">
            <v>0</v>
          </cell>
          <cell r="P147">
            <v>0</v>
          </cell>
          <cell r="Q147" t="str">
            <v>Pieza</v>
          </cell>
        </row>
        <row r="148">
          <cell r="B148" t="str">
            <v>1355000540054141</v>
          </cell>
          <cell r="C148">
            <v>2023</v>
          </cell>
          <cell r="D148">
            <v>15</v>
          </cell>
          <cell r="E148">
            <v>1</v>
          </cell>
          <cell r="F148">
            <v>3</v>
          </cell>
          <cell r="G148">
            <v>5</v>
          </cell>
          <cell r="H148">
            <v>5000</v>
          </cell>
          <cell r="I148">
            <v>5400</v>
          </cell>
          <cell r="J148">
            <v>541</v>
          </cell>
          <cell r="K148">
            <v>4</v>
          </cell>
          <cell r="L148">
            <v>1</v>
          </cell>
          <cell r="M148" t="str">
            <v>Vehículo municipal</v>
          </cell>
          <cell r="N148">
            <v>0</v>
          </cell>
          <cell r="O148">
            <v>0</v>
          </cell>
          <cell r="P148">
            <v>0</v>
          </cell>
          <cell r="Q148" t="str">
            <v>Pieza</v>
          </cell>
        </row>
        <row r="149">
          <cell r="B149" t="str">
            <v>1355000540054151</v>
          </cell>
          <cell r="C149">
            <v>2023</v>
          </cell>
          <cell r="D149">
            <v>15</v>
          </cell>
          <cell r="E149">
            <v>1</v>
          </cell>
          <cell r="F149">
            <v>3</v>
          </cell>
          <cell r="G149">
            <v>5</v>
          </cell>
          <cell r="H149">
            <v>5000</v>
          </cell>
          <cell r="I149">
            <v>5400</v>
          </cell>
          <cell r="J149">
            <v>541</v>
          </cell>
          <cell r="K149">
            <v>5</v>
          </cell>
          <cell r="L149">
            <v>1</v>
          </cell>
          <cell r="M149" t="str">
            <v>Vehículo táctico municipal</v>
          </cell>
          <cell r="N149">
            <v>0</v>
          </cell>
          <cell r="O149">
            <v>0</v>
          </cell>
          <cell r="P149">
            <v>0</v>
          </cell>
          <cell r="Q149" t="str">
            <v>Pieza</v>
          </cell>
        </row>
        <row r="150">
          <cell r="B150" t="str">
            <v>1355000540054161</v>
          </cell>
          <cell r="C150">
            <v>2023</v>
          </cell>
          <cell r="D150">
            <v>15</v>
          </cell>
          <cell r="E150">
            <v>1</v>
          </cell>
          <cell r="F150">
            <v>3</v>
          </cell>
          <cell r="G150">
            <v>5</v>
          </cell>
          <cell r="H150">
            <v>5000</v>
          </cell>
          <cell r="I150">
            <v>5400</v>
          </cell>
          <cell r="J150">
            <v>541</v>
          </cell>
          <cell r="K150">
            <v>6</v>
          </cell>
          <cell r="L150">
            <v>1</v>
          </cell>
          <cell r="M150" t="str">
            <v>Camioneta</v>
          </cell>
          <cell r="N150">
            <v>0</v>
          </cell>
          <cell r="O150">
            <v>0</v>
          </cell>
          <cell r="P150">
            <v>0</v>
          </cell>
          <cell r="Q150" t="str">
            <v>Pieza</v>
          </cell>
        </row>
        <row r="151">
          <cell r="B151" t="str">
            <v>1355000540054171</v>
          </cell>
          <cell r="C151">
            <v>2023</v>
          </cell>
          <cell r="D151">
            <v>15</v>
          </cell>
          <cell r="E151">
            <v>1</v>
          </cell>
          <cell r="F151">
            <v>3</v>
          </cell>
          <cell r="G151">
            <v>5</v>
          </cell>
          <cell r="H151">
            <v>5000</v>
          </cell>
          <cell r="I151">
            <v>5400</v>
          </cell>
          <cell r="J151">
            <v>541</v>
          </cell>
          <cell r="K151">
            <v>7</v>
          </cell>
          <cell r="L151">
            <v>1</v>
          </cell>
          <cell r="M151" t="str">
            <v>Motocicleta</v>
          </cell>
          <cell r="N151">
            <v>0</v>
          </cell>
          <cell r="O151">
            <v>0</v>
          </cell>
          <cell r="P151">
            <v>0</v>
          </cell>
          <cell r="Q151" t="str">
            <v>Pieza</v>
          </cell>
        </row>
        <row r="152">
          <cell r="B152" t="str">
            <v>135500055001</v>
          </cell>
          <cell r="C152">
            <v>2023</v>
          </cell>
          <cell r="D152">
            <v>15</v>
          </cell>
          <cell r="E152">
            <v>1</v>
          </cell>
          <cell r="F152">
            <v>3</v>
          </cell>
          <cell r="G152">
            <v>5</v>
          </cell>
          <cell r="H152">
            <v>5000</v>
          </cell>
          <cell r="I152">
            <v>5500</v>
          </cell>
          <cell r="K152" t="str">
            <v/>
          </cell>
          <cell r="L152">
            <v>1</v>
          </cell>
          <cell r="M152" t="str">
            <v>Equipo de Defensa y Seguridad</v>
          </cell>
          <cell r="N152">
            <v>0</v>
          </cell>
          <cell r="O152">
            <v>26324986</v>
          </cell>
          <cell r="P152">
            <v>26324986</v>
          </cell>
        </row>
        <row r="153">
          <cell r="B153" t="str">
            <v>135500055005511</v>
          </cell>
          <cell r="C153">
            <v>2023</v>
          </cell>
          <cell r="D153">
            <v>15</v>
          </cell>
          <cell r="E153">
            <v>1</v>
          </cell>
          <cell r="F153">
            <v>3</v>
          </cell>
          <cell r="G153">
            <v>5</v>
          </cell>
          <cell r="H153">
            <v>5000</v>
          </cell>
          <cell r="I153">
            <v>5500</v>
          </cell>
          <cell r="J153">
            <v>551</v>
          </cell>
          <cell r="L153">
            <v>1</v>
          </cell>
          <cell r="M153" t="str">
            <v>Equipo de defensa y seguridad</v>
          </cell>
          <cell r="N153">
            <v>0</v>
          </cell>
          <cell r="O153">
            <v>26324986</v>
          </cell>
          <cell r="P153">
            <v>26324986</v>
          </cell>
        </row>
        <row r="154">
          <cell r="B154" t="str">
            <v>1355000550055111</v>
          </cell>
          <cell r="C154">
            <v>2023</v>
          </cell>
          <cell r="D154">
            <v>15</v>
          </cell>
          <cell r="E154">
            <v>1</v>
          </cell>
          <cell r="F154">
            <v>3</v>
          </cell>
          <cell r="G154">
            <v>5</v>
          </cell>
          <cell r="H154">
            <v>5000</v>
          </cell>
          <cell r="I154">
            <v>5500</v>
          </cell>
          <cell r="J154">
            <v>551</v>
          </cell>
          <cell r="K154">
            <v>1</v>
          </cell>
          <cell r="L154">
            <v>1</v>
          </cell>
          <cell r="M154" t="str">
            <v>Arma corta</v>
          </cell>
          <cell r="N154">
            <v>0</v>
          </cell>
          <cell r="O154">
            <v>0</v>
          </cell>
          <cell r="P154">
            <v>0</v>
          </cell>
          <cell r="Q154" t="str">
            <v>Pieza</v>
          </cell>
        </row>
        <row r="155">
          <cell r="B155" t="str">
            <v>1355000550055121</v>
          </cell>
          <cell r="C155">
            <v>2023</v>
          </cell>
          <cell r="D155">
            <v>15</v>
          </cell>
          <cell r="E155">
            <v>1</v>
          </cell>
          <cell r="F155">
            <v>3</v>
          </cell>
          <cell r="G155">
            <v>5</v>
          </cell>
          <cell r="H155">
            <v>5000</v>
          </cell>
          <cell r="I155">
            <v>5500</v>
          </cell>
          <cell r="J155">
            <v>551</v>
          </cell>
          <cell r="K155">
            <v>2</v>
          </cell>
          <cell r="L155">
            <v>1</v>
          </cell>
          <cell r="M155" t="str">
            <v>Arma larga</v>
          </cell>
          <cell r="N155">
            <v>0</v>
          </cell>
          <cell r="O155">
            <v>0</v>
          </cell>
          <cell r="P155">
            <v>0</v>
          </cell>
          <cell r="Q155" t="str">
            <v>Pieza</v>
          </cell>
        </row>
        <row r="156">
          <cell r="B156" t="str">
            <v>1355000550055131</v>
          </cell>
          <cell r="C156">
            <v>2023</v>
          </cell>
          <cell r="D156">
            <v>15</v>
          </cell>
          <cell r="E156">
            <v>1</v>
          </cell>
          <cell r="F156">
            <v>3</v>
          </cell>
          <cell r="G156">
            <v>5</v>
          </cell>
          <cell r="H156">
            <v>5000</v>
          </cell>
          <cell r="I156">
            <v>5500</v>
          </cell>
          <cell r="J156">
            <v>551</v>
          </cell>
          <cell r="K156">
            <v>3</v>
          </cell>
          <cell r="L156">
            <v>1</v>
          </cell>
          <cell r="M156" t="str">
            <v>Torre móvil de vigilancia</v>
          </cell>
          <cell r="N156">
            <v>0</v>
          </cell>
          <cell r="O156">
            <v>26324986</v>
          </cell>
          <cell r="P156">
            <v>26324986</v>
          </cell>
          <cell r="Q156" t="str">
            <v>Pieza</v>
          </cell>
          <cell r="R156">
            <v>20</v>
          </cell>
        </row>
        <row r="157">
          <cell r="B157" t="str">
            <v>1352</v>
          </cell>
          <cell r="C157">
            <v>2023</v>
          </cell>
          <cell r="D157">
            <v>15</v>
          </cell>
          <cell r="E157">
            <v>1</v>
          </cell>
          <cell r="F157">
            <v>3</v>
          </cell>
          <cell r="G157">
            <v>5</v>
          </cell>
          <cell r="L157">
            <v>2</v>
          </cell>
          <cell r="M157" t="str">
            <v>b) Fortalecimiento de capacidades para la prevención y combate a delitos de alto impacto</v>
          </cell>
          <cell r="N157">
            <v>26000000</v>
          </cell>
          <cell r="O157">
            <v>0</v>
          </cell>
          <cell r="P157">
            <v>26000000</v>
          </cell>
        </row>
        <row r="158">
          <cell r="B158" t="str">
            <v>13520002</v>
          </cell>
          <cell r="C158">
            <v>2023</v>
          </cell>
          <cell r="D158">
            <v>15</v>
          </cell>
          <cell r="E158">
            <v>1</v>
          </cell>
          <cell r="F158">
            <v>3</v>
          </cell>
          <cell r="G158">
            <v>5</v>
          </cell>
          <cell r="H158">
            <v>2000</v>
          </cell>
          <cell r="L158">
            <v>2</v>
          </cell>
          <cell r="M158" t="str">
            <v>Materiales y Suministros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135200021002</v>
          </cell>
          <cell r="C159">
            <v>2023</v>
          </cell>
          <cell r="D159">
            <v>15</v>
          </cell>
          <cell r="E159">
            <v>1</v>
          </cell>
          <cell r="F159">
            <v>3</v>
          </cell>
          <cell r="G159">
            <v>5</v>
          </cell>
          <cell r="H159">
            <v>2000</v>
          </cell>
          <cell r="I159">
            <v>2100</v>
          </cell>
          <cell r="L159">
            <v>2</v>
          </cell>
          <cell r="M159" t="str">
            <v>Materiales de Administración, Emisión de Documentos y Artículos Oficiales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135200021002142</v>
          </cell>
          <cell r="C160">
            <v>2023</v>
          </cell>
          <cell r="D160">
            <v>15</v>
          </cell>
          <cell r="E160">
            <v>1</v>
          </cell>
          <cell r="F160">
            <v>3</v>
          </cell>
          <cell r="G160">
            <v>5</v>
          </cell>
          <cell r="H160">
            <v>2000</v>
          </cell>
          <cell r="I160">
            <v>2100</v>
          </cell>
          <cell r="J160">
            <v>214</v>
          </cell>
          <cell r="L160">
            <v>2</v>
          </cell>
          <cell r="M160" t="str">
            <v>Materiales, útiles y equipos menores de tecnologías de la información y comunicaciones</v>
          </cell>
          <cell r="N160">
            <v>0</v>
          </cell>
          <cell r="O160">
            <v>0</v>
          </cell>
          <cell r="P160">
            <v>0</v>
          </cell>
        </row>
        <row r="161">
          <cell r="B161" t="str">
            <v>1352000210021412</v>
          </cell>
          <cell r="C161">
            <v>2023</v>
          </cell>
          <cell r="D161">
            <v>15</v>
          </cell>
          <cell r="E161">
            <v>1</v>
          </cell>
          <cell r="F161">
            <v>3</v>
          </cell>
          <cell r="G161">
            <v>5</v>
          </cell>
          <cell r="H161">
            <v>2000</v>
          </cell>
          <cell r="I161">
            <v>2100</v>
          </cell>
          <cell r="J161">
            <v>214</v>
          </cell>
          <cell r="K161">
            <v>1</v>
          </cell>
          <cell r="L161">
            <v>2</v>
          </cell>
          <cell r="M161" t="str">
            <v xml:space="preserve">Materiales y útiles para el procesamiento en equipos y bienes informáticos </v>
          </cell>
          <cell r="N161">
            <v>0</v>
          </cell>
          <cell r="O161">
            <v>0</v>
          </cell>
          <cell r="P161">
            <v>0</v>
          </cell>
          <cell r="Q161" t="str">
            <v>Lote</v>
          </cell>
        </row>
        <row r="162">
          <cell r="B162" t="str">
            <v>135200025002</v>
          </cell>
          <cell r="C162">
            <v>2023</v>
          </cell>
          <cell r="D162">
            <v>15</v>
          </cell>
          <cell r="E162">
            <v>1</v>
          </cell>
          <cell r="F162">
            <v>3</v>
          </cell>
          <cell r="G162">
            <v>5</v>
          </cell>
          <cell r="H162">
            <v>2000</v>
          </cell>
          <cell r="I162">
            <v>2500</v>
          </cell>
          <cell r="L162">
            <v>2</v>
          </cell>
          <cell r="M162" t="str">
            <v xml:space="preserve">Productos Químicos, Farmacéuticos y de Laboratorio  </v>
          </cell>
          <cell r="N162">
            <v>0</v>
          </cell>
          <cell r="O162">
            <v>0</v>
          </cell>
          <cell r="P162">
            <v>0</v>
          </cell>
        </row>
        <row r="163">
          <cell r="B163" t="str">
            <v>135200025002542</v>
          </cell>
          <cell r="C163">
            <v>2023</v>
          </cell>
          <cell r="D163">
            <v>15</v>
          </cell>
          <cell r="E163">
            <v>1</v>
          </cell>
          <cell r="F163">
            <v>3</v>
          </cell>
          <cell r="G163">
            <v>5</v>
          </cell>
          <cell r="H163">
            <v>2000</v>
          </cell>
          <cell r="I163">
            <v>2500</v>
          </cell>
          <cell r="J163">
            <v>254</v>
          </cell>
          <cell r="L163">
            <v>2</v>
          </cell>
          <cell r="M163" t="str">
            <v xml:space="preserve">Materiales, accesorios y suministros médicos 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1352000250025412</v>
          </cell>
          <cell r="C164">
            <v>2023</v>
          </cell>
          <cell r="D164">
            <v>15</v>
          </cell>
          <cell r="E164">
            <v>1</v>
          </cell>
          <cell r="F164">
            <v>3</v>
          </cell>
          <cell r="G164">
            <v>5</v>
          </cell>
          <cell r="H164">
            <v>2000</v>
          </cell>
          <cell r="I164">
            <v>2500</v>
          </cell>
          <cell r="J164">
            <v>254</v>
          </cell>
          <cell r="K164">
            <v>1</v>
          </cell>
          <cell r="L164">
            <v>2</v>
          </cell>
          <cell r="M164" t="str">
            <v xml:space="preserve">Kit de primeros auxilios </v>
          </cell>
          <cell r="N164">
            <v>0</v>
          </cell>
          <cell r="O164">
            <v>0</v>
          </cell>
          <cell r="P164">
            <v>0</v>
          </cell>
          <cell r="Q164" t="str">
            <v>Kit</v>
          </cell>
        </row>
        <row r="165">
          <cell r="B165" t="str">
            <v>1352000250025422</v>
          </cell>
          <cell r="C165">
            <v>2023</v>
          </cell>
          <cell r="D165">
            <v>15</v>
          </cell>
          <cell r="E165">
            <v>1</v>
          </cell>
          <cell r="F165">
            <v>3</v>
          </cell>
          <cell r="G165">
            <v>5</v>
          </cell>
          <cell r="H165">
            <v>2000</v>
          </cell>
          <cell r="I165">
            <v>2500</v>
          </cell>
          <cell r="J165">
            <v>254</v>
          </cell>
          <cell r="K165">
            <v>2</v>
          </cell>
          <cell r="L165">
            <v>2</v>
          </cell>
          <cell r="M165" t="str">
            <v>Trajes tipo tybet.</v>
          </cell>
          <cell r="N165">
            <v>0</v>
          </cell>
          <cell r="O165">
            <v>0</v>
          </cell>
          <cell r="P165">
            <v>0</v>
          </cell>
          <cell r="Q165" t="str">
            <v>Pieza</v>
          </cell>
        </row>
        <row r="166">
          <cell r="B166" t="str">
            <v>135200028002</v>
          </cell>
          <cell r="C166">
            <v>2023</v>
          </cell>
          <cell r="D166">
            <v>15</v>
          </cell>
          <cell r="E166">
            <v>1</v>
          </cell>
          <cell r="F166">
            <v>3</v>
          </cell>
          <cell r="G166">
            <v>5</v>
          </cell>
          <cell r="H166">
            <v>2000</v>
          </cell>
          <cell r="I166">
            <v>2800</v>
          </cell>
          <cell r="L166">
            <v>2</v>
          </cell>
          <cell r="M166" t="str">
            <v>Materiales y Suministros para Seguridad</v>
          </cell>
          <cell r="N166">
            <v>0</v>
          </cell>
          <cell r="O166">
            <v>0</v>
          </cell>
          <cell r="P166">
            <v>0</v>
          </cell>
        </row>
        <row r="167">
          <cell r="B167" t="str">
            <v>135200028002832</v>
          </cell>
          <cell r="C167">
            <v>2023</v>
          </cell>
          <cell r="D167">
            <v>15</v>
          </cell>
          <cell r="E167">
            <v>1</v>
          </cell>
          <cell r="F167">
            <v>3</v>
          </cell>
          <cell r="G167">
            <v>5</v>
          </cell>
          <cell r="H167">
            <v>2000</v>
          </cell>
          <cell r="I167">
            <v>2800</v>
          </cell>
          <cell r="J167">
            <v>283</v>
          </cell>
          <cell r="L167">
            <v>2</v>
          </cell>
          <cell r="M167" t="str">
            <v>Prendas de protección para seguridad pública y nacional</v>
          </cell>
          <cell r="N167">
            <v>0</v>
          </cell>
          <cell r="O167">
            <v>0</v>
          </cell>
          <cell r="P167">
            <v>0</v>
          </cell>
        </row>
        <row r="168">
          <cell r="B168" t="str">
            <v>1352000280028312</v>
          </cell>
          <cell r="C168">
            <v>2023</v>
          </cell>
          <cell r="D168">
            <v>15</v>
          </cell>
          <cell r="E168">
            <v>1</v>
          </cell>
          <cell r="F168">
            <v>3</v>
          </cell>
          <cell r="G168">
            <v>5</v>
          </cell>
          <cell r="H168">
            <v>2000</v>
          </cell>
          <cell r="I168">
            <v>2800</v>
          </cell>
          <cell r="J168">
            <v>283</v>
          </cell>
          <cell r="K168">
            <v>1</v>
          </cell>
          <cell r="L168">
            <v>2</v>
          </cell>
          <cell r="M168" t="str">
            <v>Equipo de visión</v>
          </cell>
          <cell r="N168">
            <v>0</v>
          </cell>
          <cell r="O168">
            <v>0</v>
          </cell>
          <cell r="P168">
            <v>0</v>
          </cell>
          <cell r="Q168" t="str">
            <v>Pieza</v>
          </cell>
        </row>
        <row r="169">
          <cell r="B169" t="str">
            <v>1352000280028322</v>
          </cell>
          <cell r="C169">
            <v>2023</v>
          </cell>
          <cell r="D169">
            <v>15</v>
          </cell>
          <cell r="E169">
            <v>1</v>
          </cell>
          <cell r="F169">
            <v>3</v>
          </cell>
          <cell r="G169">
            <v>5</v>
          </cell>
          <cell r="H169">
            <v>2000</v>
          </cell>
          <cell r="I169">
            <v>2800</v>
          </cell>
          <cell r="J169">
            <v>283</v>
          </cell>
          <cell r="K169">
            <v>2</v>
          </cell>
          <cell r="L169">
            <v>2</v>
          </cell>
          <cell r="M169" t="str">
            <v>Kit para policía de investigación</v>
          </cell>
          <cell r="N169">
            <v>0</v>
          </cell>
          <cell r="O169">
            <v>0</v>
          </cell>
          <cell r="P169">
            <v>0</v>
          </cell>
          <cell r="Q169" t="str">
            <v>Kit</v>
          </cell>
        </row>
        <row r="170">
          <cell r="B170" t="str">
            <v>13530002</v>
          </cell>
          <cell r="C170">
            <v>2023</v>
          </cell>
          <cell r="D170">
            <v>15</v>
          </cell>
          <cell r="E170">
            <v>1</v>
          </cell>
          <cell r="F170">
            <v>3</v>
          </cell>
          <cell r="G170">
            <v>5</v>
          </cell>
          <cell r="H170">
            <v>3000</v>
          </cell>
          <cell r="L170">
            <v>2</v>
          </cell>
          <cell r="M170" t="str">
            <v>Servicios Generales</v>
          </cell>
          <cell r="N170">
            <v>0</v>
          </cell>
          <cell r="O170">
            <v>0</v>
          </cell>
          <cell r="P170">
            <v>0</v>
          </cell>
        </row>
        <row r="171">
          <cell r="B171" t="str">
            <v>135300031002</v>
          </cell>
          <cell r="C171">
            <v>2023</v>
          </cell>
          <cell r="D171">
            <v>15</v>
          </cell>
          <cell r="E171">
            <v>1</v>
          </cell>
          <cell r="F171">
            <v>3</v>
          </cell>
          <cell r="G171">
            <v>5</v>
          </cell>
          <cell r="H171">
            <v>3000</v>
          </cell>
          <cell r="I171">
            <v>3100</v>
          </cell>
          <cell r="L171">
            <v>2</v>
          </cell>
          <cell r="M171" t="str">
            <v>Servicios Básicos</v>
          </cell>
          <cell r="N171">
            <v>0</v>
          </cell>
          <cell r="O171">
            <v>0</v>
          </cell>
          <cell r="P171">
            <v>0</v>
          </cell>
        </row>
        <row r="172">
          <cell r="B172" t="str">
            <v>135300031003172</v>
          </cell>
          <cell r="C172">
            <v>2023</v>
          </cell>
          <cell r="D172">
            <v>15</v>
          </cell>
          <cell r="E172">
            <v>1</v>
          </cell>
          <cell r="F172">
            <v>3</v>
          </cell>
          <cell r="G172">
            <v>5</v>
          </cell>
          <cell r="H172">
            <v>3000</v>
          </cell>
          <cell r="I172">
            <v>3100</v>
          </cell>
          <cell r="J172">
            <v>317</v>
          </cell>
          <cell r="L172">
            <v>2</v>
          </cell>
          <cell r="M172" t="str">
            <v xml:space="preserve">Servicios de acceso de Internet, redes y procesamiento de la información </v>
          </cell>
          <cell r="N172">
            <v>0</v>
          </cell>
          <cell r="O172">
            <v>0</v>
          </cell>
          <cell r="P172">
            <v>0</v>
          </cell>
        </row>
        <row r="173">
          <cell r="B173" t="str">
            <v>1353000310031712</v>
          </cell>
          <cell r="C173">
            <v>2023</v>
          </cell>
          <cell r="D173">
            <v>15</v>
          </cell>
          <cell r="E173">
            <v>1</v>
          </cell>
          <cell r="F173">
            <v>3</v>
          </cell>
          <cell r="G173">
            <v>5</v>
          </cell>
          <cell r="H173">
            <v>3000</v>
          </cell>
          <cell r="I173">
            <v>3100</v>
          </cell>
          <cell r="J173">
            <v>317</v>
          </cell>
          <cell r="K173">
            <v>1</v>
          </cell>
          <cell r="L173">
            <v>2</v>
          </cell>
          <cell r="M173" t="str">
            <v>Servicios de conducción de señales analógicas y digitales</v>
          </cell>
          <cell r="N173">
            <v>0</v>
          </cell>
          <cell r="O173">
            <v>0</v>
          </cell>
          <cell r="P173">
            <v>0</v>
          </cell>
          <cell r="Q173" t="str">
            <v>Servicio</v>
          </cell>
        </row>
        <row r="174">
          <cell r="B174" t="str">
            <v>135300031003192</v>
          </cell>
          <cell r="C174">
            <v>2023</v>
          </cell>
          <cell r="D174">
            <v>15</v>
          </cell>
          <cell r="E174">
            <v>1</v>
          </cell>
          <cell r="F174">
            <v>3</v>
          </cell>
          <cell r="G174">
            <v>5</v>
          </cell>
          <cell r="H174">
            <v>3000</v>
          </cell>
          <cell r="I174">
            <v>3100</v>
          </cell>
          <cell r="J174">
            <v>319</v>
          </cell>
          <cell r="L174">
            <v>2</v>
          </cell>
          <cell r="M174" t="str">
            <v xml:space="preserve">Servicios integrales y otros servicios </v>
          </cell>
          <cell r="N174">
            <v>0</v>
          </cell>
          <cell r="O174">
            <v>0</v>
          </cell>
          <cell r="P174">
            <v>0</v>
          </cell>
        </row>
        <row r="175">
          <cell r="B175" t="str">
            <v>1353000310031912</v>
          </cell>
          <cell r="C175">
            <v>2023</v>
          </cell>
          <cell r="D175">
            <v>15</v>
          </cell>
          <cell r="E175">
            <v>1</v>
          </cell>
          <cell r="F175">
            <v>3</v>
          </cell>
          <cell r="G175">
            <v>5</v>
          </cell>
          <cell r="H175">
            <v>3000</v>
          </cell>
          <cell r="I175">
            <v>3100</v>
          </cell>
          <cell r="J175">
            <v>319</v>
          </cell>
          <cell r="K175">
            <v>1</v>
          </cell>
          <cell r="L175">
            <v>2</v>
          </cell>
          <cell r="M175" t="str">
            <v>Servicios integrales de telecomunicación</v>
          </cell>
          <cell r="N175">
            <v>0</v>
          </cell>
          <cell r="O175">
            <v>0</v>
          </cell>
          <cell r="P175">
            <v>0</v>
          </cell>
          <cell r="Q175" t="str">
            <v>Servicio</v>
          </cell>
        </row>
        <row r="176">
          <cell r="B176" t="str">
            <v>1353000310031922</v>
          </cell>
          <cell r="C176">
            <v>2023</v>
          </cell>
          <cell r="D176">
            <v>15</v>
          </cell>
          <cell r="E176">
            <v>1</v>
          </cell>
          <cell r="F176">
            <v>3</v>
          </cell>
          <cell r="G176">
            <v>5</v>
          </cell>
          <cell r="H176">
            <v>3000</v>
          </cell>
          <cell r="I176">
            <v>3100</v>
          </cell>
          <cell r="J176">
            <v>319</v>
          </cell>
          <cell r="K176">
            <v>2</v>
          </cell>
          <cell r="L176">
            <v>2</v>
          </cell>
          <cell r="M176" t="str">
            <v>Consultas de geolocalización</v>
          </cell>
          <cell r="N176">
            <v>0</v>
          </cell>
          <cell r="O176">
            <v>0</v>
          </cell>
          <cell r="P176">
            <v>0</v>
          </cell>
          <cell r="Q176" t="str">
            <v>Consulta</v>
          </cell>
        </row>
        <row r="177">
          <cell r="B177" t="str">
            <v>135300033002</v>
          </cell>
          <cell r="C177">
            <v>2023</v>
          </cell>
          <cell r="D177">
            <v>15</v>
          </cell>
          <cell r="E177">
            <v>1</v>
          </cell>
          <cell r="F177">
            <v>3</v>
          </cell>
          <cell r="G177">
            <v>5</v>
          </cell>
          <cell r="H177">
            <v>3000</v>
          </cell>
          <cell r="I177">
            <v>3300</v>
          </cell>
          <cell r="L177">
            <v>2</v>
          </cell>
          <cell r="M177" t="str">
            <v>Servicios Profesionales, Científicos, Técnicos y Otros Servicios</v>
          </cell>
          <cell r="N177">
            <v>0</v>
          </cell>
          <cell r="O177">
            <v>0</v>
          </cell>
          <cell r="P177">
            <v>0</v>
          </cell>
        </row>
        <row r="178">
          <cell r="B178" t="str">
            <v>135300033003332</v>
          </cell>
          <cell r="C178">
            <v>2023</v>
          </cell>
          <cell r="D178">
            <v>15</v>
          </cell>
          <cell r="E178">
            <v>1</v>
          </cell>
          <cell r="F178">
            <v>3</v>
          </cell>
          <cell r="G178">
            <v>5</v>
          </cell>
          <cell r="H178">
            <v>3000</v>
          </cell>
          <cell r="I178">
            <v>3300</v>
          </cell>
          <cell r="J178">
            <v>333</v>
          </cell>
          <cell r="L178">
            <v>2</v>
          </cell>
          <cell r="M178" t="str">
            <v xml:space="preserve">Servicios de consultoría administrativa, procesos, técnica y en tecnologías de información  </v>
          </cell>
          <cell r="N178">
            <v>0</v>
          </cell>
          <cell r="O178">
            <v>0</v>
          </cell>
          <cell r="P178">
            <v>0</v>
          </cell>
        </row>
        <row r="179">
          <cell r="B179" t="str">
            <v>1353000330033312</v>
          </cell>
          <cell r="C179">
            <v>2023</v>
          </cell>
          <cell r="D179">
            <v>15</v>
          </cell>
          <cell r="E179">
            <v>1</v>
          </cell>
          <cell r="F179">
            <v>3</v>
          </cell>
          <cell r="G179">
            <v>5</v>
          </cell>
          <cell r="H179">
            <v>3000</v>
          </cell>
          <cell r="I179">
            <v>3300</v>
          </cell>
          <cell r="J179">
            <v>333</v>
          </cell>
          <cell r="K179">
            <v>1</v>
          </cell>
          <cell r="L179">
            <v>2</v>
          </cell>
          <cell r="M179" t="str">
            <v>Servicios de consultoría administrativa, procesos, técnica y en tecnologías de la información</v>
          </cell>
          <cell r="N179">
            <v>0</v>
          </cell>
          <cell r="O179">
            <v>0</v>
          </cell>
          <cell r="P179">
            <v>0</v>
          </cell>
          <cell r="Q179" t="str">
            <v xml:space="preserve">Servicio </v>
          </cell>
        </row>
        <row r="180">
          <cell r="B180" t="str">
            <v>13550002</v>
          </cell>
          <cell r="C180">
            <v>2023</v>
          </cell>
          <cell r="D180">
            <v>15</v>
          </cell>
          <cell r="E180">
            <v>1</v>
          </cell>
          <cell r="F180">
            <v>3</v>
          </cell>
          <cell r="G180">
            <v>5</v>
          </cell>
          <cell r="H180">
            <v>5000</v>
          </cell>
          <cell r="L180">
            <v>2</v>
          </cell>
          <cell r="M180" t="str">
            <v>Bienes Muebles, Inmuebles e Intangibles</v>
          </cell>
          <cell r="N180">
            <v>26000000</v>
          </cell>
          <cell r="O180">
            <v>0</v>
          </cell>
          <cell r="P180">
            <v>26000000</v>
          </cell>
        </row>
        <row r="181">
          <cell r="B181" t="str">
            <v>135500051002</v>
          </cell>
          <cell r="C181">
            <v>2023</v>
          </cell>
          <cell r="D181">
            <v>15</v>
          </cell>
          <cell r="E181">
            <v>1</v>
          </cell>
          <cell r="F181">
            <v>3</v>
          </cell>
          <cell r="G181">
            <v>5</v>
          </cell>
          <cell r="H181">
            <v>5000</v>
          </cell>
          <cell r="I181">
            <v>5100</v>
          </cell>
          <cell r="L181">
            <v>2</v>
          </cell>
          <cell r="M181" t="str">
            <v>Mobiliario y Equipo de Administración</v>
          </cell>
          <cell r="N181">
            <v>0</v>
          </cell>
          <cell r="O181">
            <v>0</v>
          </cell>
          <cell r="P181">
            <v>0</v>
          </cell>
        </row>
        <row r="182">
          <cell r="B182" t="str">
            <v>135500051005152</v>
          </cell>
          <cell r="C182">
            <v>2023</v>
          </cell>
          <cell r="D182">
            <v>15</v>
          </cell>
          <cell r="E182">
            <v>1</v>
          </cell>
          <cell r="F182">
            <v>3</v>
          </cell>
          <cell r="G182">
            <v>5</v>
          </cell>
          <cell r="H182">
            <v>5000</v>
          </cell>
          <cell r="I182">
            <v>5100</v>
          </cell>
          <cell r="J182">
            <v>515</v>
          </cell>
          <cell r="L182">
            <v>2</v>
          </cell>
          <cell r="M182" t="str">
            <v>Equipo de cómputo y de tecnologías de la información</v>
          </cell>
          <cell r="N182">
            <v>0</v>
          </cell>
          <cell r="O182">
            <v>0</v>
          </cell>
          <cell r="P182">
            <v>0</v>
          </cell>
        </row>
        <row r="183">
          <cell r="B183" t="str">
            <v>1355000510051512</v>
          </cell>
          <cell r="C183">
            <v>2023</v>
          </cell>
          <cell r="D183">
            <v>15</v>
          </cell>
          <cell r="E183">
            <v>1</v>
          </cell>
          <cell r="F183">
            <v>3</v>
          </cell>
          <cell r="G183">
            <v>5</v>
          </cell>
          <cell r="H183">
            <v>5000</v>
          </cell>
          <cell r="I183">
            <v>5100</v>
          </cell>
          <cell r="J183">
            <v>515</v>
          </cell>
          <cell r="K183">
            <v>1</v>
          </cell>
          <cell r="L183">
            <v>2</v>
          </cell>
          <cell r="M183" t="str">
            <v>Acceso a Huella Digital</v>
          </cell>
          <cell r="N183">
            <v>0</v>
          </cell>
          <cell r="O183">
            <v>0</v>
          </cell>
          <cell r="P183">
            <v>0</v>
          </cell>
          <cell r="Q183" t="str">
            <v>Pieza</v>
          </cell>
        </row>
        <row r="184">
          <cell r="B184" t="str">
            <v>1355000510051522</v>
          </cell>
          <cell r="C184">
            <v>2023</v>
          </cell>
          <cell r="D184">
            <v>15</v>
          </cell>
          <cell r="E184">
            <v>1</v>
          </cell>
          <cell r="F184">
            <v>3</v>
          </cell>
          <cell r="G184">
            <v>5</v>
          </cell>
          <cell r="H184">
            <v>5000</v>
          </cell>
          <cell r="I184">
            <v>5100</v>
          </cell>
          <cell r="J184">
            <v>515</v>
          </cell>
          <cell r="K184">
            <v>2</v>
          </cell>
          <cell r="L184">
            <v>2</v>
          </cell>
          <cell r="M184" t="str">
            <v>Bloqueador de escritura</v>
          </cell>
          <cell r="N184">
            <v>0</v>
          </cell>
          <cell r="O184">
            <v>0</v>
          </cell>
          <cell r="P184">
            <v>0</v>
          </cell>
          <cell r="Q184" t="str">
            <v>Pieza</v>
          </cell>
        </row>
        <row r="185">
          <cell r="B185" t="str">
            <v>1355000510051532</v>
          </cell>
          <cell r="C185">
            <v>2023</v>
          </cell>
          <cell r="D185">
            <v>15</v>
          </cell>
          <cell r="E185">
            <v>1</v>
          </cell>
          <cell r="F185">
            <v>3</v>
          </cell>
          <cell r="G185">
            <v>5</v>
          </cell>
          <cell r="H185">
            <v>5000</v>
          </cell>
          <cell r="I185">
            <v>5100</v>
          </cell>
          <cell r="J185">
            <v>515</v>
          </cell>
          <cell r="K185">
            <v>3</v>
          </cell>
          <cell r="L185">
            <v>2</v>
          </cell>
          <cell r="M185" t="str">
            <v>Computadora de escritorio</v>
          </cell>
          <cell r="N185">
            <v>0</v>
          </cell>
          <cell r="O185">
            <v>0</v>
          </cell>
          <cell r="P185">
            <v>0</v>
          </cell>
          <cell r="Q185" t="str">
            <v>Pieza</v>
          </cell>
        </row>
        <row r="186">
          <cell r="B186" t="str">
            <v>1355000510051542</v>
          </cell>
          <cell r="C186">
            <v>2023</v>
          </cell>
          <cell r="D186">
            <v>15</v>
          </cell>
          <cell r="E186">
            <v>1</v>
          </cell>
          <cell r="F186">
            <v>3</v>
          </cell>
          <cell r="G186">
            <v>5</v>
          </cell>
          <cell r="H186">
            <v>5000</v>
          </cell>
          <cell r="I186">
            <v>5100</v>
          </cell>
          <cell r="J186">
            <v>515</v>
          </cell>
          <cell r="K186">
            <v>4</v>
          </cell>
          <cell r="L186">
            <v>2</v>
          </cell>
          <cell r="M186" t="str">
            <v xml:space="preserve">Computadora portátil </v>
          </cell>
          <cell r="N186">
            <v>0</v>
          </cell>
          <cell r="O186">
            <v>0</v>
          </cell>
          <cell r="P186">
            <v>0</v>
          </cell>
          <cell r="Q186" t="str">
            <v>Pieza</v>
          </cell>
        </row>
        <row r="187">
          <cell r="B187" t="str">
            <v>1355000510051552</v>
          </cell>
          <cell r="C187">
            <v>2023</v>
          </cell>
          <cell r="D187">
            <v>15</v>
          </cell>
          <cell r="E187">
            <v>1</v>
          </cell>
          <cell r="F187">
            <v>3</v>
          </cell>
          <cell r="G187">
            <v>5</v>
          </cell>
          <cell r="H187">
            <v>5000</v>
          </cell>
          <cell r="I187">
            <v>5100</v>
          </cell>
          <cell r="J187">
            <v>515</v>
          </cell>
          <cell r="K187">
            <v>5</v>
          </cell>
          <cell r="L187">
            <v>2</v>
          </cell>
          <cell r="M187" t="str">
            <v>Disco duro externo</v>
          </cell>
          <cell r="N187">
            <v>0</v>
          </cell>
          <cell r="O187">
            <v>0</v>
          </cell>
          <cell r="P187">
            <v>0</v>
          </cell>
          <cell r="Q187" t="str">
            <v>Pieza</v>
          </cell>
        </row>
        <row r="188">
          <cell r="B188" t="str">
            <v>1355000510051562</v>
          </cell>
          <cell r="C188">
            <v>2023</v>
          </cell>
          <cell r="D188">
            <v>15</v>
          </cell>
          <cell r="E188">
            <v>1</v>
          </cell>
          <cell r="F188">
            <v>3</v>
          </cell>
          <cell r="G188">
            <v>5</v>
          </cell>
          <cell r="H188">
            <v>5000</v>
          </cell>
          <cell r="I188">
            <v>5100</v>
          </cell>
          <cell r="J188">
            <v>515</v>
          </cell>
          <cell r="K188">
            <v>6</v>
          </cell>
          <cell r="L188">
            <v>2</v>
          </cell>
          <cell r="M188" t="str">
            <v>Duplicador de discos duros</v>
          </cell>
          <cell r="N188">
            <v>0</v>
          </cell>
          <cell r="O188">
            <v>0</v>
          </cell>
          <cell r="P188">
            <v>0</v>
          </cell>
          <cell r="Q188" t="str">
            <v>Pieza</v>
          </cell>
        </row>
        <row r="189">
          <cell r="B189" t="str">
            <v>1355000510051572</v>
          </cell>
          <cell r="C189">
            <v>2023</v>
          </cell>
          <cell r="D189">
            <v>15</v>
          </cell>
          <cell r="E189">
            <v>1</v>
          </cell>
          <cell r="F189">
            <v>3</v>
          </cell>
          <cell r="G189">
            <v>5</v>
          </cell>
          <cell r="H189">
            <v>5000</v>
          </cell>
          <cell r="I189">
            <v>5100</v>
          </cell>
          <cell r="J189">
            <v>515</v>
          </cell>
          <cell r="K189">
            <v>7</v>
          </cell>
          <cell r="L189">
            <v>2</v>
          </cell>
          <cell r="M189" t="str">
            <v>Equipo de extracción de evidencia digital</v>
          </cell>
          <cell r="N189">
            <v>0</v>
          </cell>
          <cell r="O189">
            <v>0</v>
          </cell>
          <cell r="P189">
            <v>0</v>
          </cell>
          <cell r="Q189" t="str">
            <v>Pieza</v>
          </cell>
        </row>
        <row r="190">
          <cell r="B190" t="str">
            <v>1355000510051582</v>
          </cell>
          <cell r="C190">
            <v>2023</v>
          </cell>
          <cell r="D190">
            <v>15</v>
          </cell>
          <cell r="E190">
            <v>1</v>
          </cell>
          <cell r="F190">
            <v>3</v>
          </cell>
          <cell r="G190">
            <v>5</v>
          </cell>
          <cell r="H190">
            <v>5000</v>
          </cell>
          <cell r="I190">
            <v>5100</v>
          </cell>
          <cell r="J190">
            <v>515</v>
          </cell>
          <cell r="K190">
            <v>8</v>
          </cell>
          <cell r="L190">
            <v>2</v>
          </cell>
          <cell r="M190" t="str">
            <v>Equipo para borrado de discos duros</v>
          </cell>
          <cell r="N190">
            <v>0</v>
          </cell>
          <cell r="O190">
            <v>0</v>
          </cell>
          <cell r="P190">
            <v>0</v>
          </cell>
          <cell r="Q190" t="str">
            <v>Pieza</v>
          </cell>
        </row>
        <row r="191">
          <cell r="B191" t="str">
            <v>1355000510051592</v>
          </cell>
          <cell r="C191">
            <v>2023</v>
          </cell>
          <cell r="D191">
            <v>15</v>
          </cell>
          <cell r="E191">
            <v>1</v>
          </cell>
          <cell r="F191">
            <v>3</v>
          </cell>
          <cell r="G191">
            <v>5</v>
          </cell>
          <cell r="H191">
            <v>5000</v>
          </cell>
          <cell r="I191">
            <v>5100</v>
          </cell>
          <cell r="J191">
            <v>515</v>
          </cell>
          <cell r="K191">
            <v>9</v>
          </cell>
          <cell r="L191">
            <v>2</v>
          </cell>
          <cell r="M191" t="str">
            <v>Equipo para realizar análisis de voz</v>
          </cell>
          <cell r="N191">
            <v>0</v>
          </cell>
          <cell r="O191">
            <v>0</v>
          </cell>
          <cell r="P191">
            <v>0</v>
          </cell>
          <cell r="Q191" t="str">
            <v>Pieza</v>
          </cell>
        </row>
        <row r="192">
          <cell r="B192" t="str">
            <v>13550005100515102</v>
          </cell>
          <cell r="C192">
            <v>2023</v>
          </cell>
          <cell r="D192">
            <v>15</v>
          </cell>
          <cell r="E192">
            <v>1</v>
          </cell>
          <cell r="F192">
            <v>3</v>
          </cell>
          <cell r="G192">
            <v>5</v>
          </cell>
          <cell r="H192">
            <v>5000</v>
          </cell>
          <cell r="I192">
            <v>5100</v>
          </cell>
          <cell r="J192">
            <v>515</v>
          </cell>
          <cell r="K192">
            <v>10</v>
          </cell>
          <cell r="L192">
            <v>2</v>
          </cell>
          <cell r="M192" t="str">
            <v>Kit para manejo de crisis</v>
          </cell>
          <cell r="N192">
            <v>0</v>
          </cell>
          <cell r="O192">
            <v>0</v>
          </cell>
          <cell r="P192">
            <v>0</v>
          </cell>
          <cell r="Q192" t="str">
            <v>Kit</v>
          </cell>
        </row>
        <row r="193">
          <cell r="B193" t="str">
            <v>13550005100515112</v>
          </cell>
          <cell r="C193">
            <v>2023</v>
          </cell>
          <cell r="D193">
            <v>15</v>
          </cell>
          <cell r="E193">
            <v>1</v>
          </cell>
          <cell r="F193">
            <v>3</v>
          </cell>
          <cell r="G193">
            <v>5</v>
          </cell>
          <cell r="H193">
            <v>5000</v>
          </cell>
          <cell r="I193">
            <v>5100</v>
          </cell>
          <cell r="J193">
            <v>515</v>
          </cell>
          <cell r="K193">
            <v>11</v>
          </cell>
          <cell r="L193">
            <v>2</v>
          </cell>
          <cell r="M193" t="str">
            <v>Plotter</v>
          </cell>
          <cell r="N193">
            <v>0</v>
          </cell>
          <cell r="O193">
            <v>0</v>
          </cell>
          <cell r="P193">
            <v>0</v>
          </cell>
          <cell r="Q193" t="str">
            <v>Pieza</v>
          </cell>
        </row>
        <row r="194">
          <cell r="B194" t="str">
            <v>13550005100515122</v>
          </cell>
          <cell r="C194">
            <v>2023</v>
          </cell>
          <cell r="D194">
            <v>15</v>
          </cell>
          <cell r="E194">
            <v>1</v>
          </cell>
          <cell r="F194">
            <v>3</v>
          </cell>
          <cell r="G194">
            <v>5</v>
          </cell>
          <cell r="H194">
            <v>5000</v>
          </cell>
          <cell r="I194">
            <v>5100</v>
          </cell>
          <cell r="J194">
            <v>515</v>
          </cell>
          <cell r="K194">
            <v>12</v>
          </cell>
          <cell r="L194">
            <v>2</v>
          </cell>
          <cell r="M194" t="str">
            <v>Sistema de almacenamiento</v>
          </cell>
          <cell r="N194">
            <v>0</v>
          </cell>
          <cell r="O194">
            <v>0</v>
          </cell>
          <cell r="P194">
            <v>0</v>
          </cell>
          <cell r="Q194" t="str">
            <v>Pieza</v>
          </cell>
        </row>
        <row r="195">
          <cell r="B195" t="str">
            <v>13550005100515132</v>
          </cell>
          <cell r="C195">
            <v>2023</v>
          </cell>
          <cell r="D195">
            <v>15</v>
          </cell>
          <cell r="E195">
            <v>1</v>
          </cell>
          <cell r="F195">
            <v>3</v>
          </cell>
          <cell r="G195">
            <v>5</v>
          </cell>
          <cell r="H195">
            <v>5000</v>
          </cell>
          <cell r="I195">
            <v>5100</v>
          </cell>
          <cell r="J195">
            <v>515</v>
          </cell>
          <cell r="K195">
            <v>13</v>
          </cell>
          <cell r="L195">
            <v>2</v>
          </cell>
          <cell r="M195" t="str">
            <v>Sistemas informáticos</v>
          </cell>
          <cell r="N195">
            <v>0</v>
          </cell>
          <cell r="O195">
            <v>0</v>
          </cell>
          <cell r="P195">
            <v>0</v>
          </cell>
          <cell r="Q195" t="str">
            <v>Pieza</v>
          </cell>
        </row>
        <row r="196">
          <cell r="B196" t="str">
            <v>13550005100515142</v>
          </cell>
          <cell r="C196">
            <v>2023</v>
          </cell>
          <cell r="D196">
            <v>15</v>
          </cell>
          <cell r="E196">
            <v>1</v>
          </cell>
          <cell r="F196">
            <v>3</v>
          </cell>
          <cell r="G196">
            <v>5</v>
          </cell>
          <cell r="H196">
            <v>5000</v>
          </cell>
          <cell r="I196">
            <v>5100</v>
          </cell>
          <cell r="J196">
            <v>515</v>
          </cell>
          <cell r="K196">
            <v>14</v>
          </cell>
          <cell r="L196">
            <v>2</v>
          </cell>
          <cell r="M196" t="str">
            <v>Solución integral Analyst's Workstation</v>
          </cell>
          <cell r="N196">
            <v>0</v>
          </cell>
          <cell r="O196">
            <v>0</v>
          </cell>
          <cell r="P196">
            <v>0</v>
          </cell>
          <cell r="Q196" t="str">
            <v>Pieza</v>
          </cell>
        </row>
        <row r="197">
          <cell r="B197" t="str">
            <v>13550005100515152</v>
          </cell>
          <cell r="C197">
            <v>2023</v>
          </cell>
          <cell r="D197">
            <v>15</v>
          </cell>
          <cell r="E197">
            <v>1</v>
          </cell>
          <cell r="F197">
            <v>3</v>
          </cell>
          <cell r="G197">
            <v>5</v>
          </cell>
          <cell r="H197">
            <v>5000</v>
          </cell>
          <cell r="I197">
            <v>5100</v>
          </cell>
          <cell r="J197">
            <v>515</v>
          </cell>
          <cell r="K197">
            <v>15</v>
          </cell>
          <cell r="L197">
            <v>2</v>
          </cell>
          <cell r="M197" t="str">
            <v>Unidad de grabación portátil</v>
          </cell>
          <cell r="N197">
            <v>0</v>
          </cell>
          <cell r="O197">
            <v>0</v>
          </cell>
          <cell r="P197">
            <v>0</v>
          </cell>
          <cell r="Q197" t="str">
            <v>Pieza</v>
          </cell>
        </row>
        <row r="198">
          <cell r="B198" t="str">
            <v>13550005100515162</v>
          </cell>
          <cell r="C198">
            <v>2023</v>
          </cell>
          <cell r="D198">
            <v>15</v>
          </cell>
          <cell r="E198">
            <v>1</v>
          </cell>
          <cell r="F198">
            <v>3</v>
          </cell>
          <cell r="G198">
            <v>5</v>
          </cell>
          <cell r="H198">
            <v>5000</v>
          </cell>
          <cell r="I198">
            <v>5100</v>
          </cell>
          <cell r="J198">
            <v>515</v>
          </cell>
          <cell r="K198">
            <v>16</v>
          </cell>
          <cell r="L198">
            <v>2</v>
          </cell>
          <cell r="M198" t="str">
            <v>Unidad de protección y respaldo de energía (UPS)</v>
          </cell>
          <cell r="N198">
            <v>0</v>
          </cell>
          <cell r="O198">
            <v>0</v>
          </cell>
          <cell r="P198">
            <v>0</v>
          </cell>
          <cell r="Q198" t="str">
            <v>Pieza</v>
          </cell>
        </row>
        <row r="199">
          <cell r="B199" t="str">
            <v>135500051005192</v>
          </cell>
          <cell r="C199">
            <v>2023</v>
          </cell>
          <cell r="D199">
            <v>15</v>
          </cell>
          <cell r="E199">
            <v>1</v>
          </cell>
          <cell r="F199">
            <v>3</v>
          </cell>
          <cell r="G199">
            <v>5</v>
          </cell>
          <cell r="H199">
            <v>5000</v>
          </cell>
          <cell r="I199">
            <v>5100</v>
          </cell>
          <cell r="J199">
            <v>519</v>
          </cell>
          <cell r="L199">
            <v>2</v>
          </cell>
          <cell r="M199" t="str">
            <v>Otros mobiliarios y equipos de administración</v>
          </cell>
          <cell r="N199">
            <v>0</v>
          </cell>
          <cell r="O199">
            <v>0</v>
          </cell>
          <cell r="P199">
            <v>0</v>
          </cell>
        </row>
        <row r="200">
          <cell r="B200" t="str">
            <v>1355000510051912</v>
          </cell>
          <cell r="C200">
            <v>2023</v>
          </cell>
          <cell r="D200">
            <v>15</v>
          </cell>
          <cell r="E200">
            <v>1</v>
          </cell>
          <cell r="F200">
            <v>3</v>
          </cell>
          <cell r="G200">
            <v>5</v>
          </cell>
          <cell r="H200">
            <v>5000</v>
          </cell>
          <cell r="I200">
            <v>5100</v>
          </cell>
          <cell r="J200">
            <v>519</v>
          </cell>
          <cell r="K200">
            <v>1</v>
          </cell>
          <cell r="L200">
            <v>2</v>
          </cell>
          <cell r="M200" t="str">
            <v>Circuito cerrado de televisión (CCTV)</v>
          </cell>
          <cell r="N200">
            <v>0</v>
          </cell>
          <cell r="O200">
            <v>0</v>
          </cell>
          <cell r="P200">
            <v>0</v>
          </cell>
          <cell r="Q200" t="str">
            <v>Pieza</v>
          </cell>
        </row>
        <row r="201">
          <cell r="B201" t="str">
            <v>1355000510051932</v>
          </cell>
          <cell r="C201">
            <v>2023</v>
          </cell>
          <cell r="D201">
            <v>15</v>
          </cell>
          <cell r="E201">
            <v>1</v>
          </cell>
          <cell r="F201">
            <v>3</v>
          </cell>
          <cell r="G201">
            <v>5</v>
          </cell>
          <cell r="H201">
            <v>5000</v>
          </cell>
          <cell r="I201">
            <v>5100</v>
          </cell>
          <cell r="J201">
            <v>519</v>
          </cell>
          <cell r="K201">
            <v>3</v>
          </cell>
          <cell r="L201">
            <v>2</v>
          </cell>
          <cell r="M201" t="str">
            <v>Sistema de monitoreo y comunicación</v>
          </cell>
          <cell r="N201">
            <v>0</v>
          </cell>
          <cell r="O201">
            <v>0</v>
          </cell>
          <cell r="P201">
            <v>0</v>
          </cell>
          <cell r="Q201" t="str">
            <v>Pieza</v>
          </cell>
        </row>
        <row r="202">
          <cell r="B202" t="str">
            <v>135500052002</v>
          </cell>
          <cell r="C202">
            <v>2023</v>
          </cell>
          <cell r="D202">
            <v>15</v>
          </cell>
          <cell r="E202">
            <v>1</v>
          </cell>
          <cell r="F202">
            <v>3</v>
          </cell>
          <cell r="G202">
            <v>5</v>
          </cell>
          <cell r="H202">
            <v>5000</v>
          </cell>
          <cell r="I202">
            <v>5200</v>
          </cell>
          <cell r="L202">
            <v>2</v>
          </cell>
          <cell r="M202" t="str">
            <v>Mobiliario y Equipo Educacional y Recreativo</v>
          </cell>
          <cell r="N202">
            <v>0</v>
          </cell>
          <cell r="O202">
            <v>0</v>
          </cell>
          <cell r="P202">
            <v>0</v>
          </cell>
        </row>
        <row r="203">
          <cell r="B203" t="str">
            <v>135500052005212</v>
          </cell>
          <cell r="C203">
            <v>2023</v>
          </cell>
          <cell r="D203">
            <v>15</v>
          </cell>
          <cell r="E203">
            <v>1</v>
          </cell>
          <cell r="F203">
            <v>3</v>
          </cell>
          <cell r="G203">
            <v>5</v>
          </cell>
          <cell r="H203">
            <v>5000</v>
          </cell>
          <cell r="I203">
            <v>5200</v>
          </cell>
          <cell r="J203">
            <v>521</v>
          </cell>
          <cell r="L203">
            <v>2</v>
          </cell>
          <cell r="M203" t="str">
            <v>Equipos y aparatos audiovisuales</v>
          </cell>
          <cell r="N203">
            <v>0</v>
          </cell>
          <cell r="O203">
            <v>0</v>
          </cell>
          <cell r="P203">
            <v>0</v>
          </cell>
        </row>
        <row r="204">
          <cell r="B204" t="str">
            <v>1355000520052112</v>
          </cell>
          <cell r="C204">
            <v>2023</v>
          </cell>
          <cell r="D204">
            <v>15</v>
          </cell>
          <cell r="E204">
            <v>1</v>
          </cell>
          <cell r="F204">
            <v>3</v>
          </cell>
          <cell r="G204">
            <v>5</v>
          </cell>
          <cell r="H204">
            <v>5000</v>
          </cell>
          <cell r="I204">
            <v>5200</v>
          </cell>
          <cell r="J204">
            <v>521</v>
          </cell>
          <cell r="K204">
            <v>1</v>
          </cell>
          <cell r="L204">
            <v>2</v>
          </cell>
          <cell r="M204" t="str">
            <v>Digitalizador de video</v>
          </cell>
          <cell r="N204">
            <v>0</v>
          </cell>
          <cell r="O204">
            <v>0</v>
          </cell>
          <cell r="P204">
            <v>0</v>
          </cell>
          <cell r="Q204" t="str">
            <v>Pieza</v>
          </cell>
        </row>
        <row r="205">
          <cell r="B205" t="str">
            <v>1355000520052122</v>
          </cell>
          <cell r="C205">
            <v>2023</v>
          </cell>
          <cell r="D205">
            <v>15</v>
          </cell>
          <cell r="E205">
            <v>1</v>
          </cell>
          <cell r="F205">
            <v>3</v>
          </cell>
          <cell r="G205">
            <v>5</v>
          </cell>
          <cell r="H205">
            <v>5000</v>
          </cell>
          <cell r="I205">
            <v>5200</v>
          </cell>
          <cell r="J205">
            <v>521</v>
          </cell>
          <cell r="K205">
            <v>2</v>
          </cell>
          <cell r="L205">
            <v>2</v>
          </cell>
          <cell r="M205" t="str">
            <v>Kit de apoyo tecnológico</v>
          </cell>
          <cell r="N205">
            <v>0</v>
          </cell>
          <cell r="O205">
            <v>0</v>
          </cell>
          <cell r="P205">
            <v>0</v>
          </cell>
          <cell r="Q205" t="str">
            <v>Kit</v>
          </cell>
        </row>
        <row r="206">
          <cell r="B206" t="str">
            <v>1355000520052132</v>
          </cell>
          <cell r="C206">
            <v>2023</v>
          </cell>
          <cell r="D206">
            <v>15</v>
          </cell>
          <cell r="E206">
            <v>1</v>
          </cell>
          <cell r="F206">
            <v>3</v>
          </cell>
          <cell r="G206">
            <v>5</v>
          </cell>
          <cell r="H206">
            <v>5000</v>
          </cell>
          <cell r="I206">
            <v>5200</v>
          </cell>
          <cell r="J206">
            <v>521</v>
          </cell>
          <cell r="K206">
            <v>3</v>
          </cell>
          <cell r="L206">
            <v>2</v>
          </cell>
          <cell r="M206" t="str">
            <v>Pantalla led</v>
          </cell>
          <cell r="N206">
            <v>0</v>
          </cell>
          <cell r="O206">
            <v>0</v>
          </cell>
          <cell r="P206">
            <v>0</v>
          </cell>
          <cell r="Q206" t="str">
            <v>Pieza</v>
          </cell>
        </row>
        <row r="207">
          <cell r="B207" t="str">
            <v>135500052005232</v>
          </cell>
          <cell r="C207">
            <v>2023</v>
          </cell>
          <cell r="D207">
            <v>15</v>
          </cell>
          <cell r="E207">
            <v>1</v>
          </cell>
          <cell r="F207">
            <v>3</v>
          </cell>
          <cell r="G207">
            <v>5</v>
          </cell>
          <cell r="H207">
            <v>5000</v>
          </cell>
          <cell r="I207">
            <v>5200</v>
          </cell>
          <cell r="J207">
            <v>523</v>
          </cell>
          <cell r="L207">
            <v>2</v>
          </cell>
          <cell r="M207" t="str">
            <v>Cámaras fotográficas y de video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1355000520052322</v>
          </cell>
          <cell r="C208">
            <v>2023</v>
          </cell>
          <cell r="D208">
            <v>15</v>
          </cell>
          <cell r="E208">
            <v>1</v>
          </cell>
          <cell r="F208">
            <v>3</v>
          </cell>
          <cell r="G208">
            <v>5</v>
          </cell>
          <cell r="H208">
            <v>5000</v>
          </cell>
          <cell r="I208">
            <v>5200</v>
          </cell>
          <cell r="J208">
            <v>523</v>
          </cell>
          <cell r="K208">
            <v>2</v>
          </cell>
          <cell r="L208">
            <v>2</v>
          </cell>
          <cell r="M208" t="str">
            <v>Kit de cámara oculta</v>
          </cell>
          <cell r="N208">
            <v>0</v>
          </cell>
          <cell r="O208">
            <v>0</v>
          </cell>
          <cell r="P208">
            <v>0</v>
          </cell>
          <cell r="Q208" t="str">
            <v>Kit</v>
          </cell>
        </row>
        <row r="209">
          <cell r="B209" t="str">
            <v>1355000520052362</v>
          </cell>
          <cell r="C209">
            <v>2023</v>
          </cell>
          <cell r="D209">
            <v>15</v>
          </cell>
          <cell r="E209">
            <v>1</v>
          </cell>
          <cell r="F209">
            <v>3</v>
          </cell>
          <cell r="G209">
            <v>5</v>
          </cell>
          <cell r="H209">
            <v>5000</v>
          </cell>
          <cell r="I209">
            <v>5200</v>
          </cell>
          <cell r="J209">
            <v>523</v>
          </cell>
          <cell r="K209">
            <v>6</v>
          </cell>
          <cell r="L209">
            <v>2</v>
          </cell>
          <cell r="M209" t="str">
            <v>Videograbadora</v>
          </cell>
          <cell r="N209">
            <v>0</v>
          </cell>
          <cell r="O209">
            <v>0</v>
          </cell>
          <cell r="P209">
            <v>0</v>
          </cell>
          <cell r="Q209" t="str">
            <v>Pieza</v>
          </cell>
        </row>
        <row r="210">
          <cell r="B210" t="str">
            <v>1355000520052372</v>
          </cell>
          <cell r="C210">
            <v>2023</v>
          </cell>
          <cell r="D210">
            <v>15</v>
          </cell>
          <cell r="E210">
            <v>1</v>
          </cell>
          <cell r="F210">
            <v>3</v>
          </cell>
          <cell r="G210">
            <v>5</v>
          </cell>
          <cell r="H210">
            <v>5000</v>
          </cell>
          <cell r="I210">
            <v>5200</v>
          </cell>
          <cell r="J210">
            <v>523</v>
          </cell>
          <cell r="K210">
            <v>7</v>
          </cell>
          <cell r="L210">
            <v>2</v>
          </cell>
          <cell r="M210" t="str">
            <v>Videoproyector</v>
          </cell>
          <cell r="N210">
            <v>0</v>
          </cell>
          <cell r="O210">
            <v>0</v>
          </cell>
          <cell r="P210">
            <v>0</v>
          </cell>
          <cell r="Q210" t="str">
            <v>Pieza</v>
          </cell>
        </row>
        <row r="211">
          <cell r="B211" t="str">
            <v>135500053002</v>
          </cell>
          <cell r="C211">
            <v>2023</v>
          </cell>
          <cell r="D211">
            <v>15</v>
          </cell>
          <cell r="E211">
            <v>1</v>
          </cell>
          <cell r="F211">
            <v>3</v>
          </cell>
          <cell r="G211">
            <v>5</v>
          </cell>
          <cell r="H211">
            <v>5000</v>
          </cell>
          <cell r="I211">
            <v>5300</v>
          </cell>
          <cell r="L211">
            <v>2</v>
          </cell>
          <cell r="M211" t="str">
            <v xml:space="preserve">Equipo e Instrumental Médico y de Laboratorio </v>
          </cell>
          <cell r="N211">
            <v>0</v>
          </cell>
          <cell r="O211">
            <v>0</v>
          </cell>
          <cell r="P211">
            <v>0</v>
          </cell>
        </row>
        <row r="212">
          <cell r="B212" t="str">
            <v>135500053005312</v>
          </cell>
          <cell r="C212">
            <v>2023</v>
          </cell>
          <cell r="D212">
            <v>15</v>
          </cell>
          <cell r="E212">
            <v>1</v>
          </cell>
          <cell r="F212">
            <v>3</v>
          </cell>
          <cell r="G212">
            <v>5</v>
          </cell>
          <cell r="H212">
            <v>5000</v>
          </cell>
          <cell r="I212">
            <v>5300</v>
          </cell>
          <cell r="J212">
            <v>531</v>
          </cell>
          <cell r="L212">
            <v>2</v>
          </cell>
          <cell r="M212" t="str">
            <v xml:space="preserve">Equipo Médico y de Laboratorio </v>
          </cell>
          <cell r="N212">
            <v>0</v>
          </cell>
          <cell r="O212">
            <v>0</v>
          </cell>
          <cell r="P212">
            <v>0</v>
          </cell>
        </row>
        <row r="213">
          <cell r="B213" t="str">
            <v>1355000530053112</v>
          </cell>
          <cell r="C213">
            <v>2023</v>
          </cell>
          <cell r="D213">
            <v>15</v>
          </cell>
          <cell r="E213">
            <v>1</v>
          </cell>
          <cell r="F213">
            <v>3</v>
          </cell>
          <cell r="G213">
            <v>5</v>
          </cell>
          <cell r="H213">
            <v>5000</v>
          </cell>
          <cell r="I213">
            <v>5300</v>
          </cell>
          <cell r="J213">
            <v>531</v>
          </cell>
          <cell r="K213">
            <v>1</v>
          </cell>
          <cell r="L213">
            <v>2</v>
          </cell>
          <cell r="M213" t="str">
            <v>Analizador de ADN</v>
          </cell>
          <cell r="N213">
            <v>0</v>
          </cell>
          <cell r="O213">
            <v>0</v>
          </cell>
          <cell r="P213">
            <v>0</v>
          </cell>
          <cell r="Q213" t="str">
            <v>Equipo/ Pieza</v>
          </cell>
        </row>
        <row r="214">
          <cell r="B214" t="str">
            <v>1355000530053132</v>
          </cell>
          <cell r="C214">
            <v>2023</v>
          </cell>
          <cell r="D214">
            <v>15</v>
          </cell>
          <cell r="E214">
            <v>1</v>
          </cell>
          <cell r="F214">
            <v>3</v>
          </cell>
          <cell r="G214">
            <v>5</v>
          </cell>
          <cell r="H214">
            <v>5000</v>
          </cell>
          <cell r="I214">
            <v>5300</v>
          </cell>
          <cell r="J214">
            <v>531</v>
          </cell>
          <cell r="K214">
            <v>3</v>
          </cell>
          <cell r="L214">
            <v>2</v>
          </cell>
          <cell r="M214" t="str">
            <v>Centrífuga</v>
          </cell>
          <cell r="N214">
            <v>0</v>
          </cell>
          <cell r="O214">
            <v>0</v>
          </cell>
          <cell r="P214">
            <v>0</v>
          </cell>
          <cell r="Q214" t="str">
            <v>Equipo/ Pieza</v>
          </cell>
        </row>
        <row r="215">
          <cell r="B215" t="str">
            <v>1355000530053142</v>
          </cell>
          <cell r="C215">
            <v>2023</v>
          </cell>
          <cell r="D215">
            <v>15</v>
          </cell>
          <cell r="E215">
            <v>1</v>
          </cell>
          <cell r="F215">
            <v>3</v>
          </cell>
          <cell r="G215">
            <v>5</v>
          </cell>
          <cell r="H215">
            <v>5000</v>
          </cell>
          <cell r="I215">
            <v>5300</v>
          </cell>
          <cell r="J215">
            <v>531</v>
          </cell>
          <cell r="K215">
            <v>4</v>
          </cell>
          <cell r="L215">
            <v>2</v>
          </cell>
          <cell r="M215" t="str">
            <v>Equipo forense para la extracción de ADN</v>
          </cell>
          <cell r="N215">
            <v>0</v>
          </cell>
          <cell r="O215">
            <v>0</v>
          </cell>
          <cell r="P215">
            <v>0</v>
          </cell>
          <cell r="Q215" t="str">
            <v>Equipo/ Pieza</v>
          </cell>
        </row>
        <row r="216">
          <cell r="B216" t="str">
            <v>1355000530053162</v>
          </cell>
          <cell r="C216">
            <v>2023</v>
          </cell>
          <cell r="D216">
            <v>15</v>
          </cell>
          <cell r="E216">
            <v>1</v>
          </cell>
          <cell r="F216">
            <v>3</v>
          </cell>
          <cell r="G216">
            <v>5</v>
          </cell>
          <cell r="H216">
            <v>5000</v>
          </cell>
          <cell r="I216">
            <v>5300</v>
          </cell>
          <cell r="J216">
            <v>531</v>
          </cell>
          <cell r="K216">
            <v>6</v>
          </cell>
          <cell r="L216">
            <v>2</v>
          </cell>
          <cell r="M216" t="str">
            <v>Laboratorio forense portátil</v>
          </cell>
          <cell r="N216">
            <v>0</v>
          </cell>
          <cell r="O216">
            <v>0</v>
          </cell>
          <cell r="P216">
            <v>0</v>
          </cell>
          <cell r="Q216" t="str">
            <v>Equipo/ Pieza</v>
          </cell>
        </row>
        <row r="217">
          <cell r="B217" t="str">
            <v>1355000530053182</v>
          </cell>
          <cell r="C217">
            <v>2023</v>
          </cell>
          <cell r="D217">
            <v>15</v>
          </cell>
          <cell r="E217">
            <v>1</v>
          </cell>
          <cell r="F217">
            <v>3</v>
          </cell>
          <cell r="G217">
            <v>5</v>
          </cell>
          <cell r="H217">
            <v>5000</v>
          </cell>
          <cell r="I217">
            <v>5300</v>
          </cell>
          <cell r="J217">
            <v>531</v>
          </cell>
          <cell r="K217">
            <v>8</v>
          </cell>
          <cell r="L217">
            <v>2</v>
          </cell>
          <cell r="M217" t="str">
            <v>Sistema de luz forense</v>
          </cell>
          <cell r="N217">
            <v>0</v>
          </cell>
          <cell r="O217">
            <v>0</v>
          </cell>
          <cell r="P217">
            <v>0</v>
          </cell>
          <cell r="Q217" t="str">
            <v>Equipo/ Pieza</v>
          </cell>
        </row>
        <row r="218">
          <cell r="B218" t="str">
            <v>135500055002</v>
          </cell>
          <cell r="C218">
            <v>2023</v>
          </cell>
          <cell r="D218">
            <v>15</v>
          </cell>
          <cell r="E218">
            <v>1</v>
          </cell>
          <cell r="F218">
            <v>3</v>
          </cell>
          <cell r="G218">
            <v>5</v>
          </cell>
          <cell r="H218">
            <v>5000</v>
          </cell>
          <cell r="I218">
            <v>5500</v>
          </cell>
          <cell r="L218">
            <v>2</v>
          </cell>
          <cell r="M218" t="str">
            <v>Equipo de Defensa y Seguridad</v>
          </cell>
          <cell r="N218">
            <v>0</v>
          </cell>
          <cell r="O218">
            <v>0</v>
          </cell>
          <cell r="P218">
            <v>0</v>
          </cell>
        </row>
        <row r="219">
          <cell r="B219" t="str">
            <v>135500055005512</v>
          </cell>
          <cell r="C219">
            <v>2023</v>
          </cell>
          <cell r="D219">
            <v>15</v>
          </cell>
          <cell r="E219">
            <v>1</v>
          </cell>
          <cell r="F219">
            <v>3</v>
          </cell>
          <cell r="G219">
            <v>5</v>
          </cell>
          <cell r="H219">
            <v>5000</v>
          </cell>
          <cell r="I219">
            <v>5500</v>
          </cell>
          <cell r="J219">
            <v>551</v>
          </cell>
          <cell r="L219">
            <v>2</v>
          </cell>
          <cell r="M219" t="str">
            <v>Equipo de defensa y seguridad</v>
          </cell>
          <cell r="N219">
            <v>0</v>
          </cell>
          <cell r="O219">
            <v>0</v>
          </cell>
          <cell r="P219">
            <v>0</v>
          </cell>
        </row>
        <row r="220">
          <cell r="B220" t="str">
            <v>1355000550055112</v>
          </cell>
          <cell r="C220">
            <v>2023</v>
          </cell>
          <cell r="D220">
            <v>15</v>
          </cell>
          <cell r="E220">
            <v>1</v>
          </cell>
          <cell r="F220">
            <v>3</v>
          </cell>
          <cell r="G220">
            <v>5</v>
          </cell>
          <cell r="H220">
            <v>5000</v>
          </cell>
          <cell r="I220">
            <v>5500</v>
          </cell>
          <cell r="J220">
            <v>551</v>
          </cell>
          <cell r="K220">
            <v>1</v>
          </cell>
          <cell r="L220">
            <v>2</v>
          </cell>
          <cell r="M220" t="str">
            <v>Cámara telescópica</v>
          </cell>
          <cell r="N220">
            <v>0</v>
          </cell>
          <cell r="O220">
            <v>0</v>
          </cell>
          <cell r="P220">
            <v>0</v>
          </cell>
          <cell r="Q220" t="str">
            <v>Pieza</v>
          </cell>
        </row>
        <row r="221">
          <cell r="B221" t="str">
            <v>1355000550055122</v>
          </cell>
          <cell r="C221">
            <v>2023</v>
          </cell>
          <cell r="D221">
            <v>15</v>
          </cell>
          <cell r="E221">
            <v>1</v>
          </cell>
          <cell r="F221">
            <v>3</v>
          </cell>
          <cell r="G221">
            <v>5</v>
          </cell>
          <cell r="H221">
            <v>5000</v>
          </cell>
          <cell r="I221">
            <v>5500</v>
          </cell>
          <cell r="J221">
            <v>551</v>
          </cell>
          <cell r="K221">
            <v>2</v>
          </cell>
          <cell r="L221">
            <v>2</v>
          </cell>
          <cell r="M221" t="str">
            <v>Fibra óptica táctica</v>
          </cell>
          <cell r="N221">
            <v>0</v>
          </cell>
          <cell r="O221">
            <v>0</v>
          </cell>
          <cell r="P221">
            <v>0</v>
          </cell>
          <cell r="Q221" t="str">
            <v>Pieza</v>
          </cell>
        </row>
        <row r="222">
          <cell r="B222" t="str">
            <v>1355000550055132</v>
          </cell>
          <cell r="C222">
            <v>2023</v>
          </cell>
          <cell r="D222">
            <v>15</v>
          </cell>
          <cell r="E222">
            <v>1</v>
          </cell>
          <cell r="F222">
            <v>3</v>
          </cell>
          <cell r="G222">
            <v>5</v>
          </cell>
          <cell r="H222">
            <v>5000</v>
          </cell>
          <cell r="I222">
            <v>5500</v>
          </cell>
          <cell r="J222">
            <v>551</v>
          </cell>
          <cell r="K222">
            <v>3</v>
          </cell>
          <cell r="L222">
            <v>2</v>
          </cell>
          <cell r="M222" t="str">
            <v>Kit de entrada táctica</v>
          </cell>
          <cell r="N222">
            <v>0</v>
          </cell>
          <cell r="O222">
            <v>0</v>
          </cell>
          <cell r="P222">
            <v>0</v>
          </cell>
          <cell r="Q222" t="str">
            <v>Kit</v>
          </cell>
        </row>
        <row r="223">
          <cell r="B223" t="str">
            <v>1355000550055142</v>
          </cell>
          <cell r="C223">
            <v>2023</v>
          </cell>
          <cell r="D223">
            <v>15</v>
          </cell>
          <cell r="E223">
            <v>1</v>
          </cell>
          <cell r="F223">
            <v>3</v>
          </cell>
          <cell r="G223">
            <v>5</v>
          </cell>
          <cell r="H223">
            <v>5000</v>
          </cell>
          <cell r="I223">
            <v>5500</v>
          </cell>
          <cell r="J223">
            <v>551</v>
          </cell>
          <cell r="K223">
            <v>4</v>
          </cell>
          <cell r="L223">
            <v>2</v>
          </cell>
          <cell r="M223" t="str">
            <v>Lentes térmicos</v>
          </cell>
          <cell r="N223">
            <v>0</v>
          </cell>
          <cell r="O223">
            <v>0</v>
          </cell>
          <cell r="P223">
            <v>0</v>
          </cell>
          <cell r="Q223" t="str">
            <v>Pieza</v>
          </cell>
        </row>
        <row r="224">
          <cell r="B224" t="str">
            <v>135500056002</v>
          </cell>
          <cell r="C224">
            <v>2023</v>
          </cell>
          <cell r="D224">
            <v>15</v>
          </cell>
          <cell r="E224">
            <v>1</v>
          </cell>
          <cell r="F224">
            <v>3</v>
          </cell>
          <cell r="G224">
            <v>5</v>
          </cell>
          <cell r="H224">
            <v>5000</v>
          </cell>
          <cell r="I224">
            <v>5600</v>
          </cell>
          <cell r="L224">
            <v>2</v>
          </cell>
          <cell r="M224" t="str">
            <v>Maquinas, Otros Equipos y Herramientas</v>
          </cell>
          <cell r="N224">
            <v>11495310</v>
          </cell>
          <cell r="O224">
            <v>0</v>
          </cell>
          <cell r="P224">
            <v>11495310</v>
          </cell>
        </row>
        <row r="225">
          <cell r="B225" t="str">
            <v>135500056005652</v>
          </cell>
          <cell r="C225">
            <v>2023</v>
          </cell>
          <cell r="D225">
            <v>15</v>
          </cell>
          <cell r="E225">
            <v>1</v>
          </cell>
          <cell r="F225">
            <v>3</v>
          </cell>
          <cell r="G225">
            <v>5</v>
          </cell>
          <cell r="H225">
            <v>5000</v>
          </cell>
          <cell r="I225">
            <v>5600</v>
          </cell>
          <cell r="J225">
            <v>565</v>
          </cell>
          <cell r="L225">
            <v>2</v>
          </cell>
          <cell r="M225" t="str">
            <v>Equipo de comunicación y telecomunicación</v>
          </cell>
          <cell r="N225">
            <v>11495310</v>
          </cell>
          <cell r="O225">
            <v>0</v>
          </cell>
          <cell r="P225">
            <v>11495310</v>
          </cell>
        </row>
        <row r="226">
          <cell r="B226" t="str">
            <v>1355000560056512</v>
          </cell>
          <cell r="C226">
            <v>2023</v>
          </cell>
          <cell r="D226">
            <v>15</v>
          </cell>
          <cell r="E226">
            <v>1</v>
          </cell>
          <cell r="F226">
            <v>3</v>
          </cell>
          <cell r="G226">
            <v>5</v>
          </cell>
          <cell r="H226">
            <v>5000</v>
          </cell>
          <cell r="I226">
            <v>5600</v>
          </cell>
          <cell r="J226">
            <v>565</v>
          </cell>
          <cell r="K226">
            <v>1</v>
          </cell>
          <cell r="L226">
            <v>2</v>
          </cell>
          <cell r="M226" t="str">
            <v>Control de grabación</v>
          </cell>
          <cell r="N226">
            <v>0</v>
          </cell>
          <cell r="O226">
            <v>0</v>
          </cell>
          <cell r="P226">
            <v>0</v>
          </cell>
          <cell r="Q226" t="str">
            <v>Pieza</v>
          </cell>
        </row>
        <row r="227">
          <cell r="B227" t="str">
            <v>1355000560056522</v>
          </cell>
          <cell r="C227">
            <v>2023</v>
          </cell>
          <cell r="D227">
            <v>15</v>
          </cell>
          <cell r="E227">
            <v>1</v>
          </cell>
          <cell r="F227">
            <v>3</v>
          </cell>
          <cell r="G227">
            <v>5</v>
          </cell>
          <cell r="H227">
            <v>5000</v>
          </cell>
          <cell r="I227">
            <v>5600</v>
          </cell>
          <cell r="J227">
            <v>565</v>
          </cell>
          <cell r="K227">
            <v>2</v>
          </cell>
          <cell r="L227">
            <v>2</v>
          </cell>
          <cell r="M227" t="str">
            <v>Eliminador de frecuencia</v>
          </cell>
          <cell r="N227">
            <v>0</v>
          </cell>
          <cell r="O227">
            <v>0</v>
          </cell>
          <cell r="P227">
            <v>0</v>
          </cell>
          <cell r="Q227" t="str">
            <v>Pieza</v>
          </cell>
        </row>
        <row r="228">
          <cell r="B228" t="str">
            <v>1355000560056532</v>
          </cell>
          <cell r="C228">
            <v>2023</v>
          </cell>
          <cell r="D228">
            <v>15</v>
          </cell>
          <cell r="E228">
            <v>1</v>
          </cell>
          <cell r="F228">
            <v>3</v>
          </cell>
          <cell r="G228">
            <v>5</v>
          </cell>
          <cell r="H228">
            <v>5000</v>
          </cell>
          <cell r="I228">
            <v>5600</v>
          </cell>
          <cell r="J228">
            <v>565</v>
          </cell>
          <cell r="K228">
            <v>3</v>
          </cell>
          <cell r="L228">
            <v>2</v>
          </cell>
          <cell r="M228" t="str">
            <v>Equipo de radiocomunicación con GPS</v>
          </cell>
          <cell r="N228">
            <v>0</v>
          </cell>
          <cell r="O228">
            <v>0</v>
          </cell>
          <cell r="P228">
            <v>0</v>
          </cell>
          <cell r="Q228" t="str">
            <v>Pieza</v>
          </cell>
        </row>
        <row r="229">
          <cell r="B229" t="str">
            <v>1355000560056542</v>
          </cell>
          <cell r="C229">
            <v>2023</v>
          </cell>
          <cell r="D229">
            <v>15</v>
          </cell>
          <cell r="E229">
            <v>1</v>
          </cell>
          <cell r="F229">
            <v>3</v>
          </cell>
          <cell r="G229">
            <v>5</v>
          </cell>
          <cell r="H229">
            <v>5000</v>
          </cell>
          <cell r="I229">
            <v>5600</v>
          </cell>
          <cell r="J229">
            <v>565</v>
          </cell>
          <cell r="K229">
            <v>4</v>
          </cell>
          <cell r="L229">
            <v>2</v>
          </cell>
          <cell r="M229" t="str">
            <v>Equipo de reconocimiento facial</v>
          </cell>
          <cell r="N229">
            <v>0</v>
          </cell>
          <cell r="O229">
            <v>0</v>
          </cell>
          <cell r="P229">
            <v>0</v>
          </cell>
          <cell r="Q229" t="str">
            <v>Pieza</v>
          </cell>
        </row>
        <row r="230">
          <cell r="B230" t="str">
            <v>1355000560056552</v>
          </cell>
          <cell r="C230">
            <v>2023</v>
          </cell>
          <cell r="D230">
            <v>15</v>
          </cell>
          <cell r="E230">
            <v>1</v>
          </cell>
          <cell r="F230">
            <v>3</v>
          </cell>
          <cell r="G230">
            <v>5</v>
          </cell>
          <cell r="H230">
            <v>5000</v>
          </cell>
          <cell r="I230">
            <v>5600</v>
          </cell>
          <cell r="J230">
            <v>565</v>
          </cell>
          <cell r="K230">
            <v>5</v>
          </cell>
          <cell r="L230">
            <v>2</v>
          </cell>
          <cell r="M230" t="str">
            <v xml:space="preserve">Equipo forense para extracción física y decodificación de información (Extracción de información de teléfonos) </v>
          </cell>
          <cell r="N230">
            <v>0</v>
          </cell>
          <cell r="O230">
            <v>0</v>
          </cell>
          <cell r="P230">
            <v>0</v>
          </cell>
          <cell r="Q230" t="str">
            <v>Pieza</v>
          </cell>
        </row>
        <row r="231">
          <cell r="B231" t="str">
            <v>1355000560056562</v>
          </cell>
          <cell r="C231">
            <v>2023</v>
          </cell>
          <cell r="D231">
            <v>15</v>
          </cell>
          <cell r="E231">
            <v>1</v>
          </cell>
          <cell r="F231">
            <v>3</v>
          </cell>
          <cell r="G231">
            <v>5</v>
          </cell>
          <cell r="H231">
            <v>5000</v>
          </cell>
          <cell r="I231">
            <v>5600</v>
          </cell>
          <cell r="J231">
            <v>565</v>
          </cell>
          <cell r="K231">
            <v>6</v>
          </cell>
          <cell r="L231">
            <v>2</v>
          </cell>
          <cell r="M231" t="str">
            <v>Equipo GPS</v>
          </cell>
          <cell r="N231">
            <v>0</v>
          </cell>
          <cell r="O231">
            <v>0</v>
          </cell>
          <cell r="P231">
            <v>0</v>
          </cell>
          <cell r="Q231" t="str">
            <v>Pieza</v>
          </cell>
        </row>
        <row r="232">
          <cell r="B232" t="str">
            <v>1355000560056572</v>
          </cell>
          <cell r="C232">
            <v>2023</v>
          </cell>
          <cell r="D232">
            <v>15</v>
          </cell>
          <cell r="E232">
            <v>1</v>
          </cell>
          <cell r="F232">
            <v>3</v>
          </cell>
          <cell r="G232">
            <v>5</v>
          </cell>
          <cell r="H232">
            <v>5000</v>
          </cell>
          <cell r="I232">
            <v>5600</v>
          </cell>
          <cell r="J232">
            <v>565</v>
          </cell>
          <cell r="K232">
            <v>7</v>
          </cell>
          <cell r="L232">
            <v>2</v>
          </cell>
          <cell r="M232" t="str">
            <v>Equipo táctico de comunicación</v>
          </cell>
          <cell r="N232">
            <v>0</v>
          </cell>
          <cell r="O232">
            <v>0</v>
          </cell>
          <cell r="P232">
            <v>0</v>
          </cell>
          <cell r="Q232" t="str">
            <v>Pieza</v>
          </cell>
        </row>
        <row r="233">
          <cell r="B233" t="str">
            <v>1355000560056582</v>
          </cell>
          <cell r="C233">
            <v>2023</v>
          </cell>
          <cell r="D233">
            <v>15</v>
          </cell>
          <cell r="E233">
            <v>1</v>
          </cell>
          <cell r="F233">
            <v>3</v>
          </cell>
          <cell r="G233">
            <v>5</v>
          </cell>
          <cell r="H233">
            <v>5000</v>
          </cell>
          <cell r="I233">
            <v>5600</v>
          </cell>
          <cell r="J233">
            <v>565</v>
          </cell>
          <cell r="K233">
            <v>8</v>
          </cell>
          <cell r="L233">
            <v>2</v>
          </cell>
          <cell r="M233" t="str">
            <v xml:space="preserve">Equipo última milla </v>
          </cell>
          <cell r="N233">
            <v>0</v>
          </cell>
          <cell r="O233">
            <v>0</v>
          </cell>
          <cell r="P233">
            <v>0</v>
          </cell>
          <cell r="Q233" t="str">
            <v>Pieza</v>
          </cell>
        </row>
        <row r="234">
          <cell r="B234" t="str">
            <v>1355000560056592</v>
          </cell>
          <cell r="C234">
            <v>2023</v>
          </cell>
          <cell r="D234">
            <v>15</v>
          </cell>
          <cell r="E234">
            <v>1</v>
          </cell>
          <cell r="F234">
            <v>3</v>
          </cell>
          <cell r="G234">
            <v>5</v>
          </cell>
          <cell r="H234">
            <v>5000</v>
          </cell>
          <cell r="I234">
            <v>5600</v>
          </cell>
          <cell r="J234">
            <v>565</v>
          </cell>
          <cell r="K234">
            <v>9</v>
          </cell>
          <cell r="L234">
            <v>2</v>
          </cell>
          <cell r="M234" t="str">
            <v>Kit de micrófono y receptor UHF</v>
          </cell>
          <cell r="N234">
            <v>0</v>
          </cell>
          <cell r="O234">
            <v>0</v>
          </cell>
          <cell r="P234">
            <v>0</v>
          </cell>
          <cell r="Q234" t="str">
            <v>Kit</v>
          </cell>
        </row>
        <row r="235">
          <cell r="B235" t="str">
            <v>13550005600565102</v>
          </cell>
          <cell r="C235">
            <v>2023</v>
          </cell>
          <cell r="D235">
            <v>15</v>
          </cell>
          <cell r="E235">
            <v>1</v>
          </cell>
          <cell r="F235">
            <v>3</v>
          </cell>
          <cell r="G235">
            <v>5</v>
          </cell>
          <cell r="H235">
            <v>5000</v>
          </cell>
          <cell r="I235">
            <v>5600</v>
          </cell>
          <cell r="J235">
            <v>565</v>
          </cell>
          <cell r="K235">
            <v>10</v>
          </cell>
          <cell r="L235">
            <v>2</v>
          </cell>
          <cell r="M235" t="str">
            <v>Kit radio de comunicación táctico</v>
          </cell>
          <cell r="N235">
            <v>0</v>
          </cell>
          <cell r="O235">
            <v>0</v>
          </cell>
          <cell r="P235">
            <v>0</v>
          </cell>
          <cell r="Q235" t="str">
            <v>Kit</v>
          </cell>
        </row>
        <row r="236">
          <cell r="B236" t="str">
            <v>13550005600565112</v>
          </cell>
          <cell r="C236">
            <v>2023</v>
          </cell>
          <cell r="D236">
            <v>15</v>
          </cell>
          <cell r="E236">
            <v>1</v>
          </cell>
          <cell r="F236">
            <v>3</v>
          </cell>
          <cell r="G236">
            <v>5</v>
          </cell>
          <cell r="H236">
            <v>5000</v>
          </cell>
          <cell r="I236">
            <v>5600</v>
          </cell>
          <cell r="J236">
            <v>565</v>
          </cell>
          <cell r="K236">
            <v>11</v>
          </cell>
          <cell r="L236">
            <v>2</v>
          </cell>
          <cell r="M236" t="str">
            <v>Laboratorio forense de audio</v>
          </cell>
          <cell r="N236">
            <v>0</v>
          </cell>
          <cell r="O236">
            <v>0</v>
          </cell>
          <cell r="P236">
            <v>0</v>
          </cell>
          <cell r="Q236" t="str">
            <v>Equipo/ Pieza</v>
          </cell>
        </row>
        <row r="237">
          <cell r="B237" t="str">
            <v>13550005600565122</v>
          </cell>
          <cell r="C237">
            <v>2023</v>
          </cell>
          <cell r="D237">
            <v>15</v>
          </cell>
          <cell r="E237">
            <v>1</v>
          </cell>
          <cell r="F237">
            <v>3</v>
          </cell>
          <cell r="G237">
            <v>5</v>
          </cell>
          <cell r="H237">
            <v>5000</v>
          </cell>
          <cell r="I237">
            <v>5600</v>
          </cell>
          <cell r="J237">
            <v>565</v>
          </cell>
          <cell r="K237">
            <v>12</v>
          </cell>
          <cell r="L237">
            <v>2</v>
          </cell>
          <cell r="M237" t="str">
            <v xml:space="preserve">Navegador Satelital </v>
          </cell>
          <cell r="N237">
            <v>0</v>
          </cell>
          <cell r="O237">
            <v>0</v>
          </cell>
          <cell r="P237">
            <v>0</v>
          </cell>
          <cell r="Q237" t="str">
            <v>Equipo/ Pieza</v>
          </cell>
        </row>
        <row r="238">
          <cell r="B238" t="str">
            <v>13550005600565132</v>
          </cell>
          <cell r="C238">
            <v>2023</v>
          </cell>
          <cell r="D238">
            <v>15</v>
          </cell>
          <cell r="E238">
            <v>1</v>
          </cell>
          <cell r="F238">
            <v>3</v>
          </cell>
          <cell r="G238">
            <v>5</v>
          </cell>
          <cell r="H238">
            <v>5000</v>
          </cell>
          <cell r="I238">
            <v>5600</v>
          </cell>
          <cell r="J238">
            <v>565</v>
          </cell>
          <cell r="K238">
            <v>13</v>
          </cell>
          <cell r="L238">
            <v>2</v>
          </cell>
          <cell r="M238" t="str">
            <v xml:space="preserve">Radar de penetración </v>
          </cell>
          <cell r="N238">
            <v>0</v>
          </cell>
          <cell r="O238">
            <v>0</v>
          </cell>
          <cell r="P238">
            <v>0</v>
          </cell>
          <cell r="Q238" t="str">
            <v>Equipo/ Pieza</v>
          </cell>
        </row>
        <row r="239">
          <cell r="B239" t="str">
            <v>13550005600565142</v>
          </cell>
          <cell r="C239">
            <v>2023</v>
          </cell>
          <cell r="D239">
            <v>15</v>
          </cell>
          <cell r="E239">
            <v>1</v>
          </cell>
          <cell r="F239">
            <v>3</v>
          </cell>
          <cell r="G239">
            <v>5</v>
          </cell>
          <cell r="H239">
            <v>5000</v>
          </cell>
          <cell r="I239">
            <v>5600</v>
          </cell>
          <cell r="J239">
            <v>565</v>
          </cell>
          <cell r="K239">
            <v>14</v>
          </cell>
          <cell r="L239">
            <v>2</v>
          </cell>
          <cell r="M239" t="str">
            <v xml:space="preserve">Rastreador y/o localizador </v>
          </cell>
          <cell r="N239">
            <v>0</v>
          </cell>
          <cell r="O239">
            <v>0</v>
          </cell>
          <cell r="P239">
            <v>0</v>
          </cell>
          <cell r="Q239" t="str">
            <v>Equipo/ Pieza</v>
          </cell>
        </row>
        <row r="240">
          <cell r="B240" t="str">
            <v>13550005600565152</v>
          </cell>
          <cell r="C240">
            <v>2023</v>
          </cell>
          <cell r="D240">
            <v>15</v>
          </cell>
          <cell r="E240">
            <v>1</v>
          </cell>
          <cell r="F240">
            <v>3</v>
          </cell>
          <cell r="G240">
            <v>5</v>
          </cell>
          <cell r="H240">
            <v>5000</v>
          </cell>
          <cell r="I240">
            <v>5600</v>
          </cell>
          <cell r="J240">
            <v>565</v>
          </cell>
          <cell r="K240">
            <v>15</v>
          </cell>
          <cell r="L240">
            <v>2</v>
          </cell>
          <cell r="M240" t="str">
            <v xml:space="preserve">Sistema de análisis forense para extracción de información de teléfonos celulares </v>
          </cell>
          <cell r="N240">
            <v>0</v>
          </cell>
          <cell r="O240">
            <v>0</v>
          </cell>
          <cell r="P240">
            <v>0</v>
          </cell>
          <cell r="Q240" t="str">
            <v>Equipo/ Pieza</v>
          </cell>
        </row>
        <row r="241">
          <cell r="B241" t="str">
            <v>13550005600565162</v>
          </cell>
          <cell r="C241">
            <v>2023</v>
          </cell>
          <cell r="D241">
            <v>15</v>
          </cell>
          <cell r="E241">
            <v>1</v>
          </cell>
          <cell r="F241">
            <v>3</v>
          </cell>
          <cell r="G241">
            <v>5</v>
          </cell>
          <cell r="H241">
            <v>5000</v>
          </cell>
          <cell r="I241">
            <v>5600</v>
          </cell>
          <cell r="J241">
            <v>565</v>
          </cell>
          <cell r="K241">
            <v>16</v>
          </cell>
          <cell r="L241">
            <v>2</v>
          </cell>
          <cell r="M241" t="str">
            <v>Sistema de análisis para muestreo (GFM)</v>
          </cell>
          <cell r="N241">
            <v>0</v>
          </cell>
          <cell r="O241">
            <v>0</v>
          </cell>
          <cell r="P241">
            <v>0</v>
          </cell>
          <cell r="Q241" t="str">
            <v>Equipo/ Pieza</v>
          </cell>
        </row>
        <row r="242">
          <cell r="B242" t="str">
            <v>13550005600565172</v>
          </cell>
          <cell r="C242">
            <v>2023</v>
          </cell>
          <cell r="D242">
            <v>15</v>
          </cell>
          <cell r="E242">
            <v>1</v>
          </cell>
          <cell r="F242">
            <v>3</v>
          </cell>
          <cell r="G242">
            <v>5</v>
          </cell>
          <cell r="H242">
            <v>5000</v>
          </cell>
          <cell r="I242">
            <v>5600</v>
          </cell>
          <cell r="J242">
            <v>565</v>
          </cell>
          <cell r="K242">
            <v>17</v>
          </cell>
          <cell r="L242">
            <v>2</v>
          </cell>
          <cell r="M242" t="str">
            <v>Sistema de intercomunicación</v>
          </cell>
          <cell r="N242">
            <v>0</v>
          </cell>
          <cell r="O242">
            <v>0</v>
          </cell>
          <cell r="P242">
            <v>0</v>
          </cell>
          <cell r="Q242" t="str">
            <v>Equipo/ Pieza</v>
          </cell>
        </row>
        <row r="243">
          <cell r="B243" t="str">
            <v>13550005600565182</v>
          </cell>
          <cell r="C243">
            <v>2023</v>
          </cell>
          <cell r="D243">
            <v>15</v>
          </cell>
          <cell r="E243">
            <v>1</v>
          </cell>
          <cell r="F243">
            <v>3</v>
          </cell>
          <cell r="G243">
            <v>5</v>
          </cell>
          <cell r="H243">
            <v>5000</v>
          </cell>
          <cell r="I243">
            <v>5600</v>
          </cell>
          <cell r="J243">
            <v>565</v>
          </cell>
          <cell r="K243">
            <v>18</v>
          </cell>
          <cell r="L243">
            <v>2</v>
          </cell>
          <cell r="M243" t="str">
            <v>Equipo Sistema Cellebrite de Análisis Forense</v>
          </cell>
          <cell r="N243">
            <v>11495310</v>
          </cell>
          <cell r="O243">
            <v>0</v>
          </cell>
          <cell r="P243">
            <v>11495310</v>
          </cell>
          <cell r="Q243" t="str">
            <v>Equipo</v>
          </cell>
          <cell r="R243">
            <v>7</v>
          </cell>
        </row>
        <row r="244">
          <cell r="B244" t="str">
            <v>13550005600565192</v>
          </cell>
          <cell r="C244">
            <v>2023</v>
          </cell>
          <cell r="D244">
            <v>15</v>
          </cell>
          <cell r="E244">
            <v>1</v>
          </cell>
          <cell r="F244">
            <v>3</v>
          </cell>
          <cell r="G244">
            <v>5</v>
          </cell>
          <cell r="H244">
            <v>5000</v>
          </cell>
          <cell r="I244">
            <v>5600</v>
          </cell>
          <cell r="J244">
            <v>565</v>
          </cell>
          <cell r="K244">
            <v>19</v>
          </cell>
          <cell r="L244">
            <v>2</v>
          </cell>
          <cell r="M244" t="str">
            <v>Equipo especializado (Ubicación de teléfonos celulares)</v>
          </cell>
          <cell r="N244">
            <v>0</v>
          </cell>
          <cell r="O244">
            <v>0</v>
          </cell>
          <cell r="P244">
            <v>0</v>
          </cell>
          <cell r="Q244" t="str">
            <v>Equipo</v>
          </cell>
        </row>
        <row r="245">
          <cell r="B245" t="str">
            <v>135500056005662</v>
          </cell>
          <cell r="C245">
            <v>2023</v>
          </cell>
          <cell r="D245">
            <v>15</v>
          </cell>
          <cell r="E245">
            <v>1</v>
          </cell>
          <cell r="F245">
            <v>3</v>
          </cell>
          <cell r="G245">
            <v>5</v>
          </cell>
          <cell r="H245">
            <v>5000</v>
          </cell>
          <cell r="I245">
            <v>5600</v>
          </cell>
          <cell r="J245">
            <v>566</v>
          </cell>
          <cell r="L245">
            <v>2</v>
          </cell>
          <cell r="M245" t="str">
            <v xml:space="preserve">Equipos de generación eléctrica, aparatos y accesorios eléctricos </v>
          </cell>
          <cell r="N245">
            <v>0</v>
          </cell>
          <cell r="O245">
            <v>0</v>
          </cell>
          <cell r="P245">
            <v>0</v>
          </cell>
        </row>
        <row r="246">
          <cell r="B246" t="str">
            <v>1355000560056612</v>
          </cell>
          <cell r="C246">
            <v>2023</v>
          </cell>
          <cell r="D246">
            <v>15</v>
          </cell>
          <cell r="E246">
            <v>1</v>
          </cell>
          <cell r="F246">
            <v>3</v>
          </cell>
          <cell r="G246">
            <v>5</v>
          </cell>
          <cell r="H246">
            <v>5000</v>
          </cell>
          <cell r="I246">
            <v>5600</v>
          </cell>
          <cell r="J246">
            <v>566</v>
          </cell>
          <cell r="K246">
            <v>1</v>
          </cell>
          <cell r="L246">
            <v>2</v>
          </cell>
          <cell r="M246" t="str">
            <v xml:space="preserve">Convertidor senoidal para onda </v>
          </cell>
          <cell r="N246">
            <v>0</v>
          </cell>
          <cell r="O246">
            <v>0</v>
          </cell>
          <cell r="P246">
            <v>0</v>
          </cell>
          <cell r="Q246" t="str">
            <v>Pieza</v>
          </cell>
        </row>
        <row r="247">
          <cell r="B247" t="str">
            <v>135500056005692</v>
          </cell>
          <cell r="C247">
            <v>2023</v>
          </cell>
          <cell r="D247">
            <v>15</v>
          </cell>
          <cell r="E247">
            <v>1</v>
          </cell>
          <cell r="F247">
            <v>3</v>
          </cell>
          <cell r="G247">
            <v>5</v>
          </cell>
          <cell r="H247">
            <v>5000</v>
          </cell>
          <cell r="I247">
            <v>5600</v>
          </cell>
          <cell r="J247">
            <v>569</v>
          </cell>
          <cell r="L247">
            <v>2</v>
          </cell>
          <cell r="M247" t="str">
            <v>Otros Equipos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1355000560056912</v>
          </cell>
          <cell r="C248">
            <v>2023</v>
          </cell>
          <cell r="D248">
            <v>15</v>
          </cell>
          <cell r="E248">
            <v>1</v>
          </cell>
          <cell r="F248">
            <v>3</v>
          </cell>
          <cell r="G248">
            <v>5</v>
          </cell>
          <cell r="H248">
            <v>5000</v>
          </cell>
          <cell r="I248">
            <v>5600</v>
          </cell>
          <cell r="J248">
            <v>569</v>
          </cell>
          <cell r="K248">
            <v>1</v>
          </cell>
          <cell r="L248">
            <v>2</v>
          </cell>
          <cell r="M248" t="str">
            <v>Caja inhibidora</v>
          </cell>
          <cell r="N248">
            <v>0</v>
          </cell>
          <cell r="O248">
            <v>0</v>
          </cell>
          <cell r="P248">
            <v>0</v>
          </cell>
          <cell r="Q248" t="str">
            <v>Pieza</v>
          </cell>
        </row>
        <row r="249">
          <cell r="B249" t="str">
            <v>135500059002</v>
          </cell>
          <cell r="C249">
            <v>2023</v>
          </cell>
          <cell r="D249">
            <v>15</v>
          </cell>
          <cell r="E249">
            <v>1</v>
          </cell>
          <cell r="F249">
            <v>3</v>
          </cell>
          <cell r="G249">
            <v>5</v>
          </cell>
          <cell r="H249">
            <v>5000</v>
          </cell>
          <cell r="I249">
            <v>5900</v>
          </cell>
          <cell r="L249">
            <v>2</v>
          </cell>
          <cell r="M249" t="str">
            <v>Activos Intangibles</v>
          </cell>
          <cell r="N249">
            <v>14504690</v>
          </cell>
          <cell r="O249">
            <v>0</v>
          </cell>
          <cell r="P249">
            <v>14504690</v>
          </cell>
        </row>
        <row r="250">
          <cell r="B250" t="str">
            <v>135500059005912</v>
          </cell>
          <cell r="C250">
            <v>2023</v>
          </cell>
          <cell r="D250">
            <v>15</v>
          </cell>
          <cell r="E250">
            <v>1</v>
          </cell>
          <cell r="F250">
            <v>3</v>
          </cell>
          <cell r="G250">
            <v>5</v>
          </cell>
          <cell r="H250">
            <v>5000</v>
          </cell>
          <cell r="I250">
            <v>5900</v>
          </cell>
          <cell r="J250">
            <v>591</v>
          </cell>
          <cell r="L250">
            <v>2</v>
          </cell>
          <cell r="M250" t="str">
            <v>Software</v>
          </cell>
          <cell r="N250">
            <v>14504690</v>
          </cell>
          <cell r="O250">
            <v>0</v>
          </cell>
          <cell r="P250">
            <v>14504690</v>
          </cell>
        </row>
        <row r="251">
          <cell r="B251" t="str">
            <v>1355000590059112</v>
          </cell>
          <cell r="C251">
            <v>2023</v>
          </cell>
          <cell r="D251">
            <v>15</v>
          </cell>
          <cell r="E251">
            <v>1</v>
          </cell>
          <cell r="F251">
            <v>3</v>
          </cell>
          <cell r="G251">
            <v>5</v>
          </cell>
          <cell r="H251">
            <v>5000</v>
          </cell>
          <cell r="I251">
            <v>5900</v>
          </cell>
          <cell r="J251">
            <v>591</v>
          </cell>
          <cell r="K251">
            <v>1</v>
          </cell>
          <cell r="L251">
            <v>2</v>
          </cell>
          <cell r="M251" t="str">
            <v>Buscador de información en fuentes Wed</v>
          </cell>
          <cell r="N251">
            <v>14504690</v>
          </cell>
          <cell r="O251">
            <v>0</v>
          </cell>
          <cell r="P251">
            <v>14504690</v>
          </cell>
          <cell r="Q251" t="str">
            <v>Licencia</v>
          </cell>
          <cell r="R251">
            <v>1</v>
          </cell>
        </row>
        <row r="252">
          <cell r="B252" t="str">
            <v>1355000590059122</v>
          </cell>
          <cell r="C252">
            <v>2023</v>
          </cell>
          <cell r="D252">
            <v>15</v>
          </cell>
          <cell r="E252">
            <v>1</v>
          </cell>
          <cell r="F252">
            <v>3</v>
          </cell>
          <cell r="G252">
            <v>5</v>
          </cell>
          <cell r="H252">
            <v>5000</v>
          </cell>
          <cell r="I252">
            <v>5900</v>
          </cell>
          <cell r="J252">
            <v>591</v>
          </cell>
          <cell r="K252">
            <v>2</v>
          </cell>
          <cell r="L252">
            <v>2</v>
          </cell>
          <cell r="M252" t="str">
            <v>Software de geolocalización</v>
          </cell>
          <cell r="N252">
            <v>0</v>
          </cell>
          <cell r="O252">
            <v>0</v>
          </cell>
          <cell r="P252">
            <v>0</v>
          </cell>
          <cell r="Q252" t="str">
            <v>Licencia</v>
          </cell>
        </row>
        <row r="253">
          <cell r="B253" t="str">
            <v>1355000590059132</v>
          </cell>
          <cell r="C253">
            <v>2023</v>
          </cell>
          <cell r="D253">
            <v>15</v>
          </cell>
          <cell r="E253">
            <v>1</v>
          </cell>
          <cell r="F253">
            <v>3</v>
          </cell>
          <cell r="G253">
            <v>5</v>
          </cell>
          <cell r="H253">
            <v>5000</v>
          </cell>
          <cell r="I253">
            <v>5900</v>
          </cell>
          <cell r="J253">
            <v>591</v>
          </cell>
          <cell r="K253">
            <v>3</v>
          </cell>
          <cell r="L253">
            <v>2</v>
          </cell>
          <cell r="M253" t="str">
            <v xml:space="preserve">Software de limpieza y análisis geográfico de información telefónica </v>
          </cell>
          <cell r="N253">
            <v>0</v>
          </cell>
          <cell r="O253">
            <v>0</v>
          </cell>
          <cell r="P253">
            <v>0</v>
          </cell>
          <cell r="Q253" t="str">
            <v>Licencia</v>
          </cell>
        </row>
        <row r="254">
          <cell r="B254" t="str">
            <v>1355000590059142</v>
          </cell>
          <cell r="C254">
            <v>2023</v>
          </cell>
          <cell r="D254">
            <v>15</v>
          </cell>
          <cell r="E254">
            <v>1</v>
          </cell>
          <cell r="F254">
            <v>3</v>
          </cell>
          <cell r="G254">
            <v>5</v>
          </cell>
          <cell r="H254">
            <v>5000</v>
          </cell>
          <cell r="I254">
            <v>5900</v>
          </cell>
          <cell r="J254">
            <v>591</v>
          </cell>
          <cell r="K254">
            <v>4</v>
          </cell>
          <cell r="L254">
            <v>2</v>
          </cell>
          <cell r="M254" t="str">
            <v xml:space="preserve">Software para cargas/montar imágenes o archivos de evidencia digital </v>
          </cell>
          <cell r="N254">
            <v>0</v>
          </cell>
          <cell r="O254">
            <v>0</v>
          </cell>
          <cell r="P254">
            <v>0</v>
          </cell>
          <cell r="Q254" t="str">
            <v>Licencia</v>
          </cell>
        </row>
        <row r="255">
          <cell r="B255" t="str">
            <v>1355000590059152</v>
          </cell>
          <cell r="C255">
            <v>2023</v>
          </cell>
          <cell r="D255">
            <v>15</v>
          </cell>
          <cell r="E255">
            <v>1</v>
          </cell>
          <cell r="F255">
            <v>3</v>
          </cell>
          <cell r="G255">
            <v>5</v>
          </cell>
          <cell r="H255">
            <v>5000</v>
          </cell>
          <cell r="I255">
            <v>5900</v>
          </cell>
          <cell r="J255">
            <v>591</v>
          </cell>
          <cell r="K255">
            <v>5</v>
          </cell>
          <cell r="L255">
            <v>2</v>
          </cell>
          <cell r="M255" t="str">
            <v>Software de análisis de código de hexadecimal</v>
          </cell>
          <cell r="N255">
            <v>0</v>
          </cell>
          <cell r="O255">
            <v>0</v>
          </cell>
          <cell r="P255">
            <v>0</v>
          </cell>
          <cell r="Q255" t="str">
            <v>Licencia</v>
          </cell>
        </row>
        <row r="256">
          <cell r="B256" t="str">
            <v>1355000590059162</v>
          </cell>
          <cell r="C256">
            <v>2023</v>
          </cell>
          <cell r="D256">
            <v>15</v>
          </cell>
          <cell r="E256">
            <v>1</v>
          </cell>
          <cell r="F256">
            <v>3</v>
          </cell>
          <cell r="G256">
            <v>5</v>
          </cell>
          <cell r="H256">
            <v>5000</v>
          </cell>
          <cell r="I256">
            <v>5900</v>
          </cell>
          <cell r="J256">
            <v>591</v>
          </cell>
          <cell r="K256">
            <v>6</v>
          </cell>
          <cell r="L256">
            <v>2</v>
          </cell>
          <cell r="M256" t="str">
            <v>Software de detención de estenografía</v>
          </cell>
          <cell r="N256">
            <v>0</v>
          </cell>
          <cell r="O256">
            <v>0</v>
          </cell>
          <cell r="P256">
            <v>0</v>
          </cell>
          <cell r="Q256" t="str">
            <v>Licencia</v>
          </cell>
        </row>
        <row r="257">
          <cell r="B257" t="str">
            <v>1355000590059172</v>
          </cell>
          <cell r="C257">
            <v>2023</v>
          </cell>
          <cell r="D257">
            <v>15</v>
          </cell>
          <cell r="E257">
            <v>1</v>
          </cell>
          <cell r="F257">
            <v>3</v>
          </cell>
          <cell r="G257">
            <v>5</v>
          </cell>
          <cell r="H257">
            <v>5000</v>
          </cell>
          <cell r="I257">
            <v>5900</v>
          </cell>
          <cell r="J257">
            <v>591</v>
          </cell>
          <cell r="K257">
            <v>7</v>
          </cell>
          <cell r="L257">
            <v>2</v>
          </cell>
          <cell r="M257" t="str">
            <v>Software para realizar análisis de voz</v>
          </cell>
          <cell r="N257">
            <v>0</v>
          </cell>
          <cell r="O257">
            <v>0</v>
          </cell>
          <cell r="P257">
            <v>0</v>
          </cell>
          <cell r="Q257" t="str">
            <v>Licencia</v>
          </cell>
        </row>
        <row r="258">
          <cell r="B258" t="str">
            <v>1355000590059182</v>
          </cell>
          <cell r="C258">
            <v>2023</v>
          </cell>
          <cell r="D258">
            <v>15</v>
          </cell>
          <cell r="E258">
            <v>1</v>
          </cell>
          <cell r="F258">
            <v>3</v>
          </cell>
          <cell r="G258">
            <v>5</v>
          </cell>
          <cell r="H258">
            <v>5000</v>
          </cell>
          <cell r="I258">
            <v>5900</v>
          </cell>
          <cell r="J258">
            <v>591</v>
          </cell>
          <cell r="K258">
            <v>8</v>
          </cell>
          <cell r="L258">
            <v>2</v>
          </cell>
          <cell r="M258" t="str">
            <v>Software Oxygen Forensic Detective</v>
          </cell>
          <cell r="N258">
            <v>0</v>
          </cell>
          <cell r="O258">
            <v>0</v>
          </cell>
          <cell r="P258">
            <v>0</v>
          </cell>
          <cell r="Q258" t="str">
            <v>Licencia</v>
          </cell>
        </row>
        <row r="259">
          <cell r="B259" t="str">
            <v>1355000590059192</v>
          </cell>
          <cell r="C259">
            <v>2023</v>
          </cell>
          <cell r="D259">
            <v>15</v>
          </cell>
          <cell r="E259">
            <v>1</v>
          </cell>
          <cell r="F259">
            <v>3</v>
          </cell>
          <cell r="G259">
            <v>5</v>
          </cell>
          <cell r="H259">
            <v>5000</v>
          </cell>
          <cell r="I259">
            <v>5900</v>
          </cell>
          <cell r="J259">
            <v>591</v>
          </cell>
          <cell r="K259">
            <v>9</v>
          </cell>
          <cell r="L259">
            <v>2</v>
          </cell>
          <cell r="M259" t="str">
            <v>Software Magnet AXIOM</v>
          </cell>
          <cell r="N259">
            <v>0</v>
          </cell>
          <cell r="O259">
            <v>0</v>
          </cell>
          <cell r="P259">
            <v>0</v>
          </cell>
          <cell r="Q259" t="str">
            <v>Licencia</v>
          </cell>
        </row>
        <row r="260">
          <cell r="B260" t="str">
            <v>13550005900591102</v>
          </cell>
          <cell r="C260">
            <v>2023</v>
          </cell>
          <cell r="D260">
            <v>15</v>
          </cell>
          <cell r="E260">
            <v>1</v>
          </cell>
          <cell r="F260">
            <v>3</v>
          </cell>
          <cell r="G260">
            <v>5</v>
          </cell>
          <cell r="H260">
            <v>5000</v>
          </cell>
          <cell r="I260">
            <v>5900</v>
          </cell>
          <cell r="J260">
            <v>591</v>
          </cell>
          <cell r="K260">
            <v>10</v>
          </cell>
          <cell r="L260">
            <v>2</v>
          </cell>
          <cell r="M260" t="str">
            <v xml:space="preserve">Software de almacenamiento de muestras de voz y grabación con voz </v>
          </cell>
          <cell r="N260">
            <v>0</v>
          </cell>
          <cell r="O260">
            <v>0</v>
          </cell>
          <cell r="P260">
            <v>0</v>
          </cell>
          <cell r="Q260" t="str">
            <v>Licencia</v>
          </cell>
        </row>
        <row r="261">
          <cell r="B261" t="str">
            <v>13550005900591112</v>
          </cell>
          <cell r="C261">
            <v>2023</v>
          </cell>
          <cell r="D261">
            <v>15</v>
          </cell>
          <cell r="E261">
            <v>1</v>
          </cell>
          <cell r="F261">
            <v>3</v>
          </cell>
          <cell r="G261">
            <v>5</v>
          </cell>
          <cell r="H261">
            <v>5000</v>
          </cell>
          <cell r="I261">
            <v>5900</v>
          </cell>
          <cell r="J261">
            <v>591</v>
          </cell>
          <cell r="K261">
            <v>11</v>
          </cell>
          <cell r="L261">
            <v>2</v>
          </cell>
          <cell r="M261" t="str">
            <v>Software Gio Basic Sistem</v>
          </cell>
          <cell r="N261">
            <v>0</v>
          </cell>
          <cell r="O261">
            <v>0</v>
          </cell>
          <cell r="P261">
            <v>0</v>
          </cell>
          <cell r="Q261" t="str">
            <v>Licencia</v>
          </cell>
        </row>
        <row r="262">
          <cell r="B262" t="str">
            <v>1353</v>
          </cell>
          <cell r="C262">
            <v>2023</v>
          </cell>
          <cell r="D262">
            <v>15</v>
          </cell>
          <cell r="E262">
            <v>1</v>
          </cell>
          <cell r="F262">
            <v>3</v>
          </cell>
          <cell r="G262">
            <v>5</v>
          </cell>
          <cell r="L262">
            <v>3</v>
          </cell>
          <cell r="M262" t="str">
            <v>c) Unidades de investigación del delito para policía estatal y municipal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13530003</v>
          </cell>
          <cell r="C263">
            <v>2023</v>
          </cell>
          <cell r="D263">
            <v>15</v>
          </cell>
          <cell r="E263">
            <v>1</v>
          </cell>
          <cell r="F263">
            <v>3</v>
          </cell>
          <cell r="G263">
            <v>5</v>
          </cell>
          <cell r="H263">
            <v>3000</v>
          </cell>
          <cell r="L263">
            <v>3</v>
          </cell>
          <cell r="M263" t="str">
            <v>Servicios Generales</v>
          </cell>
          <cell r="N263">
            <v>0</v>
          </cell>
          <cell r="O263">
            <v>0</v>
          </cell>
          <cell r="P263">
            <v>0</v>
          </cell>
          <cell r="Q263" t="str">
            <v/>
          </cell>
        </row>
        <row r="264">
          <cell r="B264" t="str">
            <v>135300033003</v>
          </cell>
          <cell r="C264">
            <v>2023</v>
          </cell>
          <cell r="D264">
            <v>15</v>
          </cell>
          <cell r="E264">
            <v>1</v>
          </cell>
          <cell r="F264">
            <v>3</v>
          </cell>
          <cell r="G264">
            <v>5</v>
          </cell>
          <cell r="H264">
            <v>3000</v>
          </cell>
          <cell r="I264">
            <v>3300</v>
          </cell>
          <cell r="L264">
            <v>3</v>
          </cell>
          <cell r="M264" t="str">
            <v>Servicios Profesionales, Científicos, Técnicos y Otros Servicios</v>
          </cell>
          <cell r="N264">
            <v>0</v>
          </cell>
          <cell r="O264">
            <v>0</v>
          </cell>
          <cell r="P264">
            <v>0</v>
          </cell>
          <cell r="Q264" t="str">
            <v/>
          </cell>
        </row>
        <row r="265">
          <cell r="B265" t="str">
            <v>135300033003333</v>
          </cell>
          <cell r="C265">
            <v>2023</v>
          </cell>
          <cell r="D265">
            <v>15</v>
          </cell>
          <cell r="E265">
            <v>1</v>
          </cell>
          <cell r="F265">
            <v>3</v>
          </cell>
          <cell r="G265">
            <v>5</v>
          </cell>
          <cell r="H265">
            <v>3000</v>
          </cell>
          <cell r="I265">
            <v>3300</v>
          </cell>
          <cell r="J265">
            <v>333</v>
          </cell>
          <cell r="L265">
            <v>3</v>
          </cell>
          <cell r="M265" t="str">
            <v>Servicios de consultoría administrativa, procesos, técnica y en tecnologías de la información</v>
          </cell>
          <cell r="N265">
            <v>0</v>
          </cell>
          <cell r="O265">
            <v>0</v>
          </cell>
          <cell r="P265">
            <v>0</v>
          </cell>
          <cell r="Q265" t="str">
            <v/>
          </cell>
        </row>
        <row r="266">
          <cell r="B266" t="str">
            <v>1353000330033313</v>
          </cell>
          <cell r="C266">
            <v>2023</v>
          </cell>
          <cell r="D266">
            <v>15</v>
          </cell>
          <cell r="E266">
            <v>1</v>
          </cell>
          <cell r="F266">
            <v>3</v>
          </cell>
          <cell r="G266">
            <v>5</v>
          </cell>
          <cell r="H266">
            <v>3000</v>
          </cell>
          <cell r="I266">
            <v>3300</v>
          </cell>
          <cell r="J266">
            <v>333</v>
          </cell>
          <cell r="K266">
            <v>1</v>
          </cell>
          <cell r="L266">
            <v>3</v>
          </cell>
          <cell r="M266" t="str">
            <v>Servicio de evaluación integral para el desarrollo de instrumentos tecnológicos locales</v>
          </cell>
          <cell r="N266">
            <v>0</v>
          </cell>
          <cell r="O266">
            <v>0</v>
          </cell>
          <cell r="P266">
            <v>0</v>
          </cell>
          <cell r="Q266" t="str">
            <v>Servicio</v>
          </cell>
        </row>
        <row r="267">
          <cell r="B267" t="str">
            <v>13550003</v>
          </cell>
          <cell r="C267">
            <v>2023</v>
          </cell>
          <cell r="D267">
            <v>15</v>
          </cell>
          <cell r="E267">
            <v>1</v>
          </cell>
          <cell r="F267">
            <v>3</v>
          </cell>
          <cell r="G267">
            <v>5</v>
          </cell>
          <cell r="H267">
            <v>5000</v>
          </cell>
          <cell r="L267">
            <v>3</v>
          </cell>
          <cell r="M267" t="str">
            <v>Bienes Muebles, Inmuebles e Intangibles</v>
          </cell>
          <cell r="N267">
            <v>0</v>
          </cell>
          <cell r="O267">
            <v>0</v>
          </cell>
          <cell r="P267">
            <v>0</v>
          </cell>
        </row>
        <row r="268">
          <cell r="B268" t="str">
            <v>135500051003</v>
          </cell>
          <cell r="C268">
            <v>2023</v>
          </cell>
          <cell r="D268">
            <v>15</v>
          </cell>
          <cell r="E268">
            <v>1</v>
          </cell>
          <cell r="F268">
            <v>3</v>
          </cell>
          <cell r="G268">
            <v>5</v>
          </cell>
          <cell r="H268">
            <v>5000</v>
          </cell>
          <cell r="I268">
            <v>5100</v>
          </cell>
          <cell r="L268">
            <v>3</v>
          </cell>
          <cell r="M268" t="str">
            <v>Mobiliario y Equipo de Administración</v>
          </cell>
          <cell r="N268">
            <v>0</v>
          </cell>
          <cell r="O268">
            <v>0</v>
          </cell>
          <cell r="P268">
            <v>0</v>
          </cell>
        </row>
        <row r="269">
          <cell r="B269" t="str">
            <v>135500051005153</v>
          </cell>
          <cell r="C269">
            <v>2023</v>
          </cell>
          <cell r="D269">
            <v>15</v>
          </cell>
          <cell r="E269">
            <v>1</v>
          </cell>
          <cell r="F269">
            <v>3</v>
          </cell>
          <cell r="G269">
            <v>5</v>
          </cell>
          <cell r="H269">
            <v>5000</v>
          </cell>
          <cell r="I269">
            <v>5100</v>
          </cell>
          <cell r="J269">
            <v>515</v>
          </cell>
          <cell r="L269">
            <v>3</v>
          </cell>
          <cell r="M269" t="str">
            <v>Equipo de cómputo y de tecnologías de la información</v>
          </cell>
          <cell r="N269">
            <v>0</v>
          </cell>
          <cell r="O269">
            <v>0</v>
          </cell>
          <cell r="P269">
            <v>0</v>
          </cell>
          <cell r="Q269" t="str">
            <v/>
          </cell>
        </row>
        <row r="270">
          <cell r="B270" t="str">
            <v>1355000510051513</v>
          </cell>
          <cell r="C270">
            <v>2023</v>
          </cell>
          <cell r="D270">
            <v>15</v>
          </cell>
          <cell r="E270">
            <v>1</v>
          </cell>
          <cell r="F270">
            <v>3</v>
          </cell>
          <cell r="G270">
            <v>5</v>
          </cell>
          <cell r="H270">
            <v>5000</v>
          </cell>
          <cell r="I270">
            <v>5100</v>
          </cell>
          <cell r="J270">
            <v>515</v>
          </cell>
          <cell r="K270">
            <v>1</v>
          </cell>
          <cell r="L270">
            <v>3</v>
          </cell>
          <cell r="M270" t="str">
            <v>Plotter</v>
          </cell>
          <cell r="N270">
            <v>0</v>
          </cell>
          <cell r="O270">
            <v>0</v>
          </cell>
          <cell r="P270">
            <v>0</v>
          </cell>
          <cell r="Q270" t="str">
            <v>Pieza</v>
          </cell>
        </row>
        <row r="271">
          <cell r="B271" t="str">
            <v>1355000510051523</v>
          </cell>
          <cell r="C271">
            <v>2023</v>
          </cell>
          <cell r="D271">
            <v>15</v>
          </cell>
          <cell r="E271">
            <v>1</v>
          </cell>
          <cell r="F271">
            <v>3</v>
          </cell>
          <cell r="G271">
            <v>5</v>
          </cell>
          <cell r="H271">
            <v>5000</v>
          </cell>
          <cell r="I271">
            <v>5100</v>
          </cell>
          <cell r="J271">
            <v>515</v>
          </cell>
          <cell r="K271">
            <v>2</v>
          </cell>
          <cell r="L271">
            <v>3</v>
          </cell>
          <cell r="M271" t="str">
            <v>Servidor de cómputo</v>
          </cell>
          <cell r="N271">
            <v>0</v>
          </cell>
          <cell r="O271">
            <v>0</v>
          </cell>
          <cell r="P271">
            <v>0</v>
          </cell>
          <cell r="Q271" t="str">
            <v>Pieza</v>
          </cell>
        </row>
        <row r="272">
          <cell r="B272" t="str">
            <v>1355000510051533</v>
          </cell>
          <cell r="C272">
            <v>2023</v>
          </cell>
          <cell r="D272">
            <v>15</v>
          </cell>
          <cell r="E272">
            <v>1</v>
          </cell>
          <cell r="F272">
            <v>3</v>
          </cell>
          <cell r="G272">
            <v>5</v>
          </cell>
          <cell r="H272">
            <v>5000</v>
          </cell>
          <cell r="I272">
            <v>5100</v>
          </cell>
          <cell r="J272">
            <v>515</v>
          </cell>
          <cell r="K272">
            <v>3</v>
          </cell>
          <cell r="L272">
            <v>3</v>
          </cell>
          <cell r="M272" t="str">
            <v>Sistema de almacenamiento de datos</v>
          </cell>
          <cell r="N272">
            <v>0</v>
          </cell>
          <cell r="O272">
            <v>0</v>
          </cell>
          <cell r="P272">
            <v>0</v>
          </cell>
          <cell r="Q272" t="str">
            <v>Pieza</v>
          </cell>
        </row>
        <row r="273">
          <cell r="B273" t="str">
            <v>1355000510051543</v>
          </cell>
          <cell r="C273">
            <v>2023</v>
          </cell>
          <cell r="D273">
            <v>15</v>
          </cell>
          <cell r="E273">
            <v>1</v>
          </cell>
          <cell r="F273">
            <v>3</v>
          </cell>
          <cell r="G273">
            <v>5</v>
          </cell>
          <cell r="H273">
            <v>5000</v>
          </cell>
          <cell r="I273">
            <v>5100</v>
          </cell>
          <cell r="J273">
            <v>515</v>
          </cell>
          <cell r="K273">
            <v>4</v>
          </cell>
          <cell r="L273">
            <v>3</v>
          </cell>
          <cell r="M273" t="str">
            <v>Unidad de almacenamiento de datos</v>
          </cell>
          <cell r="N273">
            <v>0</v>
          </cell>
          <cell r="O273">
            <v>0</v>
          </cell>
          <cell r="P273">
            <v>0</v>
          </cell>
          <cell r="Q273" t="str">
            <v>Pieza</v>
          </cell>
        </row>
        <row r="274">
          <cell r="B274" t="str">
            <v>1355000510051553</v>
          </cell>
          <cell r="C274">
            <v>2023</v>
          </cell>
          <cell r="D274">
            <v>15</v>
          </cell>
          <cell r="E274">
            <v>1</v>
          </cell>
          <cell r="F274">
            <v>3</v>
          </cell>
          <cell r="G274">
            <v>5</v>
          </cell>
          <cell r="H274">
            <v>5000</v>
          </cell>
          <cell r="I274">
            <v>5100</v>
          </cell>
          <cell r="J274">
            <v>515</v>
          </cell>
          <cell r="K274">
            <v>5</v>
          </cell>
          <cell r="L274">
            <v>3</v>
          </cell>
          <cell r="M274" t="str">
            <v>Unidad de protección y respaldo de energía (UPS)</v>
          </cell>
          <cell r="N274">
            <v>0</v>
          </cell>
          <cell r="O274">
            <v>0</v>
          </cell>
          <cell r="P274">
            <v>0</v>
          </cell>
          <cell r="Q274" t="str">
            <v>Pieza</v>
          </cell>
        </row>
        <row r="275">
          <cell r="B275" t="str">
            <v>1355000510051563</v>
          </cell>
          <cell r="C275">
            <v>2023</v>
          </cell>
          <cell r="D275">
            <v>15</v>
          </cell>
          <cell r="E275">
            <v>1</v>
          </cell>
          <cell r="F275">
            <v>3</v>
          </cell>
          <cell r="G275">
            <v>5</v>
          </cell>
          <cell r="H275">
            <v>5000</v>
          </cell>
          <cell r="I275">
            <v>5100</v>
          </cell>
          <cell r="J275">
            <v>515</v>
          </cell>
          <cell r="K275">
            <v>6</v>
          </cell>
          <cell r="L275">
            <v>3</v>
          </cell>
          <cell r="M275" t="str">
            <v>Computadora de escitorio</v>
          </cell>
          <cell r="N275">
            <v>0</v>
          </cell>
          <cell r="O275">
            <v>0</v>
          </cell>
          <cell r="P275">
            <v>0</v>
          </cell>
          <cell r="Q275" t="str">
            <v>Pieza</v>
          </cell>
        </row>
        <row r="276">
          <cell r="B276" t="str">
            <v>135500051005193</v>
          </cell>
          <cell r="C276">
            <v>2023</v>
          </cell>
          <cell r="D276">
            <v>15</v>
          </cell>
          <cell r="E276">
            <v>1</v>
          </cell>
          <cell r="F276">
            <v>3</v>
          </cell>
          <cell r="G276">
            <v>5</v>
          </cell>
          <cell r="H276">
            <v>5000</v>
          </cell>
          <cell r="I276">
            <v>5100</v>
          </cell>
          <cell r="J276">
            <v>519</v>
          </cell>
          <cell r="L276">
            <v>3</v>
          </cell>
          <cell r="M276" t="str">
            <v>Otros mobiliarios y equipos de administración</v>
          </cell>
          <cell r="N276">
            <v>0</v>
          </cell>
          <cell r="O276">
            <v>0</v>
          </cell>
          <cell r="P276">
            <v>0</v>
          </cell>
          <cell r="Q276" t="str">
            <v/>
          </cell>
        </row>
        <row r="277">
          <cell r="B277" t="str">
            <v>1355000510051913</v>
          </cell>
          <cell r="C277">
            <v>2023</v>
          </cell>
          <cell r="D277">
            <v>15</v>
          </cell>
          <cell r="E277">
            <v>1</v>
          </cell>
          <cell r="F277">
            <v>3</v>
          </cell>
          <cell r="G277">
            <v>5</v>
          </cell>
          <cell r="H277">
            <v>5000</v>
          </cell>
          <cell r="I277">
            <v>5100</v>
          </cell>
          <cell r="J277">
            <v>519</v>
          </cell>
          <cell r="K277">
            <v>1</v>
          </cell>
          <cell r="L277">
            <v>3</v>
          </cell>
          <cell r="M277" t="str">
            <v>Circuito Cerrado de Televisión (CCTV)</v>
          </cell>
          <cell r="N277">
            <v>0</v>
          </cell>
          <cell r="O277">
            <v>0</v>
          </cell>
          <cell r="P277">
            <v>0</v>
          </cell>
          <cell r="Q277" t="str">
            <v>Pieza</v>
          </cell>
        </row>
        <row r="278">
          <cell r="B278" t="str">
            <v>135500052003</v>
          </cell>
          <cell r="C278">
            <v>2023</v>
          </cell>
          <cell r="D278">
            <v>15</v>
          </cell>
          <cell r="E278">
            <v>1</v>
          </cell>
          <cell r="F278">
            <v>3</v>
          </cell>
          <cell r="G278">
            <v>5</v>
          </cell>
          <cell r="H278">
            <v>5000</v>
          </cell>
          <cell r="I278">
            <v>5200</v>
          </cell>
          <cell r="L278">
            <v>3</v>
          </cell>
          <cell r="M278" t="str">
            <v>Mobiliario y Equipo Educacional y Recreativo</v>
          </cell>
          <cell r="N278">
            <v>0</v>
          </cell>
          <cell r="O278">
            <v>0</v>
          </cell>
          <cell r="P278">
            <v>0</v>
          </cell>
          <cell r="Q278" t="str">
            <v/>
          </cell>
        </row>
        <row r="279">
          <cell r="B279" t="str">
            <v>135500052005213</v>
          </cell>
          <cell r="C279">
            <v>2023</v>
          </cell>
          <cell r="D279">
            <v>15</v>
          </cell>
          <cell r="E279">
            <v>1</v>
          </cell>
          <cell r="F279">
            <v>3</v>
          </cell>
          <cell r="G279">
            <v>5</v>
          </cell>
          <cell r="H279">
            <v>5000</v>
          </cell>
          <cell r="I279">
            <v>5200</v>
          </cell>
          <cell r="J279">
            <v>521</v>
          </cell>
          <cell r="L279">
            <v>3</v>
          </cell>
          <cell r="M279" t="str">
            <v>Equipos y aparatos audiovisuales</v>
          </cell>
          <cell r="N279">
            <v>0</v>
          </cell>
          <cell r="O279">
            <v>0</v>
          </cell>
          <cell r="P279">
            <v>0</v>
          </cell>
          <cell r="Q279" t="str">
            <v/>
          </cell>
        </row>
        <row r="280">
          <cell r="B280" t="str">
            <v>1355000520052113</v>
          </cell>
          <cell r="C280">
            <v>2023</v>
          </cell>
          <cell r="D280">
            <v>15</v>
          </cell>
          <cell r="E280">
            <v>1</v>
          </cell>
          <cell r="F280">
            <v>3</v>
          </cell>
          <cell r="G280">
            <v>5</v>
          </cell>
          <cell r="H280">
            <v>5000</v>
          </cell>
          <cell r="I280">
            <v>5200</v>
          </cell>
          <cell r="J280">
            <v>521</v>
          </cell>
          <cell r="K280">
            <v>1</v>
          </cell>
          <cell r="L280">
            <v>3</v>
          </cell>
          <cell r="M280" t="str">
            <v>Digitalizador de video</v>
          </cell>
          <cell r="N280">
            <v>0</v>
          </cell>
          <cell r="O280">
            <v>0</v>
          </cell>
          <cell r="P280">
            <v>0</v>
          </cell>
          <cell r="Q280" t="str">
            <v>Equipo/ Pieza</v>
          </cell>
        </row>
        <row r="281">
          <cell r="B281" t="str">
            <v>1355000520052123</v>
          </cell>
          <cell r="C281">
            <v>2023</v>
          </cell>
          <cell r="D281">
            <v>15</v>
          </cell>
          <cell r="E281">
            <v>1</v>
          </cell>
          <cell r="F281">
            <v>3</v>
          </cell>
          <cell r="G281">
            <v>5</v>
          </cell>
          <cell r="H281">
            <v>5000</v>
          </cell>
          <cell r="I281">
            <v>5200</v>
          </cell>
          <cell r="J281">
            <v>521</v>
          </cell>
          <cell r="K281">
            <v>2</v>
          </cell>
          <cell r="L281">
            <v>3</v>
          </cell>
          <cell r="M281" t="str">
            <v xml:space="preserve">Equipo e Instalación de audio y video para sala de entrevistas y sistema de grabación </v>
          </cell>
          <cell r="N281">
            <v>0</v>
          </cell>
          <cell r="O281">
            <v>0</v>
          </cell>
          <cell r="P281">
            <v>0</v>
          </cell>
          <cell r="Q281" t="str">
            <v>Equipo/ Pieza</v>
          </cell>
        </row>
        <row r="282">
          <cell r="B282" t="str">
            <v>1355000520052133</v>
          </cell>
          <cell r="C282">
            <v>2023</v>
          </cell>
          <cell r="D282">
            <v>15</v>
          </cell>
          <cell r="E282">
            <v>1</v>
          </cell>
          <cell r="F282">
            <v>3</v>
          </cell>
          <cell r="G282">
            <v>5</v>
          </cell>
          <cell r="H282">
            <v>5000</v>
          </cell>
          <cell r="I282">
            <v>5200</v>
          </cell>
          <cell r="J282">
            <v>521</v>
          </cell>
          <cell r="K282">
            <v>3</v>
          </cell>
          <cell r="L282">
            <v>3</v>
          </cell>
          <cell r="M282" t="str">
            <v>Equipo de insonorización para generar sensación de aislamiento en sala de entrevistas</v>
          </cell>
          <cell r="N282">
            <v>0</v>
          </cell>
          <cell r="O282">
            <v>0</v>
          </cell>
          <cell r="P282">
            <v>0</v>
          </cell>
          <cell r="Q282" t="str">
            <v>Equipo/ Pieza</v>
          </cell>
        </row>
        <row r="283">
          <cell r="B283" t="str">
            <v>1355000520052143</v>
          </cell>
          <cell r="C283">
            <v>2023</v>
          </cell>
          <cell r="D283">
            <v>15</v>
          </cell>
          <cell r="E283">
            <v>1</v>
          </cell>
          <cell r="F283">
            <v>3</v>
          </cell>
          <cell r="G283">
            <v>5</v>
          </cell>
          <cell r="H283">
            <v>5000</v>
          </cell>
          <cell r="I283">
            <v>5200</v>
          </cell>
          <cell r="J283">
            <v>521</v>
          </cell>
          <cell r="K283">
            <v>4</v>
          </cell>
          <cell r="L283">
            <v>3</v>
          </cell>
          <cell r="M283" t="str">
            <v>Teléfono interior para comunicación a sala anexo a la sala de entrevista</v>
          </cell>
          <cell r="N283">
            <v>0</v>
          </cell>
          <cell r="O283">
            <v>0</v>
          </cell>
          <cell r="P283">
            <v>0</v>
          </cell>
          <cell r="Q283" t="str">
            <v>Equipo/ Pieza</v>
          </cell>
        </row>
        <row r="284">
          <cell r="B284" t="str">
            <v>1355000520052153</v>
          </cell>
          <cell r="C284">
            <v>2023</v>
          </cell>
          <cell r="D284">
            <v>15</v>
          </cell>
          <cell r="E284">
            <v>1</v>
          </cell>
          <cell r="F284">
            <v>3</v>
          </cell>
          <cell r="G284">
            <v>5</v>
          </cell>
          <cell r="H284">
            <v>5000</v>
          </cell>
          <cell r="I284">
            <v>5200</v>
          </cell>
          <cell r="J284">
            <v>521</v>
          </cell>
          <cell r="K284">
            <v>5</v>
          </cell>
          <cell r="L284">
            <v>3</v>
          </cell>
          <cell r="M284" t="str">
            <v>Timbre oculto de alarma para emergencias (en sala de entrevistas)</v>
          </cell>
          <cell r="N284">
            <v>0</v>
          </cell>
          <cell r="O284">
            <v>0</v>
          </cell>
          <cell r="P284">
            <v>0</v>
          </cell>
          <cell r="Q284" t="str">
            <v>Equipo/ Pieza</v>
          </cell>
        </row>
        <row r="285">
          <cell r="B285" t="str">
            <v>1355000520052163</v>
          </cell>
          <cell r="C285">
            <v>2023</v>
          </cell>
          <cell r="D285">
            <v>15</v>
          </cell>
          <cell r="E285">
            <v>1</v>
          </cell>
          <cell r="F285">
            <v>3</v>
          </cell>
          <cell r="G285">
            <v>5</v>
          </cell>
          <cell r="H285">
            <v>5000</v>
          </cell>
          <cell r="I285">
            <v>5200</v>
          </cell>
          <cell r="J285">
            <v>521</v>
          </cell>
          <cell r="K285">
            <v>6</v>
          </cell>
          <cell r="L285">
            <v>3</v>
          </cell>
          <cell r="M285" t="str">
            <v>Espejo reversible para sala de entrevistas</v>
          </cell>
          <cell r="N285">
            <v>0</v>
          </cell>
          <cell r="O285">
            <v>0</v>
          </cell>
          <cell r="P285">
            <v>0</v>
          </cell>
          <cell r="Q285" t="str">
            <v>Equipo/ Pieza</v>
          </cell>
        </row>
        <row r="286">
          <cell r="B286" t="str">
            <v>1355000520052173</v>
          </cell>
          <cell r="C286">
            <v>2023</v>
          </cell>
          <cell r="D286">
            <v>15</v>
          </cell>
          <cell r="E286">
            <v>1</v>
          </cell>
          <cell r="F286">
            <v>3</v>
          </cell>
          <cell r="G286">
            <v>5</v>
          </cell>
          <cell r="H286">
            <v>5000</v>
          </cell>
          <cell r="I286">
            <v>5200</v>
          </cell>
          <cell r="J286">
            <v>521</v>
          </cell>
          <cell r="K286">
            <v>7</v>
          </cell>
          <cell r="L286">
            <v>3</v>
          </cell>
          <cell r="M286" t="str">
            <v xml:space="preserve">Kit de apoyo tecnológico </v>
          </cell>
          <cell r="N286">
            <v>0</v>
          </cell>
          <cell r="O286">
            <v>0</v>
          </cell>
          <cell r="P286">
            <v>0</v>
          </cell>
          <cell r="Q286" t="str">
            <v>Kit</v>
          </cell>
        </row>
        <row r="287">
          <cell r="B287" t="str">
            <v>1355000520052183</v>
          </cell>
          <cell r="C287">
            <v>2023</v>
          </cell>
          <cell r="D287">
            <v>15</v>
          </cell>
          <cell r="E287">
            <v>1</v>
          </cell>
          <cell r="F287">
            <v>3</v>
          </cell>
          <cell r="G287">
            <v>5</v>
          </cell>
          <cell r="H287">
            <v>5000</v>
          </cell>
          <cell r="I287">
            <v>5200</v>
          </cell>
          <cell r="J287">
            <v>521</v>
          </cell>
          <cell r="K287">
            <v>8</v>
          </cell>
          <cell r="L287">
            <v>3</v>
          </cell>
          <cell r="M287" t="str">
            <v>Pantalla Led</v>
          </cell>
          <cell r="N287">
            <v>0</v>
          </cell>
          <cell r="O287">
            <v>0</v>
          </cell>
          <cell r="P287">
            <v>0</v>
          </cell>
          <cell r="Q287" t="str">
            <v>Equipo/ Pieza</v>
          </cell>
        </row>
        <row r="288">
          <cell r="B288" t="str">
            <v>135500052005233</v>
          </cell>
          <cell r="C288">
            <v>2023</v>
          </cell>
          <cell r="D288">
            <v>15</v>
          </cell>
          <cell r="E288">
            <v>1</v>
          </cell>
          <cell r="F288">
            <v>3</v>
          </cell>
          <cell r="G288">
            <v>5</v>
          </cell>
          <cell r="H288">
            <v>5000</v>
          </cell>
          <cell r="I288">
            <v>5200</v>
          </cell>
          <cell r="J288">
            <v>523</v>
          </cell>
          <cell r="L288">
            <v>3</v>
          </cell>
          <cell r="M288" t="str">
            <v>Cámaras fotográficas y de video</v>
          </cell>
          <cell r="N288">
            <v>0</v>
          </cell>
          <cell r="O288">
            <v>0</v>
          </cell>
          <cell r="P288">
            <v>0</v>
          </cell>
          <cell r="Q288" t="str">
            <v/>
          </cell>
        </row>
        <row r="289">
          <cell r="B289" t="str">
            <v>1355000520052313</v>
          </cell>
          <cell r="C289">
            <v>2023</v>
          </cell>
          <cell r="D289">
            <v>15</v>
          </cell>
          <cell r="E289">
            <v>1</v>
          </cell>
          <cell r="F289">
            <v>3</v>
          </cell>
          <cell r="G289">
            <v>5</v>
          </cell>
          <cell r="H289">
            <v>5000</v>
          </cell>
          <cell r="I289">
            <v>5200</v>
          </cell>
          <cell r="J289">
            <v>523</v>
          </cell>
          <cell r="K289">
            <v>1</v>
          </cell>
          <cell r="L289">
            <v>3</v>
          </cell>
          <cell r="M289" t="str">
            <v>Kit de cámara oculta</v>
          </cell>
          <cell r="N289">
            <v>0</v>
          </cell>
          <cell r="O289">
            <v>0</v>
          </cell>
          <cell r="P289">
            <v>0</v>
          </cell>
          <cell r="Q289" t="str">
            <v>Kit</v>
          </cell>
        </row>
        <row r="290">
          <cell r="B290" t="str">
            <v>1355000520052323</v>
          </cell>
          <cell r="C290">
            <v>2023</v>
          </cell>
          <cell r="D290">
            <v>15</v>
          </cell>
          <cell r="E290">
            <v>1</v>
          </cell>
          <cell r="F290">
            <v>3</v>
          </cell>
          <cell r="G290">
            <v>5</v>
          </cell>
          <cell r="H290">
            <v>5000</v>
          </cell>
          <cell r="I290">
            <v>5200</v>
          </cell>
          <cell r="J290">
            <v>523</v>
          </cell>
          <cell r="K290">
            <v>2</v>
          </cell>
          <cell r="L290">
            <v>3</v>
          </cell>
          <cell r="M290" t="str">
            <v>Videocámara</v>
          </cell>
          <cell r="N290">
            <v>0</v>
          </cell>
          <cell r="O290">
            <v>0</v>
          </cell>
          <cell r="P290">
            <v>0</v>
          </cell>
          <cell r="Q290" t="str">
            <v>Pieza</v>
          </cell>
        </row>
        <row r="291">
          <cell r="B291" t="str">
            <v>1355000520052333</v>
          </cell>
          <cell r="C291">
            <v>2023</v>
          </cell>
          <cell r="D291">
            <v>15</v>
          </cell>
          <cell r="E291">
            <v>1</v>
          </cell>
          <cell r="F291">
            <v>3</v>
          </cell>
          <cell r="G291">
            <v>5</v>
          </cell>
          <cell r="H291">
            <v>5000</v>
          </cell>
          <cell r="I291">
            <v>5200</v>
          </cell>
          <cell r="J291">
            <v>523</v>
          </cell>
          <cell r="K291">
            <v>3</v>
          </cell>
          <cell r="L291">
            <v>3</v>
          </cell>
          <cell r="M291" t="str">
            <v>Videograbadora</v>
          </cell>
          <cell r="N291">
            <v>0</v>
          </cell>
          <cell r="O291">
            <v>0</v>
          </cell>
          <cell r="P291">
            <v>0</v>
          </cell>
          <cell r="Q291" t="str">
            <v>Pieza</v>
          </cell>
        </row>
        <row r="292">
          <cell r="B292" t="str">
            <v>135500055003</v>
          </cell>
          <cell r="C292">
            <v>2023</v>
          </cell>
          <cell r="D292">
            <v>15</v>
          </cell>
          <cell r="E292">
            <v>1</v>
          </cell>
          <cell r="F292">
            <v>3</v>
          </cell>
          <cell r="G292">
            <v>5</v>
          </cell>
          <cell r="H292">
            <v>5000</v>
          </cell>
          <cell r="I292">
            <v>5500</v>
          </cell>
          <cell r="L292">
            <v>3</v>
          </cell>
          <cell r="M292" t="str">
            <v>Equipo de Defensa y Seguridad</v>
          </cell>
          <cell r="N292">
            <v>0</v>
          </cell>
          <cell r="O292">
            <v>0</v>
          </cell>
          <cell r="P292">
            <v>0</v>
          </cell>
          <cell r="Q292" t="str">
            <v/>
          </cell>
        </row>
        <row r="293">
          <cell r="B293" t="str">
            <v>135500055005513</v>
          </cell>
          <cell r="C293">
            <v>2023</v>
          </cell>
          <cell r="D293">
            <v>15</v>
          </cell>
          <cell r="E293">
            <v>1</v>
          </cell>
          <cell r="F293">
            <v>3</v>
          </cell>
          <cell r="G293">
            <v>5</v>
          </cell>
          <cell r="H293">
            <v>5000</v>
          </cell>
          <cell r="I293">
            <v>5500</v>
          </cell>
          <cell r="J293">
            <v>551</v>
          </cell>
          <cell r="L293">
            <v>3</v>
          </cell>
          <cell r="M293" t="str">
            <v>Equipo de defensa y seguridad</v>
          </cell>
          <cell r="N293">
            <v>0</v>
          </cell>
          <cell r="O293">
            <v>0</v>
          </cell>
          <cell r="P293">
            <v>0</v>
          </cell>
          <cell r="Q293" t="str">
            <v/>
          </cell>
        </row>
        <row r="294">
          <cell r="B294" t="str">
            <v>1355000550055113</v>
          </cell>
          <cell r="C294">
            <v>2023</v>
          </cell>
          <cell r="D294">
            <v>15</v>
          </cell>
          <cell r="E294">
            <v>1</v>
          </cell>
          <cell r="F294">
            <v>3</v>
          </cell>
          <cell r="G294">
            <v>5</v>
          </cell>
          <cell r="H294">
            <v>5000</v>
          </cell>
          <cell r="I294">
            <v>5500</v>
          </cell>
          <cell r="J294">
            <v>551</v>
          </cell>
          <cell r="K294">
            <v>1</v>
          </cell>
          <cell r="L294">
            <v>3</v>
          </cell>
          <cell r="M294" t="str">
            <v>Cámara telescópica</v>
          </cell>
          <cell r="N294">
            <v>0</v>
          </cell>
          <cell r="O294">
            <v>0</v>
          </cell>
          <cell r="P294">
            <v>0</v>
          </cell>
          <cell r="Q294" t="str">
            <v>Pieza</v>
          </cell>
        </row>
        <row r="295">
          <cell r="B295" t="str">
            <v>1355000550055123</v>
          </cell>
          <cell r="C295">
            <v>2023</v>
          </cell>
          <cell r="D295">
            <v>15</v>
          </cell>
          <cell r="E295">
            <v>1</v>
          </cell>
          <cell r="F295">
            <v>3</v>
          </cell>
          <cell r="G295">
            <v>5</v>
          </cell>
          <cell r="H295">
            <v>5000</v>
          </cell>
          <cell r="I295">
            <v>5500</v>
          </cell>
          <cell r="J295">
            <v>551</v>
          </cell>
          <cell r="K295">
            <v>2</v>
          </cell>
          <cell r="L295">
            <v>3</v>
          </cell>
          <cell r="M295" t="str">
            <v>Fibra óptica táctica</v>
          </cell>
          <cell r="N295">
            <v>0</v>
          </cell>
          <cell r="O295">
            <v>0</v>
          </cell>
          <cell r="P295">
            <v>0</v>
          </cell>
          <cell r="Q295" t="str">
            <v>Pieza</v>
          </cell>
        </row>
        <row r="296">
          <cell r="B296" t="str">
            <v>1355000550055133</v>
          </cell>
          <cell r="C296">
            <v>2023</v>
          </cell>
          <cell r="D296">
            <v>15</v>
          </cell>
          <cell r="E296">
            <v>1</v>
          </cell>
          <cell r="F296">
            <v>3</v>
          </cell>
          <cell r="G296">
            <v>5</v>
          </cell>
          <cell r="H296">
            <v>5000</v>
          </cell>
          <cell r="I296">
            <v>5500</v>
          </cell>
          <cell r="J296">
            <v>551</v>
          </cell>
          <cell r="K296">
            <v>3</v>
          </cell>
          <cell r="L296">
            <v>3</v>
          </cell>
          <cell r="M296" t="str">
            <v>Lentes térmicos</v>
          </cell>
          <cell r="N296">
            <v>0</v>
          </cell>
          <cell r="O296">
            <v>0</v>
          </cell>
          <cell r="P296">
            <v>0</v>
          </cell>
          <cell r="Q296" t="str">
            <v>Pieza</v>
          </cell>
        </row>
        <row r="297">
          <cell r="B297" t="str">
            <v>135500056003</v>
          </cell>
          <cell r="C297">
            <v>2023</v>
          </cell>
          <cell r="D297">
            <v>15</v>
          </cell>
          <cell r="E297">
            <v>1</v>
          </cell>
          <cell r="F297">
            <v>3</v>
          </cell>
          <cell r="G297">
            <v>5</v>
          </cell>
          <cell r="H297">
            <v>5000</v>
          </cell>
          <cell r="I297">
            <v>5600</v>
          </cell>
          <cell r="L297">
            <v>3</v>
          </cell>
          <cell r="M297" t="str">
            <v>Maquinaria, otros equipos y herramientas</v>
          </cell>
          <cell r="N297">
            <v>0</v>
          </cell>
          <cell r="O297">
            <v>0</v>
          </cell>
          <cell r="P297">
            <v>0</v>
          </cell>
          <cell r="Q297" t="str">
            <v/>
          </cell>
        </row>
        <row r="298">
          <cell r="B298" t="str">
            <v>135500056005653</v>
          </cell>
          <cell r="C298">
            <v>2023</v>
          </cell>
          <cell r="D298">
            <v>15</v>
          </cell>
          <cell r="E298">
            <v>1</v>
          </cell>
          <cell r="F298">
            <v>3</v>
          </cell>
          <cell r="G298">
            <v>5</v>
          </cell>
          <cell r="H298">
            <v>5000</v>
          </cell>
          <cell r="I298">
            <v>5600</v>
          </cell>
          <cell r="J298">
            <v>565</v>
          </cell>
          <cell r="L298">
            <v>3</v>
          </cell>
          <cell r="M298" t="str">
            <v>Equipo de comunicación y telecomunicación</v>
          </cell>
          <cell r="N298">
            <v>0</v>
          </cell>
          <cell r="O298">
            <v>0</v>
          </cell>
          <cell r="P298">
            <v>0</v>
          </cell>
          <cell r="Q298" t="str">
            <v/>
          </cell>
        </row>
        <row r="299">
          <cell r="B299" t="str">
            <v>1355000560056513</v>
          </cell>
          <cell r="C299">
            <v>2023</v>
          </cell>
          <cell r="D299">
            <v>15</v>
          </cell>
          <cell r="E299">
            <v>1</v>
          </cell>
          <cell r="F299">
            <v>3</v>
          </cell>
          <cell r="G299">
            <v>5</v>
          </cell>
          <cell r="H299">
            <v>5000</v>
          </cell>
          <cell r="I299">
            <v>5600</v>
          </cell>
          <cell r="J299">
            <v>565</v>
          </cell>
          <cell r="K299">
            <v>1</v>
          </cell>
          <cell r="L299">
            <v>3</v>
          </cell>
          <cell r="M299" t="str">
            <v>Control de grabación</v>
          </cell>
          <cell r="N299">
            <v>0</v>
          </cell>
          <cell r="O299">
            <v>0</v>
          </cell>
          <cell r="P299">
            <v>0</v>
          </cell>
          <cell r="Q299" t="str">
            <v>Pieza</v>
          </cell>
        </row>
        <row r="300">
          <cell r="B300" t="str">
            <v>1355000560056523</v>
          </cell>
          <cell r="C300">
            <v>2023</v>
          </cell>
          <cell r="D300">
            <v>15</v>
          </cell>
          <cell r="E300">
            <v>1</v>
          </cell>
          <cell r="F300">
            <v>3</v>
          </cell>
          <cell r="G300">
            <v>5</v>
          </cell>
          <cell r="H300">
            <v>5000</v>
          </cell>
          <cell r="I300">
            <v>5600</v>
          </cell>
          <cell r="J300">
            <v>565</v>
          </cell>
          <cell r="K300">
            <v>2</v>
          </cell>
          <cell r="L300">
            <v>3</v>
          </cell>
          <cell r="M300" t="str">
            <v>Eliminador de frecuencia</v>
          </cell>
          <cell r="N300">
            <v>0</v>
          </cell>
          <cell r="O300">
            <v>0</v>
          </cell>
          <cell r="P300">
            <v>0</v>
          </cell>
          <cell r="Q300" t="str">
            <v>Pieza</v>
          </cell>
        </row>
        <row r="301">
          <cell r="B301" t="str">
            <v>1355000560056533</v>
          </cell>
          <cell r="C301">
            <v>2023</v>
          </cell>
          <cell r="D301">
            <v>15</v>
          </cell>
          <cell r="E301">
            <v>1</v>
          </cell>
          <cell r="F301">
            <v>3</v>
          </cell>
          <cell r="G301">
            <v>5</v>
          </cell>
          <cell r="H301">
            <v>5000</v>
          </cell>
          <cell r="I301">
            <v>5600</v>
          </cell>
          <cell r="J301">
            <v>565</v>
          </cell>
          <cell r="K301">
            <v>3</v>
          </cell>
          <cell r="L301">
            <v>3</v>
          </cell>
          <cell r="M301" t="str">
            <v>Equipo  GPS</v>
          </cell>
          <cell r="N301">
            <v>0</v>
          </cell>
          <cell r="O301">
            <v>0</v>
          </cell>
          <cell r="P301">
            <v>0</v>
          </cell>
          <cell r="Q301" t="str">
            <v>Pieza</v>
          </cell>
        </row>
        <row r="302">
          <cell r="B302" t="str">
            <v>1355000560056543</v>
          </cell>
          <cell r="C302">
            <v>2023</v>
          </cell>
          <cell r="D302">
            <v>15</v>
          </cell>
          <cell r="E302">
            <v>1</v>
          </cell>
          <cell r="F302">
            <v>3</v>
          </cell>
          <cell r="G302">
            <v>5</v>
          </cell>
          <cell r="H302">
            <v>5000</v>
          </cell>
          <cell r="I302">
            <v>5600</v>
          </cell>
          <cell r="J302">
            <v>565</v>
          </cell>
          <cell r="K302">
            <v>4</v>
          </cell>
          <cell r="L302">
            <v>3</v>
          </cell>
          <cell r="M302" t="str">
            <v>Equipo  Sistema Cellebrite de Análisis Forense</v>
          </cell>
          <cell r="N302">
            <v>0</v>
          </cell>
          <cell r="O302">
            <v>0</v>
          </cell>
          <cell r="P302">
            <v>0</v>
          </cell>
          <cell r="Q302" t="str">
            <v>Pieza</v>
          </cell>
        </row>
        <row r="303">
          <cell r="B303" t="str">
            <v>1355000560056553</v>
          </cell>
          <cell r="C303">
            <v>2023</v>
          </cell>
          <cell r="D303">
            <v>15</v>
          </cell>
          <cell r="E303">
            <v>1</v>
          </cell>
          <cell r="F303">
            <v>3</v>
          </cell>
          <cell r="G303">
            <v>5</v>
          </cell>
          <cell r="H303">
            <v>5000</v>
          </cell>
          <cell r="I303">
            <v>5600</v>
          </cell>
          <cell r="J303">
            <v>565</v>
          </cell>
          <cell r="K303">
            <v>5</v>
          </cell>
          <cell r="L303">
            <v>3</v>
          </cell>
          <cell r="M303" t="str">
            <v>Equipo de radiocomunicación con GPS</v>
          </cell>
          <cell r="N303">
            <v>0</v>
          </cell>
          <cell r="O303">
            <v>0</v>
          </cell>
          <cell r="P303">
            <v>0</v>
          </cell>
          <cell r="Q303" t="str">
            <v>Pieza</v>
          </cell>
        </row>
        <row r="304">
          <cell r="B304" t="str">
            <v>1355000560056563</v>
          </cell>
          <cell r="C304">
            <v>2023</v>
          </cell>
          <cell r="D304">
            <v>15</v>
          </cell>
          <cell r="E304">
            <v>1</v>
          </cell>
          <cell r="F304">
            <v>3</v>
          </cell>
          <cell r="G304">
            <v>5</v>
          </cell>
          <cell r="H304">
            <v>5000</v>
          </cell>
          <cell r="I304">
            <v>5600</v>
          </cell>
          <cell r="J304">
            <v>565</v>
          </cell>
          <cell r="K304">
            <v>6</v>
          </cell>
          <cell r="L304">
            <v>3</v>
          </cell>
          <cell r="M304" t="str">
            <v>Equipo especializado (Ubicación de teléfonos celulares)</v>
          </cell>
          <cell r="N304">
            <v>0</v>
          </cell>
          <cell r="O304">
            <v>0</v>
          </cell>
          <cell r="P304">
            <v>0</v>
          </cell>
          <cell r="Q304" t="str">
            <v>Pieza</v>
          </cell>
        </row>
        <row r="305">
          <cell r="B305" t="str">
            <v>1355000560056573</v>
          </cell>
          <cell r="C305">
            <v>2023</v>
          </cell>
          <cell r="D305">
            <v>15</v>
          </cell>
          <cell r="E305">
            <v>1</v>
          </cell>
          <cell r="F305">
            <v>3</v>
          </cell>
          <cell r="G305">
            <v>5</v>
          </cell>
          <cell r="H305">
            <v>5000</v>
          </cell>
          <cell r="I305">
            <v>5600</v>
          </cell>
          <cell r="J305">
            <v>565</v>
          </cell>
          <cell r="K305">
            <v>7</v>
          </cell>
          <cell r="L305">
            <v>3</v>
          </cell>
          <cell r="M305" t="str">
            <v>Equipo forense para extracción física y decodificación de información (Extracción de información de teléfonos)</v>
          </cell>
          <cell r="N305">
            <v>0</v>
          </cell>
          <cell r="O305">
            <v>0</v>
          </cell>
          <cell r="P305">
            <v>0</v>
          </cell>
          <cell r="Q305" t="str">
            <v>Pieza</v>
          </cell>
        </row>
        <row r="306">
          <cell r="B306" t="str">
            <v>1355000560056583</v>
          </cell>
          <cell r="C306">
            <v>2023</v>
          </cell>
          <cell r="D306">
            <v>15</v>
          </cell>
          <cell r="E306">
            <v>1</v>
          </cell>
          <cell r="F306">
            <v>3</v>
          </cell>
          <cell r="G306">
            <v>5</v>
          </cell>
          <cell r="H306">
            <v>5000</v>
          </cell>
          <cell r="I306">
            <v>5600</v>
          </cell>
          <cell r="J306">
            <v>565</v>
          </cell>
          <cell r="K306">
            <v>8</v>
          </cell>
          <cell r="L306">
            <v>3</v>
          </cell>
          <cell r="M306" t="str">
            <v>Equipo para extracción de datos de celulares</v>
          </cell>
          <cell r="N306">
            <v>0</v>
          </cell>
          <cell r="O306">
            <v>0</v>
          </cell>
          <cell r="P306">
            <v>0</v>
          </cell>
          <cell r="Q306" t="str">
            <v>Pieza</v>
          </cell>
        </row>
        <row r="307">
          <cell r="B307" t="str">
            <v>1355000560056593</v>
          </cell>
          <cell r="C307">
            <v>2023</v>
          </cell>
          <cell r="D307">
            <v>15</v>
          </cell>
          <cell r="E307">
            <v>1</v>
          </cell>
          <cell r="F307">
            <v>3</v>
          </cell>
          <cell r="G307">
            <v>5</v>
          </cell>
          <cell r="H307">
            <v>5000</v>
          </cell>
          <cell r="I307">
            <v>5600</v>
          </cell>
          <cell r="J307">
            <v>565</v>
          </cell>
          <cell r="K307">
            <v>9</v>
          </cell>
          <cell r="L307">
            <v>3</v>
          </cell>
          <cell r="M307" t="str">
            <v>Equipo última milla</v>
          </cell>
          <cell r="N307">
            <v>0</v>
          </cell>
          <cell r="O307">
            <v>0</v>
          </cell>
          <cell r="P307">
            <v>0</v>
          </cell>
          <cell r="Q307" t="str">
            <v>Pieza</v>
          </cell>
        </row>
        <row r="308">
          <cell r="B308" t="str">
            <v>13550005600565103</v>
          </cell>
          <cell r="C308">
            <v>2023</v>
          </cell>
          <cell r="D308">
            <v>15</v>
          </cell>
          <cell r="E308">
            <v>1</v>
          </cell>
          <cell r="F308">
            <v>3</v>
          </cell>
          <cell r="G308">
            <v>5</v>
          </cell>
          <cell r="H308">
            <v>5000</v>
          </cell>
          <cell r="I308">
            <v>5600</v>
          </cell>
          <cell r="J308">
            <v>565</v>
          </cell>
          <cell r="K308">
            <v>10</v>
          </cell>
          <cell r="L308">
            <v>3</v>
          </cell>
          <cell r="M308" t="str">
            <v>Kit de radios de intercomunicación táctico</v>
          </cell>
          <cell r="N308">
            <v>0</v>
          </cell>
          <cell r="O308">
            <v>0</v>
          </cell>
          <cell r="P308">
            <v>0</v>
          </cell>
          <cell r="Q308" t="str">
            <v>Kit</v>
          </cell>
        </row>
        <row r="309">
          <cell r="B309" t="str">
            <v>13550005600565113</v>
          </cell>
          <cell r="C309">
            <v>2023</v>
          </cell>
          <cell r="D309">
            <v>15</v>
          </cell>
          <cell r="E309">
            <v>1</v>
          </cell>
          <cell r="F309">
            <v>3</v>
          </cell>
          <cell r="G309">
            <v>5</v>
          </cell>
          <cell r="H309">
            <v>5000</v>
          </cell>
          <cell r="I309">
            <v>5600</v>
          </cell>
          <cell r="J309">
            <v>565</v>
          </cell>
          <cell r="K309">
            <v>11</v>
          </cell>
          <cell r="L309">
            <v>3</v>
          </cell>
          <cell r="M309" t="str">
            <v>Kit de micrófono y receptor UHF</v>
          </cell>
          <cell r="N309">
            <v>0</v>
          </cell>
          <cell r="O309">
            <v>0</v>
          </cell>
          <cell r="P309">
            <v>0</v>
          </cell>
          <cell r="Q309" t="str">
            <v>Kit</v>
          </cell>
        </row>
        <row r="310">
          <cell r="B310" t="str">
            <v>13550005600565123</v>
          </cell>
          <cell r="C310">
            <v>2023</v>
          </cell>
          <cell r="D310">
            <v>15</v>
          </cell>
          <cell r="E310">
            <v>1</v>
          </cell>
          <cell r="F310">
            <v>3</v>
          </cell>
          <cell r="G310">
            <v>5</v>
          </cell>
          <cell r="H310">
            <v>5000</v>
          </cell>
          <cell r="I310">
            <v>5600</v>
          </cell>
          <cell r="J310">
            <v>565</v>
          </cell>
          <cell r="K310">
            <v>12</v>
          </cell>
          <cell r="L310">
            <v>3</v>
          </cell>
          <cell r="M310" t="str">
            <v>Sistema de análisis forense para extracción de información de teléfonos celulares</v>
          </cell>
          <cell r="N310">
            <v>0</v>
          </cell>
          <cell r="O310">
            <v>0</v>
          </cell>
          <cell r="P310">
            <v>0</v>
          </cell>
          <cell r="Q310" t="str">
            <v>Pieza</v>
          </cell>
        </row>
        <row r="311">
          <cell r="B311" t="str">
            <v>135500059003</v>
          </cell>
          <cell r="C311">
            <v>2023</v>
          </cell>
          <cell r="D311">
            <v>15</v>
          </cell>
          <cell r="E311">
            <v>1</v>
          </cell>
          <cell r="F311">
            <v>3</v>
          </cell>
          <cell r="G311">
            <v>5</v>
          </cell>
          <cell r="H311">
            <v>5000</v>
          </cell>
          <cell r="I311">
            <v>5900</v>
          </cell>
          <cell r="L311">
            <v>3</v>
          </cell>
          <cell r="M311" t="str">
            <v>Activos Intangibles</v>
          </cell>
          <cell r="N311">
            <v>0</v>
          </cell>
          <cell r="O311">
            <v>0</v>
          </cell>
          <cell r="P311">
            <v>0</v>
          </cell>
          <cell r="Q311" t="str">
            <v/>
          </cell>
        </row>
        <row r="312">
          <cell r="B312" t="str">
            <v>135500059005913</v>
          </cell>
          <cell r="C312">
            <v>2023</v>
          </cell>
          <cell r="D312">
            <v>15</v>
          </cell>
          <cell r="E312">
            <v>1</v>
          </cell>
          <cell r="F312">
            <v>3</v>
          </cell>
          <cell r="G312">
            <v>5</v>
          </cell>
          <cell r="H312">
            <v>5000</v>
          </cell>
          <cell r="I312">
            <v>5900</v>
          </cell>
          <cell r="J312">
            <v>591</v>
          </cell>
          <cell r="L312">
            <v>3</v>
          </cell>
          <cell r="M312" t="str">
            <v>Software</v>
          </cell>
          <cell r="N312">
            <v>0</v>
          </cell>
          <cell r="O312">
            <v>0</v>
          </cell>
          <cell r="P312">
            <v>0</v>
          </cell>
          <cell r="Q312" t="str">
            <v/>
          </cell>
        </row>
        <row r="313">
          <cell r="B313" t="str">
            <v>1355000590059113</v>
          </cell>
          <cell r="C313">
            <v>2023</v>
          </cell>
          <cell r="D313">
            <v>15</v>
          </cell>
          <cell r="E313">
            <v>1</v>
          </cell>
          <cell r="F313">
            <v>3</v>
          </cell>
          <cell r="G313">
            <v>5</v>
          </cell>
          <cell r="H313">
            <v>5000</v>
          </cell>
          <cell r="I313">
            <v>5900</v>
          </cell>
          <cell r="J313">
            <v>591</v>
          </cell>
          <cell r="K313">
            <v>1</v>
          </cell>
          <cell r="L313">
            <v>3</v>
          </cell>
          <cell r="M313" t="str">
            <v>Buscador de información en fuentes Web</v>
          </cell>
          <cell r="N313">
            <v>0</v>
          </cell>
          <cell r="O313">
            <v>0</v>
          </cell>
          <cell r="P313">
            <v>0</v>
          </cell>
          <cell r="Q313" t="str">
            <v>Licencia</v>
          </cell>
        </row>
        <row r="314">
          <cell r="B314" t="str">
            <v>1355000590059123</v>
          </cell>
          <cell r="C314">
            <v>2023</v>
          </cell>
          <cell r="D314">
            <v>15</v>
          </cell>
          <cell r="E314">
            <v>1</v>
          </cell>
          <cell r="F314">
            <v>3</v>
          </cell>
          <cell r="G314">
            <v>5</v>
          </cell>
          <cell r="H314">
            <v>5000</v>
          </cell>
          <cell r="I314">
            <v>5900</v>
          </cell>
          <cell r="J314">
            <v>591</v>
          </cell>
          <cell r="K314">
            <v>2</v>
          </cell>
          <cell r="L314">
            <v>3</v>
          </cell>
          <cell r="M314" t="str">
            <v>Software de geolocalización</v>
          </cell>
          <cell r="N314">
            <v>0</v>
          </cell>
          <cell r="O314">
            <v>0</v>
          </cell>
          <cell r="P314">
            <v>0</v>
          </cell>
          <cell r="Q314" t="str">
            <v>Licencia</v>
          </cell>
        </row>
        <row r="315">
          <cell r="B315" t="str">
            <v>1355000590059133</v>
          </cell>
          <cell r="C315">
            <v>2023</v>
          </cell>
          <cell r="D315">
            <v>15</v>
          </cell>
          <cell r="E315">
            <v>1</v>
          </cell>
          <cell r="F315">
            <v>3</v>
          </cell>
          <cell r="G315">
            <v>5</v>
          </cell>
          <cell r="H315">
            <v>5000</v>
          </cell>
          <cell r="I315">
            <v>5900</v>
          </cell>
          <cell r="J315">
            <v>591</v>
          </cell>
          <cell r="K315">
            <v>3</v>
          </cell>
          <cell r="L315">
            <v>3</v>
          </cell>
          <cell r="M315" t="str">
            <v>Software limpieza y análisis geográfico de información telefónica</v>
          </cell>
          <cell r="N315">
            <v>0</v>
          </cell>
          <cell r="O315">
            <v>0</v>
          </cell>
          <cell r="P315">
            <v>0</v>
          </cell>
          <cell r="Q315" t="str">
            <v>Licencia</v>
          </cell>
        </row>
        <row r="316">
          <cell r="B316" t="str">
            <v>1355000590059143</v>
          </cell>
          <cell r="C316">
            <v>2023</v>
          </cell>
          <cell r="D316">
            <v>15</v>
          </cell>
          <cell r="E316">
            <v>1</v>
          </cell>
          <cell r="F316">
            <v>3</v>
          </cell>
          <cell r="G316">
            <v>5</v>
          </cell>
          <cell r="H316">
            <v>5000</v>
          </cell>
          <cell r="I316">
            <v>5900</v>
          </cell>
          <cell r="J316">
            <v>591</v>
          </cell>
          <cell r="K316">
            <v>4</v>
          </cell>
          <cell r="L316">
            <v>3</v>
          </cell>
          <cell r="M316" t="str">
            <v>Software suice (sistema de identificación criminal)</v>
          </cell>
          <cell r="N316">
            <v>0</v>
          </cell>
          <cell r="O316">
            <v>0</v>
          </cell>
          <cell r="P316">
            <v>0</v>
          </cell>
          <cell r="Q316" t="str">
            <v>Licencia</v>
          </cell>
        </row>
        <row r="317">
          <cell r="B317" t="str">
            <v>1355000590059153</v>
          </cell>
          <cell r="C317">
            <v>2023</v>
          </cell>
          <cell r="D317">
            <v>15</v>
          </cell>
          <cell r="E317">
            <v>1</v>
          </cell>
          <cell r="F317">
            <v>3</v>
          </cell>
          <cell r="G317">
            <v>5</v>
          </cell>
          <cell r="H317">
            <v>5000</v>
          </cell>
          <cell r="I317">
            <v>5900</v>
          </cell>
          <cell r="J317">
            <v>591</v>
          </cell>
          <cell r="K317">
            <v>5</v>
          </cell>
          <cell r="L317">
            <v>3</v>
          </cell>
          <cell r="M317" t="str">
            <v>Software para cargas/montar imágenes o archivos de evidencia digital</v>
          </cell>
          <cell r="N317">
            <v>0</v>
          </cell>
          <cell r="O317">
            <v>0</v>
          </cell>
          <cell r="P317">
            <v>0</v>
          </cell>
          <cell r="Q317" t="str">
            <v>Licencia</v>
          </cell>
        </row>
        <row r="318">
          <cell r="B318" t="str">
            <v>1354</v>
          </cell>
          <cell r="C318">
            <v>2023</v>
          </cell>
          <cell r="D318">
            <v>15</v>
          </cell>
          <cell r="E318">
            <v>1</v>
          </cell>
          <cell r="F318">
            <v>3</v>
          </cell>
          <cell r="G318">
            <v>5</v>
          </cell>
          <cell r="L318">
            <v>4</v>
          </cell>
          <cell r="M318" t="str">
            <v>d) Modelo homologado de unidades de policía cibernética</v>
          </cell>
          <cell r="N318">
            <v>0</v>
          </cell>
          <cell r="O318">
            <v>0</v>
          </cell>
          <cell r="P318">
            <v>0</v>
          </cell>
        </row>
        <row r="319">
          <cell r="B319" t="str">
            <v>13530004</v>
          </cell>
          <cell r="C319">
            <v>2023</v>
          </cell>
          <cell r="D319">
            <v>15</v>
          </cell>
          <cell r="E319">
            <v>1</v>
          </cell>
          <cell r="F319">
            <v>3</v>
          </cell>
          <cell r="G319">
            <v>5</v>
          </cell>
          <cell r="H319">
            <v>3000</v>
          </cell>
          <cell r="K319" t="str">
            <v/>
          </cell>
          <cell r="L319">
            <v>4</v>
          </cell>
          <cell r="M319" t="str">
            <v>Servicios Generales</v>
          </cell>
          <cell r="N319">
            <v>0</v>
          </cell>
          <cell r="O319">
            <v>0</v>
          </cell>
          <cell r="P319">
            <v>0</v>
          </cell>
          <cell r="Q319" t="str">
            <v/>
          </cell>
        </row>
        <row r="320">
          <cell r="B320" t="str">
            <v>135300031004</v>
          </cell>
          <cell r="C320">
            <v>2023</v>
          </cell>
          <cell r="D320">
            <v>15</v>
          </cell>
          <cell r="E320">
            <v>1</v>
          </cell>
          <cell r="F320">
            <v>3</v>
          </cell>
          <cell r="G320">
            <v>5</v>
          </cell>
          <cell r="H320">
            <v>3000</v>
          </cell>
          <cell r="I320">
            <v>3100</v>
          </cell>
          <cell r="K320" t="str">
            <v/>
          </cell>
          <cell r="L320">
            <v>4</v>
          </cell>
          <cell r="M320" t="str">
            <v>Servicios Básicos</v>
          </cell>
          <cell r="N320">
            <v>0</v>
          </cell>
          <cell r="O320">
            <v>0</v>
          </cell>
          <cell r="P320">
            <v>0</v>
          </cell>
          <cell r="Q320" t="str">
            <v/>
          </cell>
        </row>
        <row r="321">
          <cell r="B321" t="str">
            <v>135300031003174</v>
          </cell>
          <cell r="C321">
            <v>2023</v>
          </cell>
          <cell r="D321">
            <v>15</v>
          </cell>
          <cell r="E321">
            <v>1</v>
          </cell>
          <cell r="F321">
            <v>3</v>
          </cell>
          <cell r="G321">
            <v>5</v>
          </cell>
          <cell r="H321">
            <v>3000</v>
          </cell>
          <cell r="I321">
            <v>3100</v>
          </cell>
          <cell r="J321">
            <v>317</v>
          </cell>
          <cell r="L321">
            <v>4</v>
          </cell>
          <cell r="M321" t="str">
            <v>Servicios de acceso de Internet, redes y procesamiento de información</v>
          </cell>
          <cell r="N321">
            <v>0</v>
          </cell>
          <cell r="O321">
            <v>0</v>
          </cell>
          <cell r="P321">
            <v>0</v>
          </cell>
          <cell r="Q321" t="str">
            <v/>
          </cell>
        </row>
        <row r="322">
          <cell r="B322" t="str">
            <v>1353000310031714</v>
          </cell>
          <cell r="C322">
            <v>2023</v>
          </cell>
          <cell r="D322">
            <v>15</v>
          </cell>
          <cell r="E322">
            <v>1</v>
          </cell>
          <cell r="F322">
            <v>3</v>
          </cell>
          <cell r="G322">
            <v>5</v>
          </cell>
          <cell r="H322">
            <v>3000</v>
          </cell>
          <cell r="I322">
            <v>3100</v>
          </cell>
          <cell r="J322">
            <v>317</v>
          </cell>
          <cell r="K322">
            <v>1</v>
          </cell>
          <cell r="L322">
            <v>4</v>
          </cell>
          <cell r="M322" t="str">
            <v>Servicios de conducción de señales analógicas y digitales</v>
          </cell>
          <cell r="N322">
            <v>0</v>
          </cell>
          <cell r="O322">
            <v>0</v>
          </cell>
          <cell r="P322">
            <v>0</v>
          </cell>
          <cell r="Q322" t="str">
            <v>Servicio</v>
          </cell>
        </row>
        <row r="323">
          <cell r="B323" t="str">
            <v>1353000310031724</v>
          </cell>
          <cell r="C323">
            <v>2023</v>
          </cell>
          <cell r="D323">
            <v>15</v>
          </cell>
          <cell r="E323">
            <v>1</v>
          </cell>
          <cell r="F323">
            <v>3</v>
          </cell>
          <cell r="G323">
            <v>5</v>
          </cell>
          <cell r="H323">
            <v>3000</v>
          </cell>
          <cell r="I323">
            <v>3100</v>
          </cell>
          <cell r="J323">
            <v>317</v>
          </cell>
          <cell r="K323">
            <v>2</v>
          </cell>
          <cell r="L323">
            <v>4</v>
          </cell>
          <cell r="M323" t="str">
            <v>Cableado estructurado</v>
          </cell>
          <cell r="N323">
            <v>0</v>
          </cell>
          <cell r="O323">
            <v>0</v>
          </cell>
          <cell r="P323">
            <v>0</v>
          </cell>
          <cell r="Q323" t="str">
            <v>Servicio</v>
          </cell>
        </row>
        <row r="324">
          <cell r="B324" t="str">
            <v>135300036004</v>
          </cell>
          <cell r="C324">
            <v>2023</v>
          </cell>
          <cell r="D324">
            <v>15</v>
          </cell>
          <cell r="E324">
            <v>1</v>
          </cell>
          <cell r="F324">
            <v>3</v>
          </cell>
          <cell r="G324">
            <v>5</v>
          </cell>
          <cell r="H324">
            <v>3000</v>
          </cell>
          <cell r="I324">
            <v>3600</v>
          </cell>
          <cell r="K324" t="str">
            <v/>
          </cell>
          <cell r="L324">
            <v>4</v>
          </cell>
          <cell r="M324" t="str">
            <v>Servicios de Comunicación Social y Publicidad</v>
          </cell>
          <cell r="N324">
            <v>0</v>
          </cell>
          <cell r="O324">
            <v>0</v>
          </cell>
          <cell r="P324">
            <v>0</v>
          </cell>
          <cell r="Q324" t="str">
            <v/>
          </cell>
        </row>
        <row r="325">
          <cell r="B325" t="str">
            <v>135300036003614</v>
          </cell>
          <cell r="C325">
            <v>2023</v>
          </cell>
          <cell r="D325">
            <v>15</v>
          </cell>
          <cell r="E325">
            <v>1</v>
          </cell>
          <cell r="F325">
            <v>3</v>
          </cell>
          <cell r="G325">
            <v>5</v>
          </cell>
          <cell r="H325">
            <v>3000</v>
          </cell>
          <cell r="I325">
            <v>3600</v>
          </cell>
          <cell r="J325">
            <v>361</v>
          </cell>
          <cell r="L325">
            <v>4</v>
          </cell>
          <cell r="M325" t="str">
            <v>Difusión por radio, televisión y otros medios de mensajes sobre programas y actividades gubernamentales</v>
          </cell>
          <cell r="N325">
            <v>0</v>
          </cell>
          <cell r="O325">
            <v>0</v>
          </cell>
          <cell r="P325">
            <v>0</v>
          </cell>
          <cell r="Q325" t="str">
            <v/>
          </cell>
        </row>
        <row r="326">
          <cell r="B326" t="str">
            <v>1353000360036114</v>
          </cell>
          <cell r="C326">
            <v>2023</v>
          </cell>
          <cell r="D326">
            <v>15</v>
          </cell>
          <cell r="E326">
            <v>1</v>
          </cell>
          <cell r="F326">
            <v>3</v>
          </cell>
          <cell r="G326">
            <v>5</v>
          </cell>
          <cell r="H326">
            <v>3000</v>
          </cell>
          <cell r="I326">
            <v>3600</v>
          </cell>
          <cell r="J326">
            <v>361</v>
          </cell>
          <cell r="K326">
            <v>1</v>
          </cell>
          <cell r="L326">
            <v>4</v>
          </cell>
          <cell r="M326" t="str">
            <v>Difusión de mensajes sobre programas y actividades gubernamentales</v>
          </cell>
          <cell r="N326">
            <v>0</v>
          </cell>
          <cell r="O326">
            <v>0</v>
          </cell>
          <cell r="P326">
            <v>0</v>
          </cell>
          <cell r="Q326" t="str">
            <v>Servicio</v>
          </cell>
        </row>
        <row r="327">
          <cell r="B327" t="str">
            <v>13550004</v>
          </cell>
          <cell r="C327">
            <v>2023</v>
          </cell>
          <cell r="D327">
            <v>15</v>
          </cell>
          <cell r="E327">
            <v>1</v>
          </cell>
          <cell r="F327">
            <v>3</v>
          </cell>
          <cell r="G327">
            <v>5</v>
          </cell>
          <cell r="H327">
            <v>5000</v>
          </cell>
          <cell r="K327" t="str">
            <v/>
          </cell>
          <cell r="L327">
            <v>4</v>
          </cell>
          <cell r="M327" t="str">
            <v>Bienes Muebles, Inmuebles e Intangibles</v>
          </cell>
          <cell r="N327">
            <v>0</v>
          </cell>
          <cell r="O327">
            <v>0</v>
          </cell>
          <cell r="P327">
            <v>0</v>
          </cell>
          <cell r="Q327" t="str">
            <v/>
          </cell>
        </row>
        <row r="328">
          <cell r="B328" t="str">
            <v>135500051004</v>
          </cell>
          <cell r="C328">
            <v>2023</v>
          </cell>
          <cell r="D328">
            <v>15</v>
          </cell>
          <cell r="E328">
            <v>1</v>
          </cell>
          <cell r="F328">
            <v>3</v>
          </cell>
          <cell r="G328">
            <v>5</v>
          </cell>
          <cell r="H328">
            <v>5000</v>
          </cell>
          <cell r="I328">
            <v>5100</v>
          </cell>
          <cell r="L328">
            <v>4</v>
          </cell>
          <cell r="M328" t="str">
            <v>Mobiliario y Equipo de Administración</v>
          </cell>
          <cell r="N328">
            <v>0</v>
          </cell>
          <cell r="O328">
            <v>0</v>
          </cell>
          <cell r="P328">
            <v>0</v>
          </cell>
        </row>
        <row r="329">
          <cell r="B329" t="str">
            <v>135500051005154</v>
          </cell>
          <cell r="C329">
            <v>2023</v>
          </cell>
          <cell r="D329">
            <v>15</v>
          </cell>
          <cell r="E329">
            <v>1</v>
          </cell>
          <cell r="F329">
            <v>3</v>
          </cell>
          <cell r="G329">
            <v>5</v>
          </cell>
          <cell r="H329">
            <v>5000</v>
          </cell>
          <cell r="I329">
            <v>5100</v>
          </cell>
          <cell r="J329">
            <v>515</v>
          </cell>
          <cell r="L329">
            <v>4</v>
          </cell>
          <cell r="M329" t="str">
            <v>Equipo de cómputo y de tecnologías de la información</v>
          </cell>
          <cell r="N329">
            <v>0</v>
          </cell>
          <cell r="O329">
            <v>0</v>
          </cell>
          <cell r="P329">
            <v>0</v>
          </cell>
          <cell r="Q329" t="str">
            <v/>
          </cell>
        </row>
        <row r="330">
          <cell r="B330" t="str">
            <v>1355000510051514</v>
          </cell>
          <cell r="C330">
            <v>2023</v>
          </cell>
          <cell r="D330">
            <v>15</v>
          </cell>
          <cell r="E330">
            <v>1</v>
          </cell>
          <cell r="F330">
            <v>3</v>
          </cell>
          <cell r="G330">
            <v>5</v>
          </cell>
          <cell r="H330">
            <v>5000</v>
          </cell>
          <cell r="I330">
            <v>5100</v>
          </cell>
          <cell r="J330">
            <v>515</v>
          </cell>
          <cell r="K330">
            <v>1</v>
          </cell>
          <cell r="L330">
            <v>4</v>
          </cell>
          <cell r="M330" t="str">
            <v>Balanceador de carga</v>
          </cell>
          <cell r="N330">
            <v>0</v>
          </cell>
          <cell r="O330">
            <v>0</v>
          </cell>
          <cell r="P330">
            <v>0</v>
          </cell>
          <cell r="Q330" t="str">
            <v>Pieza</v>
          </cell>
        </row>
        <row r="331">
          <cell r="B331" t="str">
            <v>1355000510051524</v>
          </cell>
          <cell r="C331">
            <v>2023</v>
          </cell>
          <cell r="D331">
            <v>15</v>
          </cell>
          <cell r="E331">
            <v>1</v>
          </cell>
          <cell r="F331">
            <v>3</v>
          </cell>
          <cell r="G331">
            <v>5</v>
          </cell>
          <cell r="H331">
            <v>5000</v>
          </cell>
          <cell r="I331">
            <v>5100</v>
          </cell>
          <cell r="J331">
            <v>515</v>
          </cell>
          <cell r="K331">
            <v>2</v>
          </cell>
          <cell r="L331">
            <v>4</v>
          </cell>
          <cell r="M331" t="str">
            <v>Computadora de escritorio</v>
          </cell>
          <cell r="N331">
            <v>0</v>
          </cell>
          <cell r="O331">
            <v>0</v>
          </cell>
          <cell r="P331">
            <v>0</v>
          </cell>
          <cell r="Q331" t="str">
            <v>Pieza</v>
          </cell>
        </row>
        <row r="332">
          <cell r="B332" t="str">
            <v>1355000510051534</v>
          </cell>
          <cell r="C332">
            <v>2023</v>
          </cell>
          <cell r="D332">
            <v>15</v>
          </cell>
          <cell r="E332">
            <v>1</v>
          </cell>
          <cell r="F332">
            <v>3</v>
          </cell>
          <cell r="G332">
            <v>5</v>
          </cell>
          <cell r="H332">
            <v>5000</v>
          </cell>
          <cell r="I332">
            <v>5100</v>
          </cell>
          <cell r="J332">
            <v>515</v>
          </cell>
          <cell r="K332">
            <v>3</v>
          </cell>
          <cell r="L332">
            <v>4</v>
          </cell>
          <cell r="M332" t="str">
            <v>Computadora portátil</v>
          </cell>
          <cell r="N332">
            <v>0</v>
          </cell>
          <cell r="O332">
            <v>0</v>
          </cell>
          <cell r="P332">
            <v>0</v>
          </cell>
          <cell r="Q332" t="str">
            <v>Pieza</v>
          </cell>
        </row>
        <row r="333">
          <cell r="B333" t="str">
            <v>1355000510051544</v>
          </cell>
          <cell r="C333">
            <v>2023</v>
          </cell>
          <cell r="D333">
            <v>15</v>
          </cell>
          <cell r="E333">
            <v>1</v>
          </cell>
          <cell r="F333">
            <v>3</v>
          </cell>
          <cell r="G333">
            <v>5</v>
          </cell>
          <cell r="H333">
            <v>5000</v>
          </cell>
          <cell r="I333">
            <v>5100</v>
          </cell>
          <cell r="J333">
            <v>515</v>
          </cell>
          <cell r="K333">
            <v>4</v>
          </cell>
          <cell r="L333">
            <v>4</v>
          </cell>
          <cell r="M333" t="str">
            <v>Disco duro externo</v>
          </cell>
          <cell r="N333">
            <v>0</v>
          </cell>
          <cell r="O333">
            <v>0</v>
          </cell>
          <cell r="P333">
            <v>0</v>
          </cell>
          <cell r="Q333" t="str">
            <v>Pieza</v>
          </cell>
        </row>
        <row r="334">
          <cell r="B334" t="str">
            <v>1355000510051554</v>
          </cell>
          <cell r="C334">
            <v>2023</v>
          </cell>
          <cell r="D334">
            <v>15</v>
          </cell>
          <cell r="E334">
            <v>1</v>
          </cell>
          <cell r="F334">
            <v>3</v>
          </cell>
          <cell r="G334">
            <v>5</v>
          </cell>
          <cell r="H334">
            <v>5000</v>
          </cell>
          <cell r="I334">
            <v>5100</v>
          </cell>
          <cell r="J334">
            <v>515</v>
          </cell>
          <cell r="K334">
            <v>5</v>
          </cell>
          <cell r="L334">
            <v>4</v>
          </cell>
          <cell r="M334" t="str">
            <v>Equipo bloqueador contra escritura de discos y USB</v>
          </cell>
          <cell r="N334">
            <v>0</v>
          </cell>
          <cell r="O334">
            <v>0</v>
          </cell>
          <cell r="P334">
            <v>0</v>
          </cell>
          <cell r="Q334" t="str">
            <v>Pieza</v>
          </cell>
        </row>
        <row r="335">
          <cell r="B335" t="str">
            <v>1355000510051564</v>
          </cell>
          <cell r="C335">
            <v>2023</v>
          </cell>
          <cell r="D335">
            <v>15</v>
          </cell>
          <cell r="E335">
            <v>1</v>
          </cell>
          <cell r="F335">
            <v>3</v>
          </cell>
          <cell r="G335">
            <v>5</v>
          </cell>
          <cell r="H335">
            <v>5000</v>
          </cell>
          <cell r="I335">
            <v>5100</v>
          </cell>
          <cell r="J335">
            <v>515</v>
          </cell>
          <cell r="K335">
            <v>6</v>
          </cell>
          <cell r="L335">
            <v>4</v>
          </cell>
          <cell r="M335" t="str">
            <v>Equipo de cómputo para análisis forense digital</v>
          </cell>
          <cell r="N335">
            <v>0</v>
          </cell>
          <cell r="O335">
            <v>0</v>
          </cell>
          <cell r="P335">
            <v>0</v>
          </cell>
          <cell r="Q335" t="str">
            <v>Pieza</v>
          </cell>
        </row>
        <row r="336">
          <cell r="B336" t="str">
            <v>1355000510051574</v>
          </cell>
          <cell r="C336">
            <v>2023</v>
          </cell>
          <cell r="D336">
            <v>15</v>
          </cell>
          <cell r="E336">
            <v>1</v>
          </cell>
          <cell r="F336">
            <v>3</v>
          </cell>
          <cell r="G336">
            <v>5</v>
          </cell>
          <cell r="H336">
            <v>5000</v>
          </cell>
          <cell r="I336">
            <v>5100</v>
          </cell>
          <cell r="J336">
            <v>515</v>
          </cell>
          <cell r="K336">
            <v>7</v>
          </cell>
          <cell r="L336">
            <v>4</v>
          </cell>
          <cell r="M336" t="str">
            <v>Equipo de extracción de información de dispositivos de comunicación móvil</v>
          </cell>
          <cell r="N336">
            <v>0</v>
          </cell>
          <cell r="O336">
            <v>0</v>
          </cell>
          <cell r="P336">
            <v>0</v>
          </cell>
          <cell r="Q336" t="str">
            <v>Pieza</v>
          </cell>
        </row>
        <row r="337">
          <cell r="B337" t="str">
            <v>1355000510051584</v>
          </cell>
          <cell r="C337">
            <v>2023</v>
          </cell>
          <cell r="D337">
            <v>15</v>
          </cell>
          <cell r="E337">
            <v>1</v>
          </cell>
          <cell r="F337">
            <v>3</v>
          </cell>
          <cell r="G337">
            <v>5</v>
          </cell>
          <cell r="H337">
            <v>5000</v>
          </cell>
          <cell r="I337">
            <v>5100</v>
          </cell>
          <cell r="J337">
            <v>515</v>
          </cell>
          <cell r="K337">
            <v>8</v>
          </cell>
          <cell r="L337">
            <v>4</v>
          </cell>
          <cell r="M337" t="str">
            <v>Equipo de seguridad informática (Firewall, IPS, Anti-Spam)</v>
          </cell>
          <cell r="N337">
            <v>0</v>
          </cell>
          <cell r="O337">
            <v>0</v>
          </cell>
          <cell r="P337">
            <v>0</v>
          </cell>
          <cell r="Q337" t="str">
            <v>Pieza</v>
          </cell>
        </row>
        <row r="338">
          <cell r="B338" t="str">
            <v>1355000510051594</v>
          </cell>
          <cell r="C338">
            <v>2023</v>
          </cell>
          <cell r="D338">
            <v>15</v>
          </cell>
          <cell r="E338">
            <v>1</v>
          </cell>
          <cell r="F338">
            <v>3</v>
          </cell>
          <cell r="G338">
            <v>5</v>
          </cell>
          <cell r="H338">
            <v>5000</v>
          </cell>
          <cell r="I338">
            <v>5100</v>
          </cell>
          <cell r="J338">
            <v>515</v>
          </cell>
          <cell r="K338">
            <v>9</v>
          </cell>
          <cell r="L338">
            <v>4</v>
          </cell>
          <cell r="M338" t="str">
            <v>Equipo duplicador de discos duros</v>
          </cell>
          <cell r="N338">
            <v>0</v>
          </cell>
          <cell r="O338">
            <v>0</v>
          </cell>
          <cell r="P338">
            <v>0</v>
          </cell>
          <cell r="Q338" t="str">
            <v>Pieza</v>
          </cell>
        </row>
        <row r="339">
          <cell r="B339" t="str">
            <v>13550005100515104</v>
          </cell>
          <cell r="C339">
            <v>2023</v>
          </cell>
          <cell r="D339">
            <v>15</v>
          </cell>
          <cell r="E339">
            <v>1</v>
          </cell>
          <cell r="F339">
            <v>3</v>
          </cell>
          <cell r="G339">
            <v>5</v>
          </cell>
          <cell r="H339">
            <v>5000</v>
          </cell>
          <cell r="I339">
            <v>5100</v>
          </cell>
          <cell r="J339">
            <v>515</v>
          </cell>
          <cell r="K339">
            <v>10</v>
          </cell>
          <cell r="L339">
            <v>4</v>
          </cell>
          <cell r="M339" t="str">
            <v>Pantalla táctil inalámbrica</v>
          </cell>
          <cell r="N339">
            <v>0</v>
          </cell>
          <cell r="O339">
            <v>0</v>
          </cell>
          <cell r="P339">
            <v>0</v>
          </cell>
          <cell r="Q339" t="str">
            <v>Pieza</v>
          </cell>
        </row>
        <row r="340">
          <cell r="B340" t="str">
            <v>13550005100515114</v>
          </cell>
          <cell r="C340">
            <v>2023</v>
          </cell>
          <cell r="D340">
            <v>15</v>
          </cell>
          <cell r="E340">
            <v>1</v>
          </cell>
          <cell r="F340">
            <v>3</v>
          </cell>
          <cell r="G340">
            <v>5</v>
          </cell>
          <cell r="H340">
            <v>5000</v>
          </cell>
          <cell r="I340">
            <v>5100</v>
          </cell>
          <cell r="J340">
            <v>515</v>
          </cell>
          <cell r="K340">
            <v>11</v>
          </cell>
          <cell r="L340">
            <v>4</v>
          </cell>
          <cell r="M340" t="str">
            <v>Plotter</v>
          </cell>
          <cell r="N340">
            <v>0</v>
          </cell>
          <cell r="O340">
            <v>0</v>
          </cell>
          <cell r="P340">
            <v>0</v>
          </cell>
          <cell r="Q340" t="str">
            <v>Pieza</v>
          </cell>
        </row>
        <row r="341">
          <cell r="B341" t="str">
            <v>13550005100515124</v>
          </cell>
          <cell r="C341">
            <v>2023</v>
          </cell>
          <cell r="D341">
            <v>15</v>
          </cell>
          <cell r="E341">
            <v>1</v>
          </cell>
          <cell r="F341">
            <v>3</v>
          </cell>
          <cell r="G341">
            <v>5</v>
          </cell>
          <cell r="H341">
            <v>5000</v>
          </cell>
          <cell r="I341">
            <v>5100</v>
          </cell>
          <cell r="J341">
            <v>515</v>
          </cell>
          <cell r="K341">
            <v>12</v>
          </cell>
          <cell r="L341">
            <v>4</v>
          </cell>
          <cell r="M341" t="str">
            <v>Servidor de cómputo</v>
          </cell>
          <cell r="N341">
            <v>0</v>
          </cell>
          <cell r="O341">
            <v>0</v>
          </cell>
          <cell r="P341">
            <v>0</v>
          </cell>
          <cell r="Q341" t="str">
            <v>Equipo/ Pieza</v>
          </cell>
        </row>
        <row r="342">
          <cell r="B342" t="str">
            <v>13550005100515134</v>
          </cell>
          <cell r="C342">
            <v>2023</v>
          </cell>
          <cell r="D342">
            <v>15</v>
          </cell>
          <cell r="E342">
            <v>1</v>
          </cell>
          <cell r="F342">
            <v>3</v>
          </cell>
          <cell r="G342">
            <v>5</v>
          </cell>
          <cell r="H342">
            <v>5000</v>
          </cell>
          <cell r="I342">
            <v>5100</v>
          </cell>
          <cell r="J342">
            <v>515</v>
          </cell>
          <cell r="K342">
            <v>13</v>
          </cell>
          <cell r="L342">
            <v>4</v>
          </cell>
          <cell r="M342" t="str">
            <v>Unidad de protección y respaldo de energía (UPS)</v>
          </cell>
          <cell r="N342">
            <v>0</v>
          </cell>
          <cell r="O342">
            <v>0</v>
          </cell>
          <cell r="P342">
            <v>0</v>
          </cell>
          <cell r="Q342" t="str">
            <v>Equipo/ Pieza</v>
          </cell>
        </row>
        <row r="343">
          <cell r="B343" t="str">
            <v>135500052004</v>
          </cell>
          <cell r="C343">
            <v>2023</v>
          </cell>
          <cell r="D343">
            <v>15</v>
          </cell>
          <cell r="E343">
            <v>1</v>
          </cell>
          <cell r="F343">
            <v>3</v>
          </cell>
          <cell r="G343">
            <v>5</v>
          </cell>
          <cell r="H343">
            <v>5000</v>
          </cell>
          <cell r="I343">
            <v>5200</v>
          </cell>
          <cell r="K343" t="str">
            <v/>
          </cell>
          <cell r="L343">
            <v>4</v>
          </cell>
          <cell r="M343" t="str">
            <v>Mobiliario y Equipo Educacional y Recreativo</v>
          </cell>
          <cell r="N343">
            <v>0</v>
          </cell>
          <cell r="O343">
            <v>0</v>
          </cell>
          <cell r="P343">
            <v>0</v>
          </cell>
          <cell r="Q343" t="str">
            <v/>
          </cell>
        </row>
        <row r="344">
          <cell r="B344" t="str">
            <v>135500052005214</v>
          </cell>
          <cell r="C344">
            <v>2023</v>
          </cell>
          <cell r="D344">
            <v>15</v>
          </cell>
          <cell r="E344">
            <v>1</v>
          </cell>
          <cell r="F344">
            <v>3</v>
          </cell>
          <cell r="G344">
            <v>5</v>
          </cell>
          <cell r="H344">
            <v>5000</v>
          </cell>
          <cell r="I344">
            <v>5200</v>
          </cell>
          <cell r="J344">
            <v>521</v>
          </cell>
          <cell r="L344">
            <v>4</v>
          </cell>
          <cell r="M344" t="str">
            <v>Equipos y aparatos audiovisuales</v>
          </cell>
          <cell r="N344">
            <v>0</v>
          </cell>
          <cell r="O344">
            <v>0</v>
          </cell>
          <cell r="P344">
            <v>0</v>
          </cell>
          <cell r="Q344" t="str">
            <v/>
          </cell>
        </row>
        <row r="345">
          <cell r="B345" t="str">
            <v>1355000520052114</v>
          </cell>
          <cell r="C345">
            <v>2023</v>
          </cell>
          <cell r="D345">
            <v>15</v>
          </cell>
          <cell r="E345">
            <v>1</v>
          </cell>
          <cell r="F345">
            <v>3</v>
          </cell>
          <cell r="G345">
            <v>5</v>
          </cell>
          <cell r="H345">
            <v>5000</v>
          </cell>
          <cell r="I345">
            <v>5200</v>
          </cell>
          <cell r="J345">
            <v>521</v>
          </cell>
          <cell r="K345">
            <v>1</v>
          </cell>
          <cell r="L345">
            <v>4</v>
          </cell>
          <cell r="M345" t="str">
            <v>Acondicionador de línea</v>
          </cell>
          <cell r="N345">
            <v>0</v>
          </cell>
          <cell r="O345">
            <v>0</v>
          </cell>
          <cell r="P345">
            <v>0</v>
          </cell>
          <cell r="Q345" t="str">
            <v>Equipo/ Pieza</v>
          </cell>
        </row>
        <row r="346">
          <cell r="B346" t="str">
            <v>1355000520052124</v>
          </cell>
          <cell r="C346">
            <v>2023</v>
          </cell>
          <cell r="D346">
            <v>15</v>
          </cell>
          <cell r="E346">
            <v>1</v>
          </cell>
          <cell r="F346">
            <v>3</v>
          </cell>
          <cell r="G346">
            <v>5</v>
          </cell>
          <cell r="H346">
            <v>5000</v>
          </cell>
          <cell r="I346">
            <v>5200</v>
          </cell>
          <cell r="J346">
            <v>521</v>
          </cell>
          <cell r="K346">
            <v>2</v>
          </cell>
          <cell r="L346">
            <v>4</v>
          </cell>
          <cell r="M346" t="str">
            <v>Pantalla profesional</v>
          </cell>
          <cell r="N346">
            <v>0</v>
          </cell>
          <cell r="O346">
            <v>0</v>
          </cell>
          <cell r="P346">
            <v>0</v>
          </cell>
          <cell r="Q346" t="str">
            <v>Equipo/ Pieza</v>
          </cell>
        </row>
        <row r="347">
          <cell r="B347" t="str">
            <v>1355000520052134</v>
          </cell>
          <cell r="C347">
            <v>2023</v>
          </cell>
          <cell r="D347">
            <v>15</v>
          </cell>
          <cell r="E347">
            <v>1</v>
          </cell>
          <cell r="F347">
            <v>3</v>
          </cell>
          <cell r="G347">
            <v>5</v>
          </cell>
          <cell r="H347">
            <v>5000</v>
          </cell>
          <cell r="I347">
            <v>5200</v>
          </cell>
          <cell r="J347">
            <v>521</v>
          </cell>
          <cell r="K347">
            <v>3</v>
          </cell>
          <cell r="L347">
            <v>4</v>
          </cell>
          <cell r="M347" t="str">
            <v>Procesador de control</v>
          </cell>
          <cell r="N347">
            <v>0</v>
          </cell>
          <cell r="O347">
            <v>0</v>
          </cell>
          <cell r="P347">
            <v>0</v>
          </cell>
          <cell r="Q347" t="str">
            <v>Equipo/ Pieza</v>
          </cell>
        </row>
        <row r="348">
          <cell r="B348" t="str">
            <v>1355000520052144</v>
          </cell>
          <cell r="C348">
            <v>2023</v>
          </cell>
          <cell r="D348">
            <v>15</v>
          </cell>
          <cell r="E348">
            <v>1</v>
          </cell>
          <cell r="F348">
            <v>3</v>
          </cell>
          <cell r="G348">
            <v>5</v>
          </cell>
          <cell r="H348">
            <v>5000</v>
          </cell>
          <cell r="I348">
            <v>5200</v>
          </cell>
          <cell r="J348">
            <v>521</v>
          </cell>
          <cell r="K348">
            <v>4</v>
          </cell>
          <cell r="L348">
            <v>4</v>
          </cell>
          <cell r="M348" t="str">
            <v>Procesador de video</v>
          </cell>
          <cell r="N348">
            <v>0</v>
          </cell>
          <cell r="O348">
            <v>0</v>
          </cell>
          <cell r="P348">
            <v>0</v>
          </cell>
          <cell r="Q348" t="str">
            <v>Equipo/ Pieza</v>
          </cell>
        </row>
        <row r="349">
          <cell r="B349" t="str">
            <v>135500052005234</v>
          </cell>
          <cell r="C349">
            <v>2023</v>
          </cell>
          <cell r="D349">
            <v>15</v>
          </cell>
          <cell r="E349">
            <v>1</v>
          </cell>
          <cell r="F349">
            <v>3</v>
          </cell>
          <cell r="G349">
            <v>5</v>
          </cell>
          <cell r="H349">
            <v>5000</v>
          </cell>
          <cell r="I349">
            <v>5200</v>
          </cell>
          <cell r="J349">
            <v>523</v>
          </cell>
          <cell r="L349">
            <v>4</v>
          </cell>
          <cell r="M349" t="str">
            <v>Cámaras fotográficas y de video</v>
          </cell>
          <cell r="N349">
            <v>0</v>
          </cell>
          <cell r="O349">
            <v>0</v>
          </cell>
          <cell r="P349">
            <v>0</v>
          </cell>
          <cell r="Q349" t="str">
            <v/>
          </cell>
        </row>
        <row r="350">
          <cell r="B350" t="str">
            <v>1355000520052314</v>
          </cell>
          <cell r="C350">
            <v>2023</v>
          </cell>
          <cell r="D350">
            <v>15</v>
          </cell>
          <cell r="E350">
            <v>1</v>
          </cell>
          <cell r="F350">
            <v>3</v>
          </cell>
          <cell r="G350">
            <v>5</v>
          </cell>
          <cell r="H350">
            <v>5000</v>
          </cell>
          <cell r="I350">
            <v>5200</v>
          </cell>
          <cell r="J350">
            <v>523</v>
          </cell>
          <cell r="K350">
            <v>1</v>
          </cell>
          <cell r="L350">
            <v>4</v>
          </cell>
          <cell r="M350" t="str">
            <v>Cámara digital</v>
          </cell>
          <cell r="N350">
            <v>0</v>
          </cell>
          <cell r="O350">
            <v>0</v>
          </cell>
          <cell r="P350">
            <v>0</v>
          </cell>
          <cell r="Q350" t="str">
            <v>Pieza</v>
          </cell>
        </row>
        <row r="351">
          <cell r="B351" t="str">
            <v>1355000520052324</v>
          </cell>
          <cell r="C351">
            <v>2023</v>
          </cell>
          <cell r="D351">
            <v>15</v>
          </cell>
          <cell r="E351">
            <v>1</v>
          </cell>
          <cell r="F351">
            <v>3</v>
          </cell>
          <cell r="G351">
            <v>5</v>
          </cell>
          <cell r="H351">
            <v>5000</v>
          </cell>
          <cell r="I351">
            <v>5200</v>
          </cell>
          <cell r="J351">
            <v>523</v>
          </cell>
          <cell r="K351">
            <v>2</v>
          </cell>
          <cell r="L351">
            <v>4</v>
          </cell>
          <cell r="M351" t="str">
            <v>Videoproyector</v>
          </cell>
          <cell r="N351">
            <v>0</v>
          </cell>
          <cell r="O351">
            <v>0</v>
          </cell>
          <cell r="P351">
            <v>0</v>
          </cell>
          <cell r="Q351" t="str">
            <v>Pieza</v>
          </cell>
        </row>
        <row r="352">
          <cell r="B352" t="str">
            <v>1355000520052334</v>
          </cell>
          <cell r="C352">
            <v>2023</v>
          </cell>
          <cell r="D352">
            <v>15</v>
          </cell>
          <cell r="E352">
            <v>1</v>
          </cell>
          <cell r="F352">
            <v>3</v>
          </cell>
          <cell r="G352">
            <v>5</v>
          </cell>
          <cell r="H352">
            <v>5000</v>
          </cell>
          <cell r="I352">
            <v>5200</v>
          </cell>
          <cell r="J352">
            <v>523</v>
          </cell>
          <cell r="K352">
            <v>3</v>
          </cell>
          <cell r="L352">
            <v>4</v>
          </cell>
          <cell r="M352" t="str">
            <v>Videocámara</v>
          </cell>
          <cell r="N352">
            <v>0</v>
          </cell>
          <cell r="O352">
            <v>0</v>
          </cell>
          <cell r="P352">
            <v>0</v>
          </cell>
          <cell r="Q352" t="str">
            <v>Pieza</v>
          </cell>
        </row>
        <row r="353">
          <cell r="B353" t="str">
            <v>1355000520052344</v>
          </cell>
          <cell r="C353">
            <v>2023</v>
          </cell>
          <cell r="D353">
            <v>15</v>
          </cell>
          <cell r="E353">
            <v>1</v>
          </cell>
          <cell r="F353">
            <v>3</v>
          </cell>
          <cell r="G353">
            <v>5</v>
          </cell>
          <cell r="H353">
            <v>5000</v>
          </cell>
          <cell r="I353">
            <v>5200</v>
          </cell>
          <cell r="J353">
            <v>523</v>
          </cell>
          <cell r="K353">
            <v>4</v>
          </cell>
          <cell r="L353">
            <v>4</v>
          </cell>
          <cell r="M353" t="str">
            <v>Video wall de 4 pantallas</v>
          </cell>
          <cell r="N353">
            <v>0</v>
          </cell>
          <cell r="O353">
            <v>0</v>
          </cell>
          <cell r="P353">
            <v>0</v>
          </cell>
          <cell r="Q353" t="str">
            <v>Pieza</v>
          </cell>
        </row>
        <row r="354">
          <cell r="B354" t="str">
            <v>135500055004</v>
          </cell>
          <cell r="C354">
            <v>2023</v>
          </cell>
          <cell r="D354">
            <v>15</v>
          </cell>
          <cell r="E354">
            <v>1</v>
          </cell>
          <cell r="F354">
            <v>3</v>
          </cell>
          <cell r="G354">
            <v>5</v>
          </cell>
          <cell r="H354">
            <v>5000</v>
          </cell>
          <cell r="I354">
            <v>5500</v>
          </cell>
          <cell r="L354">
            <v>4</v>
          </cell>
          <cell r="M354" t="str">
            <v>Equipo de Defensa y Seguridad</v>
          </cell>
          <cell r="N354">
            <v>0</v>
          </cell>
          <cell r="O354">
            <v>0</v>
          </cell>
          <cell r="P354">
            <v>0</v>
          </cell>
          <cell r="Q354" t="str">
            <v/>
          </cell>
        </row>
        <row r="355">
          <cell r="B355" t="str">
            <v>135500055005514</v>
          </cell>
          <cell r="C355">
            <v>2023</v>
          </cell>
          <cell r="D355">
            <v>15</v>
          </cell>
          <cell r="E355">
            <v>1</v>
          </cell>
          <cell r="F355">
            <v>3</v>
          </cell>
          <cell r="G355">
            <v>5</v>
          </cell>
          <cell r="H355">
            <v>5000</v>
          </cell>
          <cell r="I355">
            <v>5500</v>
          </cell>
          <cell r="J355">
            <v>551</v>
          </cell>
          <cell r="L355">
            <v>4</v>
          </cell>
          <cell r="M355" t="str">
            <v>Equipo de defensa y seguridad</v>
          </cell>
          <cell r="N355">
            <v>0</v>
          </cell>
          <cell r="O355">
            <v>0</v>
          </cell>
          <cell r="P355">
            <v>0</v>
          </cell>
          <cell r="Q355" t="str">
            <v/>
          </cell>
        </row>
        <row r="356">
          <cell r="B356" t="str">
            <v>1355000550055114</v>
          </cell>
          <cell r="C356">
            <v>2023</v>
          </cell>
          <cell r="D356">
            <v>15</v>
          </cell>
          <cell r="E356">
            <v>1</v>
          </cell>
          <cell r="F356">
            <v>3</v>
          </cell>
          <cell r="G356">
            <v>5</v>
          </cell>
          <cell r="H356">
            <v>5000</v>
          </cell>
          <cell r="I356">
            <v>5500</v>
          </cell>
          <cell r="J356">
            <v>551</v>
          </cell>
          <cell r="K356">
            <v>1</v>
          </cell>
          <cell r="L356">
            <v>4</v>
          </cell>
          <cell r="M356" t="str">
            <v>Arma corta</v>
          </cell>
          <cell r="N356">
            <v>0</v>
          </cell>
          <cell r="O356">
            <v>0</v>
          </cell>
          <cell r="P356">
            <v>0</v>
          </cell>
          <cell r="Q356" t="str">
            <v>Pieza</v>
          </cell>
        </row>
        <row r="357">
          <cell r="B357" t="str">
            <v>135500059004</v>
          </cell>
          <cell r="C357">
            <v>2023</v>
          </cell>
          <cell r="D357">
            <v>15</v>
          </cell>
          <cell r="E357">
            <v>1</v>
          </cell>
          <cell r="F357">
            <v>3</v>
          </cell>
          <cell r="G357">
            <v>5</v>
          </cell>
          <cell r="H357">
            <v>5000</v>
          </cell>
          <cell r="I357">
            <v>5900</v>
          </cell>
          <cell r="L357">
            <v>4</v>
          </cell>
          <cell r="M357" t="str">
            <v>Activos Intangibles</v>
          </cell>
          <cell r="N357">
            <v>0</v>
          </cell>
          <cell r="O357">
            <v>0</v>
          </cell>
          <cell r="P357">
            <v>0</v>
          </cell>
        </row>
        <row r="358">
          <cell r="B358" t="str">
            <v>135500059005914</v>
          </cell>
          <cell r="C358">
            <v>2023</v>
          </cell>
          <cell r="D358">
            <v>15</v>
          </cell>
          <cell r="E358">
            <v>1</v>
          </cell>
          <cell r="F358">
            <v>3</v>
          </cell>
          <cell r="G358">
            <v>5</v>
          </cell>
          <cell r="H358">
            <v>5000</v>
          </cell>
          <cell r="I358">
            <v>5900</v>
          </cell>
          <cell r="J358">
            <v>591</v>
          </cell>
          <cell r="L358">
            <v>4</v>
          </cell>
          <cell r="M358" t="str">
            <v>Software</v>
          </cell>
          <cell r="N358">
            <v>0</v>
          </cell>
          <cell r="O358">
            <v>0</v>
          </cell>
          <cell r="P358">
            <v>0</v>
          </cell>
          <cell r="Q358" t="str">
            <v/>
          </cell>
        </row>
        <row r="359">
          <cell r="B359" t="str">
            <v>1355000590059114</v>
          </cell>
          <cell r="C359">
            <v>2023</v>
          </cell>
          <cell r="D359">
            <v>15</v>
          </cell>
          <cell r="E359">
            <v>1</v>
          </cell>
          <cell r="F359">
            <v>3</v>
          </cell>
          <cell r="G359">
            <v>5</v>
          </cell>
          <cell r="H359">
            <v>5000</v>
          </cell>
          <cell r="I359">
            <v>5900</v>
          </cell>
          <cell r="J359">
            <v>591</v>
          </cell>
          <cell r="K359">
            <v>1</v>
          </cell>
          <cell r="L359">
            <v>4</v>
          </cell>
          <cell r="M359" t="str">
            <v>Software especializado en análisis forense digital</v>
          </cell>
          <cell r="N359">
            <v>0</v>
          </cell>
          <cell r="O359">
            <v>0</v>
          </cell>
          <cell r="P359">
            <v>0</v>
          </cell>
          <cell r="Q359" t="str">
            <v>Licencia</v>
          </cell>
        </row>
        <row r="360">
          <cell r="B360" t="str">
            <v>1355</v>
          </cell>
          <cell r="C360">
            <v>2023</v>
          </cell>
          <cell r="D360">
            <v>15</v>
          </cell>
          <cell r="E360">
            <v>1</v>
          </cell>
          <cell r="F360">
            <v>3</v>
          </cell>
          <cell r="G360">
            <v>5</v>
          </cell>
          <cell r="L360">
            <v>5</v>
          </cell>
          <cell r="M360" t="str">
            <v>f) Fortalecimiento y/o creación de las unidades de inteligencia patrimonial y económica (UIPE’S)</v>
          </cell>
          <cell r="N360">
            <v>0</v>
          </cell>
          <cell r="O360">
            <v>0</v>
          </cell>
          <cell r="P360">
            <v>0</v>
          </cell>
        </row>
        <row r="361">
          <cell r="B361" t="str">
            <v>13530005</v>
          </cell>
          <cell r="C361">
            <v>2023</v>
          </cell>
          <cell r="D361">
            <v>15</v>
          </cell>
          <cell r="E361">
            <v>1</v>
          </cell>
          <cell r="F361">
            <v>3</v>
          </cell>
          <cell r="G361">
            <v>5</v>
          </cell>
          <cell r="H361">
            <v>3000</v>
          </cell>
          <cell r="K361" t="str">
            <v/>
          </cell>
          <cell r="L361">
            <v>5</v>
          </cell>
          <cell r="M361" t="str">
            <v>Servicios Generales</v>
          </cell>
          <cell r="N361">
            <v>0</v>
          </cell>
          <cell r="O361">
            <v>0</v>
          </cell>
          <cell r="P361">
            <v>0</v>
          </cell>
          <cell r="Q361" t="str">
            <v/>
          </cell>
        </row>
        <row r="362">
          <cell r="B362" t="str">
            <v>135300033005</v>
          </cell>
          <cell r="C362">
            <v>2023</v>
          </cell>
          <cell r="D362">
            <v>15</v>
          </cell>
          <cell r="E362">
            <v>1</v>
          </cell>
          <cell r="F362">
            <v>3</v>
          </cell>
          <cell r="G362">
            <v>5</v>
          </cell>
          <cell r="H362">
            <v>3000</v>
          </cell>
          <cell r="I362">
            <v>3300</v>
          </cell>
          <cell r="L362">
            <v>5</v>
          </cell>
          <cell r="M362" t="str">
            <v>Servicios Profesionales, Científicos, Técnicos y Otros Servicios</v>
          </cell>
          <cell r="N362">
            <v>0</v>
          </cell>
          <cell r="O362">
            <v>0</v>
          </cell>
          <cell r="P362">
            <v>0</v>
          </cell>
        </row>
        <row r="363">
          <cell r="B363" t="str">
            <v>135300033003335</v>
          </cell>
          <cell r="C363">
            <v>2023</v>
          </cell>
          <cell r="D363">
            <v>15</v>
          </cell>
          <cell r="E363">
            <v>1</v>
          </cell>
          <cell r="F363">
            <v>3</v>
          </cell>
          <cell r="G363">
            <v>5</v>
          </cell>
          <cell r="H363">
            <v>3000</v>
          </cell>
          <cell r="I363">
            <v>3300</v>
          </cell>
          <cell r="J363">
            <v>333</v>
          </cell>
          <cell r="L363">
            <v>5</v>
          </cell>
          <cell r="M363" t="str">
            <v>Servicios de consultoría administrativa, procesos, técnica y en tecnologías de la información</v>
          </cell>
          <cell r="N363">
            <v>0</v>
          </cell>
          <cell r="O363">
            <v>0</v>
          </cell>
          <cell r="P363">
            <v>0</v>
          </cell>
          <cell r="Q363" t="str">
            <v/>
          </cell>
        </row>
        <row r="364">
          <cell r="B364" t="str">
            <v>1353000330033315</v>
          </cell>
          <cell r="C364">
            <v>2023</v>
          </cell>
          <cell r="D364">
            <v>15</v>
          </cell>
          <cell r="E364">
            <v>1</v>
          </cell>
          <cell r="F364">
            <v>3</v>
          </cell>
          <cell r="G364">
            <v>5</v>
          </cell>
          <cell r="H364">
            <v>3000</v>
          </cell>
          <cell r="I364">
            <v>3300</v>
          </cell>
          <cell r="J364">
            <v>333</v>
          </cell>
          <cell r="K364">
            <v>1</v>
          </cell>
          <cell r="L364">
            <v>5</v>
          </cell>
          <cell r="M364" t="str">
            <v>Servicios de Informática</v>
          </cell>
          <cell r="N364">
            <v>0</v>
          </cell>
          <cell r="O364">
            <v>0</v>
          </cell>
          <cell r="P364">
            <v>0</v>
          </cell>
          <cell r="Q364" t="str">
            <v>Servicio</v>
          </cell>
        </row>
        <row r="365">
          <cell r="B365" t="str">
            <v>1353000330033325</v>
          </cell>
          <cell r="C365">
            <v>2023</v>
          </cell>
          <cell r="D365">
            <v>15</v>
          </cell>
          <cell r="E365">
            <v>1</v>
          </cell>
          <cell r="F365">
            <v>3</v>
          </cell>
          <cell r="G365">
            <v>5</v>
          </cell>
          <cell r="H365">
            <v>3000</v>
          </cell>
          <cell r="I365">
            <v>3300</v>
          </cell>
          <cell r="J365">
            <v>333</v>
          </cell>
          <cell r="K365">
            <v>2</v>
          </cell>
          <cell r="L365">
            <v>5</v>
          </cell>
          <cell r="M365" t="str">
            <v>Servicios profesionales para el desarrollo de sistemas</v>
          </cell>
          <cell r="N365">
            <v>0</v>
          </cell>
          <cell r="O365">
            <v>0</v>
          </cell>
          <cell r="P365">
            <v>0</v>
          </cell>
          <cell r="Q365" t="str">
            <v>Servicio</v>
          </cell>
        </row>
        <row r="366">
          <cell r="B366" t="str">
            <v>13550005</v>
          </cell>
          <cell r="C366">
            <v>2023</v>
          </cell>
          <cell r="D366">
            <v>15</v>
          </cell>
          <cell r="E366">
            <v>1</v>
          </cell>
          <cell r="F366">
            <v>3</v>
          </cell>
          <cell r="G366">
            <v>5</v>
          </cell>
          <cell r="H366">
            <v>5000</v>
          </cell>
          <cell r="K366" t="str">
            <v/>
          </cell>
          <cell r="L366">
            <v>5</v>
          </cell>
          <cell r="M366" t="str">
            <v>Bienes Muebles, Inmuebles e Intangibles</v>
          </cell>
          <cell r="N366">
            <v>0</v>
          </cell>
          <cell r="O366">
            <v>0</v>
          </cell>
          <cell r="P366">
            <v>0</v>
          </cell>
          <cell r="Q366" t="str">
            <v/>
          </cell>
        </row>
        <row r="367">
          <cell r="B367" t="str">
            <v>135500051005</v>
          </cell>
          <cell r="C367">
            <v>2023</v>
          </cell>
          <cell r="D367">
            <v>15</v>
          </cell>
          <cell r="E367">
            <v>1</v>
          </cell>
          <cell r="F367">
            <v>3</v>
          </cell>
          <cell r="G367">
            <v>5</v>
          </cell>
          <cell r="H367">
            <v>5000</v>
          </cell>
          <cell r="I367">
            <v>5100</v>
          </cell>
          <cell r="L367">
            <v>5</v>
          </cell>
          <cell r="M367" t="str">
            <v>Mobiliario y Equipo de Administración</v>
          </cell>
          <cell r="N367">
            <v>0</v>
          </cell>
          <cell r="O367">
            <v>0</v>
          </cell>
          <cell r="P367">
            <v>0</v>
          </cell>
        </row>
        <row r="368">
          <cell r="B368" t="str">
            <v>135500051005155</v>
          </cell>
          <cell r="C368">
            <v>2023</v>
          </cell>
          <cell r="D368">
            <v>15</v>
          </cell>
          <cell r="E368">
            <v>1</v>
          </cell>
          <cell r="F368">
            <v>3</v>
          </cell>
          <cell r="G368">
            <v>5</v>
          </cell>
          <cell r="H368">
            <v>5000</v>
          </cell>
          <cell r="I368">
            <v>5100</v>
          </cell>
          <cell r="J368">
            <v>515</v>
          </cell>
          <cell r="L368">
            <v>5</v>
          </cell>
          <cell r="M368" t="str">
            <v>Equipo de cómputo y de tecnologías de la información</v>
          </cell>
          <cell r="N368">
            <v>0</v>
          </cell>
          <cell r="O368">
            <v>0</v>
          </cell>
          <cell r="P368">
            <v>0</v>
          </cell>
          <cell r="Q368" t="str">
            <v/>
          </cell>
        </row>
        <row r="369">
          <cell r="B369" t="str">
            <v>1355000510051515</v>
          </cell>
          <cell r="C369">
            <v>2023</v>
          </cell>
          <cell r="D369">
            <v>15</v>
          </cell>
          <cell r="E369">
            <v>1</v>
          </cell>
          <cell r="F369">
            <v>3</v>
          </cell>
          <cell r="G369">
            <v>5</v>
          </cell>
          <cell r="H369">
            <v>5000</v>
          </cell>
          <cell r="I369">
            <v>5100</v>
          </cell>
          <cell r="J369">
            <v>515</v>
          </cell>
          <cell r="K369">
            <v>1</v>
          </cell>
          <cell r="L369">
            <v>5</v>
          </cell>
          <cell r="M369" t="str">
            <v>Balanceador de carga</v>
          </cell>
          <cell r="N369">
            <v>0</v>
          </cell>
          <cell r="O369">
            <v>0</v>
          </cell>
          <cell r="P369">
            <v>0</v>
          </cell>
          <cell r="Q369" t="str">
            <v>Pieza</v>
          </cell>
        </row>
        <row r="370">
          <cell r="B370" t="str">
            <v>1355000510051525</v>
          </cell>
          <cell r="C370">
            <v>2023</v>
          </cell>
          <cell r="D370">
            <v>15</v>
          </cell>
          <cell r="E370">
            <v>1</v>
          </cell>
          <cell r="F370">
            <v>3</v>
          </cell>
          <cell r="G370">
            <v>5</v>
          </cell>
          <cell r="H370">
            <v>5000</v>
          </cell>
          <cell r="I370">
            <v>5100</v>
          </cell>
          <cell r="J370">
            <v>515</v>
          </cell>
          <cell r="K370">
            <v>2</v>
          </cell>
          <cell r="L370">
            <v>5</v>
          </cell>
          <cell r="M370" t="str">
            <v>Computadora cliente ligero</v>
          </cell>
          <cell r="N370">
            <v>0</v>
          </cell>
          <cell r="O370">
            <v>0</v>
          </cell>
          <cell r="P370">
            <v>0</v>
          </cell>
          <cell r="Q370" t="str">
            <v>Pieza</v>
          </cell>
        </row>
        <row r="371">
          <cell r="B371" t="str">
            <v>1355000510051535</v>
          </cell>
          <cell r="C371">
            <v>2023</v>
          </cell>
          <cell r="D371">
            <v>15</v>
          </cell>
          <cell r="E371">
            <v>1</v>
          </cell>
          <cell r="F371">
            <v>3</v>
          </cell>
          <cell r="G371">
            <v>5</v>
          </cell>
          <cell r="H371">
            <v>5000</v>
          </cell>
          <cell r="I371">
            <v>5100</v>
          </cell>
          <cell r="J371">
            <v>515</v>
          </cell>
          <cell r="K371">
            <v>3</v>
          </cell>
          <cell r="L371">
            <v>5</v>
          </cell>
          <cell r="M371" t="str">
            <v>Computadora de escritorio</v>
          </cell>
          <cell r="N371">
            <v>0</v>
          </cell>
          <cell r="O371">
            <v>0</v>
          </cell>
          <cell r="P371">
            <v>0</v>
          </cell>
          <cell r="Q371" t="str">
            <v>Pieza</v>
          </cell>
        </row>
        <row r="372">
          <cell r="B372" t="str">
            <v>1355000510051545</v>
          </cell>
          <cell r="C372">
            <v>2023</v>
          </cell>
          <cell r="D372">
            <v>15</v>
          </cell>
          <cell r="E372">
            <v>1</v>
          </cell>
          <cell r="F372">
            <v>3</v>
          </cell>
          <cell r="G372">
            <v>5</v>
          </cell>
          <cell r="H372">
            <v>5000</v>
          </cell>
          <cell r="I372">
            <v>5100</v>
          </cell>
          <cell r="J372">
            <v>515</v>
          </cell>
          <cell r="K372">
            <v>4</v>
          </cell>
          <cell r="L372">
            <v>5</v>
          </cell>
          <cell r="M372" t="str">
            <v>Computadora portátil</v>
          </cell>
          <cell r="N372">
            <v>0</v>
          </cell>
          <cell r="O372">
            <v>0</v>
          </cell>
          <cell r="P372">
            <v>0</v>
          </cell>
          <cell r="Q372" t="str">
            <v>Pieza</v>
          </cell>
        </row>
        <row r="373">
          <cell r="B373" t="str">
            <v>1355000510051555</v>
          </cell>
          <cell r="C373">
            <v>2023</v>
          </cell>
          <cell r="D373">
            <v>15</v>
          </cell>
          <cell r="E373">
            <v>1</v>
          </cell>
          <cell r="F373">
            <v>3</v>
          </cell>
          <cell r="G373">
            <v>5</v>
          </cell>
          <cell r="H373">
            <v>5000</v>
          </cell>
          <cell r="I373">
            <v>5100</v>
          </cell>
          <cell r="J373">
            <v>515</v>
          </cell>
          <cell r="K373">
            <v>5</v>
          </cell>
          <cell r="L373">
            <v>5</v>
          </cell>
          <cell r="M373" t="str">
            <v>Correlacionador de eventos</v>
          </cell>
          <cell r="N373">
            <v>0</v>
          </cell>
          <cell r="O373">
            <v>0</v>
          </cell>
          <cell r="P373">
            <v>0</v>
          </cell>
          <cell r="Q373" t="str">
            <v>Pieza</v>
          </cell>
        </row>
        <row r="374">
          <cell r="B374" t="str">
            <v>1355000510051565</v>
          </cell>
          <cell r="C374">
            <v>2023</v>
          </cell>
          <cell r="D374">
            <v>15</v>
          </cell>
          <cell r="E374">
            <v>1</v>
          </cell>
          <cell r="F374">
            <v>3</v>
          </cell>
          <cell r="G374">
            <v>5</v>
          </cell>
          <cell r="H374">
            <v>5000</v>
          </cell>
          <cell r="I374">
            <v>5100</v>
          </cell>
          <cell r="J374">
            <v>515</v>
          </cell>
          <cell r="K374">
            <v>6</v>
          </cell>
          <cell r="L374">
            <v>5</v>
          </cell>
          <cell r="M374" t="str">
            <v>Equipo biométrico</v>
          </cell>
          <cell r="N374">
            <v>0</v>
          </cell>
          <cell r="O374">
            <v>0</v>
          </cell>
          <cell r="P374">
            <v>0</v>
          </cell>
          <cell r="Q374" t="str">
            <v>Pieza</v>
          </cell>
        </row>
        <row r="375">
          <cell r="B375" t="str">
            <v>1355000510051575</v>
          </cell>
          <cell r="C375">
            <v>2023</v>
          </cell>
          <cell r="D375">
            <v>15</v>
          </cell>
          <cell r="E375">
            <v>1</v>
          </cell>
          <cell r="F375">
            <v>3</v>
          </cell>
          <cell r="G375">
            <v>5</v>
          </cell>
          <cell r="H375">
            <v>5000</v>
          </cell>
          <cell r="I375">
            <v>5100</v>
          </cell>
          <cell r="J375">
            <v>515</v>
          </cell>
          <cell r="K375">
            <v>7</v>
          </cell>
          <cell r="L375">
            <v>5</v>
          </cell>
          <cell r="M375" t="str">
            <v>Equipo de almacenamiento</v>
          </cell>
          <cell r="N375">
            <v>0</v>
          </cell>
          <cell r="O375">
            <v>0</v>
          </cell>
          <cell r="P375">
            <v>0</v>
          </cell>
          <cell r="Q375" t="str">
            <v>Pieza</v>
          </cell>
        </row>
        <row r="376">
          <cell r="B376" t="str">
            <v>1355000510051585</v>
          </cell>
          <cell r="C376">
            <v>2023</v>
          </cell>
          <cell r="D376">
            <v>15</v>
          </cell>
          <cell r="E376">
            <v>1</v>
          </cell>
          <cell r="F376">
            <v>3</v>
          </cell>
          <cell r="G376">
            <v>5</v>
          </cell>
          <cell r="H376">
            <v>5000</v>
          </cell>
          <cell r="I376">
            <v>5100</v>
          </cell>
          <cell r="J376">
            <v>515</v>
          </cell>
          <cell r="K376">
            <v>8</v>
          </cell>
          <cell r="L376">
            <v>5</v>
          </cell>
          <cell r="M376" t="str">
            <v>Plotter</v>
          </cell>
          <cell r="N376">
            <v>0</v>
          </cell>
          <cell r="O376">
            <v>0</v>
          </cell>
          <cell r="P376">
            <v>0</v>
          </cell>
          <cell r="Q376" t="str">
            <v>Pieza</v>
          </cell>
        </row>
        <row r="377">
          <cell r="B377" t="str">
            <v>1355000510051595</v>
          </cell>
          <cell r="C377">
            <v>2023</v>
          </cell>
          <cell r="D377">
            <v>15</v>
          </cell>
          <cell r="E377">
            <v>1</v>
          </cell>
          <cell r="F377">
            <v>3</v>
          </cell>
          <cell r="G377">
            <v>5</v>
          </cell>
          <cell r="H377">
            <v>5000</v>
          </cell>
          <cell r="I377">
            <v>5100</v>
          </cell>
          <cell r="J377">
            <v>515</v>
          </cell>
          <cell r="K377">
            <v>9</v>
          </cell>
          <cell r="L377">
            <v>5</v>
          </cell>
          <cell r="M377" t="str">
            <v>Servidor de cómputo</v>
          </cell>
          <cell r="N377">
            <v>0</v>
          </cell>
          <cell r="O377">
            <v>0</v>
          </cell>
          <cell r="P377">
            <v>0</v>
          </cell>
          <cell r="Q377" t="str">
            <v>Pieza</v>
          </cell>
        </row>
        <row r="378">
          <cell r="B378" t="str">
            <v>13550005100515105</v>
          </cell>
          <cell r="C378">
            <v>2023</v>
          </cell>
          <cell r="D378">
            <v>15</v>
          </cell>
          <cell r="E378">
            <v>1</v>
          </cell>
          <cell r="F378">
            <v>3</v>
          </cell>
          <cell r="G378">
            <v>5</v>
          </cell>
          <cell r="H378">
            <v>5000</v>
          </cell>
          <cell r="I378">
            <v>5100</v>
          </cell>
          <cell r="J378">
            <v>515</v>
          </cell>
          <cell r="K378">
            <v>10</v>
          </cell>
          <cell r="L378">
            <v>5</v>
          </cell>
          <cell r="M378" t="str">
            <v>Unidad de protección y respaldo de energía (UPS)</v>
          </cell>
          <cell r="N378">
            <v>0</v>
          </cell>
          <cell r="O378">
            <v>0</v>
          </cell>
          <cell r="P378">
            <v>0</v>
          </cell>
          <cell r="Q378" t="str">
            <v>Pieza</v>
          </cell>
        </row>
        <row r="379">
          <cell r="B379" t="str">
            <v>13550005100515115</v>
          </cell>
          <cell r="C379">
            <v>2023</v>
          </cell>
          <cell r="D379">
            <v>15</v>
          </cell>
          <cell r="E379">
            <v>1</v>
          </cell>
          <cell r="F379">
            <v>3</v>
          </cell>
          <cell r="G379">
            <v>5</v>
          </cell>
          <cell r="H379">
            <v>5000</v>
          </cell>
          <cell r="I379">
            <v>5100</v>
          </cell>
          <cell r="J379">
            <v>515</v>
          </cell>
          <cell r="K379">
            <v>11</v>
          </cell>
          <cell r="L379">
            <v>5</v>
          </cell>
          <cell r="M379" t="str">
            <v>Equipo para respaldo de información</v>
          </cell>
          <cell r="N379">
            <v>0</v>
          </cell>
          <cell r="O379">
            <v>0</v>
          </cell>
          <cell r="P379">
            <v>0</v>
          </cell>
          <cell r="Q379" t="str">
            <v>Pieza</v>
          </cell>
        </row>
        <row r="380">
          <cell r="B380" t="str">
            <v>13550005100515125</v>
          </cell>
          <cell r="C380">
            <v>2023</v>
          </cell>
          <cell r="D380">
            <v>15</v>
          </cell>
          <cell r="E380">
            <v>1</v>
          </cell>
          <cell r="F380">
            <v>3</v>
          </cell>
          <cell r="G380">
            <v>5</v>
          </cell>
          <cell r="H380">
            <v>5000</v>
          </cell>
          <cell r="I380">
            <v>5100</v>
          </cell>
          <cell r="J380">
            <v>515</v>
          </cell>
          <cell r="K380">
            <v>12</v>
          </cell>
          <cell r="L380">
            <v>5</v>
          </cell>
          <cell r="M380" t="str">
            <v>Equipo de seguridad de prevención de intrusiones de siguiente generación (NGIPS)</v>
          </cell>
          <cell r="N380">
            <v>0</v>
          </cell>
          <cell r="O380">
            <v>0</v>
          </cell>
          <cell r="P380">
            <v>0</v>
          </cell>
          <cell r="Q380" t="str">
            <v>Pieza</v>
          </cell>
        </row>
        <row r="381">
          <cell r="B381" t="str">
            <v>13550005100515135</v>
          </cell>
          <cell r="C381">
            <v>2023</v>
          </cell>
          <cell r="D381">
            <v>15</v>
          </cell>
          <cell r="E381">
            <v>1</v>
          </cell>
          <cell r="F381">
            <v>3</v>
          </cell>
          <cell r="G381">
            <v>5</v>
          </cell>
          <cell r="H381">
            <v>5000</v>
          </cell>
          <cell r="I381">
            <v>5100</v>
          </cell>
          <cell r="J381">
            <v>515</v>
          </cell>
          <cell r="K381">
            <v>13</v>
          </cell>
          <cell r="L381">
            <v>5</v>
          </cell>
          <cell r="M381" t="str">
            <v>Herramienta de seguridad para detección y contención de ciberataques</v>
          </cell>
          <cell r="N381">
            <v>0</v>
          </cell>
          <cell r="O381">
            <v>0</v>
          </cell>
          <cell r="P381">
            <v>0</v>
          </cell>
          <cell r="Q381" t="str">
            <v>Pieza</v>
          </cell>
        </row>
        <row r="382">
          <cell r="B382" t="str">
            <v>13550005100515145</v>
          </cell>
          <cell r="C382">
            <v>2023</v>
          </cell>
          <cell r="D382">
            <v>15</v>
          </cell>
          <cell r="E382">
            <v>1</v>
          </cell>
          <cell r="F382">
            <v>3</v>
          </cell>
          <cell r="G382">
            <v>5</v>
          </cell>
          <cell r="H382">
            <v>5000</v>
          </cell>
          <cell r="I382">
            <v>5100</v>
          </cell>
          <cell r="J382">
            <v>515</v>
          </cell>
          <cell r="K382">
            <v>14</v>
          </cell>
          <cell r="L382">
            <v>5</v>
          </cell>
          <cell r="M382" t="str">
            <v>Herramienta de seguridad para el monitoreo y análisis del tráfico de red</v>
          </cell>
          <cell r="N382">
            <v>0</v>
          </cell>
          <cell r="O382">
            <v>0</v>
          </cell>
          <cell r="P382">
            <v>0</v>
          </cell>
          <cell r="Q382" t="str">
            <v>Pieza</v>
          </cell>
        </row>
        <row r="383">
          <cell r="B383" t="str">
            <v>13550005100515155</v>
          </cell>
          <cell r="C383">
            <v>2023</v>
          </cell>
          <cell r="D383">
            <v>15</v>
          </cell>
          <cell r="E383">
            <v>1</v>
          </cell>
          <cell r="F383">
            <v>3</v>
          </cell>
          <cell r="G383">
            <v>5</v>
          </cell>
          <cell r="H383">
            <v>5000</v>
          </cell>
          <cell r="I383">
            <v>5100</v>
          </cell>
          <cell r="J383">
            <v>515</v>
          </cell>
          <cell r="K383">
            <v>15</v>
          </cell>
          <cell r="L383">
            <v>5</v>
          </cell>
          <cell r="M383" t="str">
            <v>Herramienta de seguridad para la prevención de fuga o pérdida de información</v>
          </cell>
          <cell r="N383">
            <v>0</v>
          </cell>
          <cell r="O383">
            <v>0</v>
          </cell>
          <cell r="P383">
            <v>0</v>
          </cell>
          <cell r="Q383" t="str">
            <v>Pieza</v>
          </cell>
        </row>
        <row r="384">
          <cell r="B384" t="str">
            <v>13550005100515165</v>
          </cell>
          <cell r="C384">
            <v>2023</v>
          </cell>
          <cell r="D384">
            <v>15</v>
          </cell>
          <cell r="E384">
            <v>1</v>
          </cell>
          <cell r="F384">
            <v>3</v>
          </cell>
          <cell r="G384">
            <v>5</v>
          </cell>
          <cell r="H384">
            <v>5000</v>
          </cell>
          <cell r="I384">
            <v>5100</v>
          </cell>
          <cell r="J384">
            <v>515</v>
          </cell>
          <cell r="K384">
            <v>16</v>
          </cell>
          <cell r="L384">
            <v>5</v>
          </cell>
          <cell r="M384" t="str">
            <v xml:space="preserve">Habitáculo para centro de datos </v>
          </cell>
          <cell r="N384">
            <v>0</v>
          </cell>
          <cell r="O384">
            <v>0</v>
          </cell>
          <cell r="P384">
            <v>0</v>
          </cell>
          <cell r="Q384" t="str">
            <v>Pieza</v>
          </cell>
        </row>
        <row r="385">
          <cell r="B385" t="str">
            <v>135500051005195</v>
          </cell>
          <cell r="C385">
            <v>2023</v>
          </cell>
          <cell r="D385">
            <v>15</v>
          </cell>
          <cell r="E385">
            <v>1</v>
          </cell>
          <cell r="F385">
            <v>3</v>
          </cell>
          <cell r="G385">
            <v>5</v>
          </cell>
          <cell r="H385">
            <v>5000</v>
          </cell>
          <cell r="I385">
            <v>5100</v>
          </cell>
          <cell r="J385">
            <v>519</v>
          </cell>
          <cell r="L385">
            <v>5</v>
          </cell>
          <cell r="M385" t="str">
            <v>Otros mobiliarios y equipos de administración</v>
          </cell>
          <cell r="N385">
            <v>0</v>
          </cell>
          <cell r="O385">
            <v>0</v>
          </cell>
          <cell r="P385">
            <v>0</v>
          </cell>
          <cell r="Q385" t="str">
            <v xml:space="preserve"> </v>
          </cell>
        </row>
        <row r="386">
          <cell r="B386" t="str">
            <v>1355000510051915</v>
          </cell>
          <cell r="C386">
            <v>2023</v>
          </cell>
          <cell r="D386">
            <v>15</v>
          </cell>
          <cell r="E386">
            <v>1</v>
          </cell>
          <cell r="F386">
            <v>3</v>
          </cell>
          <cell r="G386">
            <v>5</v>
          </cell>
          <cell r="H386">
            <v>5000</v>
          </cell>
          <cell r="I386">
            <v>5100</v>
          </cell>
          <cell r="J386">
            <v>519</v>
          </cell>
          <cell r="K386">
            <v>1</v>
          </cell>
          <cell r="L386">
            <v>5</v>
          </cell>
          <cell r="M386" t="str">
            <v>Circuito cerrado de televisión (CCTV)</v>
          </cell>
          <cell r="N386">
            <v>0</v>
          </cell>
          <cell r="O386">
            <v>0</v>
          </cell>
          <cell r="P386">
            <v>0</v>
          </cell>
          <cell r="Q386" t="str">
            <v>Pieza</v>
          </cell>
        </row>
        <row r="387">
          <cell r="B387" t="str">
            <v>1355000510051925</v>
          </cell>
          <cell r="C387">
            <v>2023</v>
          </cell>
          <cell r="D387">
            <v>15</v>
          </cell>
          <cell r="E387">
            <v>1</v>
          </cell>
          <cell r="F387">
            <v>3</v>
          </cell>
          <cell r="G387">
            <v>5</v>
          </cell>
          <cell r="H387">
            <v>5000</v>
          </cell>
          <cell r="I387">
            <v>5100</v>
          </cell>
          <cell r="J387">
            <v>519</v>
          </cell>
          <cell r="K387">
            <v>2</v>
          </cell>
          <cell r="L387">
            <v>5</v>
          </cell>
          <cell r="M387" t="str">
            <v>Equipo de detección de incendio</v>
          </cell>
          <cell r="N387">
            <v>0</v>
          </cell>
          <cell r="O387">
            <v>0</v>
          </cell>
          <cell r="P387">
            <v>0</v>
          </cell>
          <cell r="Q387" t="str">
            <v>Pieza</v>
          </cell>
        </row>
        <row r="388">
          <cell r="B388" t="str">
            <v>135500052005</v>
          </cell>
          <cell r="C388">
            <v>2023</v>
          </cell>
          <cell r="D388">
            <v>15</v>
          </cell>
          <cell r="E388">
            <v>1</v>
          </cell>
          <cell r="F388">
            <v>3</v>
          </cell>
          <cell r="G388">
            <v>5</v>
          </cell>
          <cell r="H388">
            <v>5000</v>
          </cell>
          <cell r="I388">
            <v>5200</v>
          </cell>
          <cell r="L388">
            <v>5</v>
          </cell>
          <cell r="M388" t="str">
            <v>Mobiliario y Equipo Educacional y Recreativo</v>
          </cell>
          <cell r="N388">
            <v>0</v>
          </cell>
          <cell r="O388">
            <v>0</v>
          </cell>
          <cell r="P388">
            <v>0</v>
          </cell>
          <cell r="Q388" t="str">
            <v/>
          </cell>
        </row>
        <row r="389">
          <cell r="B389" t="str">
            <v>135500052005215</v>
          </cell>
          <cell r="C389">
            <v>2023</v>
          </cell>
          <cell r="D389">
            <v>15</v>
          </cell>
          <cell r="E389">
            <v>1</v>
          </cell>
          <cell r="F389">
            <v>3</v>
          </cell>
          <cell r="G389">
            <v>5</v>
          </cell>
          <cell r="H389">
            <v>5000</v>
          </cell>
          <cell r="I389">
            <v>5200</v>
          </cell>
          <cell r="J389">
            <v>521</v>
          </cell>
          <cell r="L389">
            <v>5</v>
          </cell>
          <cell r="M389" t="str">
            <v>Equipos y aparatos audiovisuales</v>
          </cell>
          <cell r="N389">
            <v>0</v>
          </cell>
          <cell r="O389">
            <v>0</v>
          </cell>
          <cell r="P389">
            <v>0</v>
          </cell>
          <cell r="Q389" t="str">
            <v/>
          </cell>
        </row>
        <row r="390">
          <cell r="B390" t="str">
            <v>1355000520052115</v>
          </cell>
          <cell r="C390">
            <v>2023</v>
          </cell>
          <cell r="D390">
            <v>15</v>
          </cell>
          <cell r="E390">
            <v>1</v>
          </cell>
          <cell r="F390">
            <v>3</v>
          </cell>
          <cell r="G390">
            <v>5</v>
          </cell>
          <cell r="H390">
            <v>5000</v>
          </cell>
          <cell r="I390">
            <v>5200</v>
          </cell>
          <cell r="J390">
            <v>521</v>
          </cell>
          <cell r="K390">
            <v>1</v>
          </cell>
          <cell r="L390">
            <v>5</v>
          </cell>
          <cell r="M390" t="str">
            <v>Pantalla (LED)</v>
          </cell>
          <cell r="N390">
            <v>0</v>
          </cell>
          <cell r="O390">
            <v>0</v>
          </cell>
          <cell r="P390">
            <v>0</v>
          </cell>
          <cell r="Q390" t="str">
            <v>Pieza</v>
          </cell>
        </row>
        <row r="391">
          <cell r="B391" t="str">
            <v>135500052005235</v>
          </cell>
          <cell r="C391">
            <v>2023</v>
          </cell>
          <cell r="D391">
            <v>15</v>
          </cell>
          <cell r="E391">
            <v>1</v>
          </cell>
          <cell r="F391">
            <v>3</v>
          </cell>
          <cell r="G391">
            <v>5</v>
          </cell>
          <cell r="H391">
            <v>5000</v>
          </cell>
          <cell r="I391">
            <v>5200</v>
          </cell>
          <cell r="J391">
            <v>523</v>
          </cell>
          <cell r="L391">
            <v>5</v>
          </cell>
          <cell r="M391" t="str">
            <v>Cámaras fotográficas y de video</v>
          </cell>
          <cell r="N391">
            <v>0</v>
          </cell>
          <cell r="O391">
            <v>0</v>
          </cell>
          <cell r="P391">
            <v>0</v>
          </cell>
          <cell r="Q391" t="str">
            <v/>
          </cell>
        </row>
        <row r="392">
          <cell r="B392" t="str">
            <v>1355000520052315</v>
          </cell>
          <cell r="C392">
            <v>2023</v>
          </cell>
          <cell r="D392">
            <v>15</v>
          </cell>
          <cell r="E392">
            <v>1</v>
          </cell>
          <cell r="F392">
            <v>3</v>
          </cell>
          <cell r="G392">
            <v>5</v>
          </cell>
          <cell r="H392">
            <v>5000</v>
          </cell>
          <cell r="I392">
            <v>5200</v>
          </cell>
          <cell r="J392">
            <v>523</v>
          </cell>
          <cell r="K392">
            <v>1</v>
          </cell>
          <cell r="L392">
            <v>5</v>
          </cell>
          <cell r="M392" t="str">
            <v>Videocámara</v>
          </cell>
          <cell r="N392">
            <v>0</v>
          </cell>
          <cell r="O392">
            <v>0</v>
          </cell>
          <cell r="P392">
            <v>0</v>
          </cell>
          <cell r="Q392" t="str">
            <v>Pieza</v>
          </cell>
        </row>
        <row r="393">
          <cell r="B393" t="str">
            <v>1356</v>
          </cell>
          <cell r="C393">
            <v>2023</v>
          </cell>
          <cell r="D393">
            <v>15</v>
          </cell>
          <cell r="E393">
            <v>1</v>
          </cell>
          <cell r="F393">
            <v>3</v>
          </cell>
          <cell r="G393">
            <v>5</v>
          </cell>
          <cell r="L393">
            <v>6</v>
          </cell>
          <cell r="M393" t="str">
            <v>g) Justicia cívica</v>
          </cell>
          <cell r="N393">
            <v>0</v>
          </cell>
          <cell r="O393">
            <v>11123721</v>
          </cell>
          <cell r="P393">
            <v>11123721</v>
          </cell>
        </row>
        <row r="394">
          <cell r="B394" t="str">
            <v>13520006</v>
          </cell>
          <cell r="C394">
            <v>2023</v>
          </cell>
          <cell r="D394">
            <v>15</v>
          </cell>
          <cell r="E394">
            <v>1</v>
          </cell>
          <cell r="F394">
            <v>3</v>
          </cell>
          <cell r="G394">
            <v>5</v>
          </cell>
          <cell r="H394">
            <v>2000</v>
          </cell>
          <cell r="K394" t="str">
            <v/>
          </cell>
          <cell r="L394">
            <v>6</v>
          </cell>
          <cell r="M394" t="str">
            <v>Materiales y Suministros</v>
          </cell>
          <cell r="N394">
            <v>0</v>
          </cell>
          <cell r="O394">
            <v>200020</v>
          </cell>
          <cell r="P394">
            <v>200020</v>
          </cell>
          <cell r="Q394" t="str">
            <v/>
          </cell>
        </row>
        <row r="395">
          <cell r="B395" t="str">
            <v>135200024006</v>
          </cell>
          <cell r="C395">
            <v>2023</v>
          </cell>
          <cell r="D395">
            <v>15</v>
          </cell>
          <cell r="E395">
            <v>1</v>
          </cell>
          <cell r="F395">
            <v>3</v>
          </cell>
          <cell r="G395">
            <v>5</v>
          </cell>
          <cell r="H395">
            <v>2000</v>
          </cell>
          <cell r="I395">
            <v>2400</v>
          </cell>
          <cell r="K395" t="str">
            <v/>
          </cell>
          <cell r="L395">
            <v>6</v>
          </cell>
          <cell r="M395" t="str">
            <v>Materiales y Artículos de Construcción y de Reparación</v>
          </cell>
          <cell r="N395">
            <v>0</v>
          </cell>
          <cell r="O395">
            <v>200020</v>
          </cell>
          <cell r="P395">
            <v>200020</v>
          </cell>
          <cell r="Q395" t="str">
            <v/>
          </cell>
        </row>
        <row r="396">
          <cell r="B396" t="str">
            <v>135200024002476</v>
          </cell>
          <cell r="C396">
            <v>2023</v>
          </cell>
          <cell r="D396">
            <v>15</v>
          </cell>
          <cell r="E396">
            <v>1</v>
          </cell>
          <cell r="F396">
            <v>3</v>
          </cell>
          <cell r="G396">
            <v>5</v>
          </cell>
          <cell r="H396">
            <v>2000</v>
          </cell>
          <cell r="I396">
            <v>2400</v>
          </cell>
          <cell r="J396">
            <v>247</v>
          </cell>
          <cell r="L396">
            <v>6</v>
          </cell>
          <cell r="M396" t="str">
            <v>Artículos metálicos para la construcción</v>
          </cell>
          <cell r="N396">
            <v>0</v>
          </cell>
          <cell r="O396">
            <v>200020</v>
          </cell>
          <cell r="P396">
            <v>200020</v>
          </cell>
        </row>
        <row r="397">
          <cell r="B397" t="str">
            <v>1352000240024716</v>
          </cell>
          <cell r="C397">
            <v>2023</v>
          </cell>
          <cell r="D397">
            <v>15</v>
          </cell>
          <cell r="E397">
            <v>1</v>
          </cell>
          <cell r="F397">
            <v>3</v>
          </cell>
          <cell r="G397">
            <v>5</v>
          </cell>
          <cell r="H397">
            <v>2000</v>
          </cell>
          <cell r="I397">
            <v>2400</v>
          </cell>
          <cell r="J397">
            <v>247</v>
          </cell>
          <cell r="K397">
            <v>1</v>
          </cell>
          <cell r="L397">
            <v>6</v>
          </cell>
          <cell r="M397" t="str">
            <v>Artículos metálicos para la construcción para (espacios para la justicia cívica)</v>
          </cell>
          <cell r="N397">
            <v>0</v>
          </cell>
          <cell r="O397">
            <v>200020</v>
          </cell>
          <cell r="P397">
            <v>200020</v>
          </cell>
          <cell r="Q397" t="str">
            <v>Lote</v>
          </cell>
          <cell r="R397">
            <v>1</v>
          </cell>
        </row>
        <row r="398">
          <cell r="B398" t="str">
            <v>13530006</v>
          </cell>
          <cell r="C398">
            <v>2023</v>
          </cell>
          <cell r="D398">
            <v>15</v>
          </cell>
          <cell r="E398">
            <v>1</v>
          </cell>
          <cell r="F398">
            <v>3</v>
          </cell>
          <cell r="G398">
            <v>5</v>
          </cell>
          <cell r="H398">
            <v>3000</v>
          </cell>
          <cell r="K398" t="str">
            <v/>
          </cell>
          <cell r="L398">
            <v>6</v>
          </cell>
          <cell r="M398" t="str">
            <v>Servicios Generales</v>
          </cell>
          <cell r="N398">
            <v>0</v>
          </cell>
          <cell r="O398">
            <v>0</v>
          </cell>
          <cell r="P398">
            <v>0</v>
          </cell>
        </row>
        <row r="399">
          <cell r="B399" t="str">
            <v>135300033006</v>
          </cell>
          <cell r="C399">
            <v>2023</v>
          </cell>
          <cell r="D399">
            <v>15</v>
          </cell>
          <cell r="E399">
            <v>1</v>
          </cell>
          <cell r="F399">
            <v>3</v>
          </cell>
          <cell r="G399">
            <v>5</v>
          </cell>
          <cell r="H399">
            <v>3000</v>
          </cell>
          <cell r="I399">
            <v>3300</v>
          </cell>
          <cell r="K399" t="str">
            <v/>
          </cell>
          <cell r="L399">
            <v>6</v>
          </cell>
          <cell r="M399" t="str">
            <v>Servicios Profesionales, Científicos, Técnicos y Otros Servicios</v>
          </cell>
          <cell r="N399">
            <v>0</v>
          </cell>
          <cell r="O399">
            <v>0</v>
          </cell>
          <cell r="P399">
            <v>0</v>
          </cell>
        </row>
        <row r="400">
          <cell r="B400" t="str">
            <v>135300033003396</v>
          </cell>
          <cell r="C400">
            <v>2023</v>
          </cell>
          <cell r="D400">
            <v>15</v>
          </cell>
          <cell r="E400">
            <v>1</v>
          </cell>
          <cell r="F400">
            <v>3</v>
          </cell>
          <cell r="G400">
            <v>5</v>
          </cell>
          <cell r="H400">
            <v>3000</v>
          </cell>
          <cell r="I400">
            <v>3300</v>
          </cell>
          <cell r="J400">
            <v>339</v>
          </cell>
          <cell r="L400">
            <v>6</v>
          </cell>
          <cell r="M400" t="str">
            <v>Servicios Profesionales, Científicos, Técnicos Integrales</v>
          </cell>
          <cell r="N400">
            <v>0</v>
          </cell>
          <cell r="O400">
            <v>0</v>
          </cell>
          <cell r="P400">
            <v>0</v>
          </cell>
        </row>
        <row r="401">
          <cell r="B401" t="str">
            <v>1353000330033926</v>
          </cell>
          <cell r="C401">
            <v>2023</v>
          </cell>
          <cell r="D401">
            <v>15</v>
          </cell>
          <cell r="E401">
            <v>1</v>
          </cell>
          <cell r="F401">
            <v>3</v>
          </cell>
          <cell r="G401">
            <v>5</v>
          </cell>
          <cell r="H401">
            <v>3000</v>
          </cell>
          <cell r="I401">
            <v>3300</v>
          </cell>
          <cell r="J401">
            <v>339</v>
          </cell>
          <cell r="K401">
            <v>2</v>
          </cell>
          <cell r="L401">
            <v>6</v>
          </cell>
          <cell r="M401" t="str">
            <v>Proyecto para Prestación de Servicios en materia de Justicia Cívica</v>
          </cell>
          <cell r="N401">
            <v>0</v>
          </cell>
          <cell r="O401">
            <v>0</v>
          </cell>
          <cell r="P401">
            <v>0</v>
          </cell>
          <cell r="Q401" t="str">
            <v>Proyecto</v>
          </cell>
        </row>
        <row r="402">
          <cell r="B402" t="str">
            <v>13550006</v>
          </cell>
          <cell r="C402">
            <v>2023</v>
          </cell>
          <cell r="D402">
            <v>15</v>
          </cell>
          <cell r="E402">
            <v>1</v>
          </cell>
          <cell r="F402">
            <v>3</v>
          </cell>
          <cell r="G402">
            <v>5</v>
          </cell>
          <cell r="H402">
            <v>5000</v>
          </cell>
          <cell r="L402">
            <v>6</v>
          </cell>
          <cell r="M402" t="str">
            <v>Bienes Muebles, Inmuebles e Intangibles</v>
          </cell>
          <cell r="N402">
            <v>0</v>
          </cell>
          <cell r="O402">
            <v>10923701</v>
          </cell>
          <cell r="P402">
            <v>10923701</v>
          </cell>
        </row>
        <row r="403">
          <cell r="B403" t="str">
            <v>135500051006</v>
          </cell>
          <cell r="C403">
            <v>2023</v>
          </cell>
          <cell r="D403">
            <v>15</v>
          </cell>
          <cell r="E403">
            <v>1</v>
          </cell>
          <cell r="F403">
            <v>3</v>
          </cell>
          <cell r="G403">
            <v>5</v>
          </cell>
          <cell r="H403">
            <v>5000</v>
          </cell>
          <cell r="I403">
            <v>5100</v>
          </cell>
          <cell r="L403">
            <v>6</v>
          </cell>
          <cell r="M403" t="str">
            <v>Mobiliario y Equipo de Administración</v>
          </cell>
          <cell r="N403">
            <v>0</v>
          </cell>
          <cell r="O403">
            <v>9982711</v>
          </cell>
          <cell r="P403">
            <v>9982711</v>
          </cell>
        </row>
        <row r="404">
          <cell r="B404" t="str">
            <v>135500051005156</v>
          </cell>
          <cell r="C404">
            <v>2023</v>
          </cell>
          <cell r="D404">
            <v>15</v>
          </cell>
          <cell r="E404">
            <v>1</v>
          </cell>
          <cell r="F404">
            <v>3</v>
          </cell>
          <cell r="G404">
            <v>5</v>
          </cell>
          <cell r="H404">
            <v>5000</v>
          </cell>
          <cell r="I404">
            <v>5100</v>
          </cell>
          <cell r="J404">
            <v>515</v>
          </cell>
          <cell r="L404">
            <v>6</v>
          </cell>
          <cell r="M404" t="str">
            <v>Equipo de cómputo y de tecnologías de la información</v>
          </cell>
          <cell r="N404">
            <v>0</v>
          </cell>
          <cell r="O404">
            <v>9982711</v>
          </cell>
          <cell r="P404">
            <v>9982711</v>
          </cell>
        </row>
        <row r="405">
          <cell r="B405" t="str">
            <v>1355000510051516</v>
          </cell>
          <cell r="C405">
            <v>2023</v>
          </cell>
          <cell r="D405">
            <v>15</v>
          </cell>
          <cell r="E405">
            <v>1</v>
          </cell>
          <cell r="F405">
            <v>3</v>
          </cell>
          <cell r="G405">
            <v>5</v>
          </cell>
          <cell r="H405">
            <v>5000</v>
          </cell>
          <cell r="I405">
            <v>5100</v>
          </cell>
          <cell r="J405">
            <v>515</v>
          </cell>
          <cell r="K405">
            <v>1</v>
          </cell>
          <cell r="L405">
            <v>6</v>
          </cell>
          <cell r="M405" t="str">
            <v>Disco duro externo</v>
          </cell>
          <cell r="N405">
            <v>0</v>
          </cell>
          <cell r="O405">
            <v>404306</v>
          </cell>
          <cell r="P405">
            <v>404306</v>
          </cell>
          <cell r="Q405" t="str">
            <v>Equipo/ Pieza</v>
          </cell>
          <cell r="R405">
            <v>146</v>
          </cell>
        </row>
        <row r="406">
          <cell r="B406" t="str">
            <v>1355000510051526</v>
          </cell>
          <cell r="C406">
            <v>2023</v>
          </cell>
          <cell r="D406">
            <v>15</v>
          </cell>
          <cell r="E406">
            <v>1</v>
          </cell>
          <cell r="F406">
            <v>3</v>
          </cell>
          <cell r="G406">
            <v>5</v>
          </cell>
          <cell r="H406">
            <v>5000</v>
          </cell>
          <cell r="I406">
            <v>5100</v>
          </cell>
          <cell r="J406">
            <v>515</v>
          </cell>
          <cell r="K406">
            <v>2</v>
          </cell>
          <cell r="L406">
            <v>6</v>
          </cell>
          <cell r="M406" t="str">
            <v>Computadora de Escritorio</v>
          </cell>
          <cell r="N406">
            <v>0</v>
          </cell>
          <cell r="O406">
            <v>5583839</v>
          </cell>
          <cell r="P406">
            <v>5583839</v>
          </cell>
          <cell r="Q406" t="str">
            <v>Equipo/ Pieza</v>
          </cell>
          <cell r="R406">
            <v>174</v>
          </cell>
        </row>
        <row r="407">
          <cell r="B407" t="str">
            <v>1355000510051536</v>
          </cell>
          <cell r="C407">
            <v>2023</v>
          </cell>
          <cell r="D407">
            <v>15</v>
          </cell>
          <cell r="E407">
            <v>1</v>
          </cell>
          <cell r="F407">
            <v>3</v>
          </cell>
          <cell r="G407">
            <v>5</v>
          </cell>
          <cell r="H407">
            <v>5000</v>
          </cell>
          <cell r="I407">
            <v>5100</v>
          </cell>
          <cell r="J407">
            <v>515</v>
          </cell>
          <cell r="K407">
            <v>3</v>
          </cell>
          <cell r="L407">
            <v>6</v>
          </cell>
          <cell r="M407" t="str">
            <v>Computadora Portátil</v>
          </cell>
          <cell r="N407">
            <v>0</v>
          </cell>
          <cell r="O407">
            <v>3100001</v>
          </cell>
          <cell r="P407">
            <v>3100001</v>
          </cell>
          <cell r="Q407" t="str">
            <v>Equipo/ Pieza</v>
          </cell>
          <cell r="R407">
            <v>81</v>
          </cell>
        </row>
        <row r="408">
          <cell r="B408" t="str">
            <v>1355000510051556</v>
          </cell>
          <cell r="C408">
            <v>2023</v>
          </cell>
          <cell r="D408">
            <v>15</v>
          </cell>
          <cell r="E408">
            <v>1</v>
          </cell>
          <cell r="F408">
            <v>3</v>
          </cell>
          <cell r="G408">
            <v>5</v>
          </cell>
          <cell r="H408">
            <v>5000</v>
          </cell>
          <cell r="I408">
            <v>5100</v>
          </cell>
          <cell r="J408">
            <v>515</v>
          </cell>
          <cell r="K408">
            <v>5</v>
          </cell>
          <cell r="L408">
            <v>6</v>
          </cell>
          <cell r="M408" t="str">
            <v>Unidad de protección y respaldo de energía</v>
          </cell>
          <cell r="N408">
            <v>0</v>
          </cell>
          <cell r="O408">
            <v>894565</v>
          </cell>
          <cell r="P408">
            <v>894565</v>
          </cell>
          <cell r="Q408" t="str">
            <v>Equipo/ Pieza</v>
          </cell>
          <cell r="R408">
            <v>84</v>
          </cell>
        </row>
        <row r="409">
          <cell r="B409" t="str">
            <v>135500052006</v>
          </cell>
          <cell r="C409">
            <v>2023</v>
          </cell>
          <cell r="D409">
            <v>15</v>
          </cell>
          <cell r="E409">
            <v>1</v>
          </cell>
          <cell r="F409">
            <v>3</v>
          </cell>
          <cell r="G409">
            <v>5</v>
          </cell>
          <cell r="H409">
            <v>5000</v>
          </cell>
          <cell r="I409">
            <v>5200</v>
          </cell>
          <cell r="L409">
            <v>6</v>
          </cell>
          <cell r="M409" t="str">
            <v xml:space="preserve">Mobiliario y equipo educacional y recreativo </v>
          </cell>
          <cell r="N409">
            <v>0</v>
          </cell>
          <cell r="O409">
            <v>940990</v>
          </cell>
          <cell r="P409">
            <v>940990</v>
          </cell>
          <cell r="Q409" t="str">
            <v/>
          </cell>
        </row>
        <row r="410">
          <cell r="B410" t="str">
            <v>135500052005236</v>
          </cell>
          <cell r="C410">
            <v>2023</v>
          </cell>
          <cell r="D410">
            <v>15</v>
          </cell>
          <cell r="E410">
            <v>1</v>
          </cell>
          <cell r="F410">
            <v>3</v>
          </cell>
          <cell r="G410">
            <v>5</v>
          </cell>
          <cell r="H410">
            <v>5000</v>
          </cell>
          <cell r="I410">
            <v>5200</v>
          </cell>
          <cell r="J410">
            <v>523</v>
          </cell>
          <cell r="L410">
            <v>6</v>
          </cell>
          <cell r="M410" t="str">
            <v>Cámaras fotográficas y de video</v>
          </cell>
          <cell r="N410">
            <v>0</v>
          </cell>
          <cell r="O410">
            <v>940990</v>
          </cell>
          <cell r="P410">
            <v>940990</v>
          </cell>
        </row>
        <row r="411">
          <cell r="B411" t="str">
            <v>1355000520052316</v>
          </cell>
          <cell r="C411">
            <v>2023</v>
          </cell>
          <cell r="D411">
            <v>15</v>
          </cell>
          <cell r="E411">
            <v>1</v>
          </cell>
          <cell r="F411">
            <v>3</v>
          </cell>
          <cell r="G411">
            <v>5</v>
          </cell>
          <cell r="H411">
            <v>5000</v>
          </cell>
          <cell r="I411">
            <v>5200</v>
          </cell>
          <cell r="J411">
            <v>523</v>
          </cell>
          <cell r="K411">
            <v>1</v>
          </cell>
          <cell r="L411">
            <v>6</v>
          </cell>
          <cell r="M411" t="str">
            <v>Videocámara</v>
          </cell>
          <cell r="N411">
            <v>0</v>
          </cell>
          <cell r="O411">
            <v>940990</v>
          </cell>
          <cell r="P411">
            <v>940990</v>
          </cell>
          <cell r="Q411" t="str">
            <v>Equipo/ Pieza</v>
          </cell>
          <cell r="R411">
            <v>125</v>
          </cell>
        </row>
        <row r="412">
          <cell r="B412" t="str">
            <v>136</v>
          </cell>
          <cell r="C412">
            <v>2023</v>
          </cell>
          <cell r="D412">
            <v>15</v>
          </cell>
          <cell r="E412">
            <v>1</v>
          </cell>
          <cell r="F412">
            <v>3</v>
          </cell>
          <cell r="G412">
            <v>6</v>
          </cell>
          <cell r="M412" t="str">
            <v>Fortalecimiento de las áreas de investigación forense y pericial</v>
          </cell>
          <cell r="N412">
            <v>4000000</v>
          </cell>
          <cell r="O412">
            <v>0</v>
          </cell>
          <cell r="P412">
            <v>4000000</v>
          </cell>
        </row>
        <row r="413">
          <cell r="B413" t="str">
            <v>1362000</v>
          </cell>
          <cell r="C413">
            <v>2023</v>
          </cell>
          <cell r="D413">
            <v>15</v>
          </cell>
          <cell r="E413">
            <v>1</v>
          </cell>
          <cell r="F413">
            <v>3</v>
          </cell>
          <cell r="G413">
            <v>6</v>
          </cell>
          <cell r="H413">
            <v>2000</v>
          </cell>
          <cell r="M413" t="str">
            <v>Materiales y Suministros</v>
          </cell>
          <cell r="N413">
            <v>0</v>
          </cell>
          <cell r="O413">
            <v>0</v>
          </cell>
          <cell r="P413">
            <v>0</v>
          </cell>
        </row>
        <row r="414">
          <cell r="B414" t="str">
            <v>13620002700</v>
          </cell>
          <cell r="C414">
            <v>2023</v>
          </cell>
          <cell r="D414">
            <v>15</v>
          </cell>
          <cell r="E414">
            <v>1</v>
          </cell>
          <cell r="F414">
            <v>3</v>
          </cell>
          <cell r="G414">
            <v>6</v>
          </cell>
          <cell r="H414">
            <v>2000</v>
          </cell>
          <cell r="I414">
            <v>2700</v>
          </cell>
          <cell r="M414" t="str">
            <v>Vestuario, Blancos, Prendas de Protección y Artículos Deportivos</v>
          </cell>
          <cell r="N414">
            <v>0</v>
          </cell>
          <cell r="O414">
            <v>0</v>
          </cell>
          <cell r="P414">
            <v>0</v>
          </cell>
        </row>
        <row r="415">
          <cell r="B415" t="str">
            <v>13620002700272</v>
          </cell>
          <cell r="C415">
            <v>2023</v>
          </cell>
          <cell r="D415">
            <v>15</v>
          </cell>
          <cell r="E415">
            <v>1</v>
          </cell>
          <cell r="F415">
            <v>3</v>
          </cell>
          <cell r="G415">
            <v>6</v>
          </cell>
          <cell r="H415">
            <v>2000</v>
          </cell>
          <cell r="I415">
            <v>2700</v>
          </cell>
          <cell r="J415">
            <v>272</v>
          </cell>
          <cell r="M415" t="str">
            <v>Prendas de Seguridad y Protección personal</v>
          </cell>
          <cell r="N415">
            <v>0</v>
          </cell>
          <cell r="O415">
            <v>0</v>
          </cell>
          <cell r="P415">
            <v>0</v>
          </cell>
        </row>
        <row r="416">
          <cell r="B416" t="str">
            <v>136200027002721</v>
          </cell>
          <cell r="C416">
            <v>2023</v>
          </cell>
          <cell r="D416">
            <v>15</v>
          </cell>
          <cell r="E416">
            <v>1</v>
          </cell>
          <cell r="F416">
            <v>3</v>
          </cell>
          <cell r="G416">
            <v>6</v>
          </cell>
          <cell r="H416">
            <v>2000</v>
          </cell>
          <cell r="I416">
            <v>2700</v>
          </cell>
          <cell r="J416">
            <v>272</v>
          </cell>
          <cell r="K416">
            <v>1</v>
          </cell>
          <cell r="M416" t="str">
            <v>Escafandras</v>
          </cell>
          <cell r="N416">
            <v>0</v>
          </cell>
          <cell r="O416">
            <v>0</v>
          </cell>
          <cell r="P416">
            <v>0</v>
          </cell>
          <cell r="Q416" t="str">
            <v>Pieza</v>
          </cell>
        </row>
        <row r="417">
          <cell r="B417" t="str">
            <v>136200027002722</v>
          </cell>
          <cell r="C417">
            <v>2023</v>
          </cell>
          <cell r="D417">
            <v>15</v>
          </cell>
          <cell r="E417">
            <v>1</v>
          </cell>
          <cell r="F417">
            <v>3</v>
          </cell>
          <cell r="G417">
            <v>6</v>
          </cell>
          <cell r="H417">
            <v>2000</v>
          </cell>
          <cell r="I417">
            <v>2700</v>
          </cell>
          <cell r="J417">
            <v>272</v>
          </cell>
          <cell r="K417">
            <v>2</v>
          </cell>
          <cell r="M417" t="str">
            <v>Traje de bioseguridad tyvek</v>
          </cell>
          <cell r="N417">
            <v>0</v>
          </cell>
          <cell r="O417">
            <v>0</v>
          </cell>
          <cell r="P417">
            <v>0</v>
          </cell>
          <cell r="Q417" t="str">
            <v>Pieza</v>
          </cell>
        </row>
        <row r="418">
          <cell r="B418" t="str">
            <v>1363000</v>
          </cell>
          <cell r="C418">
            <v>2023</v>
          </cell>
          <cell r="D418">
            <v>15</v>
          </cell>
          <cell r="E418">
            <v>1</v>
          </cell>
          <cell r="F418">
            <v>3</v>
          </cell>
          <cell r="G418">
            <v>6</v>
          </cell>
          <cell r="H418">
            <v>3000</v>
          </cell>
          <cell r="M418" t="str">
            <v>Servicios Generales</v>
          </cell>
          <cell r="N418">
            <v>0</v>
          </cell>
          <cell r="O418">
            <v>0</v>
          </cell>
          <cell r="P418">
            <v>0</v>
          </cell>
        </row>
        <row r="419">
          <cell r="B419" t="str">
            <v>13630003100</v>
          </cell>
          <cell r="C419">
            <v>2023</v>
          </cell>
          <cell r="D419">
            <v>15</v>
          </cell>
          <cell r="E419">
            <v>1</v>
          </cell>
          <cell r="F419">
            <v>3</v>
          </cell>
          <cell r="G419">
            <v>6</v>
          </cell>
          <cell r="H419">
            <v>3000</v>
          </cell>
          <cell r="I419">
            <v>3100</v>
          </cell>
          <cell r="M419" t="str">
            <v>Servicios Básicos</v>
          </cell>
          <cell r="N419">
            <v>0</v>
          </cell>
          <cell r="O419">
            <v>0</v>
          </cell>
          <cell r="P419">
            <v>0</v>
          </cell>
        </row>
        <row r="420">
          <cell r="B420" t="str">
            <v>13630003100317</v>
          </cell>
          <cell r="C420">
            <v>2023</v>
          </cell>
          <cell r="D420">
            <v>15</v>
          </cell>
          <cell r="E420">
            <v>1</v>
          </cell>
          <cell r="F420">
            <v>3</v>
          </cell>
          <cell r="G420">
            <v>6</v>
          </cell>
          <cell r="H420">
            <v>3000</v>
          </cell>
          <cell r="I420">
            <v>3100</v>
          </cell>
          <cell r="J420">
            <v>317</v>
          </cell>
          <cell r="M420" t="str">
            <v>Servicios de acceso de internet, redes y procesamiento de información</v>
          </cell>
          <cell r="N420">
            <v>0</v>
          </cell>
          <cell r="O420">
            <v>0</v>
          </cell>
          <cell r="P420">
            <v>0</v>
          </cell>
        </row>
        <row r="421">
          <cell r="B421" t="str">
            <v>136300031003171</v>
          </cell>
          <cell r="C421">
            <v>2023</v>
          </cell>
          <cell r="D421">
            <v>15</v>
          </cell>
          <cell r="E421">
            <v>1</v>
          </cell>
          <cell r="F421">
            <v>3</v>
          </cell>
          <cell r="G421">
            <v>6</v>
          </cell>
          <cell r="H421">
            <v>3000</v>
          </cell>
          <cell r="I421">
            <v>3100</v>
          </cell>
          <cell r="J421">
            <v>317</v>
          </cell>
          <cell r="K421">
            <v>1</v>
          </cell>
          <cell r="M421" t="str">
            <v>Servicios de conducción de señales analógicas y digitales</v>
          </cell>
          <cell r="N421">
            <v>0</v>
          </cell>
          <cell r="O421">
            <v>0</v>
          </cell>
          <cell r="P421">
            <v>0</v>
          </cell>
          <cell r="Q421" t="str">
            <v>Servicio</v>
          </cell>
        </row>
        <row r="422">
          <cell r="B422" t="str">
            <v>13630003300</v>
          </cell>
          <cell r="C422">
            <v>2023</v>
          </cell>
          <cell r="D422">
            <v>15</v>
          </cell>
          <cell r="E422">
            <v>1</v>
          </cell>
          <cell r="F422">
            <v>3</v>
          </cell>
          <cell r="G422">
            <v>6</v>
          </cell>
          <cell r="H422">
            <v>3000</v>
          </cell>
          <cell r="I422">
            <v>3300</v>
          </cell>
          <cell r="M422" t="str">
            <v>Servicios Profesionales, Científicos, Técnicos y Otros Servicios</v>
          </cell>
          <cell r="N422">
            <v>0</v>
          </cell>
          <cell r="O422">
            <v>0</v>
          </cell>
          <cell r="P422">
            <v>0</v>
          </cell>
        </row>
        <row r="423">
          <cell r="B423" t="str">
            <v>13630003300333</v>
          </cell>
          <cell r="C423">
            <v>2023</v>
          </cell>
          <cell r="D423">
            <v>15</v>
          </cell>
          <cell r="E423">
            <v>1</v>
          </cell>
          <cell r="F423">
            <v>3</v>
          </cell>
          <cell r="G423">
            <v>6</v>
          </cell>
          <cell r="H423">
            <v>3000</v>
          </cell>
          <cell r="I423">
            <v>3300</v>
          </cell>
          <cell r="J423">
            <v>333</v>
          </cell>
          <cell r="M423" t="str">
            <v>Servicio de consultoría administrativa, procesos, técnica y en tecnologías de la información.</v>
          </cell>
          <cell r="N423">
            <v>0</v>
          </cell>
          <cell r="O423">
            <v>0</v>
          </cell>
          <cell r="P423">
            <v>0</v>
          </cell>
        </row>
        <row r="424">
          <cell r="B424" t="str">
            <v>136300033003331</v>
          </cell>
          <cell r="C424">
            <v>2023</v>
          </cell>
          <cell r="D424">
            <v>15</v>
          </cell>
          <cell r="E424">
            <v>1</v>
          </cell>
          <cell r="F424">
            <v>3</v>
          </cell>
          <cell r="G424">
            <v>6</v>
          </cell>
          <cell r="H424">
            <v>3000</v>
          </cell>
          <cell r="I424">
            <v>3300</v>
          </cell>
          <cell r="J424">
            <v>333</v>
          </cell>
          <cell r="K424">
            <v>1</v>
          </cell>
          <cell r="M424" t="str">
            <v>Servicios relacionados con certificación de procesos</v>
          </cell>
          <cell r="N424">
            <v>0</v>
          </cell>
          <cell r="O424">
            <v>0</v>
          </cell>
          <cell r="P424">
            <v>0</v>
          </cell>
          <cell r="Q424" t="str">
            <v xml:space="preserve">Servicio </v>
          </cell>
        </row>
        <row r="425">
          <cell r="B425" t="str">
            <v>136300033003332</v>
          </cell>
          <cell r="C425">
            <v>2023</v>
          </cell>
          <cell r="D425">
            <v>15</v>
          </cell>
          <cell r="E425">
            <v>1</v>
          </cell>
          <cell r="F425">
            <v>3</v>
          </cell>
          <cell r="G425">
            <v>6</v>
          </cell>
          <cell r="H425">
            <v>3000</v>
          </cell>
          <cell r="I425">
            <v>3300</v>
          </cell>
          <cell r="J425">
            <v>333</v>
          </cell>
          <cell r="K425">
            <v>2</v>
          </cell>
          <cell r="M425" t="str">
            <v>Servicio pago de Acreditación de los Laboratorios Forenses que se encuentran acreditados bajo la norma Iso 17020, 17025 y las que apliquen.</v>
          </cell>
          <cell r="N425">
            <v>0</v>
          </cell>
          <cell r="O425">
            <v>0</v>
          </cell>
          <cell r="P425">
            <v>0</v>
          </cell>
          <cell r="Q425" t="str">
            <v xml:space="preserve">Servicio </v>
          </cell>
        </row>
        <row r="426">
          <cell r="B426" t="str">
            <v>136300033003333</v>
          </cell>
          <cell r="C426">
            <v>2023</v>
          </cell>
          <cell r="D426">
            <v>15</v>
          </cell>
          <cell r="E426">
            <v>1</v>
          </cell>
          <cell r="F426">
            <v>3</v>
          </cell>
          <cell r="G426">
            <v>6</v>
          </cell>
          <cell r="H426">
            <v>3000</v>
          </cell>
          <cell r="I426">
            <v>3300</v>
          </cell>
          <cell r="J426">
            <v>333</v>
          </cell>
          <cell r="K426">
            <v>3</v>
          </cell>
          <cell r="M426" t="str">
            <v>Servicio de Pruebas Psicológicas</v>
          </cell>
          <cell r="N426">
            <v>0</v>
          </cell>
          <cell r="O426">
            <v>0</v>
          </cell>
          <cell r="P426">
            <v>0</v>
          </cell>
          <cell r="Q426" t="str">
            <v xml:space="preserve">Servicio </v>
          </cell>
        </row>
        <row r="427">
          <cell r="B427" t="str">
            <v>136300033003334</v>
          </cell>
          <cell r="C427">
            <v>2023</v>
          </cell>
          <cell r="D427">
            <v>15</v>
          </cell>
          <cell r="E427">
            <v>1</v>
          </cell>
          <cell r="F427">
            <v>3</v>
          </cell>
          <cell r="G427">
            <v>6</v>
          </cell>
          <cell r="H427">
            <v>3000</v>
          </cell>
          <cell r="I427">
            <v>3300</v>
          </cell>
          <cell r="J427">
            <v>333</v>
          </cell>
          <cell r="K427">
            <v>4</v>
          </cell>
          <cell r="M427" t="str">
            <v>Servicios de Pruebas de Aptitud Pro eficiencias para acreditación de laboratorios.</v>
          </cell>
          <cell r="N427">
            <v>0</v>
          </cell>
          <cell r="O427">
            <v>0</v>
          </cell>
          <cell r="P427">
            <v>0</v>
          </cell>
          <cell r="Q427" t="str">
            <v xml:space="preserve">Servicio </v>
          </cell>
        </row>
        <row r="428">
          <cell r="B428" t="str">
            <v>1365000</v>
          </cell>
          <cell r="C428">
            <v>2023</v>
          </cell>
          <cell r="D428">
            <v>15</v>
          </cell>
          <cell r="E428">
            <v>1</v>
          </cell>
          <cell r="F428">
            <v>3</v>
          </cell>
          <cell r="G428">
            <v>6</v>
          </cell>
          <cell r="H428">
            <v>5000</v>
          </cell>
          <cell r="M428" t="str">
            <v>Bienes Muebles, Inmuebles e Intangibles</v>
          </cell>
          <cell r="N428">
            <v>4000000</v>
          </cell>
          <cell r="O428">
            <v>0</v>
          </cell>
          <cell r="P428">
            <v>4000000</v>
          </cell>
        </row>
        <row r="429">
          <cell r="B429" t="str">
            <v>13650005100</v>
          </cell>
          <cell r="C429">
            <v>2023</v>
          </cell>
          <cell r="D429">
            <v>15</v>
          </cell>
          <cell r="E429">
            <v>1</v>
          </cell>
          <cell r="F429">
            <v>3</v>
          </cell>
          <cell r="G429">
            <v>6</v>
          </cell>
          <cell r="H429">
            <v>5000</v>
          </cell>
          <cell r="I429">
            <v>5100</v>
          </cell>
          <cell r="M429" t="str">
            <v>Mobiliario y Equipo de Administración</v>
          </cell>
          <cell r="N429">
            <v>0</v>
          </cell>
          <cell r="O429">
            <v>0</v>
          </cell>
          <cell r="P429">
            <v>0</v>
          </cell>
        </row>
        <row r="430">
          <cell r="B430" t="str">
            <v>13650005100515</v>
          </cell>
          <cell r="C430">
            <v>2023</v>
          </cell>
          <cell r="D430">
            <v>15</v>
          </cell>
          <cell r="E430">
            <v>1</v>
          </cell>
          <cell r="F430">
            <v>3</v>
          </cell>
          <cell r="G430">
            <v>6</v>
          </cell>
          <cell r="H430">
            <v>5000</v>
          </cell>
          <cell r="I430">
            <v>5100</v>
          </cell>
          <cell r="J430">
            <v>515</v>
          </cell>
          <cell r="M430" t="str">
            <v>Equipo de Cómputo y de Tecnologías de la Información.</v>
          </cell>
          <cell r="N430">
            <v>0</v>
          </cell>
          <cell r="O430">
            <v>0</v>
          </cell>
          <cell r="P430">
            <v>0</v>
          </cell>
        </row>
        <row r="431">
          <cell r="B431" t="str">
            <v>136500051005151</v>
          </cell>
          <cell r="C431">
            <v>2023</v>
          </cell>
          <cell r="D431">
            <v>15</v>
          </cell>
          <cell r="E431">
            <v>1</v>
          </cell>
          <cell r="F431">
            <v>3</v>
          </cell>
          <cell r="G431">
            <v>6</v>
          </cell>
          <cell r="H431">
            <v>5000</v>
          </cell>
          <cell r="I431">
            <v>5100</v>
          </cell>
          <cell r="J431">
            <v>515</v>
          </cell>
          <cell r="K431">
            <v>1</v>
          </cell>
          <cell r="M431" t="str">
            <v>Computadora de escritorio</v>
          </cell>
          <cell r="N431">
            <v>0</v>
          </cell>
          <cell r="O431">
            <v>0</v>
          </cell>
          <cell r="P431">
            <v>0</v>
          </cell>
          <cell r="Q431" t="str">
            <v>Pieza</v>
          </cell>
        </row>
        <row r="432">
          <cell r="B432" t="str">
            <v>136500051005152</v>
          </cell>
          <cell r="C432">
            <v>2023</v>
          </cell>
          <cell r="D432">
            <v>15</v>
          </cell>
          <cell r="E432">
            <v>1</v>
          </cell>
          <cell r="F432">
            <v>3</v>
          </cell>
          <cell r="G432">
            <v>6</v>
          </cell>
          <cell r="H432">
            <v>5000</v>
          </cell>
          <cell r="I432">
            <v>5100</v>
          </cell>
          <cell r="J432">
            <v>515</v>
          </cell>
          <cell r="K432">
            <v>2</v>
          </cell>
          <cell r="M432" t="str">
            <v>Computadora portátil</v>
          </cell>
          <cell r="N432">
            <v>0</v>
          </cell>
          <cell r="O432">
            <v>0</v>
          </cell>
          <cell r="P432">
            <v>0</v>
          </cell>
          <cell r="Q432" t="str">
            <v>Pieza</v>
          </cell>
        </row>
        <row r="433">
          <cell r="B433" t="str">
            <v>136500051005153</v>
          </cell>
          <cell r="C433">
            <v>2023</v>
          </cell>
          <cell r="D433">
            <v>15</v>
          </cell>
          <cell r="E433">
            <v>1</v>
          </cell>
          <cell r="F433">
            <v>3</v>
          </cell>
          <cell r="G433">
            <v>6</v>
          </cell>
          <cell r="H433">
            <v>5000</v>
          </cell>
          <cell r="I433">
            <v>5100</v>
          </cell>
          <cell r="J433">
            <v>515</v>
          </cell>
          <cell r="K433">
            <v>3</v>
          </cell>
          <cell r="M433" t="str">
            <v>Disco duro externo</v>
          </cell>
          <cell r="N433">
            <v>0</v>
          </cell>
          <cell r="O433">
            <v>0</v>
          </cell>
          <cell r="P433">
            <v>0</v>
          </cell>
          <cell r="Q433" t="str">
            <v>Pieza</v>
          </cell>
        </row>
        <row r="434">
          <cell r="B434" t="str">
            <v>136500051005154</v>
          </cell>
          <cell r="C434">
            <v>2023</v>
          </cell>
          <cell r="D434">
            <v>15</v>
          </cell>
          <cell r="E434">
            <v>1</v>
          </cell>
          <cell r="F434">
            <v>3</v>
          </cell>
          <cell r="G434">
            <v>6</v>
          </cell>
          <cell r="H434">
            <v>5000</v>
          </cell>
          <cell r="I434">
            <v>5100</v>
          </cell>
          <cell r="J434">
            <v>515</v>
          </cell>
          <cell r="K434">
            <v>4</v>
          </cell>
          <cell r="M434" t="str">
            <v>Impresora fotográfica</v>
          </cell>
          <cell r="N434">
            <v>0</v>
          </cell>
          <cell r="O434">
            <v>0</v>
          </cell>
          <cell r="P434">
            <v>0</v>
          </cell>
          <cell r="Q434" t="str">
            <v>Pieza</v>
          </cell>
        </row>
        <row r="435">
          <cell r="B435" t="str">
            <v>136500051005155</v>
          </cell>
          <cell r="C435">
            <v>2023</v>
          </cell>
          <cell r="D435">
            <v>15</v>
          </cell>
          <cell r="E435">
            <v>1</v>
          </cell>
          <cell r="F435">
            <v>3</v>
          </cell>
          <cell r="G435">
            <v>6</v>
          </cell>
          <cell r="H435">
            <v>5000</v>
          </cell>
          <cell r="I435">
            <v>5100</v>
          </cell>
          <cell r="J435">
            <v>515</v>
          </cell>
          <cell r="K435">
            <v>5</v>
          </cell>
          <cell r="M435" t="str">
            <v>Pantalla de proyección</v>
          </cell>
          <cell r="N435">
            <v>0</v>
          </cell>
          <cell r="O435">
            <v>0</v>
          </cell>
          <cell r="P435">
            <v>0</v>
          </cell>
          <cell r="Q435" t="str">
            <v>Pieza</v>
          </cell>
        </row>
        <row r="436">
          <cell r="B436" t="str">
            <v>136500051005156</v>
          </cell>
          <cell r="C436">
            <v>2023</v>
          </cell>
          <cell r="D436">
            <v>15</v>
          </cell>
          <cell r="E436">
            <v>1</v>
          </cell>
          <cell r="F436">
            <v>3</v>
          </cell>
          <cell r="G436">
            <v>6</v>
          </cell>
          <cell r="H436">
            <v>5000</v>
          </cell>
          <cell r="I436">
            <v>5100</v>
          </cell>
          <cell r="J436">
            <v>515</v>
          </cell>
          <cell r="K436">
            <v>6</v>
          </cell>
          <cell r="M436" t="str">
            <v>Unidad de protección y respaldo de energía (UPS)</v>
          </cell>
          <cell r="N436">
            <v>0</v>
          </cell>
          <cell r="O436">
            <v>0</v>
          </cell>
          <cell r="P436">
            <v>0</v>
          </cell>
          <cell r="Q436" t="str">
            <v>Pieza</v>
          </cell>
        </row>
        <row r="437">
          <cell r="B437" t="str">
            <v>136500051005157</v>
          </cell>
          <cell r="C437">
            <v>2023</v>
          </cell>
          <cell r="D437">
            <v>15</v>
          </cell>
          <cell r="E437">
            <v>1</v>
          </cell>
          <cell r="F437">
            <v>3</v>
          </cell>
          <cell r="G437">
            <v>6</v>
          </cell>
          <cell r="H437">
            <v>5000</v>
          </cell>
          <cell r="I437">
            <v>5100</v>
          </cell>
          <cell r="J437">
            <v>515</v>
          </cell>
          <cell r="K437">
            <v>7</v>
          </cell>
          <cell r="M437" t="str">
            <v>Caja Octoplusbox</v>
          </cell>
          <cell r="N437">
            <v>0</v>
          </cell>
          <cell r="O437">
            <v>0</v>
          </cell>
          <cell r="P437">
            <v>0</v>
          </cell>
          <cell r="Q437" t="str">
            <v>Pieza</v>
          </cell>
        </row>
        <row r="438">
          <cell r="B438" t="str">
            <v>13650005200</v>
          </cell>
          <cell r="C438">
            <v>2023</v>
          </cell>
          <cell r="D438">
            <v>15</v>
          </cell>
          <cell r="E438">
            <v>1</v>
          </cell>
          <cell r="F438">
            <v>3</v>
          </cell>
          <cell r="G438">
            <v>6</v>
          </cell>
          <cell r="H438">
            <v>5000</v>
          </cell>
          <cell r="I438">
            <v>5200</v>
          </cell>
          <cell r="M438" t="str">
            <v>Mobiliario y Equipo Educacional y Recreativo</v>
          </cell>
          <cell r="N438">
            <v>0</v>
          </cell>
          <cell r="O438">
            <v>0</v>
          </cell>
          <cell r="P438">
            <v>0</v>
          </cell>
        </row>
        <row r="439">
          <cell r="B439" t="str">
            <v>13650005200523</v>
          </cell>
          <cell r="C439">
            <v>2023</v>
          </cell>
          <cell r="D439">
            <v>15</v>
          </cell>
          <cell r="E439">
            <v>1</v>
          </cell>
          <cell r="F439">
            <v>3</v>
          </cell>
          <cell r="G439">
            <v>6</v>
          </cell>
          <cell r="H439">
            <v>5000</v>
          </cell>
          <cell r="I439">
            <v>5200</v>
          </cell>
          <cell r="J439">
            <v>523</v>
          </cell>
          <cell r="M439" t="str">
            <v>Cámaras fotográficas y de video</v>
          </cell>
          <cell r="N439">
            <v>0</v>
          </cell>
          <cell r="O439">
            <v>0</v>
          </cell>
          <cell r="P439">
            <v>0</v>
          </cell>
        </row>
        <row r="440">
          <cell r="B440" t="str">
            <v>136500052005231</v>
          </cell>
          <cell r="C440">
            <v>2023</v>
          </cell>
          <cell r="D440">
            <v>15</v>
          </cell>
          <cell r="E440">
            <v>1</v>
          </cell>
          <cell r="F440">
            <v>3</v>
          </cell>
          <cell r="G440">
            <v>6</v>
          </cell>
          <cell r="H440">
            <v>5000</v>
          </cell>
          <cell r="I440">
            <v>5200</v>
          </cell>
          <cell r="J440">
            <v>523</v>
          </cell>
          <cell r="K440">
            <v>1</v>
          </cell>
          <cell r="M440" t="str">
            <v>Cámara fotográfica digital</v>
          </cell>
          <cell r="N440">
            <v>0</v>
          </cell>
          <cell r="O440">
            <v>0</v>
          </cell>
          <cell r="P440">
            <v>0</v>
          </cell>
          <cell r="Q440" t="str">
            <v>Pieza</v>
          </cell>
        </row>
        <row r="441">
          <cell r="B441" t="str">
            <v>136500052005232</v>
          </cell>
          <cell r="C441">
            <v>2023</v>
          </cell>
          <cell r="D441">
            <v>15</v>
          </cell>
          <cell r="E441">
            <v>1</v>
          </cell>
          <cell r="F441">
            <v>3</v>
          </cell>
          <cell r="G441">
            <v>6</v>
          </cell>
          <cell r="H441">
            <v>5000</v>
          </cell>
          <cell r="I441">
            <v>5200</v>
          </cell>
          <cell r="J441">
            <v>523</v>
          </cell>
          <cell r="K441">
            <v>2</v>
          </cell>
          <cell r="M441" t="str">
            <v>Cámara submarina de buceo</v>
          </cell>
          <cell r="N441">
            <v>0</v>
          </cell>
          <cell r="O441">
            <v>0</v>
          </cell>
          <cell r="P441">
            <v>0</v>
          </cell>
          <cell r="Q441" t="str">
            <v>Pieza</v>
          </cell>
        </row>
        <row r="442">
          <cell r="B442" t="str">
            <v>136500052005233</v>
          </cell>
          <cell r="C442">
            <v>2023</v>
          </cell>
          <cell r="D442">
            <v>15</v>
          </cell>
          <cell r="E442">
            <v>1</v>
          </cell>
          <cell r="F442">
            <v>3</v>
          </cell>
          <cell r="G442">
            <v>6</v>
          </cell>
          <cell r="H442">
            <v>5000</v>
          </cell>
          <cell r="I442">
            <v>5200</v>
          </cell>
          <cell r="J442">
            <v>523</v>
          </cell>
          <cell r="K442">
            <v>3</v>
          </cell>
          <cell r="M442" t="str">
            <v>Lente de Cámara</v>
          </cell>
          <cell r="N442">
            <v>0</v>
          </cell>
          <cell r="O442">
            <v>0</v>
          </cell>
          <cell r="P442">
            <v>0</v>
          </cell>
          <cell r="Q442" t="str">
            <v>Pieza</v>
          </cell>
        </row>
        <row r="443">
          <cell r="B443" t="str">
            <v>136500052005234</v>
          </cell>
          <cell r="C443">
            <v>2023</v>
          </cell>
          <cell r="D443">
            <v>15</v>
          </cell>
          <cell r="E443">
            <v>1</v>
          </cell>
          <cell r="F443">
            <v>3</v>
          </cell>
          <cell r="G443">
            <v>6</v>
          </cell>
          <cell r="H443">
            <v>5000</v>
          </cell>
          <cell r="I443">
            <v>5200</v>
          </cell>
          <cell r="J443">
            <v>523</v>
          </cell>
          <cell r="K443">
            <v>4</v>
          </cell>
          <cell r="M443" t="str">
            <v>Disparador remoto inalámbrico para canon T6</v>
          </cell>
          <cell r="N443">
            <v>0</v>
          </cell>
          <cell r="O443">
            <v>0</v>
          </cell>
          <cell r="P443">
            <v>0</v>
          </cell>
          <cell r="Q443" t="str">
            <v>Pieza</v>
          </cell>
        </row>
        <row r="444">
          <cell r="B444" t="str">
            <v>13650005300</v>
          </cell>
          <cell r="C444">
            <v>2023</v>
          </cell>
          <cell r="D444">
            <v>15</v>
          </cell>
          <cell r="E444">
            <v>1</v>
          </cell>
          <cell r="F444">
            <v>3</v>
          </cell>
          <cell r="G444">
            <v>6</v>
          </cell>
          <cell r="H444">
            <v>5000</v>
          </cell>
          <cell r="I444">
            <v>5300</v>
          </cell>
          <cell r="M444" t="str">
            <v>Equipo Instrumental Médico y de Laboratorio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13650005300531</v>
          </cell>
          <cell r="C445">
            <v>2023</v>
          </cell>
          <cell r="D445">
            <v>15</v>
          </cell>
          <cell r="E445">
            <v>1</v>
          </cell>
          <cell r="F445">
            <v>3</v>
          </cell>
          <cell r="G445">
            <v>6</v>
          </cell>
          <cell r="H445">
            <v>5000</v>
          </cell>
          <cell r="I445">
            <v>5300</v>
          </cell>
          <cell r="J445">
            <v>531</v>
          </cell>
          <cell r="M445" t="str">
            <v>Equipo médico y de laboratorio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136500053005311</v>
          </cell>
          <cell r="C446">
            <v>2023</v>
          </cell>
          <cell r="D446">
            <v>15</v>
          </cell>
          <cell r="E446">
            <v>1</v>
          </cell>
          <cell r="F446">
            <v>3</v>
          </cell>
          <cell r="G446">
            <v>6</v>
          </cell>
          <cell r="H446">
            <v>5000</v>
          </cell>
          <cell r="I446">
            <v>5300</v>
          </cell>
          <cell r="J446">
            <v>531</v>
          </cell>
          <cell r="K446">
            <v>1</v>
          </cell>
          <cell r="M446" t="str">
            <v>AB 2500 genetic analyzer HID para identificación humana</v>
          </cell>
          <cell r="N446">
            <v>0</v>
          </cell>
          <cell r="O446">
            <v>0</v>
          </cell>
          <cell r="P446">
            <v>0</v>
          </cell>
          <cell r="Q446" t="str">
            <v>Pieza</v>
          </cell>
        </row>
        <row r="447">
          <cell r="B447" t="str">
            <v>136500053005312</v>
          </cell>
          <cell r="C447">
            <v>2023</v>
          </cell>
          <cell r="D447">
            <v>15</v>
          </cell>
          <cell r="E447">
            <v>1</v>
          </cell>
          <cell r="F447">
            <v>3</v>
          </cell>
          <cell r="G447">
            <v>6</v>
          </cell>
          <cell r="H447">
            <v>5000</v>
          </cell>
          <cell r="I447">
            <v>5300</v>
          </cell>
          <cell r="J447">
            <v>531</v>
          </cell>
          <cell r="K447">
            <v>2</v>
          </cell>
          <cell r="M447" t="str">
            <v>Analizador de hidrocarburos petrosense</v>
          </cell>
          <cell r="N447">
            <v>0</v>
          </cell>
          <cell r="O447">
            <v>0</v>
          </cell>
          <cell r="P447">
            <v>0</v>
          </cell>
          <cell r="Q447" t="str">
            <v>Pieza</v>
          </cell>
        </row>
        <row r="448">
          <cell r="B448" t="str">
            <v>136500053005313</v>
          </cell>
          <cell r="C448">
            <v>2023</v>
          </cell>
          <cell r="D448">
            <v>15</v>
          </cell>
          <cell r="E448">
            <v>1</v>
          </cell>
          <cell r="F448">
            <v>3</v>
          </cell>
          <cell r="G448">
            <v>6</v>
          </cell>
          <cell r="H448">
            <v>5000</v>
          </cell>
          <cell r="I448">
            <v>5300</v>
          </cell>
          <cell r="J448">
            <v>531</v>
          </cell>
          <cell r="K448">
            <v>3</v>
          </cell>
          <cell r="M448" t="str">
            <v>Caja de Faraday</v>
          </cell>
          <cell r="N448">
            <v>0</v>
          </cell>
          <cell r="O448">
            <v>0</v>
          </cell>
          <cell r="P448">
            <v>0</v>
          </cell>
          <cell r="Q448" t="str">
            <v>Pieza</v>
          </cell>
        </row>
        <row r="449">
          <cell r="B449" t="str">
            <v>136500053005314</v>
          </cell>
          <cell r="C449">
            <v>2023</v>
          </cell>
          <cell r="D449">
            <v>15</v>
          </cell>
          <cell r="E449">
            <v>1</v>
          </cell>
          <cell r="F449">
            <v>3</v>
          </cell>
          <cell r="G449">
            <v>6</v>
          </cell>
          <cell r="H449">
            <v>5000</v>
          </cell>
          <cell r="I449">
            <v>5300</v>
          </cell>
          <cell r="J449">
            <v>531</v>
          </cell>
          <cell r="K449">
            <v>4</v>
          </cell>
          <cell r="M449" t="str">
            <v>Calibrador digital</v>
          </cell>
          <cell r="N449">
            <v>0</v>
          </cell>
          <cell r="O449">
            <v>0</v>
          </cell>
          <cell r="P449">
            <v>0</v>
          </cell>
          <cell r="Q449" t="str">
            <v>Pieza</v>
          </cell>
        </row>
        <row r="450">
          <cell r="B450" t="str">
            <v>136500053005315</v>
          </cell>
          <cell r="C450">
            <v>2023</v>
          </cell>
          <cell r="D450">
            <v>15</v>
          </cell>
          <cell r="E450">
            <v>1</v>
          </cell>
          <cell r="F450">
            <v>3</v>
          </cell>
          <cell r="G450">
            <v>6</v>
          </cell>
          <cell r="H450">
            <v>5000</v>
          </cell>
          <cell r="I450">
            <v>5300</v>
          </cell>
          <cell r="J450">
            <v>531</v>
          </cell>
          <cell r="K450">
            <v>5</v>
          </cell>
          <cell r="M450" t="str">
            <v>Cámara bioclimática</v>
          </cell>
          <cell r="N450">
            <v>0</v>
          </cell>
          <cell r="O450">
            <v>0</v>
          </cell>
          <cell r="P450">
            <v>0</v>
          </cell>
          <cell r="Q450" t="str">
            <v>Pieza</v>
          </cell>
        </row>
        <row r="451">
          <cell r="B451" t="str">
            <v>136500053005316</v>
          </cell>
          <cell r="C451">
            <v>2023</v>
          </cell>
          <cell r="D451">
            <v>15</v>
          </cell>
          <cell r="E451">
            <v>1</v>
          </cell>
          <cell r="F451">
            <v>3</v>
          </cell>
          <cell r="G451">
            <v>6</v>
          </cell>
          <cell r="H451">
            <v>5000</v>
          </cell>
          <cell r="I451">
            <v>5300</v>
          </cell>
          <cell r="J451">
            <v>531</v>
          </cell>
          <cell r="K451">
            <v>6</v>
          </cell>
          <cell r="M451" t="str">
            <v>Cámara de video y grabación de manchas de sangre y residuos de disparo.</v>
          </cell>
          <cell r="N451">
            <v>0</v>
          </cell>
          <cell r="O451">
            <v>0</v>
          </cell>
          <cell r="P451">
            <v>0</v>
          </cell>
          <cell r="Q451" t="str">
            <v>Pieza</v>
          </cell>
        </row>
        <row r="452">
          <cell r="B452" t="str">
            <v>136500053005317</v>
          </cell>
          <cell r="C452">
            <v>2023</v>
          </cell>
          <cell r="D452">
            <v>15</v>
          </cell>
          <cell r="E452">
            <v>1</v>
          </cell>
          <cell r="F452">
            <v>3</v>
          </cell>
          <cell r="G452">
            <v>6</v>
          </cell>
          <cell r="H452">
            <v>5000</v>
          </cell>
          <cell r="I452">
            <v>5300</v>
          </cell>
          <cell r="J452">
            <v>531</v>
          </cell>
          <cell r="K452">
            <v>7</v>
          </cell>
          <cell r="M452" t="str">
            <v>Cámara de ahumado desechable con marco de fibra de vidrio</v>
          </cell>
          <cell r="N452">
            <v>0</v>
          </cell>
          <cell r="O452">
            <v>0</v>
          </cell>
          <cell r="P452">
            <v>0</v>
          </cell>
          <cell r="Q452" t="str">
            <v>Pieza</v>
          </cell>
        </row>
        <row r="453">
          <cell r="B453" t="str">
            <v>136500053005318</v>
          </cell>
          <cell r="C453">
            <v>2023</v>
          </cell>
          <cell r="D453">
            <v>15</v>
          </cell>
          <cell r="E453">
            <v>1</v>
          </cell>
          <cell r="F453">
            <v>3</v>
          </cell>
          <cell r="G453">
            <v>6</v>
          </cell>
          <cell r="H453">
            <v>5000</v>
          </cell>
          <cell r="I453">
            <v>5300</v>
          </cell>
          <cell r="J453">
            <v>531</v>
          </cell>
          <cell r="K453">
            <v>8</v>
          </cell>
          <cell r="M453" t="str">
            <v>Cámara de cianocrilato</v>
          </cell>
          <cell r="N453">
            <v>0</v>
          </cell>
          <cell r="O453">
            <v>0</v>
          </cell>
          <cell r="P453">
            <v>0</v>
          </cell>
          <cell r="Q453" t="str">
            <v>Pieza</v>
          </cell>
        </row>
        <row r="454">
          <cell r="B454" t="str">
            <v>136500053005319</v>
          </cell>
          <cell r="C454">
            <v>2023</v>
          </cell>
          <cell r="D454">
            <v>15</v>
          </cell>
          <cell r="E454">
            <v>1</v>
          </cell>
          <cell r="F454">
            <v>3</v>
          </cell>
          <cell r="G454">
            <v>6</v>
          </cell>
          <cell r="H454">
            <v>5000</v>
          </cell>
          <cell r="I454">
            <v>5300</v>
          </cell>
          <cell r="J454">
            <v>531</v>
          </cell>
          <cell r="K454">
            <v>9</v>
          </cell>
          <cell r="M454" t="str">
            <v>Cámara de secado de evidencia y extracción de vapores</v>
          </cell>
          <cell r="N454">
            <v>0</v>
          </cell>
          <cell r="O454">
            <v>0</v>
          </cell>
          <cell r="P454">
            <v>0</v>
          </cell>
          <cell r="Q454" t="str">
            <v>Pieza</v>
          </cell>
        </row>
        <row r="455">
          <cell r="B455" t="str">
            <v>1365000530053110</v>
          </cell>
          <cell r="C455">
            <v>2023</v>
          </cell>
          <cell r="D455">
            <v>15</v>
          </cell>
          <cell r="E455">
            <v>1</v>
          </cell>
          <cell r="F455">
            <v>3</v>
          </cell>
          <cell r="G455">
            <v>6</v>
          </cell>
          <cell r="H455">
            <v>5000</v>
          </cell>
          <cell r="I455">
            <v>5300</v>
          </cell>
          <cell r="J455">
            <v>531</v>
          </cell>
          <cell r="K455">
            <v>10</v>
          </cell>
          <cell r="M455" t="str">
            <v>Cámara de tomas de muestra con división deslizable Grabadores de escritorio Tascam con Lap top micrófono y pedestal mini</v>
          </cell>
          <cell r="N455">
            <v>0</v>
          </cell>
          <cell r="O455">
            <v>0</v>
          </cell>
          <cell r="P455">
            <v>0</v>
          </cell>
          <cell r="Q455" t="str">
            <v>Pieza</v>
          </cell>
        </row>
        <row r="456">
          <cell r="B456" t="str">
            <v>1365000530053111</v>
          </cell>
          <cell r="C456">
            <v>2023</v>
          </cell>
          <cell r="D456">
            <v>15</v>
          </cell>
          <cell r="E456">
            <v>1</v>
          </cell>
          <cell r="F456">
            <v>3</v>
          </cell>
          <cell r="G456">
            <v>6</v>
          </cell>
          <cell r="H456">
            <v>5000</v>
          </cell>
          <cell r="I456">
            <v>5300</v>
          </cell>
          <cell r="J456">
            <v>531</v>
          </cell>
          <cell r="K456">
            <v>11</v>
          </cell>
          <cell r="M456" t="str">
            <v>Cámara intraoral</v>
          </cell>
          <cell r="N456">
            <v>0</v>
          </cell>
          <cell r="O456">
            <v>0</v>
          </cell>
          <cell r="P456">
            <v>0</v>
          </cell>
          <cell r="Q456" t="str">
            <v>Pieza</v>
          </cell>
        </row>
        <row r="457">
          <cell r="B457" t="str">
            <v>1365000530053112</v>
          </cell>
          <cell r="C457">
            <v>2023</v>
          </cell>
          <cell r="D457">
            <v>15</v>
          </cell>
          <cell r="E457">
            <v>1</v>
          </cell>
          <cell r="F457">
            <v>3</v>
          </cell>
          <cell r="G457">
            <v>6</v>
          </cell>
          <cell r="H457">
            <v>5000</v>
          </cell>
          <cell r="I457">
            <v>5300</v>
          </cell>
          <cell r="J457">
            <v>531</v>
          </cell>
          <cell r="K457">
            <v>12</v>
          </cell>
          <cell r="M457" t="str">
            <v>Cámara para cadáveres</v>
          </cell>
          <cell r="N457">
            <v>0</v>
          </cell>
          <cell r="O457">
            <v>0</v>
          </cell>
          <cell r="P457">
            <v>0</v>
          </cell>
          <cell r="Q457" t="str">
            <v>Pieza</v>
          </cell>
        </row>
        <row r="458">
          <cell r="B458" t="str">
            <v>1365000530053113</v>
          </cell>
          <cell r="C458">
            <v>2023</v>
          </cell>
          <cell r="D458">
            <v>15</v>
          </cell>
          <cell r="E458">
            <v>1</v>
          </cell>
          <cell r="F458">
            <v>3</v>
          </cell>
          <cell r="G458">
            <v>6</v>
          </cell>
          <cell r="H458">
            <v>5000</v>
          </cell>
          <cell r="I458">
            <v>5300</v>
          </cell>
          <cell r="J458">
            <v>531</v>
          </cell>
          <cell r="K458">
            <v>13</v>
          </cell>
          <cell r="M458" t="str">
            <v>Cámara para putrefactos para cadáveres</v>
          </cell>
          <cell r="N458">
            <v>0</v>
          </cell>
          <cell r="O458">
            <v>0</v>
          </cell>
          <cell r="P458">
            <v>0</v>
          </cell>
          <cell r="Q458" t="str">
            <v>Pieza</v>
          </cell>
        </row>
        <row r="459">
          <cell r="B459" t="str">
            <v>1365000530053114</v>
          </cell>
          <cell r="C459">
            <v>2023</v>
          </cell>
          <cell r="D459">
            <v>15</v>
          </cell>
          <cell r="E459">
            <v>1</v>
          </cell>
          <cell r="F459">
            <v>3</v>
          </cell>
          <cell r="G459">
            <v>6</v>
          </cell>
          <cell r="H459">
            <v>5000</v>
          </cell>
          <cell r="I459">
            <v>5300</v>
          </cell>
          <cell r="J459">
            <v>531</v>
          </cell>
          <cell r="K459">
            <v>14</v>
          </cell>
          <cell r="M459" t="str">
            <v>Cámaras de video para espacios confinados</v>
          </cell>
          <cell r="N459">
            <v>0</v>
          </cell>
          <cell r="O459">
            <v>0</v>
          </cell>
          <cell r="P459">
            <v>0</v>
          </cell>
          <cell r="Q459" t="str">
            <v>Pieza</v>
          </cell>
        </row>
        <row r="460">
          <cell r="B460" t="str">
            <v>1365000530053115</v>
          </cell>
          <cell r="C460">
            <v>2023</v>
          </cell>
          <cell r="D460">
            <v>15</v>
          </cell>
          <cell r="E460">
            <v>1</v>
          </cell>
          <cell r="F460">
            <v>3</v>
          </cell>
          <cell r="G460">
            <v>6</v>
          </cell>
          <cell r="H460">
            <v>5000</v>
          </cell>
          <cell r="I460">
            <v>5300</v>
          </cell>
          <cell r="J460">
            <v>531</v>
          </cell>
          <cell r="K460">
            <v>15</v>
          </cell>
          <cell r="M460" t="str">
            <v>Campana de contención de bioseguridad nivel 1</v>
          </cell>
          <cell r="N460">
            <v>0</v>
          </cell>
          <cell r="O460">
            <v>0</v>
          </cell>
          <cell r="P460">
            <v>0</v>
          </cell>
          <cell r="Q460" t="str">
            <v>Pieza</v>
          </cell>
        </row>
        <row r="461">
          <cell r="B461" t="str">
            <v>1365000530053116</v>
          </cell>
          <cell r="C461">
            <v>2023</v>
          </cell>
          <cell r="D461">
            <v>15</v>
          </cell>
          <cell r="E461">
            <v>1</v>
          </cell>
          <cell r="F461">
            <v>3</v>
          </cell>
          <cell r="G461">
            <v>6</v>
          </cell>
          <cell r="H461">
            <v>5000</v>
          </cell>
          <cell r="I461">
            <v>5300</v>
          </cell>
          <cell r="J461">
            <v>531</v>
          </cell>
          <cell r="K461">
            <v>16</v>
          </cell>
          <cell r="M461" t="str">
            <v>Carro elevador hidráulico</v>
          </cell>
          <cell r="N461">
            <v>0</v>
          </cell>
          <cell r="O461">
            <v>0</v>
          </cell>
          <cell r="P461">
            <v>0</v>
          </cell>
          <cell r="Q461" t="str">
            <v>Pieza</v>
          </cell>
        </row>
        <row r="462">
          <cell r="B462" t="str">
            <v>1365000530053117</v>
          </cell>
          <cell r="C462">
            <v>2023</v>
          </cell>
          <cell r="D462">
            <v>15</v>
          </cell>
          <cell r="E462">
            <v>1</v>
          </cell>
          <cell r="F462">
            <v>3</v>
          </cell>
          <cell r="G462">
            <v>6</v>
          </cell>
          <cell r="H462">
            <v>5000</v>
          </cell>
          <cell r="I462">
            <v>5300</v>
          </cell>
          <cell r="J462">
            <v>531</v>
          </cell>
          <cell r="K462">
            <v>17</v>
          </cell>
          <cell r="M462" t="str">
            <v>Centrífuga</v>
          </cell>
          <cell r="N462">
            <v>0</v>
          </cell>
          <cell r="O462">
            <v>0</v>
          </cell>
          <cell r="P462">
            <v>0</v>
          </cell>
          <cell r="Q462" t="str">
            <v>Pieza</v>
          </cell>
        </row>
        <row r="463">
          <cell r="B463" t="str">
            <v>1365000530053118</v>
          </cell>
          <cell r="C463">
            <v>2023</v>
          </cell>
          <cell r="D463">
            <v>15</v>
          </cell>
          <cell r="E463">
            <v>1</v>
          </cell>
          <cell r="F463">
            <v>3</v>
          </cell>
          <cell r="G463">
            <v>6</v>
          </cell>
          <cell r="H463">
            <v>5000</v>
          </cell>
          <cell r="I463">
            <v>5300</v>
          </cell>
          <cell r="J463">
            <v>531</v>
          </cell>
          <cell r="K463">
            <v>18</v>
          </cell>
          <cell r="M463" t="str">
            <v>Centrífuga banco</v>
          </cell>
          <cell r="N463">
            <v>0</v>
          </cell>
          <cell r="O463">
            <v>0</v>
          </cell>
          <cell r="P463">
            <v>0</v>
          </cell>
          <cell r="Q463" t="str">
            <v>Pieza</v>
          </cell>
        </row>
        <row r="464">
          <cell r="B464" t="str">
            <v>1365000530053119</v>
          </cell>
          <cell r="C464">
            <v>2023</v>
          </cell>
          <cell r="D464">
            <v>15</v>
          </cell>
          <cell r="E464">
            <v>1</v>
          </cell>
          <cell r="F464">
            <v>3</v>
          </cell>
          <cell r="G464">
            <v>6</v>
          </cell>
          <cell r="H464">
            <v>5000</v>
          </cell>
          <cell r="I464">
            <v>5300</v>
          </cell>
          <cell r="J464">
            <v>531</v>
          </cell>
          <cell r="K464">
            <v>19</v>
          </cell>
          <cell r="M464" t="str">
            <v>Charola para manejo operación y almacenaje de cuerpos</v>
          </cell>
          <cell r="N464">
            <v>0</v>
          </cell>
          <cell r="O464">
            <v>0</v>
          </cell>
          <cell r="P464">
            <v>0</v>
          </cell>
          <cell r="Q464" t="str">
            <v>Pieza</v>
          </cell>
        </row>
        <row r="465">
          <cell r="B465" t="str">
            <v>1365000530053120</v>
          </cell>
          <cell r="C465">
            <v>2023</v>
          </cell>
          <cell r="D465">
            <v>15</v>
          </cell>
          <cell r="E465">
            <v>1</v>
          </cell>
          <cell r="F465">
            <v>3</v>
          </cell>
          <cell r="G465">
            <v>6</v>
          </cell>
          <cell r="H465">
            <v>5000</v>
          </cell>
          <cell r="I465">
            <v>5300</v>
          </cell>
          <cell r="J465">
            <v>531</v>
          </cell>
          <cell r="K465">
            <v>20</v>
          </cell>
          <cell r="M465" t="str">
            <v>Concentrador ADN</v>
          </cell>
          <cell r="N465">
            <v>0</v>
          </cell>
          <cell r="O465">
            <v>0</v>
          </cell>
          <cell r="P465">
            <v>0</v>
          </cell>
          <cell r="Q465" t="str">
            <v>Pieza</v>
          </cell>
        </row>
        <row r="466">
          <cell r="B466" t="str">
            <v>1365000530053121</v>
          </cell>
          <cell r="C466">
            <v>2023</v>
          </cell>
          <cell r="D466">
            <v>15</v>
          </cell>
          <cell r="E466">
            <v>1</v>
          </cell>
          <cell r="F466">
            <v>3</v>
          </cell>
          <cell r="G466">
            <v>6</v>
          </cell>
          <cell r="H466">
            <v>5000</v>
          </cell>
          <cell r="I466">
            <v>5300</v>
          </cell>
          <cell r="J466">
            <v>531</v>
          </cell>
          <cell r="K466">
            <v>21</v>
          </cell>
          <cell r="M466" t="str">
            <v>Concentrador de datos</v>
          </cell>
          <cell r="N466">
            <v>0</v>
          </cell>
          <cell r="O466">
            <v>0</v>
          </cell>
          <cell r="P466">
            <v>0</v>
          </cell>
          <cell r="Q466" t="str">
            <v>Pieza</v>
          </cell>
        </row>
        <row r="467">
          <cell r="B467" t="str">
            <v>1365000530053122</v>
          </cell>
          <cell r="C467">
            <v>2023</v>
          </cell>
          <cell r="D467">
            <v>15</v>
          </cell>
          <cell r="E467">
            <v>1</v>
          </cell>
          <cell r="F467">
            <v>3</v>
          </cell>
          <cell r="G467">
            <v>6</v>
          </cell>
          <cell r="H467">
            <v>5000</v>
          </cell>
          <cell r="I467">
            <v>5300</v>
          </cell>
          <cell r="J467">
            <v>531</v>
          </cell>
          <cell r="K467">
            <v>22</v>
          </cell>
          <cell r="M467" t="str">
            <v>Contenedor de nitrógeno líquido con capacidad de 50 lts</v>
          </cell>
          <cell r="N467">
            <v>0</v>
          </cell>
          <cell r="O467">
            <v>0</v>
          </cell>
          <cell r="P467">
            <v>0</v>
          </cell>
          <cell r="Q467" t="str">
            <v>Pieza</v>
          </cell>
        </row>
        <row r="468">
          <cell r="B468" t="str">
            <v>1365000530053123</v>
          </cell>
          <cell r="C468">
            <v>2023</v>
          </cell>
          <cell r="D468">
            <v>15</v>
          </cell>
          <cell r="E468">
            <v>1</v>
          </cell>
          <cell r="F468">
            <v>3</v>
          </cell>
          <cell r="G468">
            <v>6</v>
          </cell>
          <cell r="H468">
            <v>5000</v>
          </cell>
          <cell r="I468">
            <v>5300</v>
          </cell>
          <cell r="J468">
            <v>531</v>
          </cell>
          <cell r="K468">
            <v>23</v>
          </cell>
          <cell r="M468" t="str">
            <v>Criomolino para pulverizar hueso, por medio de nitrógeno líquido</v>
          </cell>
          <cell r="N468">
            <v>0</v>
          </cell>
          <cell r="O468">
            <v>0</v>
          </cell>
          <cell r="P468">
            <v>0</v>
          </cell>
          <cell r="Q468" t="str">
            <v>Pieza</v>
          </cell>
        </row>
        <row r="469">
          <cell r="B469" t="str">
            <v>1365000530053124</v>
          </cell>
          <cell r="C469">
            <v>2023</v>
          </cell>
          <cell r="D469">
            <v>15</v>
          </cell>
          <cell r="E469">
            <v>1</v>
          </cell>
          <cell r="F469">
            <v>3</v>
          </cell>
          <cell r="G469">
            <v>6</v>
          </cell>
          <cell r="H469">
            <v>5000</v>
          </cell>
          <cell r="I469">
            <v>5300</v>
          </cell>
          <cell r="J469">
            <v>531</v>
          </cell>
          <cell r="K469">
            <v>24</v>
          </cell>
          <cell r="M469" t="str">
            <v>Cromatógrafo de gases</v>
          </cell>
          <cell r="N469">
            <v>0</v>
          </cell>
          <cell r="O469">
            <v>0</v>
          </cell>
          <cell r="P469">
            <v>0</v>
          </cell>
          <cell r="Q469" t="str">
            <v>Pieza</v>
          </cell>
        </row>
        <row r="470">
          <cell r="B470" t="str">
            <v>1365000530053125</v>
          </cell>
          <cell r="C470">
            <v>2023</v>
          </cell>
          <cell r="D470">
            <v>15</v>
          </cell>
          <cell r="E470">
            <v>1</v>
          </cell>
          <cell r="F470">
            <v>3</v>
          </cell>
          <cell r="G470">
            <v>6</v>
          </cell>
          <cell r="H470">
            <v>5000</v>
          </cell>
          <cell r="I470">
            <v>5300</v>
          </cell>
          <cell r="J470">
            <v>531</v>
          </cell>
          <cell r="K470">
            <v>25</v>
          </cell>
          <cell r="M470" t="str">
            <v>Cromatógrafo de líquidos</v>
          </cell>
          <cell r="N470">
            <v>0</v>
          </cell>
          <cell r="O470">
            <v>0</v>
          </cell>
          <cell r="P470">
            <v>0</v>
          </cell>
          <cell r="Q470" t="str">
            <v>Pieza</v>
          </cell>
        </row>
        <row r="471">
          <cell r="B471" t="str">
            <v>1365000530053126</v>
          </cell>
          <cell r="C471">
            <v>2023</v>
          </cell>
          <cell r="D471">
            <v>15</v>
          </cell>
          <cell r="E471">
            <v>1</v>
          </cell>
          <cell r="F471">
            <v>3</v>
          </cell>
          <cell r="G471">
            <v>6</v>
          </cell>
          <cell r="H471">
            <v>5000</v>
          </cell>
          <cell r="I471">
            <v>5300</v>
          </cell>
          <cell r="J471">
            <v>531</v>
          </cell>
          <cell r="K471">
            <v>26</v>
          </cell>
          <cell r="M471" t="str">
            <v>Detector de explosivos portátil RKI</v>
          </cell>
          <cell r="N471">
            <v>0</v>
          </cell>
          <cell r="O471">
            <v>0</v>
          </cell>
          <cell r="P471">
            <v>0</v>
          </cell>
          <cell r="Q471" t="str">
            <v>Pieza</v>
          </cell>
        </row>
        <row r="472">
          <cell r="B472" t="str">
            <v>1365000530053127</v>
          </cell>
          <cell r="C472">
            <v>2023</v>
          </cell>
          <cell r="D472">
            <v>15</v>
          </cell>
          <cell r="E472">
            <v>1</v>
          </cell>
          <cell r="F472">
            <v>3</v>
          </cell>
          <cell r="G472">
            <v>6</v>
          </cell>
          <cell r="H472">
            <v>5000</v>
          </cell>
          <cell r="I472">
            <v>5300</v>
          </cell>
          <cell r="J472">
            <v>531</v>
          </cell>
          <cell r="K472">
            <v>27</v>
          </cell>
          <cell r="M472" t="str">
            <v>Detector de gases RKI</v>
          </cell>
          <cell r="N472">
            <v>0</v>
          </cell>
          <cell r="O472">
            <v>0</v>
          </cell>
          <cell r="P472">
            <v>0</v>
          </cell>
          <cell r="Q472" t="str">
            <v>Pieza</v>
          </cell>
        </row>
        <row r="473">
          <cell r="B473" t="str">
            <v>1365000530053128</v>
          </cell>
          <cell r="C473">
            <v>2023</v>
          </cell>
          <cell r="D473">
            <v>15</v>
          </cell>
          <cell r="E473">
            <v>1</v>
          </cell>
          <cell r="F473">
            <v>3</v>
          </cell>
          <cell r="G473">
            <v>6</v>
          </cell>
          <cell r="H473">
            <v>5000</v>
          </cell>
          <cell r="I473">
            <v>5300</v>
          </cell>
          <cell r="J473">
            <v>531</v>
          </cell>
          <cell r="K473">
            <v>28</v>
          </cell>
          <cell r="M473" t="str">
            <v>Dispositivo recuperador de balas</v>
          </cell>
          <cell r="N473">
            <v>0</v>
          </cell>
          <cell r="O473">
            <v>0</v>
          </cell>
          <cell r="P473">
            <v>0</v>
          </cell>
          <cell r="Q473" t="str">
            <v>Pieza</v>
          </cell>
        </row>
        <row r="474">
          <cell r="B474" t="str">
            <v>1365000530053129</v>
          </cell>
          <cell r="C474">
            <v>2023</v>
          </cell>
          <cell r="D474">
            <v>15</v>
          </cell>
          <cell r="E474">
            <v>1</v>
          </cell>
          <cell r="F474">
            <v>3</v>
          </cell>
          <cell r="G474">
            <v>6</v>
          </cell>
          <cell r="H474">
            <v>5000</v>
          </cell>
          <cell r="I474">
            <v>5300</v>
          </cell>
          <cell r="J474">
            <v>531</v>
          </cell>
          <cell r="K474">
            <v>29</v>
          </cell>
          <cell r="M474" t="str">
            <v>Distanciómetro láser</v>
          </cell>
          <cell r="N474">
            <v>0</v>
          </cell>
          <cell r="O474">
            <v>0</v>
          </cell>
          <cell r="P474">
            <v>0</v>
          </cell>
          <cell r="Q474" t="str">
            <v>Pieza</v>
          </cell>
        </row>
        <row r="475">
          <cell r="B475" t="str">
            <v>1365000530053130</v>
          </cell>
          <cell r="C475">
            <v>2023</v>
          </cell>
          <cell r="D475">
            <v>15</v>
          </cell>
          <cell r="E475">
            <v>1</v>
          </cell>
          <cell r="F475">
            <v>3</v>
          </cell>
          <cell r="G475">
            <v>6</v>
          </cell>
          <cell r="H475">
            <v>5000</v>
          </cell>
          <cell r="I475">
            <v>5300</v>
          </cell>
          <cell r="J475">
            <v>531</v>
          </cell>
          <cell r="K475">
            <v>30</v>
          </cell>
          <cell r="M475" t="str">
            <v>Dummy con accesorios simuladores de lesiones</v>
          </cell>
          <cell r="N475">
            <v>0</v>
          </cell>
          <cell r="O475">
            <v>0</v>
          </cell>
          <cell r="P475">
            <v>0</v>
          </cell>
          <cell r="Q475" t="str">
            <v>Pieza</v>
          </cell>
        </row>
        <row r="476">
          <cell r="B476" t="str">
            <v>1365000530053131</v>
          </cell>
          <cell r="C476">
            <v>2023</v>
          </cell>
          <cell r="D476">
            <v>15</v>
          </cell>
          <cell r="E476">
            <v>1</v>
          </cell>
          <cell r="F476">
            <v>3</v>
          </cell>
          <cell r="G476">
            <v>6</v>
          </cell>
          <cell r="H476">
            <v>5000</v>
          </cell>
          <cell r="I476">
            <v>5300</v>
          </cell>
          <cell r="J476">
            <v>531</v>
          </cell>
          <cell r="K476">
            <v>31</v>
          </cell>
          <cell r="M476" t="str">
            <v>Dummy desarticulable</v>
          </cell>
          <cell r="N476">
            <v>0</v>
          </cell>
          <cell r="O476">
            <v>0</v>
          </cell>
          <cell r="P476">
            <v>0</v>
          </cell>
          <cell r="Q476" t="str">
            <v>Pieza</v>
          </cell>
        </row>
        <row r="477">
          <cell r="B477" t="str">
            <v>1365000530053132</v>
          </cell>
          <cell r="C477">
            <v>2023</v>
          </cell>
          <cell r="D477">
            <v>15</v>
          </cell>
          <cell r="E477">
            <v>1</v>
          </cell>
          <cell r="F477">
            <v>3</v>
          </cell>
          <cell r="G477">
            <v>6</v>
          </cell>
          <cell r="H477">
            <v>5000</v>
          </cell>
          <cell r="I477">
            <v>5300</v>
          </cell>
          <cell r="J477">
            <v>531</v>
          </cell>
          <cell r="K477">
            <v>32</v>
          </cell>
          <cell r="M477" t="str">
            <v>Dummy esqueletizado desarticulable</v>
          </cell>
          <cell r="N477">
            <v>0</v>
          </cell>
          <cell r="O477">
            <v>0</v>
          </cell>
          <cell r="P477">
            <v>0</v>
          </cell>
          <cell r="Q477" t="str">
            <v>Pieza</v>
          </cell>
        </row>
        <row r="478">
          <cell r="B478" t="str">
            <v>1365000530053133</v>
          </cell>
          <cell r="C478">
            <v>2023</v>
          </cell>
          <cell r="D478">
            <v>15</v>
          </cell>
          <cell r="E478">
            <v>1</v>
          </cell>
          <cell r="F478">
            <v>3</v>
          </cell>
          <cell r="G478">
            <v>6</v>
          </cell>
          <cell r="H478">
            <v>5000</v>
          </cell>
          <cell r="I478">
            <v>5300</v>
          </cell>
          <cell r="J478">
            <v>531</v>
          </cell>
          <cell r="K478">
            <v>33</v>
          </cell>
          <cell r="M478" t="str">
            <v>Duplicadores TD2</v>
          </cell>
          <cell r="N478">
            <v>0</v>
          </cell>
          <cell r="O478">
            <v>0</v>
          </cell>
          <cell r="P478">
            <v>0</v>
          </cell>
          <cell r="Q478" t="str">
            <v>Pieza</v>
          </cell>
        </row>
        <row r="479">
          <cell r="B479" t="str">
            <v>1365000530053134</v>
          </cell>
          <cell r="C479">
            <v>2023</v>
          </cell>
          <cell r="D479">
            <v>15</v>
          </cell>
          <cell r="E479">
            <v>1</v>
          </cell>
          <cell r="F479">
            <v>3</v>
          </cell>
          <cell r="G479">
            <v>6</v>
          </cell>
          <cell r="H479">
            <v>5000</v>
          </cell>
          <cell r="I479">
            <v>5300</v>
          </cell>
          <cell r="J479">
            <v>531</v>
          </cell>
          <cell r="K479">
            <v>34</v>
          </cell>
          <cell r="M479" t="str">
            <v>Electroforesis capilar</v>
          </cell>
          <cell r="N479">
            <v>0</v>
          </cell>
          <cell r="O479">
            <v>0</v>
          </cell>
          <cell r="P479">
            <v>0</v>
          </cell>
          <cell r="Q479" t="str">
            <v>Pieza</v>
          </cell>
        </row>
        <row r="480">
          <cell r="B480" t="str">
            <v>1365000530053135</v>
          </cell>
          <cell r="C480">
            <v>2023</v>
          </cell>
          <cell r="D480">
            <v>15</v>
          </cell>
          <cell r="E480">
            <v>1</v>
          </cell>
          <cell r="F480">
            <v>3</v>
          </cell>
          <cell r="G480">
            <v>6</v>
          </cell>
          <cell r="H480">
            <v>5000</v>
          </cell>
          <cell r="I480">
            <v>5300</v>
          </cell>
          <cell r="J480">
            <v>531</v>
          </cell>
          <cell r="K480">
            <v>35</v>
          </cell>
          <cell r="M480" t="str">
            <v>Elevador eléctrico para transportar cadáveres</v>
          </cell>
          <cell r="N480">
            <v>0</v>
          </cell>
          <cell r="O480">
            <v>0</v>
          </cell>
          <cell r="P480">
            <v>0</v>
          </cell>
          <cell r="Q480" t="str">
            <v>Pieza</v>
          </cell>
        </row>
        <row r="481">
          <cell r="B481" t="str">
            <v>1365000530053136</v>
          </cell>
          <cell r="C481">
            <v>2023</v>
          </cell>
          <cell r="D481">
            <v>15</v>
          </cell>
          <cell r="E481">
            <v>1</v>
          </cell>
          <cell r="F481">
            <v>3</v>
          </cell>
          <cell r="G481">
            <v>6</v>
          </cell>
          <cell r="H481">
            <v>5000</v>
          </cell>
          <cell r="I481">
            <v>5300</v>
          </cell>
          <cell r="J481">
            <v>531</v>
          </cell>
          <cell r="K481">
            <v>36</v>
          </cell>
          <cell r="M481" t="str">
            <v>Equipo AFIS escena del Crimen</v>
          </cell>
          <cell r="N481">
            <v>0</v>
          </cell>
          <cell r="O481">
            <v>0</v>
          </cell>
          <cell r="P481">
            <v>0</v>
          </cell>
          <cell r="Q481" t="str">
            <v>Pieza</v>
          </cell>
        </row>
        <row r="482">
          <cell r="B482" t="str">
            <v>1365000530053137</v>
          </cell>
          <cell r="C482">
            <v>2023</v>
          </cell>
          <cell r="D482">
            <v>15</v>
          </cell>
          <cell r="E482">
            <v>1</v>
          </cell>
          <cell r="F482">
            <v>3</v>
          </cell>
          <cell r="G482">
            <v>6</v>
          </cell>
          <cell r="H482">
            <v>5000</v>
          </cell>
          <cell r="I482">
            <v>5300</v>
          </cell>
          <cell r="J482">
            <v>531</v>
          </cell>
          <cell r="K482">
            <v>37</v>
          </cell>
          <cell r="M482" t="str">
            <v>Equipo Analizador de Aleaciones (Oro)</v>
          </cell>
          <cell r="N482">
            <v>0</v>
          </cell>
          <cell r="O482">
            <v>0</v>
          </cell>
          <cell r="P482">
            <v>0</v>
          </cell>
          <cell r="Q482" t="str">
            <v>Pieza</v>
          </cell>
        </row>
        <row r="483">
          <cell r="B483" t="str">
            <v>1365000530053138</v>
          </cell>
          <cell r="C483">
            <v>2023</v>
          </cell>
          <cell r="D483">
            <v>15</v>
          </cell>
          <cell r="E483">
            <v>1</v>
          </cell>
          <cell r="F483">
            <v>3</v>
          </cell>
          <cell r="G483">
            <v>6</v>
          </cell>
          <cell r="H483">
            <v>5000</v>
          </cell>
          <cell r="I483">
            <v>5300</v>
          </cell>
          <cell r="J483">
            <v>531</v>
          </cell>
          <cell r="K483">
            <v>38</v>
          </cell>
          <cell r="M483" t="str">
            <v>Equipo biométrico de comparación de voz</v>
          </cell>
          <cell r="N483">
            <v>0</v>
          </cell>
          <cell r="O483">
            <v>0</v>
          </cell>
          <cell r="P483">
            <v>0</v>
          </cell>
          <cell r="Q483" t="str">
            <v>Pieza</v>
          </cell>
        </row>
        <row r="484">
          <cell r="B484" t="str">
            <v>1365000530053139</v>
          </cell>
          <cell r="C484">
            <v>2023</v>
          </cell>
          <cell r="D484">
            <v>15</v>
          </cell>
          <cell r="E484">
            <v>1</v>
          </cell>
          <cell r="F484">
            <v>3</v>
          </cell>
          <cell r="G484">
            <v>6</v>
          </cell>
          <cell r="H484">
            <v>5000</v>
          </cell>
          <cell r="I484">
            <v>5300</v>
          </cell>
          <cell r="J484">
            <v>531</v>
          </cell>
          <cell r="K484">
            <v>39</v>
          </cell>
          <cell r="M484" t="str">
            <v>Equipo de procesamiento y limpieza de la señal de audio</v>
          </cell>
          <cell r="N484">
            <v>0</v>
          </cell>
          <cell r="O484">
            <v>0</v>
          </cell>
          <cell r="P484">
            <v>0</v>
          </cell>
          <cell r="Q484" t="str">
            <v>Pieza</v>
          </cell>
        </row>
        <row r="485">
          <cell r="B485" t="str">
            <v>1365000530053140</v>
          </cell>
          <cell r="C485">
            <v>2023</v>
          </cell>
          <cell r="D485">
            <v>15</v>
          </cell>
          <cell r="E485">
            <v>1</v>
          </cell>
          <cell r="F485">
            <v>3</v>
          </cell>
          <cell r="G485">
            <v>6</v>
          </cell>
          <cell r="H485">
            <v>5000</v>
          </cell>
          <cell r="I485">
            <v>5300</v>
          </cell>
          <cell r="J485">
            <v>531</v>
          </cell>
          <cell r="K485">
            <v>40</v>
          </cell>
          <cell r="M485" t="str">
            <v>Equipo de Comparación de Voz por Formantes IKAR LAB-II</v>
          </cell>
          <cell r="N485">
            <v>0</v>
          </cell>
          <cell r="O485">
            <v>0</v>
          </cell>
          <cell r="P485">
            <v>0</v>
          </cell>
          <cell r="Q485" t="str">
            <v>Pieza</v>
          </cell>
        </row>
        <row r="486">
          <cell r="B486" t="str">
            <v>1365000530053141</v>
          </cell>
          <cell r="C486">
            <v>2023</v>
          </cell>
          <cell r="D486">
            <v>15</v>
          </cell>
          <cell r="E486">
            <v>1</v>
          </cell>
          <cell r="F486">
            <v>3</v>
          </cell>
          <cell r="G486">
            <v>6</v>
          </cell>
          <cell r="H486">
            <v>5000</v>
          </cell>
          <cell r="I486">
            <v>5300</v>
          </cell>
          <cell r="J486">
            <v>531</v>
          </cell>
          <cell r="K486">
            <v>41</v>
          </cell>
          <cell r="M486" t="str">
            <v>Equipo de correlación de variables ambientales, análisis de parámetros fisicoquímicos, bioquímicos y microbiológicos</v>
          </cell>
          <cell r="N486">
            <v>0</v>
          </cell>
          <cell r="O486">
            <v>0</v>
          </cell>
          <cell r="P486">
            <v>0</v>
          </cell>
          <cell r="Q486" t="str">
            <v>Pieza</v>
          </cell>
        </row>
        <row r="487">
          <cell r="B487" t="str">
            <v>1365000530053142</v>
          </cell>
          <cell r="C487">
            <v>2023</v>
          </cell>
          <cell r="D487">
            <v>15</v>
          </cell>
          <cell r="E487">
            <v>1</v>
          </cell>
          <cell r="F487">
            <v>3</v>
          </cell>
          <cell r="G487">
            <v>6</v>
          </cell>
          <cell r="H487">
            <v>5000</v>
          </cell>
          <cell r="I487">
            <v>5300</v>
          </cell>
          <cell r="J487">
            <v>531</v>
          </cell>
          <cell r="K487">
            <v>42</v>
          </cell>
          <cell r="M487" t="str">
            <v>Equipo de desempeño óptimo con interfaces para veterinaria</v>
          </cell>
          <cell r="N487">
            <v>0</v>
          </cell>
          <cell r="O487">
            <v>0</v>
          </cell>
          <cell r="P487">
            <v>0</v>
          </cell>
          <cell r="Q487" t="str">
            <v>Pieza</v>
          </cell>
        </row>
        <row r="488">
          <cell r="B488" t="str">
            <v>1365000530053143</v>
          </cell>
          <cell r="C488">
            <v>2023</v>
          </cell>
          <cell r="D488">
            <v>15</v>
          </cell>
          <cell r="E488">
            <v>1</v>
          </cell>
          <cell r="F488">
            <v>3</v>
          </cell>
          <cell r="G488">
            <v>6</v>
          </cell>
          <cell r="H488">
            <v>5000</v>
          </cell>
          <cell r="I488">
            <v>5300</v>
          </cell>
          <cell r="J488">
            <v>531</v>
          </cell>
          <cell r="K488">
            <v>43</v>
          </cell>
          <cell r="M488" t="str">
            <v>Equipo de enrolamiento en vivo</v>
          </cell>
          <cell r="N488">
            <v>0</v>
          </cell>
          <cell r="O488">
            <v>0</v>
          </cell>
          <cell r="P488">
            <v>0</v>
          </cell>
          <cell r="Q488" t="str">
            <v>Pieza</v>
          </cell>
        </row>
        <row r="489">
          <cell r="B489" t="str">
            <v>1365000530053144</v>
          </cell>
          <cell r="C489">
            <v>2023</v>
          </cell>
          <cell r="D489">
            <v>15</v>
          </cell>
          <cell r="E489">
            <v>1</v>
          </cell>
          <cell r="F489">
            <v>3</v>
          </cell>
          <cell r="G489">
            <v>6</v>
          </cell>
          <cell r="H489">
            <v>5000</v>
          </cell>
          <cell r="I489">
            <v>5300</v>
          </cell>
          <cell r="J489">
            <v>531</v>
          </cell>
          <cell r="K489">
            <v>44</v>
          </cell>
          <cell r="M489" t="str">
            <v>Equipo de extracción automatizada de dispositivos móviles ZRT 2</v>
          </cell>
          <cell r="N489">
            <v>0</v>
          </cell>
          <cell r="O489">
            <v>0</v>
          </cell>
          <cell r="P489">
            <v>0</v>
          </cell>
          <cell r="Q489" t="str">
            <v>Pieza</v>
          </cell>
        </row>
        <row r="490">
          <cell r="B490" t="str">
            <v>1365000530053145</v>
          </cell>
          <cell r="C490">
            <v>2023</v>
          </cell>
          <cell r="D490">
            <v>15</v>
          </cell>
          <cell r="E490">
            <v>1</v>
          </cell>
          <cell r="F490">
            <v>3</v>
          </cell>
          <cell r="G490">
            <v>6</v>
          </cell>
          <cell r="H490">
            <v>5000</v>
          </cell>
          <cell r="I490">
            <v>5300</v>
          </cell>
          <cell r="J490">
            <v>531</v>
          </cell>
          <cell r="K490">
            <v>45</v>
          </cell>
          <cell r="M490" t="str">
            <v>Equipo de extracción celular UFED Cellebrite touch con versión Phisical y logical</v>
          </cell>
          <cell r="N490">
            <v>0</v>
          </cell>
          <cell r="O490">
            <v>0</v>
          </cell>
          <cell r="P490">
            <v>0</v>
          </cell>
          <cell r="Q490" t="str">
            <v>Pieza</v>
          </cell>
        </row>
        <row r="491">
          <cell r="B491" t="str">
            <v>1365000530053146</v>
          </cell>
          <cell r="C491">
            <v>2023</v>
          </cell>
          <cell r="D491">
            <v>15</v>
          </cell>
          <cell r="E491">
            <v>1</v>
          </cell>
          <cell r="F491">
            <v>3</v>
          </cell>
          <cell r="G491">
            <v>6</v>
          </cell>
          <cell r="H491">
            <v>5000</v>
          </cell>
          <cell r="I491">
            <v>5300</v>
          </cell>
          <cell r="J491">
            <v>531</v>
          </cell>
          <cell r="K491">
            <v>46</v>
          </cell>
          <cell r="M491" t="str">
            <v>Equipo Detective- Clear ID</v>
          </cell>
          <cell r="N491">
            <v>0</v>
          </cell>
          <cell r="O491">
            <v>0</v>
          </cell>
          <cell r="P491">
            <v>0</v>
          </cell>
          <cell r="Q491" t="str">
            <v>Pieza</v>
          </cell>
        </row>
        <row r="492">
          <cell r="B492" t="str">
            <v>1365000530053147</v>
          </cell>
          <cell r="C492">
            <v>2023</v>
          </cell>
          <cell r="D492">
            <v>15</v>
          </cell>
          <cell r="E492">
            <v>1</v>
          </cell>
          <cell r="F492">
            <v>3</v>
          </cell>
          <cell r="G492">
            <v>6</v>
          </cell>
          <cell r="H492">
            <v>5000</v>
          </cell>
          <cell r="I492">
            <v>5300</v>
          </cell>
          <cell r="J492">
            <v>531</v>
          </cell>
          <cell r="K492">
            <v>47</v>
          </cell>
          <cell r="M492" t="str">
            <v>Equipo fotodocumentador geles de agarosa</v>
          </cell>
          <cell r="N492">
            <v>0</v>
          </cell>
          <cell r="O492">
            <v>0</v>
          </cell>
          <cell r="P492">
            <v>0</v>
          </cell>
          <cell r="Q492" t="str">
            <v>Pieza</v>
          </cell>
        </row>
        <row r="493">
          <cell r="B493" t="str">
            <v>1365000530053148</v>
          </cell>
          <cell r="C493">
            <v>2023</v>
          </cell>
          <cell r="D493">
            <v>15</v>
          </cell>
          <cell r="E493">
            <v>1</v>
          </cell>
          <cell r="F493">
            <v>3</v>
          </cell>
          <cell r="G493">
            <v>6</v>
          </cell>
          <cell r="H493">
            <v>5000</v>
          </cell>
          <cell r="I493">
            <v>5300</v>
          </cell>
          <cell r="J493">
            <v>531</v>
          </cell>
          <cell r="K493">
            <v>48</v>
          </cell>
          <cell r="M493" t="str">
            <v>Equipo Opminizador de Huellas Latentes</v>
          </cell>
          <cell r="N493">
            <v>0</v>
          </cell>
          <cell r="O493">
            <v>0</v>
          </cell>
          <cell r="P493">
            <v>0</v>
          </cell>
          <cell r="Q493" t="str">
            <v>Pieza</v>
          </cell>
        </row>
        <row r="494">
          <cell r="B494" t="str">
            <v>1365000530053149</v>
          </cell>
          <cell r="C494">
            <v>2023</v>
          </cell>
          <cell r="D494">
            <v>15</v>
          </cell>
          <cell r="E494">
            <v>1</v>
          </cell>
          <cell r="F494">
            <v>3</v>
          </cell>
          <cell r="G494">
            <v>6</v>
          </cell>
          <cell r="H494">
            <v>5000</v>
          </cell>
          <cell r="I494">
            <v>5300</v>
          </cell>
          <cell r="J494">
            <v>531</v>
          </cell>
          <cell r="K494">
            <v>49</v>
          </cell>
          <cell r="M494" t="str">
            <v>Equipo para análisis de documentos cuestionados ESDA, identificación de escritura oculta</v>
          </cell>
          <cell r="N494">
            <v>0</v>
          </cell>
          <cell r="O494">
            <v>0</v>
          </cell>
          <cell r="P494">
            <v>0</v>
          </cell>
          <cell r="Q494" t="str">
            <v>Pieza</v>
          </cell>
        </row>
        <row r="495">
          <cell r="B495" t="str">
            <v>1365000530053150</v>
          </cell>
          <cell r="C495">
            <v>2023</v>
          </cell>
          <cell r="D495">
            <v>15</v>
          </cell>
          <cell r="E495">
            <v>1</v>
          </cell>
          <cell r="F495">
            <v>3</v>
          </cell>
          <cell r="G495">
            <v>6</v>
          </cell>
          <cell r="H495">
            <v>5000</v>
          </cell>
          <cell r="I495">
            <v>5300</v>
          </cell>
          <cell r="J495">
            <v>531</v>
          </cell>
          <cell r="K495">
            <v>50</v>
          </cell>
          <cell r="M495" t="str">
            <v>Equipo para homogenizar sustancias VORTEX</v>
          </cell>
          <cell r="N495">
            <v>0</v>
          </cell>
          <cell r="O495">
            <v>0</v>
          </cell>
          <cell r="P495">
            <v>0</v>
          </cell>
          <cell r="Q495" t="str">
            <v>Pieza</v>
          </cell>
        </row>
        <row r="496">
          <cell r="B496" t="str">
            <v>1365000530053151</v>
          </cell>
          <cell r="C496">
            <v>2023</v>
          </cell>
          <cell r="D496">
            <v>15</v>
          </cell>
          <cell r="E496">
            <v>1</v>
          </cell>
          <cell r="F496">
            <v>3</v>
          </cell>
          <cell r="G496">
            <v>6</v>
          </cell>
          <cell r="H496">
            <v>5000</v>
          </cell>
          <cell r="I496">
            <v>5300</v>
          </cell>
          <cell r="J496">
            <v>531</v>
          </cell>
          <cell r="K496">
            <v>51</v>
          </cell>
          <cell r="M496" t="str">
            <v>Equipo portable de gas detector</v>
          </cell>
          <cell r="N496">
            <v>0</v>
          </cell>
          <cell r="O496">
            <v>0</v>
          </cell>
          <cell r="P496">
            <v>0</v>
          </cell>
          <cell r="Q496" t="str">
            <v>Pieza</v>
          </cell>
        </row>
        <row r="497">
          <cell r="B497" t="str">
            <v>1365000530053152</v>
          </cell>
          <cell r="C497">
            <v>2023</v>
          </cell>
          <cell r="D497">
            <v>15</v>
          </cell>
          <cell r="E497">
            <v>1</v>
          </cell>
          <cell r="F497">
            <v>3</v>
          </cell>
          <cell r="G497">
            <v>6</v>
          </cell>
          <cell r="H497">
            <v>5000</v>
          </cell>
          <cell r="I497">
            <v>5300</v>
          </cell>
          <cell r="J497">
            <v>531</v>
          </cell>
          <cell r="K497">
            <v>52</v>
          </cell>
          <cell r="M497" t="str">
            <v>Equipo portátil de análisis de suelo</v>
          </cell>
          <cell r="N497">
            <v>0</v>
          </cell>
          <cell r="O497">
            <v>0</v>
          </cell>
          <cell r="P497">
            <v>0</v>
          </cell>
          <cell r="Q497" t="str">
            <v>Pieza</v>
          </cell>
        </row>
        <row r="498">
          <cell r="B498" t="str">
            <v>1365000530053153</v>
          </cell>
          <cell r="C498">
            <v>2023</v>
          </cell>
          <cell r="D498">
            <v>15</v>
          </cell>
          <cell r="E498">
            <v>1</v>
          </cell>
          <cell r="F498">
            <v>3</v>
          </cell>
          <cell r="G498">
            <v>6</v>
          </cell>
          <cell r="H498">
            <v>5000</v>
          </cell>
          <cell r="I498">
            <v>5300</v>
          </cell>
          <cell r="J498">
            <v>531</v>
          </cell>
          <cell r="K498">
            <v>53</v>
          </cell>
          <cell r="M498" t="str">
            <v>Equipo Star Witnes</v>
          </cell>
          <cell r="N498">
            <v>0</v>
          </cell>
          <cell r="O498">
            <v>0</v>
          </cell>
          <cell r="P498">
            <v>0</v>
          </cell>
          <cell r="Q498" t="str">
            <v>Pieza</v>
          </cell>
        </row>
        <row r="499">
          <cell r="B499" t="str">
            <v>1365000530053154</v>
          </cell>
          <cell r="C499">
            <v>2023</v>
          </cell>
          <cell r="D499">
            <v>15</v>
          </cell>
          <cell r="E499">
            <v>1</v>
          </cell>
          <cell r="F499">
            <v>3</v>
          </cell>
          <cell r="G499">
            <v>6</v>
          </cell>
          <cell r="H499">
            <v>5000</v>
          </cell>
          <cell r="I499">
            <v>5300</v>
          </cell>
          <cell r="J499">
            <v>531</v>
          </cell>
          <cell r="K499">
            <v>54</v>
          </cell>
          <cell r="M499" t="str">
            <v>Equipo themomixer</v>
          </cell>
          <cell r="N499">
            <v>0</v>
          </cell>
          <cell r="O499">
            <v>0</v>
          </cell>
          <cell r="P499">
            <v>0</v>
          </cell>
          <cell r="Q499" t="str">
            <v>Pieza</v>
          </cell>
        </row>
        <row r="500">
          <cell r="B500" t="str">
            <v>1365000530053155</v>
          </cell>
          <cell r="C500">
            <v>2023</v>
          </cell>
          <cell r="D500">
            <v>15</v>
          </cell>
          <cell r="E500">
            <v>1</v>
          </cell>
          <cell r="F500">
            <v>3</v>
          </cell>
          <cell r="G500">
            <v>6</v>
          </cell>
          <cell r="H500">
            <v>5000</v>
          </cell>
          <cell r="I500">
            <v>5300</v>
          </cell>
          <cell r="J500">
            <v>531</v>
          </cell>
          <cell r="K500">
            <v>55</v>
          </cell>
          <cell r="M500" t="str">
            <v>Equipo y traje de explosivos</v>
          </cell>
          <cell r="N500">
            <v>0</v>
          </cell>
          <cell r="O500">
            <v>0</v>
          </cell>
          <cell r="P500">
            <v>0</v>
          </cell>
          <cell r="Q500" t="str">
            <v>Pieza</v>
          </cell>
        </row>
        <row r="501">
          <cell r="B501" t="str">
            <v>1365000530053156</v>
          </cell>
          <cell r="C501">
            <v>2023</v>
          </cell>
          <cell r="D501">
            <v>15</v>
          </cell>
          <cell r="E501">
            <v>1</v>
          </cell>
          <cell r="F501">
            <v>3</v>
          </cell>
          <cell r="G501">
            <v>6</v>
          </cell>
          <cell r="H501">
            <v>5000</v>
          </cell>
          <cell r="I501">
            <v>5300</v>
          </cell>
          <cell r="J501">
            <v>531</v>
          </cell>
          <cell r="K501">
            <v>56</v>
          </cell>
          <cell r="M501" t="str">
            <v>Equipo AFIS - Full Work Station</v>
          </cell>
          <cell r="N501">
            <v>0</v>
          </cell>
          <cell r="O501">
            <v>0</v>
          </cell>
          <cell r="P501">
            <v>0</v>
          </cell>
          <cell r="Q501" t="str">
            <v>Pieza</v>
          </cell>
        </row>
        <row r="502">
          <cell r="B502" t="str">
            <v>1365000530053157</v>
          </cell>
          <cell r="C502">
            <v>2023</v>
          </cell>
          <cell r="D502">
            <v>15</v>
          </cell>
          <cell r="E502">
            <v>1</v>
          </cell>
          <cell r="F502">
            <v>3</v>
          </cell>
          <cell r="G502">
            <v>6</v>
          </cell>
          <cell r="H502">
            <v>5000</v>
          </cell>
          <cell r="I502">
            <v>5300</v>
          </cell>
          <cell r="J502">
            <v>531</v>
          </cell>
          <cell r="K502">
            <v>57</v>
          </cell>
          <cell r="M502" t="str">
            <v>Espectrofómetro de Infrarrojo con accesorio de ATR y deshumificador</v>
          </cell>
          <cell r="N502">
            <v>0</v>
          </cell>
          <cell r="O502">
            <v>0</v>
          </cell>
          <cell r="P502">
            <v>0</v>
          </cell>
          <cell r="Q502" t="str">
            <v>Pieza</v>
          </cell>
        </row>
        <row r="503">
          <cell r="B503" t="str">
            <v>1365000530053158</v>
          </cell>
          <cell r="C503">
            <v>2023</v>
          </cell>
          <cell r="D503">
            <v>15</v>
          </cell>
          <cell r="E503">
            <v>1</v>
          </cell>
          <cell r="F503">
            <v>3</v>
          </cell>
          <cell r="G503">
            <v>6</v>
          </cell>
          <cell r="H503">
            <v>5000</v>
          </cell>
          <cell r="I503">
            <v>5300</v>
          </cell>
          <cell r="J503">
            <v>531</v>
          </cell>
          <cell r="K503">
            <v>58</v>
          </cell>
          <cell r="M503" t="str">
            <v>Estación de adquisición de balas/proyectiles compatibles con tecnología nacional</v>
          </cell>
          <cell r="N503">
            <v>0</v>
          </cell>
          <cell r="O503">
            <v>0</v>
          </cell>
          <cell r="P503">
            <v>0</v>
          </cell>
          <cell r="Q503" t="str">
            <v>Pieza</v>
          </cell>
        </row>
        <row r="504">
          <cell r="B504" t="str">
            <v>1365000530053159</v>
          </cell>
          <cell r="C504">
            <v>2023</v>
          </cell>
          <cell r="D504">
            <v>15</v>
          </cell>
          <cell r="E504">
            <v>1</v>
          </cell>
          <cell r="F504">
            <v>3</v>
          </cell>
          <cell r="G504">
            <v>6</v>
          </cell>
          <cell r="H504">
            <v>5000</v>
          </cell>
          <cell r="I504">
            <v>5300</v>
          </cell>
          <cell r="J504">
            <v>531</v>
          </cell>
          <cell r="K504">
            <v>59</v>
          </cell>
          <cell r="M504" t="str">
            <v>Estación de adquisición de casquillos compatibles con tecnología nacional</v>
          </cell>
          <cell r="N504">
            <v>0</v>
          </cell>
          <cell r="O504">
            <v>0</v>
          </cell>
          <cell r="P504">
            <v>0</v>
          </cell>
          <cell r="Q504" t="str">
            <v>Pieza</v>
          </cell>
        </row>
        <row r="505">
          <cell r="B505" t="str">
            <v>1365000530053160</v>
          </cell>
          <cell r="C505">
            <v>2023</v>
          </cell>
          <cell r="D505">
            <v>15</v>
          </cell>
          <cell r="E505">
            <v>1</v>
          </cell>
          <cell r="F505">
            <v>3</v>
          </cell>
          <cell r="G505">
            <v>6</v>
          </cell>
          <cell r="H505">
            <v>5000</v>
          </cell>
          <cell r="I505">
            <v>5300</v>
          </cell>
          <cell r="J505">
            <v>531</v>
          </cell>
          <cell r="K505">
            <v>60</v>
          </cell>
          <cell r="M505" t="str">
            <v>Estación de Captura Remota AFIS Cardscan/Telscan</v>
          </cell>
          <cell r="N505">
            <v>0</v>
          </cell>
          <cell r="O505">
            <v>0</v>
          </cell>
          <cell r="P505">
            <v>0</v>
          </cell>
          <cell r="Q505" t="str">
            <v>Pieza</v>
          </cell>
        </row>
        <row r="506">
          <cell r="B506" t="str">
            <v>1365000530053161</v>
          </cell>
          <cell r="C506">
            <v>2023</v>
          </cell>
          <cell r="D506">
            <v>15</v>
          </cell>
          <cell r="E506">
            <v>1</v>
          </cell>
          <cell r="F506">
            <v>3</v>
          </cell>
          <cell r="G506">
            <v>6</v>
          </cell>
          <cell r="H506">
            <v>5000</v>
          </cell>
          <cell r="I506">
            <v>5300</v>
          </cell>
          <cell r="J506">
            <v>531</v>
          </cell>
          <cell r="K506">
            <v>61</v>
          </cell>
          <cell r="M506" t="str">
            <v>Estación de correlación y/o consulta de casquillos y balas compatibles con tecnología nacional</v>
          </cell>
          <cell r="N506">
            <v>0</v>
          </cell>
          <cell r="O506">
            <v>0</v>
          </cell>
          <cell r="P506">
            <v>0</v>
          </cell>
          <cell r="Q506" t="str">
            <v>Pieza</v>
          </cell>
        </row>
        <row r="507">
          <cell r="B507" t="str">
            <v>1365000530053162</v>
          </cell>
          <cell r="C507">
            <v>2023</v>
          </cell>
          <cell r="D507">
            <v>15</v>
          </cell>
          <cell r="E507">
            <v>1</v>
          </cell>
          <cell r="F507">
            <v>3</v>
          </cell>
          <cell r="G507">
            <v>6</v>
          </cell>
          <cell r="H507">
            <v>5000</v>
          </cell>
          <cell r="I507">
            <v>5300</v>
          </cell>
          <cell r="J507">
            <v>531</v>
          </cell>
          <cell r="K507">
            <v>62</v>
          </cell>
          <cell r="M507" t="str">
            <v>Estación de huella latente</v>
          </cell>
          <cell r="N507">
            <v>0</v>
          </cell>
          <cell r="O507">
            <v>0</v>
          </cell>
          <cell r="P507">
            <v>0</v>
          </cell>
          <cell r="Q507" t="str">
            <v>Pieza</v>
          </cell>
        </row>
        <row r="508">
          <cell r="B508" t="str">
            <v>1365000530053163</v>
          </cell>
          <cell r="C508">
            <v>2023</v>
          </cell>
          <cell r="D508">
            <v>15</v>
          </cell>
          <cell r="E508">
            <v>1</v>
          </cell>
          <cell r="F508">
            <v>3</v>
          </cell>
          <cell r="G508">
            <v>6</v>
          </cell>
          <cell r="H508">
            <v>5000</v>
          </cell>
          <cell r="I508">
            <v>5300</v>
          </cell>
          <cell r="J508">
            <v>531</v>
          </cell>
          <cell r="K508">
            <v>63</v>
          </cell>
          <cell r="M508" t="str">
            <v>Estación de investigación para huellas latentes con luz de diferentes longitudes de onda</v>
          </cell>
          <cell r="N508">
            <v>0</v>
          </cell>
          <cell r="O508">
            <v>0</v>
          </cell>
          <cell r="P508">
            <v>0</v>
          </cell>
          <cell r="Q508" t="str">
            <v>Pieza</v>
          </cell>
        </row>
        <row r="509">
          <cell r="B509" t="str">
            <v>1365000530053164</v>
          </cell>
          <cell r="C509">
            <v>2023</v>
          </cell>
          <cell r="D509">
            <v>15</v>
          </cell>
          <cell r="E509">
            <v>1</v>
          </cell>
          <cell r="F509">
            <v>3</v>
          </cell>
          <cell r="G509">
            <v>6</v>
          </cell>
          <cell r="H509">
            <v>5000</v>
          </cell>
          <cell r="I509">
            <v>5300</v>
          </cell>
          <cell r="J509">
            <v>531</v>
          </cell>
          <cell r="K509">
            <v>64</v>
          </cell>
          <cell r="M509" t="str">
            <v>Estación de necropsia</v>
          </cell>
          <cell r="N509">
            <v>0</v>
          </cell>
          <cell r="O509">
            <v>0</v>
          </cell>
          <cell r="P509">
            <v>0</v>
          </cell>
          <cell r="Q509" t="str">
            <v>Pieza</v>
          </cell>
        </row>
        <row r="510">
          <cell r="B510" t="str">
            <v>1365000530053165</v>
          </cell>
          <cell r="C510">
            <v>2023</v>
          </cell>
          <cell r="D510">
            <v>15</v>
          </cell>
          <cell r="E510">
            <v>1</v>
          </cell>
          <cell r="F510">
            <v>3</v>
          </cell>
          <cell r="G510">
            <v>6</v>
          </cell>
          <cell r="H510">
            <v>5000</v>
          </cell>
          <cell r="I510">
            <v>5300</v>
          </cell>
          <cell r="J510">
            <v>531</v>
          </cell>
          <cell r="K510">
            <v>65</v>
          </cell>
          <cell r="M510" t="str">
            <v>Estación de operaciones para necropsias para putrefactos e infectología</v>
          </cell>
          <cell r="N510">
            <v>0</v>
          </cell>
          <cell r="O510">
            <v>0</v>
          </cell>
          <cell r="P510">
            <v>0</v>
          </cell>
          <cell r="Q510" t="str">
            <v>Pieza</v>
          </cell>
        </row>
        <row r="511">
          <cell r="B511" t="str">
            <v>1365000530053166</v>
          </cell>
          <cell r="C511">
            <v>2023</v>
          </cell>
          <cell r="D511">
            <v>15</v>
          </cell>
          <cell r="E511">
            <v>1</v>
          </cell>
          <cell r="F511">
            <v>3</v>
          </cell>
          <cell r="G511">
            <v>6</v>
          </cell>
          <cell r="H511">
            <v>5000</v>
          </cell>
          <cell r="I511">
            <v>5300</v>
          </cell>
          <cell r="J511">
            <v>531</v>
          </cell>
          <cell r="K511">
            <v>66</v>
          </cell>
          <cell r="M511" t="str">
            <v>Estación de referencia y sistema de posicionamiento geográfico portátil</v>
          </cell>
          <cell r="N511">
            <v>0</v>
          </cell>
          <cell r="O511">
            <v>0</v>
          </cell>
          <cell r="P511">
            <v>0</v>
          </cell>
          <cell r="Q511" t="str">
            <v>Pieza</v>
          </cell>
        </row>
        <row r="512">
          <cell r="B512" t="str">
            <v>1365000530053167</v>
          </cell>
          <cell r="C512">
            <v>2023</v>
          </cell>
          <cell r="D512">
            <v>15</v>
          </cell>
          <cell r="E512">
            <v>1</v>
          </cell>
          <cell r="F512">
            <v>3</v>
          </cell>
          <cell r="G512">
            <v>6</v>
          </cell>
          <cell r="H512">
            <v>5000</v>
          </cell>
          <cell r="I512">
            <v>5300</v>
          </cell>
          <cell r="J512">
            <v>531</v>
          </cell>
          <cell r="K512">
            <v>67</v>
          </cell>
          <cell r="M512" t="str">
            <v>Estación de trabajo tipo cámara con fuente de luz UV para PCR</v>
          </cell>
          <cell r="N512">
            <v>0</v>
          </cell>
          <cell r="O512">
            <v>0</v>
          </cell>
          <cell r="P512">
            <v>0</v>
          </cell>
          <cell r="Q512" t="str">
            <v>Pieza</v>
          </cell>
        </row>
        <row r="513">
          <cell r="B513" t="str">
            <v>1365000530053168</v>
          </cell>
          <cell r="C513">
            <v>2023</v>
          </cell>
          <cell r="D513">
            <v>15</v>
          </cell>
          <cell r="E513">
            <v>1</v>
          </cell>
          <cell r="F513">
            <v>3</v>
          </cell>
          <cell r="G513">
            <v>6</v>
          </cell>
          <cell r="H513">
            <v>5000</v>
          </cell>
          <cell r="I513">
            <v>5300</v>
          </cell>
          <cell r="J513">
            <v>531</v>
          </cell>
          <cell r="K513">
            <v>68</v>
          </cell>
          <cell r="M513" t="str">
            <v>Estación fija de análisis forense FRED con software Encase Forensic, FTK e IEF</v>
          </cell>
          <cell r="N513">
            <v>0</v>
          </cell>
          <cell r="O513">
            <v>0</v>
          </cell>
          <cell r="P513">
            <v>0</v>
          </cell>
          <cell r="Q513" t="str">
            <v>Pieza</v>
          </cell>
        </row>
        <row r="514">
          <cell r="B514" t="str">
            <v>1365000530053169</v>
          </cell>
          <cell r="C514">
            <v>2023</v>
          </cell>
          <cell r="D514">
            <v>15</v>
          </cell>
          <cell r="E514">
            <v>1</v>
          </cell>
          <cell r="F514">
            <v>3</v>
          </cell>
          <cell r="G514">
            <v>6</v>
          </cell>
          <cell r="H514">
            <v>5000</v>
          </cell>
          <cell r="I514">
            <v>5300</v>
          </cell>
          <cell r="J514">
            <v>531</v>
          </cell>
          <cell r="K514">
            <v>69</v>
          </cell>
          <cell r="M514" t="str">
            <v>Estación portátil de análisis forense con Software Encase Forensic, FTK, IEF, Kit de Ultrakit con bloqueadores de escritura y duplicador de discos duros TD 2 Tableau</v>
          </cell>
          <cell r="N514">
            <v>0</v>
          </cell>
          <cell r="O514">
            <v>0</v>
          </cell>
          <cell r="P514">
            <v>0</v>
          </cell>
          <cell r="Q514" t="str">
            <v>Pieza</v>
          </cell>
        </row>
        <row r="515">
          <cell r="B515" t="str">
            <v>1365000530053170</v>
          </cell>
          <cell r="C515">
            <v>2023</v>
          </cell>
          <cell r="D515">
            <v>15</v>
          </cell>
          <cell r="E515">
            <v>1</v>
          </cell>
          <cell r="F515">
            <v>3</v>
          </cell>
          <cell r="G515">
            <v>6</v>
          </cell>
          <cell r="H515">
            <v>5000</v>
          </cell>
          <cell r="I515">
            <v>5300</v>
          </cell>
          <cell r="J515">
            <v>531</v>
          </cell>
          <cell r="K515">
            <v>70</v>
          </cell>
          <cell r="M515" t="str">
            <v>Estación total para topografía con distanciómetro</v>
          </cell>
          <cell r="N515">
            <v>0</v>
          </cell>
          <cell r="O515">
            <v>0</v>
          </cell>
          <cell r="P515">
            <v>0</v>
          </cell>
          <cell r="Q515" t="str">
            <v>Pieza</v>
          </cell>
        </row>
        <row r="516">
          <cell r="B516" t="str">
            <v>1365000530053171</v>
          </cell>
          <cell r="C516">
            <v>2023</v>
          </cell>
          <cell r="D516">
            <v>15</v>
          </cell>
          <cell r="E516">
            <v>1</v>
          </cell>
          <cell r="F516">
            <v>3</v>
          </cell>
          <cell r="G516">
            <v>6</v>
          </cell>
          <cell r="H516">
            <v>5000</v>
          </cell>
          <cell r="I516">
            <v>5300</v>
          </cell>
          <cell r="J516">
            <v>531</v>
          </cell>
          <cell r="K516">
            <v>71</v>
          </cell>
          <cell r="M516" t="str">
            <v>Estación Verificadora AFIS</v>
          </cell>
          <cell r="N516">
            <v>0</v>
          </cell>
          <cell r="O516">
            <v>0</v>
          </cell>
          <cell r="P516">
            <v>0</v>
          </cell>
          <cell r="Q516" t="str">
            <v>Pieza</v>
          </cell>
        </row>
        <row r="517">
          <cell r="B517" t="str">
            <v>1365000530053172</v>
          </cell>
          <cell r="C517">
            <v>2023</v>
          </cell>
          <cell r="D517">
            <v>15</v>
          </cell>
          <cell r="E517">
            <v>1</v>
          </cell>
          <cell r="F517">
            <v>3</v>
          </cell>
          <cell r="G517">
            <v>6</v>
          </cell>
          <cell r="H517">
            <v>5000</v>
          </cell>
          <cell r="I517">
            <v>5300</v>
          </cell>
          <cell r="J517">
            <v>531</v>
          </cell>
          <cell r="K517">
            <v>72</v>
          </cell>
          <cell r="M517" t="str">
            <v>Estereoscopio</v>
          </cell>
          <cell r="N517">
            <v>0</v>
          </cell>
          <cell r="O517">
            <v>0</v>
          </cell>
          <cell r="P517">
            <v>0</v>
          </cell>
          <cell r="Q517" t="str">
            <v>Pieza</v>
          </cell>
        </row>
        <row r="518">
          <cell r="B518" t="str">
            <v>1365000530053173</v>
          </cell>
          <cell r="C518">
            <v>2023</v>
          </cell>
          <cell r="D518">
            <v>15</v>
          </cell>
          <cell r="E518">
            <v>1</v>
          </cell>
          <cell r="F518">
            <v>3</v>
          </cell>
          <cell r="G518">
            <v>6</v>
          </cell>
          <cell r="H518">
            <v>5000</v>
          </cell>
          <cell r="I518">
            <v>5300</v>
          </cell>
          <cell r="J518">
            <v>531</v>
          </cell>
          <cell r="K518">
            <v>73</v>
          </cell>
          <cell r="M518" t="str">
            <v>Estereoscopio microscópico SMZ660</v>
          </cell>
          <cell r="N518">
            <v>0</v>
          </cell>
          <cell r="O518">
            <v>0</v>
          </cell>
          <cell r="P518">
            <v>0</v>
          </cell>
          <cell r="Q518" t="str">
            <v>Pieza</v>
          </cell>
        </row>
        <row r="519">
          <cell r="B519" t="str">
            <v>1365000530053174</v>
          </cell>
          <cell r="C519">
            <v>2023</v>
          </cell>
          <cell r="D519">
            <v>15</v>
          </cell>
          <cell r="E519">
            <v>1</v>
          </cell>
          <cell r="F519">
            <v>3</v>
          </cell>
          <cell r="G519">
            <v>6</v>
          </cell>
          <cell r="H519">
            <v>5000</v>
          </cell>
          <cell r="I519">
            <v>5300</v>
          </cell>
          <cell r="J519">
            <v>531</v>
          </cell>
          <cell r="K519">
            <v>74</v>
          </cell>
          <cell r="M519" t="str">
            <v>Estuche de lámparas fluorescentes para el revelado de huellas latentes</v>
          </cell>
          <cell r="N519">
            <v>0</v>
          </cell>
          <cell r="O519">
            <v>0</v>
          </cell>
          <cell r="P519">
            <v>0</v>
          </cell>
          <cell r="Q519" t="str">
            <v>Pieza</v>
          </cell>
        </row>
        <row r="520">
          <cell r="B520" t="str">
            <v>1365000530053175</v>
          </cell>
          <cell r="C520">
            <v>2023</v>
          </cell>
          <cell r="D520">
            <v>15</v>
          </cell>
          <cell r="E520">
            <v>1</v>
          </cell>
          <cell r="F520">
            <v>3</v>
          </cell>
          <cell r="G520">
            <v>6</v>
          </cell>
          <cell r="H520">
            <v>5000</v>
          </cell>
          <cell r="I520">
            <v>5300</v>
          </cell>
          <cell r="J520">
            <v>531</v>
          </cell>
          <cell r="K520">
            <v>75</v>
          </cell>
          <cell r="M520" t="str">
            <v>Fotómetro de microplaca</v>
          </cell>
          <cell r="N520">
            <v>0</v>
          </cell>
          <cell r="O520">
            <v>0</v>
          </cell>
          <cell r="P520">
            <v>0</v>
          </cell>
          <cell r="Q520" t="str">
            <v>Pieza</v>
          </cell>
        </row>
        <row r="521">
          <cell r="B521" t="str">
            <v>1365000530053176</v>
          </cell>
          <cell r="C521">
            <v>2023</v>
          </cell>
          <cell r="D521">
            <v>15</v>
          </cell>
          <cell r="E521">
            <v>1</v>
          </cell>
          <cell r="F521">
            <v>3</v>
          </cell>
          <cell r="G521">
            <v>6</v>
          </cell>
          <cell r="H521">
            <v>5000</v>
          </cell>
          <cell r="I521">
            <v>5300</v>
          </cell>
          <cell r="J521">
            <v>531</v>
          </cell>
          <cell r="K521">
            <v>76</v>
          </cell>
          <cell r="M521" t="str">
            <v>Gabinete extractor de vapores de cianocrilato</v>
          </cell>
          <cell r="N521">
            <v>0</v>
          </cell>
          <cell r="O521">
            <v>0</v>
          </cell>
          <cell r="P521">
            <v>0</v>
          </cell>
          <cell r="Q521" t="str">
            <v>Pieza</v>
          </cell>
        </row>
        <row r="522">
          <cell r="B522" t="str">
            <v>1365000530053177</v>
          </cell>
          <cell r="C522">
            <v>2023</v>
          </cell>
          <cell r="D522">
            <v>15</v>
          </cell>
          <cell r="E522">
            <v>1</v>
          </cell>
          <cell r="F522">
            <v>3</v>
          </cell>
          <cell r="G522">
            <v>6</v>
          </cell>
          <cell r="H522">
            <v>5000</v>
          </cell>
          <cell r="I522">
            <v>5300</v>
          </cell>
          <cell r="J522">
            <v>531</v>
          </cell>
          <cell r="K522">
            <v>77</v>
          </cell>
          <cell r="M522" t="str">
            <v>Gabinete para secado de prendas</v>
          </cell>
          <cell r="N522">
            <v>0</v>
          </cell>
          <cell r="O522">
            <v>0</v>
          </cell>
          <cell r="P522">
            <v>0</v>
          </cell>
          <cell r="Q522" t="str">
            <v>Pieza</v>
          </cell>
        </row>
        <row r="523">
          <cell r="B523" t="str">
            <v>1365000530053178</v>
          </cell>
          <cell r="C523">
            <v>2023</v>
          </cell>
          <cell r="D523">
            <v>15</v>
          </cell>
          <cell r="E523">
            <v>1</v>
          </cell>
          <cell r="F523">
            <v>3</v>
          </cell>
          <cell r="G523">
            <v>6</v>
          </cell>
          <cell r="H523">
            <v>5000</v>
          </cell>
          <cell r="I523">
            <v>5300</v>
          </cell>
          <cell r="J523">
            <v>531</v>
          </cell>
          <cell r="K523">
            <v>78</v>
          </cell>
          <cell r="M523" t="str">
            <v>Gabinete de laboratorio con vitrina</v>
          </cell>
          <cell r="N523">
            <v>0</v>
          </cell>
          <cell r="O523">
            <v>0</v>
          </cell>
          <cell r="P523">
            <v>0</v>
          </cell>
          <cell r="Q523" t="str">
            <v>Pieza</v>
          </cell>
        </row>
        <row r="524">
          <cell r="B524" t="str">
            <v>1365000530053179</v>
          </cell>
          <cell r="C524">
            <v>2023</v>
          </cell>
          <cell r="D524">
            <v>15</v>
          </cell>
          <cell r="E524">
            <v>1</v>
          </cell>
          <cell r="F524">
            <v>3</v>
          </cell>
          <cell r="G524">
            <v>6</v>
          </cell>
          <cell r="H524">
            <v>5000</v>
          </cell>
          <cell r="I524">
            <v>5300</v>
          </cell>
          <cell r="J524">
            <v>531</v>
          </cell>
          <cell r="K524">
            <v>79</v>
          </cell>
          <cell r="M524" t="str">
            <v>Generador de nitrógeno</v>
          </cell>
          <cell r="N524">
            <v>0</v>
          </cell>
          <cell r="O524">
            <v>0</v>
          </cell>
          <cell r="P524">
            <v>0</v>
          </cell>
          <cell r="Q524" t="str">
            <v>Pieza</v>
          </cell>
        </row>
        <row r="525">
          <cell r="B525" t="str">
            <v>1365000530053180</v>
          </cell>
          <cell r="C525">
            <v>2023</v>
          </cell>
          <cell r="D525">
            <v>15</v>
          </cell>
          <cell r="E525">
            <v>1</v>
          </cell>
          <cell r="F525">
            <v>3</v>
          </cell>
          <cell r="G525">
            <v>6</v>
          </cell>
          <cell r="H525">
            <v>5000</v>
          </cell>
          <cell r="I525">
            <v>5300</v>
          </cell>
          <cell r="J525">
            <v>531</v>
          </cell>
          <cell r="K525">
            <v>80</v>
          </cell>
          <cell r="M525" t="str">
            <v>Georradar</v>
          </cell>
          <cell r="N525">
            <v>0</v>
          </cell>
          <cell r="O525">
            <v>0</v>
          </cell>
          <cell r="P525">
            <v>0</v>
          </cell>
          <cell r="Q525" t="str">
            <v>Pieza</v>
          </cell>
        </row>
        <row r="526">
          <cell r="B526" t="str">
            <v>1365000530053181</v>
          </cell>
          <cell r="C526">
            <v>2023</v>
          </cell>
          <cell r="D526">
            <v>15</v>
          </cell>
          <cell r="E526">
            <v>1</v>
          </cell>
          <cell r="F526">
            <v>3</v>
          </cell>
          <cell r="G526">
            <v>6</v>
          </cell>
          <cell r="H526">
            <v>5000</v>
          </cell>
          <cell r="I526">
            <v>5300</v>
          </cell>
          <cell r="J526">
            <v>531</v>
          </cell>
          <cell r="K526">
            <v>81</v>
          </cell>
          <cell r="M526" t="str">
            <v>Grabadoras Digitales que graben en formato WAV</v>
          </cell>
          <cell r="N526">
            <v>0</v>
          </cell>
          <cell r="O526">
            <v>0</v>
          </cell>
          <cell r="P526">
            <v>0</v>
          </cell>
          <cell r="Q526" t="str">
            <v>Pieza</v>
          </cell>
        </row>
        <row r="527">
          <cell r="B527" t="str">
            <v>1365000530053182</v>
          </cell>
          <cell r="C527">
            <v>2023</v>
          </cell>
          <cell r="D527">
            <v>15</v>
          </cell>
          <cell r="E527">
            <v>1</v>
          </cell>
          <cell r="F527">
            <v>3</v>
          </cell>
          <cell r="G527">
            <v>6</v>
          </cell>
          <cell r="H527">
            <v>5000</v>
          </cell>
          <cell r="I527">
            <v>5300</v>
          </cell>
          <cell r="J527">
            <v>531</v>
          </cell>
          <cell r="K527">
            <v>82</v>
          </cell>
          <cell r="M527" t="str">
            <v>Horno de esterilización</v>
          </cell>
          <cell r="N527">
            <v>0</v>
          </cell>
          <cell r="O527">
            <v>0</v>
          </cell>
          <cell r="P527">
            <v>0</v>
          </cell>
          <cell r="Q527" t="str">
            <v>Pieza</v>
          </cell>
        </row>
        <row r="528">
          <cell r="B528" t="str">
            <v>1365000530053183</v>
          </cell>
          <cell r="C528">
            <v>2023</v>
          </cell>
          <cell r="D528">
            <v>15</v>
          </cell>
          <cell r="E528">
            <v>1</v>
          </cell>
          <cell r="F528">
            <v>3</v>
          </cell>
          <cell r="G528">
            <v>6</v>
          </cell>
          <cell r="H528">
            <v>5000</v>
          </cell>
          <cell r="I528">
            <v>5300</v>
          </cell>
          <cell r="J528">
            <v>531</v>
          </cell>
          <cell r="K528">
            <v>83</v>
          </cell>
          <cell r="M528" t="str">
            <v>Horno de microondas para digestión de muestras</v>
          </cell>
          <cell r="N528">
            <v>0</v>
          </cell>
          <cell r="O528">
            <v>0</v>
          </cell>
          <cell r="P528">
            <v>0</v>
          </cell>
          <cell r="Q528" t="str">
            <v>Pieza</v>
          </cell>
        </row>
        <row r="529">
          <cell r="B529" t="str">
            <v>1365000530053184</v>
          </cell>
          <cell r="C529">
            <v>2023</v>
          </cell>
          <cell r="D529">
            <v>15</v>
          </cell>
          <cell r="E529">
            <v>1</v>
          </cell>
          <cell r="F529">
            <v>3</v>
          </cell>
          <cell r="G529">
            <v>6</v>
          </cell>
          <cell r="H529">
            <v>5000</v>
          </cell>
          <cell r="I529">
            <v>5300</v>
          </cell>
          <cell r="J529">
            <v>531</v>
          </cell>
          <cell r="K529">
            <v>84</v>
          </cell>
          <cell r="M529" t="str">
            <v>Incubadora de baño seco digital</v>
          </cell>
          <cell r="N529">
            <v>0</v>
          </cell>
          <cell r="O529">
            <v>0</v>
          </cell>
          <cell r="P529">
            <v>0</v>
          </cell>
          <cell r="Q529" t="str">
            <v>Pieza</v>
          </cell>
        </row>
        <row r="530">
          <cell r="B530" t="str">
            <v>1365000530053185</v>
          </cell>
          <cell r="C530">
            <v>2023</v>
          </cell>
          <cell r="D530">
            <v>15</v>
          </cell>
          <cell r="E530">
            <v>1</v>
          </cell>
          <cell r="F530">
            <v>3</v>
          </cell>
          <cell r="G530">
            <v>6</v>
          </cell>
          <cell r="H530">
            <v>5000</v>
          </cell>
          <cell r="I530">
            <v>5300</v>
          </cell>
          <cell r="J530">
            <v>531</v>
          </cell>
          <cell r="K530">
            <v>85</v>
          </cell>
          <cell r="M530" t="str">
            <v>Kit de exploración</v>
          </cell>
          <cell r="N530">
            <v>0</v>
          </cell>
          <cell r="O530">
            <v>0</v>
          </cell>
          <cell r="P530">
            <v>0</v>
          </cell>
          <cell r="Q530" t="str">
            <v>Kit</v>
          </cell>
        </row>
        <row r="531">
          <cell r="B531" t="str">
            <v>1365000530053186</v>
          </cell>
          <cell r="C531">
            <v>2023</v>
          </cell>
          <cell r="D531">
            <v>15</v>
          </cell>
          <cell r="E531">
            <v>1</v>
          </cell>
          <cell r="F531">
            <v>3</v>
          </cell>
          <cell r="G531">
            <v>6</v>
          </cell>
          <cell r="H531">
            <v>5000</v>
          </cell>
          <cell r="I531">
            <v>5300</v>
          </cell>
          <cell r="J531">
            <v>531</v>
          </cell>
          <cell r="K531">
            <v>86</v>
          </cell>
          <cell r="M531" t="str">
            <v>Kit de restructuración de matrículas</v>
          </cell>
          <cell r="N531">
            <v>0</v>
          </cell>
          <cell r="O531">
            <v>0</v>
          </cell>
          <cell r="P531">
            <v>0</v>
          </cell>
          <cell r="Q531" t="str">
            <v>Kit</v>
          </cell>
        </row>
        <row r="532">
          <cell r="B532" t="str">
            <v>1365000530053187</v>
          </cell>
          <cell r="C532">
            <v>2023</v>
          </cell>
          <cell r="D532">
            <v>15</v>
          </cell>
          <cell r="E532">
            <v>1</v>
          </cell>
          <cell r="F532">
            <v>3</v>
          </cell>
          <cell r="G532">
            <v>6</v>
          </cell>
          <cell r="H532">
            <v>5000</v>
          </cell>
          <cell r="I532">
            <v>5300</v>
          </cell>
          <cell r="J532">
            <v>531</v>
          </cell>
          <cell r="K532">
            <v>87</v>
          </cell>
          <cell r="M532" t="str">
            <v>Kit de trayectoria láser</v>
          </cell>
          <cell r="N532">
            <v>0</v>
          </cell>
          <cell r="O532">
            <v>0</v>
          </cell>
          <cell r="P532">
            <v>0</v>
          </cell>
          <cell r="Q532" t="str">
            <v>Kit</v>
          </cell>
        </row>
        <row r="533">
          <cell r="B533" t="str">
            <v>1365000530053188</v>
          </cell>
          <cell r="C533">
            <v>2023</v>
          </cell>
          <cell r="D533">
            <v>15</v>
          </cell>
          <cell r="E533">
            <v>1</v>
          </cell>
          <cell r="F533">
            <v>3</v>
          </cell>
          <cell r="G533">
            <v>6</v>
          </cell>
          <cell r="H533">
            <v>5000</v>
          </cell>
          <cell r="I533">
            <v>5300</v>
          </cell>
          <cell r="J533">
            <v>531</v>
          </cell>
          <cell r="K533">
            <v>88</v>
          </cell>
          <cell r="M533" t="str">
            <v>Kit de herramientas de antropología</v>
          </cell>
          <cell r="N533">
            <v>0</v>
          </cell>
          <cell r="O533">
            <v>0</v>
          </cell>
          <cell r="P533">
            <v>0</v>
          </cell>
          <cell r="Q533" t="str">
            <v>Kit</v>
          </cell>
        </row>
        <row r="534">
          <cell r="B534" t="str">
            <v>1365000530053189</v>
          </cell>
          <cell r="C534">
            <v>2023</v>
          </cell>
          <cell r="D534">
            <v>15</v>
          </cell>
          <cell r="E534">
            <v>1</v>
          </cell>
          <cell r="F534">
            <v>3</v>
          </cell>
          <cell r="G534">
            <v>6</v>
          </cell>
          <cell r="H534">
            <v>5000</v>
          </cell>
          <cell r="I534">
            <v>5300</v>
          </cell>
          <cell r="J534">
            <v>531</v>
          </cell>
          <cell r="K534">
            <v>89</v>
          </cell>
          <cell r="M534" t="str">
            <v>Kit de trayectorias balísticas</v>
          </cell>
          <cell r="N534">
            <v>0</v>
          </cell>
          <cell r="O534">
            <v>0</v>
          </cell>
          <cell r="P534">
            <v>0</v>
          </cell>
          <cell r="Q534" t="str">
            <v>Kit</v>
          </cell>
        </row>
        <row r="535">
          <cell r="B535" t="str">
            <v>1365000530053190</v>
          </cell>
          <cell r="C535">
            <v>2023</v>
          </cell>
          <cell r="D535">
            <v>15</v>
          </cell>
          <cell r="E535">
            <v>1</v>
          </cell>
          <cell r="F535">
            <v>3</v>
          </cell>
          <cell r="G535">
            <v>6</v>
          </cell>
          <cell r="H535">
            <v>5000</v>
          </cell>
          <cell r="I535">
            <v>5300</v>
          </cell>
          <cell r="J535">
            <v>531</v>
          </cell>
          <cell r="K535">
            <v>90</v>
          </cell>
          <cell r="M535" t="str">
            <v>KRI Portable Gas Detector</v>
          </cell>
          <cell r="N535">
            <v>0</v>
          </cell>
          <cell r="O535">
            <v>0</v>
          </cell>
          <cell r="P535">
            <v>0</v>
          </cell>
          <cell r="Q535" t="str">
            <v>Kit</v>
          </cell>
        </row>
        <row r="536">
          <cell r="B536" t="str">
            <v>1365000530053191</v>
          </cell>
          <cell r="C536">
            <v>2023</v>
          </cell>
          <cell r="D536">
            <v>15</v>
          </cell>
          <cell r="E536">
            <v>1</v>
          </cell>
          <cell r="F536">
            <v>3</v>
          </cell>
          <cell r="G536">
            <v>6</v>
          </cell>
          <cell r="H536">
            <v>5000</v>
          </cell>
          <cell r="I536">
            <v>5300</v>
          </cell>
          <cell r="J536">
            <v>531</v>
          </cell>
          <cell r="K536">
            <v>91</v>
          </cell>
          <cell r="M536" t="str">
            <v>Laboratorio de impresión fotográfica termal en seco</v>
          </cell>
          <cell r="N536">
            <v>0</v>
          </cell>
          <cell r="O536">
            <v>0</v>
          </cell>
          <cell r="P536">
            <v>0</v>
          </cell>
          <cell r="Q536" t="str">
            <v>Pieza</v>
          </cell>
        </row>
        <row r="537">
          <cell r="B537" t="str">
            <v>1365000530053192</v>
          </cell>
          <cell r="C537">
            <v>2023</v>
          </cell>
          <cell r="D537">
            <v>15</v>
          </cell>
          <cell r="E537">
            <v>1</v>
          </cell>
          <cell r="F537">
            <v>3</v>
          </cell>
          <cell r="G537">
            <v>6</v>
          </cell>
          <cell r="H537">
            <v>5000</v>
          </cell>
          <cell r="I537">
            <v>5300</v>
          </cell>
          <cell r="J537">
            <v>531</v>
          </cell>
          <cell r="K537">
            <v>92</v>
          </cell>
          <cell r="M537" t="str">
            <v>Lavador de microplacas</v>
          </cell>
          <cell r="N537">
            <v>0</v>
          </cell>
          <cell r="O537">
            <v>0</v>
          </cell>
          <cell r="P537">
            <v>0</v>
          </cell>
          <cell r="Q537" t="str">
            <v>Pieza</v>
          </cell>
        </row>
        <row r="538">
          <cell r="B538" t="str">
            <v>1365000530053193</v>
          </cell>
          <cell r="C538">
            <v>2023</v>
          </cell>
          <cell r="D538">
            <v>15</v>
          </cell>
          <cell r="E538">
            <v>1</v>
          </cell>
          <cell r="F538">
            <v>3</v>
          </cell>
          <cell r="G538">
            <v>6</v>
          </cell>
          <cell r="H538">
            <v>5000</v>
          </cell>
          <cell r="I538">
            <v>5300</v>
          </cell>
          <cell r="J538">
            <v>531</v>
          </cell>
          <cell r="K538">
            <v>93</v>
          </cell>
          <cell r="M538" t="str">
            <v>Lector de microchips de mano</v>
          </cell>
          <cell r="N538">
            <v>0</v>
          </cell>
          <cell r="O538">
            <v>0</v>
          </cell>
          <cell r="P538">
            <v>0</v>
          </cell>
          <cell r="Q538" t="str">
            <v>Pieza</v>
          </cell>
        </row>
        <row r="539">
          <cell r="B539" t="str">
            <v>1365000530053194</v>
          </cell>
          <cell r="C539">
            <v>2023</v>
          </cell>
          <cell r="D539">
            <v>15</v>
          </cell>
          <cell r="E539">
            <v>1</v>
          </cell>
          <cell r="F539">
            <v>3</v>
          </cell>
          <cell r="G539">
            <v>6</v>
          </cell>
          <cell r="H539">
            <v>5000</v>
          </cell>
          <cell r="I539">
            <v>5300</v>
          </cell>
          <cell r="J539">
            <v>531</v>
          </cell>
          <cell r="K539">
            <v>94</v>
          </cell>
          <cell r="M539" t="str">
            <v>Levantador electroestático impresiones polvo</v>
          </cell>
          <cell r="N539">
            <v>0</v>
          </cell>
          <cell r="O539">
            <v>0</v>
          </cell>
          <cell r="P539">
            <v>0</v>
          </cell>
          <cell r="Q539" t="str">
            <v>Pieza</v>
          </cell>
        </row>
        <row r="540">
          <cell r="B540" t="str">
            <v>1365000530053195</v>
          </cell>
          <cell r="C540">
            <v>2023</v>
          </cell>
          <cell r="D540">
            <v>15</v>
          </cell>
          <cell r="E540">
            <v>1</v>
          </cell>
          <cell r="F540">
            <v>3</v>
          </cell>
          <cell r="G540">
            <v>6</v>
          </cell>
          <cell r="H540">
            <v>5000</v>
          </cell>
          <cell r="I540">
            <v>5300</v>
          </cell>
          <cell r="J540">
            <v>531</v>
          </cell>
          <cell r="K540">
            <v>95</v>
          </cell>
          <cell r="M540" t="str">
            <v>Limpiador ultrasónico</v>
          </cell>
          <cell r="N540">
            <v>0</v>
          </cell>
          <cell r="O540">
            <v>0</v>
          </cell>
          <cell r="P540">
            <v>0</v>
          </cell>
          <cell r="Q540" t="str">
            <v>Pieza</v>
          </cell>
        </row>
        <row r="541">
          <cell r="B541" t="str">
            <v>1365000530053196</v>
          </cell>
          <cell r="C541">
            <v>2023</v>
          </cell>
          <cell r="D541">
            <v>15</v>
          </cell>
          <cell r="E541">
            <v>1</v>
          </cell>
          <cell r="F541">
            <v>3</v>
          </cell>
          <cell r="G541">
            <v>6</v>
          </cell>
          <cell r="H541">
            <v>5000</v>
          </cell>
          <cell r="I541">
            <v>5300</v>
          </cell>
          <cell r="J541">
            <v>531</v>
          </cell>
          <cell r="K541">
            <v>96</v>
          </cell>
          <cell r="M541" t="str">
            <v>Medidor digital de compactación del suelo</v>
          </cell>
          <cell r="N541">
            <v>0</v>
          </cell>
          <cell r="O541">
            <v>0</v>
          </cell>
          <cell r="P541">
            <v>0</v>
          </cell>
          <cell r="Q541" t="str">
            <v>Pieza</v>
          </cell>
        </row>
        <row r="542">
          <cell r="B542" t="str">
            <v>1365000530053197</v>
          </cell>
          <cell r="C542">
            <v>2023</v>
          </cell>
          <cell r="D542">
            <v>15</v>
          </cell>
          <cell r="E542">
            <v>1</v>
          </cell>
          <cell r="F542">
            <v>3</v>
          </cell>
          <cell r="G542">
            <v>6</v>
          </cell>
          <cell r="H542">
            <v>5000</v>
          </cell>
          <cell r="I542">
            <v>5300</v>
          </cell>
          <cell r="J542">
            <v>531</v>
          </cell>
          <cell r="K542">
            <v>97</v>
          </cell>
          <cell r="M542" t="str">
            <v>Medidor portátil de salinidad, conductividad, oxígeno disuelto y temperatura</v>
          </cell>
          <cell r="N542">
            <v>0</v>
          </cell>
          <cell r="O542">
            <v>0</v>
          </cell>
          <cell r="P542">
            <v>0</v>
          </cell>
          <cell r="Q542" t="str">
            <v>Pieza</v>
          </cell>
        </row>
        <row r="543">
          <cell r="B543" t="str">
            <v>1365000530053198</v>
          </cell>
          <cell r="C543">
            <v>2023</v>
          </cell>
          <cell r="D543">
            <v>15</v>
          </cell>
          <cell r="E543">
            <v>1</v>
          </cell>
          <cell r="F543">
            <v>3</v>
          </cell>
          <cell r="G543">
            <v>6</v>
          </cell>
          <cell r="H543">
            <v>5000</v>
          </cell>
          <cell r="I543">
            <v>5300</v>
          </cell>
          <cell r="J543">
            <v>531</v>
          </cell>
          <cell r="K543">
            <v>98</v>
          </cell>
          <cell r="M543" t="str">
            <v>Microscopio (Diferentes tipos)</v>
          </cell>
          <cell r="N543">
            <v>0</v>
          </cell>
          <cell r="O543">
            <v>0</v>
          </cell>
          <cell r="P543">
            <v>0</v>
          </cell>
          <cell r="Q543" t="str">
            <v>Pieza</v>
          </cell>
        </row>
        <row r="544">
          <cell r="B544" t="str">
            <v>1365000530053199</v>
          </cell>
          <cell r="C544">
            <v>2023</v>
          </cell>
          <cell r="D544">
            <v>15</v>
          </cell>
          <cell r="E544">
            <v>1</v>
          </cell>
          <cell r="F544">
            <v>3</v>
          </cell>
          <cell r="G544">
            <v>6</v>
          </cell>
          <cell r="H544">
            <v>5000</v>
          </cell>
          <cell r="I544">
            <v>5300</v>
          </cell>
          <cell r="J544">
            <v>531</v>
          </cell>
          <cell r="K544">
            <v>99</v>
          </cell>
          <cell r="M544" t="str">
            <v>Microtomo</v>
          </cell>
          <cell r="N544">
            <v>0</v>
          </cell>
          <cell r="O544">
            <v>0</v>
          </cell>
          <cell r="P544">
            <v>0</v>
          </cell>
          <cell r="Q544" t="str">
            <v>Pieza</v>
          </cell>
        </row>
        <row r="545">
          <cell r="B545" t="str">
            <v>13650005300531100</v>
          </cell>
          <cell r="C545">
            <v>2023</v>
          </cell>
          <cell r="D545">
            <v>15</v>
          </cell>
          <cell r="E545">
            <v>1</v>
          </cell>
          <cell r="F545">
            <v>3</v>
          </cell>
          <cell r="G545">
            <v>6</v>
          </cell>
          <cell r="H545">
            <v>5000</v>
          </cell>
          <cell r="I545">
            <v>5300</v>
          </cell>
          <cell r="J545">
            <v>531</v>
          </cell>
          <cell r="K545">
            <v>100</v>
          </cell>
          <cell r="M545" t="str">
            <v>Modelo del cuerpo humano torso elemental</v>
          </cell>
          <cell r="N545">
            <v>0</v>
          </cell>
          <cell r="O545">
            <v>0</v>
          </cell>
          <cell r="P545">
            <v>0</v>
          </cell>
          <cell r="Q545" t="str">
            <v>Pieza</v>
          </cell>
        </row>
        <row r="546">
          <cell r="B546" t="str">
            <v>13650005300531101</v>
          </cell>
          <cell r="C546">
            <v>2023</v>
          </cell>
          <cell r="D546">
            <v>15</v>
          </cell>
          <cell r="E546">
            <v>1</v>
          </cell>
          <cell r="F546">
            <v>3</v>
          </cell>
          <cell r="G546">
            <v>6</v>
          </cell>
          <cell r="H546">
            <v>5000</v>
          </cell>
          <cell r="I546">
            <v>5300</v>
          </cell>
          <cell r="J546">
            <v>531</v>
          </cell>
          <cell r="K546">
            <v>101</v>
          </cell>
          <cell r="M546" t="str">
            <v>Modelo Esqueleto Humano</v>
          </cell>
          <cell r="N546">
            <v>0</v>
          </cell>
          <cell r="O546">
            <v>0</v>
          </cell>
          <cell r="P546">
            <v>0</v>
          </cell>
          <cell r="Q546" t="str">
            <v>Pieza</v>
          </cell>
        </row>
        <row r="547">
          <cell r="B547" t="str">
            <v>13650005300531102</v>
          </cell>
          <cell r="C547">
            <v>2023</v>
          </cell>
          <cell r="D547">
            <v>15</v>
          </cell>
          <cell r="E547">
            <v>1</v>
          </cell>
          <cell r="F547">
            <v>3</v>
          </cell>
          <cell r="G547">
            <v>6</v>
          </cell>
          <cell r="H547">
            <v>5000</v>
          </cell>
          <cell r="I547">
            <v>5300</v>
          </cell>
          <cell r="J547">
            <v>531</v>
          </cell>
          <cell r="K547">
            <v>102</v>
          </cell>
          <cell r="M547" t="str">
            <v>Navegador GPS portátil</v>
          </cell>
          <cell r="N547">
            <v>0</v>
          </cell>
          <cell r="O547">
            <v>0</v>
          </cell>
          <cell r="P547">
            <v>0</v>
          </cell>
          <cell r="Q547" t="str">
            <v>Pieza</v>
          </cell>
        </row>
        <row r="548">
          <cell r="B548" t="str">
            <v>13650005300531103</v>
          </cell>
          <cell r="C548">
            <v>2023</v>
          </cell>
          <cell r="D548">
            <v>15</v>
          </cell>
          <cell r="E548">
            <v>1</v>
          </cell>
          <cell r="F548">
            <v>3</v>
          </cell>
          <cell r="G548">
            <v>6</v>
          </cell>
          <cell r="H548">
            <v>5000</v>
          </cell>
          <cell r="I548">
            <v>5300</v>
          </cell>
          <cell r="J548">
            <v>531</v>
          </cell>
          <cell r="K548">
            <v>103</v>
          </cell>
          <cell r="M548" t="str">
            <v>Negatoscopio</v>
          </cell>
          <cell r="N548">
            <v>0</v>
          </cell>
          <cell r="O548">
            <v>0</v>
          </cell>
          <cell r="P548">
            <v>0</v>
          </cell>
          <cell r="Q548" t="str">
            <v>Pieza</v>
          </cell>
        </row>
        <row r="549">
          <cell r="B549" t="str">
            <v>13650005300531104</v>
          </cell>
          <cell r="C549">
            <v>2023</v>
          </cell>
          <cell r="D549">
            <v>15</v>
          </cell>
          <cell r="E549">
            <v>1</v>
          </cell>
          <cell r="F549">
            <v>3</v>
          </cell>
          <cell r="G549">
            <v>6</v>
          </cell>
          <cell r="H549">
            <v>5000</v>
          </cell>
          <cell r="I549">
            <v>5300</v>
          </cell>
          <cell r="J549">
            <v>531</v>
          </cell>
          <cell r="K549">
            <v>104</v>
          </cell>
          <cell r="M549" t="str">
            <v>Plasma Inductivamente acoplado a Espectrofometría de Masas. (ICP-MS)</v>
          </cell>
          <cell r="N549">
            <v>0</v>
          </cell>
          <cell r="O549">
            <v>0</v>
          </cell>
          <cell r="P549">
            <v>0</v>
          </cell>
          <cell r="Q549" t="str">
            <v>Pieza</v>
          </cell>
        </row>
        <row r="550">
          <cell r="B550" t="str">
            <v>13650005300531105</v>
          </cell>
          <cell r="C550">
            <v>2023</v>
          </cell>
          <cell r="D550">
            <v>15</v>
          </cell>
          <cell r="E550">
            <v>1</v>
          </cell>
          <cell r="F550">
            <v>3</v>
          </cell>
          <cell r="G550">
            <v>6</v>
          </cell>
          <cell r="H550">
            <v>5000</v>
          </cell>
          <cell r="I550">
            <v>5300</v>
          </cell>
          <cell r="J550">
            <v>531</v>
          </cell>
          <cell r="K550">
            <v>105</v>
          </cell>
          <cell r="M550" t="str">
            <v>Sistema de búsqueda de locutores masiva con base de datos reducida</v>
          </cell>
          <cell r="N550">
            <v>0</v>
          </cell>
          <cell r="O550">
            <v>0</v>
          </cell>
          <cell r="P550">
            <v>0</v>
          </cell>
          <cell r="Q550" t="str">
            <v>Pieza</v>
          </cell>
        </row>
        <row r="551">
          <cell r="B551" t="str">
            <v>13650005300531106</v>
          </cell>
          <cell r="C551">
            <v>2023</v>
          </cell>
          <cell r="D551">
            <v>15</v>
          </cell>
          <cell r="E551">
            <v>1</v>
          </cell>
          <cell r="F551">
            <v>3</v>
          </cell>
          <cell r="G551">
            <v>6</v>
          </cell>
          <cell r="H551">
            <v>5000</v>
          </cell>
          <cell r="I551">
            <v>5300</v>
          </cell>
          <cell r="J551">
            <v>531</v>
          </cell>
          <cell r="K551">
            <v>106</v>
          </cell>
          <cell r="M551" t="str">
            <v>Sistema de luces forense para laboratorio, incluye fuente de poder</v>
          </cell>
          <cell r="N551">
            <v>0</v>
          </cell>
          <cell r="O551">
            <v>0</v>
          </cell>
          <cell r="P551">
            <v>0</v>
          </cell>
          <cell r="Q551" t="str">
            <v>Pieza</v>
          </cell>
        </row>
        <row r="552">
          <cell r="B552" t="str">
            <v>13650005300531107</v>
          </cell>
          <cell r="C552">
            <v>2023</v>
          </cell>
          <cell r="D552">
            <v>15</v>
          </cell>
          <cell r="E552">
            <v>1</v>
          </cell>
          <cell r="F552">
            <v>3</v>
          </cell>
          <cell r="G552">
            <v>6</v>
          </cell>
          <cell r="H552">
            <v>5000</v>
          </cell>
          <cell r="I552">
            <v>5300</v>
          </cell>
          <cell r="J552">
            <v>531</v>
          </cell>
          <cell r="K552">
            <v>107</v>
          </cell>
          <cell r="M552" t="str">
            <v>Procesador de tejidos</v>
          </cell>
          <cell r="N552">
            <v>0</v>
          </cell>
          <cell r="O552">
            <v>0</v>
          </cell>
          <cell r="P552">
            <v>0</v>
          </cell>
          <cell r="Q552" t="str">
            <v>Pieza</v>
          </cell>
        </row>
        <row r="553">
          <cell r="B553" t="str">
            <v>13650005300531108</v>
          </cell>
          <cell r="C553">
            <v>2023</v>
          </cell>
          <cell r="D553">
            <v>15</v>
          </cell>
          <cell r="E553">
            <v>1</v>
          </cell>
          <cell r="F553">
            <v>3</v>
          </cell>
          <cell r="G553">
            <v>6</v>
          </cell>
          <cell r="H553">
            <v>5000</v>
          </cell>
          <cell r="I553">
            <v>5300</v>
          </cell>
          <cell r="J553">
            <v>531</v>
          </cell>
          <cell r="K553">
            <v>108</v>
          </cell>
          <cell r="M553" t="str">
            <v>Radio para comunicaciones de 25 km</v>
          </cell>
          <cell r="N553">
            <v>0</v>
          </cell>
          <cell r="O553">
            <v>0</v>
          </cell>
          <cell r="P553">
            <v>0</v>
          </cell>
          <cell r="Q553" t="str">
            <v>Pieza</v>
          </cell>
        </row>
        <row r="554">
          <cell r="B554" t="str">
            <v>13650005300531109</v>
          </cell>
          <cell r="C554">
            <v>2023</v>
          </cell>
          <cell r="D554">
            <v>15</v>
          </cell>
          <cell r="E554">
            <v>1</v>
          </cell>
          <cell r="F554">
            <v>3</v>
          </cell>
          <cell r="G554">
            <v>6</v>
          </cell>
          <cell r="H554">
            <v>5000</v>
          </cell>
          <cell r="I554">
            <v>5300</v>
          </cell>
          <cell r="J554">
            <v>531</v>
          </cell>
          <cell r="K554">
            <v>109</v>
          </cell>
          <cell r="M554" t="str">
            <v>Radiovisográfo, sensor útil para la toma de radiografías digitales</v>
          </cell>
          <cell r="N554">
            <v>0</v>
          </cell>
          <cell r="O554">
            <v>0</v>
          </cell>
          <cell r="P554">
            <v>0</v>
          </cell>
          <cell r="Q554" t="str">
            <v>Pieza</v>
          </cell>
        </row>
        <row r="555">
          <cell r="B555" t="str">
            <v>13650005300531110</v>
          </cell>
          <cell r="C555">
            <v>2023</v>
          </cell>
          <cell r="D555">
            <v>15</v>
          </cell>
          <cell r="E555">
            <v>1</v>
          </cell>
          <cell r="F555">
            <v>3</v>
          </cell>
          <cell r="G555">
            <v>6</v>
          </cell>
          <cell r="H555">
            <v>5000</v>
          </cell>
          <cell r="I555">
            <v>5300</v>
          </cell>
          <cell r="J555">
            <v>531</v>
          </cell>
          <cell r="K555">
            <v>110</v>
          </cell>
          <cell r="M555" t="str">
            <v>Refrigerador para fetos/órganos</v>
          </cell>
          <cell r="N555">
            <v>0</v>
          </cell>
          <cell r="O555">
            <v>0</v>
          </cell>
          <cell r="P555">
            <v>0</v>
          </cell>
          <cell r="Q555" t="str">
            <v>Pieza</v>
          </cell>
        </row>
        <row r="556">
          <cell r="B556" t="str">
            <v>13650005300531111</v>
          </cell>
          <cell r="C556">
            <v>2023</v>
          </cell>
          <cell r="D556">
            <v>15</v>
          </cell>
          <cell r="E556">
            <v>1</v>
          </cell>
          <cell r="F556">
            <v>3</v>
          </cell>
          <cell r="G556">
            <v>6</v>
          </cell>
          <cell r="H556">
            <v>5000</v>
          </cell>
          <cell r="I556">
            <v>5300</v>
          </cell>
          <cell r="J556">
            <v>531</v>
          </cell>
          <cell r="K556">
            <v>111</v>
          </cell>
          <cell r="M556" t="str">
            <v>Refrigeradores de laboratorio</v>
          </cell>
          <cell r="N556">
            <v>0</v>
          </cell>
          <cell r="O556">
            <v>0</v>
          </cell>
          <cell r="P556">
            <v>0</v>
          </cell>
          <cell r="Q556" t="str">
            <v>Pieza</v>
          </cell>
        </row>
        <row r="557">
          <cell r="B557" t="str">
            <v>13650005300531112</v>
          </cell>
          <cell r="C557">
            <v>2023</v>
          </cell>
          <cell r="D557">
            <v>15</v>
          </cell>
          <cell r="E557">
            <v>1</v>
          </cell>
          <cell r="F557">
            <v>3</v>
          </cell>
          <cell r="G557">
            <v>6</v>
          </cell>
          <cell r="H557">
            <v>5000</v>
          </cell>
          <cell r="I557">
            <v>5300</v>
          </cell>
          <cell r="J557">
            <v>531</v>
          </cell>
          <cell r="K557">
            <v>112</v>
          </cell>
          <cell r="M557" t="str">
            <v>Secuenciador de ADN</v>
          </cell>
          <cell r="N557">
            <v>0</v>
          </cell>
          <cell r="O557">
            <v>0</v>
          </cell>
          <cell r="P557">
            <v>0</v>
          </cell>
          <cell r="Q557" t="str">
            <v>Pieza</v>
          </cell>
        </row>
        <row r="558">
          <cell r="B558" t="str">
            <v>13650005300531113</v>
          </cell>
          <cell r="C558">
            <v>2023</v>
          </cell>
          <cell r="D558">
            <v>15</v>
          </cell>
          <cell r="E558">
            <v>1</v>
          </cell>
          <cell r="F558">
            <v>3</v>
          </cell>
          <cell r="G558">
            <v>6</v>
          </cell>
          <cell r="H558">
            <v>5000</v>
          </cell>
          <cell r="I558">
            <v>5300</v>
          </cell>
          <cell r="J558">
            <v>531</v>
          </cell>
          <cell r="K558">
            <v>113</v>
          </cell>
          <cell r="M558" t="str">
            <v>Selladora térmica de impulso</v>
          </cell>
          <cell r="N558">
            <v>0</v>
          </cell>
          <cell r="O558">
            <v>0</v>
          </cell>
          <cell r="P558">
            <v>0</v>
          </cell>
          <cell r="Q558" t="str">
            <v>Pieza</v>
          </cell>
        </row>
        <row r="559">
          <cell r="B559" t="str">
            <v>13650005300531114</v>
          </cell>
          <cell r="C559">
            <v>2023</v>
          </cell>
          <cell r="D559">
            <v>15</v>
          </cell>
          <cell r="E559">
            <v>1</v>
          </cell>
          <cell r="F559">
            <v>3</v>
          </cell>
          <cell r="G559">
            <v>6</v>
          </cell>
          <cell r="H559">
            <v>5000</v>
          </cell>
          <cell r="I559">
            <v>5300</v>
          </cell>
          <cell r="J559">
            <v>531</v>
          </cell>
          <cell r="K559">
            <v>114</v>
          </cell>
          <cell r="M559" t="str">
            <v>Servidor de base de datos compatible con la tecnología utilizada a nivel nacional</v>
          </cell>
          <cell r="N559">
            <v>0</v>
          </cell>
          <cell r="O559">
            <v>0</v>
          </cell>
          <cell r="P559">
            <v>0</v>
          </cell>
          <cell r="Q559" t="str">
            <v>Pieza</v>
          </cell>
        </row>
        <row r="560">
          <cell r="B560" t="str">
            <v>13650005300531115</v>
          </cell>
          <cell r="C560">
            <v>2023</v>
          </cell>
          <cell r="D560">
            <v>15</v>
          </cell>
          <cell r="E560">
            <v>1</v>
          </cell>
          <cell r="F560">
            <v>3</v>
          </cell>
          <cell r="G560">
            <v>6</v>
          </cell>
          <cell r="H560">
            <v>5000</v>
          </cell>
          <cell r="I560">
            <v>5300</v>
          </cell>
          <cell r="J560">
            <v>531</v>
          </cell>
          <cell r="K560">
            <v>115</v>
          </cell>
          <cell r="M560" t="str">
            <v>Sistema automático de extracción de sólidos</v>
          </cell>
          <cell r="N560">
            <v>0</v>
          </cell>
          <cell r="O560">
            <v>0</v>
          </cell>
          <cell r="P560">
            <v>0</v>
          </cell>
          <cell r="Q560" t="str">
            <v>Pieza</v>
          </cell>
        </row>
        <row r="561">
          <cell r="B561" t="str">
            <v>13650005300531116</v>
          </cell>
          <cell r="C561">
            <v>2023</v>
          </cell>
          <cell r="D561">
            <v>15</v>
          </cell>
          <cell r="E561">
            <v>1</v>
          </cell>
          <cell r="F561">
            <v>3</v>
          </cell>
          <cell r="G561">
            <v>6</v>
          </cell>
          <cell r="H561">
            <v>5000</v>
          </cell>
          <cell r="I561">
            <v>5300</v>
          </cell>
          <cell r="J561">
            <v>531</v>
          </cell>
          <cell r="K561">
            <v>116</v>
          </cell>
          <cell r="M561" t="str">
            <v>Sistema automático para portaobjetos (Tinción y Montaje)</v>
          </cell>
          <cell r="N561">
            <v>0</v>
          </cell>
          <cell r="O561">
            <v>0</v>
          </cell>
          <cell r="P561">
            <v>0</v>
          </cell>
          <cell r="Q561" t="str">
            <v>Pieza</v>
          </cell>
        </row>
        <row r="562">
          <cell r="B562" t="str">
            <v>13650005300531117</v>
          </cell>
          <cell r="C562">
            <v>2023</v>
          </cell>
          <cell r="D562">
            <v>15</v>
          </cell>
          <cell r="E562">
            <v>1</v>
          </cell>
          <cell r="F562">
            <v>3</v>
          </cell>
          <cell r="G562">
            <v>6</v>
          </cell>
          <cell r="H562">
            <v>5000</v>
          </cell>
          <cell r="I562">
            <v>5300</v>
          </cell>
          <cell r="J562">
            <v>531</v>
          </cell>
          <cell r="K562">
            <v>117</v>
          </cell>
          <cell r="M562" t="str">
            <v>Sistema automatizado para extracción de ADN</v>
          </cell>
          <cell r="N562">
            <v>0</v>
          </cell>
          <cell r="O562">
            <v>0</v>
          </cell>
          <cell r="P562">
            <v>0</v>
          </cell>
          <cell r="Q562" t="str">
            <v>Pieza</v>
          </cell>
        </row>
        <row r="563">
          <cell r="B563" t="str">
            <v>13650005300531118</v>
          </cell>
          <cell r="C563">
            <v>2023</v>
          </cell>
          <cell r="D563">
            <v>15</v>
          </cell>
          <cell r="E563">
            <v>1</v>
          </cell>
          <cell r="F563">
            <v>3</v>
          </cell>
          <cell r="G563">
            <v>6</v>
          </cell>
          <cell r="H563">
            <v>5000</v>
          </cell>
          <cell r="I563">
            <v>5300</v>
          </cell>
          <cell r="J563">
            <v>531</v>
          </cell>
          <cell r="K563">
            <v>118</v>
          </cell>
          <cell r="M563" t="str">
            <v>Sistema de administración para estaciones de referencia</v>
          </cell>
          <cell r="N563">
            <v>0</v>
          </cell>
          <cell r="O563">
            <v>0</v>
          </cell>
          <cell r="P563">
            <v>0</v>
          </cell>
          <cell r="Q563" t="str">
            <v>Pieza</v>
          </cell>
        </row>
        <row r="564">
          <cell r="B564" t="str">
            <v>13650005300531119</v>
          </cell>
          <cell r="C564">
            <v>2023</v>
          </cell>
          <cell r="D564">
            <v>15</v>
          </cell>
          <cell r="E564">
            <v>1</v>
          </cell>
          <cell r="F564">
            <v>3</v>
          </cell>
          <cell r="G564">
            <v>6</v>
          </cell>
          <cell r="H564">
            <v>5000</v>
          </cell>
          <cell r="I564">
            <v>5300</v>
          </cell>
          <cell r="J564">
            <v>531</v>
          </cell>
          <cell r="K564">
            <v>119</v>
          </cell>
          <cell r="M564" t="str">
            <v>Sistema de desionizador de agua</v>
          </cell>
          <cell r="N564">
            <v>0</v>
          </cell>
          <cell r="O564">
            <v>0</v>
          </cell>
          <cell r="P564">
            <v>0</v>
          </cell>
          <cell r="Q564" t="str">
            <v>Pieza</v>
          </cell>
        </row>
        <row r="565">
          <cell r="B565" t="str">
            <v>13650005300531120</v>
          </cell>
          <cell r="C565">
            <v>2023</v>
          </cell>
          <cell r="D565">
            <v>15</v>
          </cell>
          <cell r="E565">
            <v>1</v>
          </cell>
          <cell r="F565">
            <v>3</v>
          </cell>
          <cell r="G565">
            <v>6</v>
          </cell>
          <cell r="H565">
            <v>5000</v>
          </cell>
          <cell r="I565">
            <v>5300</v>
          </cell>
          <cell r="J565">
            <v>531</v>
          </cell>
          <cell r="K565">
            <v>120</v>
          </cell>
          <cell r="M565" t="str">
            <v>Sistema de inclusión de tejidos modular</v>
          </cell>
          <cell r="N565">
            <v>0</v>
          </cell>
          <cell r="O565">
            <v>0</v>
          </cell>
          <cell r="P565">
            <v>0</v>
          </cell>
          <cell r="Q565" t="str">
            <v>Pieza</v>
          </cell>
        </row>
        <row r="566">
          <cell r="B566" t="str">
            <v>13650005300531121</v>
          </cell>
          <cell r="C566">
            <v>2023</v>
          </cell>
          <cell r="D566">
            <v>15</v>
          </cell>
          <cell r="E566">
            <v>1</v>
          </cell>
          <cell r="F566">
            <v>3</v>
          </cell>
          <cell r="G566">
            <v>6</v>
          </cell>
          <cell r="H566">
            <v>5000</v>
          </cell>
          <cell r="I566">
            <v>5300</v>
          </cell>
          <cell r="J566">
            <v>531</v>
          </cell>
          <cell r="K566">
            <v>121</v>
          </cell>
          <cell r="M566" t="str">
            <v>Sistema de levantamientos planimétricos</v>
          </cell>
          <cell r="N566">
            <v>0</v>
          </cell>
          <cell r="O566">
            <v>0</v>
          </cell>
          <cell r="P566">
            <v>0</v>
          </cell>
          <cell r="Q566" t="str">
            <v>Pieza</v>
          </cell>
        </row>
        <row r="567">
          <cell r="B567" t="str">
            <v>13650005300531122</v>
          </cell>
          <cell r="C567">
            <v>2023</v>
          </cell>
          <cell r="D567">
            <v>15</v>
          </cell>
          <cell r="E567">
            <v>1</v>
          </cell>
          <cell r="F567">
            <v>3</v>
          </cell>
          <cell r="G567">
            <v>6</v>
          </cell>
          <cell r="H567">
            <v>5000</v>
          </cell>
          <cell r="I567">
            <v>5300</v>
          </cell>
          <cell r="J567">
            <v>531</v>
          </cell>
          <cell r="K567">
            <v>122</v>
          </cell>
          <cell r="M567" t="str">
            <v>Secador de hisopos</v>
          </cell>
          <cell r="N567">
            <v>0</v>
          </cell>
          <cell r="O567">
            <v>0</v>
          </cell>
          <cell r="P567">
            <v>0</v>
          </cell>
          <cell r="Q567" t="str">
            <v>Pieza</v>
          </cell>
        </row>
        <row r="568">
          <cell r="B568" t="str">
            <v>13650005300531123</v>
          </cell>
          <cell r="C568">
            <v>2023</v>
          </cell>
          <cell r="D568">
            <v>15</v>
          </cell>
          <cell r="E568">
            <v>1</v>
          </cell>
          <cell r="F568">
            <v>3</v>
          </cell>
          <cell r="G568">
            <v>6</v>
          </cell>
          <cell r="H568">
            <v>5000</v>
          </cell>
          <cell r="I568">
            <v>5300</v>
          </cell>
          <cell r="J568">
            <v>531</v>
          </cell>
          <cell r="K568">
            <v>123</v>
          </cell>
          <cell r="M568" t="str">
            <v>Gabinetes para almacén de reactivos con filtros</v>
          </cell>
          <cell r="N568">
            <v>0</v>
          </cell>
          <cell r="O568">
            <v>0</v>
          </cell>
          <cell r="P568">
            <v>0</v>
          </cell>
          <cell r="Q568" t="str">
            <v>Pieza</v>
          </cell>
        </row>
        <row r="569">
          <cell r="B569" t="str">
            <v>13650005300531124</v>
          </cell>
          <cell r="C569">
            <v>2023</v>
          </cell>
          <cell r="D569">
            <v>15</v>
          </cell>
          <cell r="E569">
            <v>1</v>
          </cell>
          <cell r="F569">
            <v>3</v>
          </cell>
          <cell r="G569">
            <v>6</v>
          </cell>
          <cell r="H569">
            <v>5000</v>
          </cell>
          <cell r="I569">
            <v>5300</v>
          </cell>
          <cell r="J569">
            <v>531</v>
          </cell>
          <cell r="K569">
            <v>124</v>
          </cell>
          <cell r="M569" t="str">
            <v>HID-Ion S5, equipo Nueva generación para DNA Mitocondrial</v>
          </cell>
          <cell r="N569">
            <v>0</v>
          </cell>
          <cell r="O569">
            <v>0</v>
          </cell>
          <cell r="P569">
            <v>0</v>
          </cell>
          <cell r="Q569" t="str">
            <v>Pieza</v>
          </cell>
        </row>
        <row r="570">
          <cell r="B570" t="str">
            <v>13650005300531125</v>
          </cell>
          <cell r="C570">
            <v>2023</v>
          </cell>
          <cell r="D570">
            <v>15</v>
          </cell>
          <cell r="E570">
            <v>1</v>
          </cell>
          <cell r="F570">
            <v>3</v>
          </cell>
          <cell r="G570">
            <v>6</v>
          </cell>
          <cell r="H570">
            <v>5000</v>
          </cell>
          <cell r="I570">
            <v>5300</v>
          </cell>
          <cell r="J570">
            <v>531</v>
          </cell>
          <cell r="K570">
            <v>125</v>
          </cell>
          <cell r="M570" t="str">
            <v>Evidence Photography Systems</v>
          </cell>
          <cell r="N570">
            <v>0</v>
          </cell>
          <cell r="O570">
            <v>0</v>
          </cell>
          <cell r="P570">
            <v>0</v>
          </cell>
          <cell r="Q570" t="str">
            <v>Pieza</v>
          </cell>
        </row>
        <row r="571">
          <cell r="B571" t="str">
            <v>13650005300531126</v>
          </cell>
          <cell r="C571">
            <v>2023</v>
          </cell>
          <cell r="D571">
            <v>15</v>
          </cell>
          <cell r="E571">
            <v>1</v>
          </cell>
          <cell r="F571">
            <v>3</v>
          </cell>
          <cell r="G571">
            <v>6</v>
          </cell>
          <cell r="H571">
            <v>5000</v>
          </cell>
          <cell r="I571">
            <v>5300</v>
          </cell>
          <cell r="J571">
            <v>531</v>
          </cell>
          <cell r="K571">
            <v>126</v>
          </cell>
          <cell r="M571" t="str">
            <v xml:space="preserve">Biomek 4000 </v>
          </cell>
          <cell r="N571">
            <v>0</v>
          </cell>
          <cell r="O571">
            <v>0</v>
          </cell>
          <cell r="P571">
            <v>0</v>
          </cell>
          <cell r="Q571" t="str">
            <v>Pieza</v>
          </cell>
        </row>
        <row r="572">
          <cell r="B572" t="str">
            <v>13650005300531127</v>
          </cell>
          <cell r="C572">
            <v>2023</v>
          </cell>
          <cell r="D572">
            <v>15</v>
          </cell>
          <cell r="E572">
            <v>1</v>
          </cell>
          <cell r="F572">
            <v>3</v>
          </cell>
          <cell r="G572">
            <v>6</v>
          </cell>
          <cell r="H572">
            <v>5000</v>
          </cell>
          <cell r="I572">
            <v>5300</v>
          </cell>
          <cell r="J572">
            <v>531</v>
          </cell>
          <cell r="K572">
            <v>127</v>
          </cell>
          <cell r="M572" t="str">
            <v>Equipo Automatizado QIAcube para extracción de ADN a partir de muestras de asalto sexual y muestras óseas</v>
          </cell>
          <cell r="N572">
            <v>0</v>
          </cell>
          <cell r="O572">
            <v>0</v>
          </cell>
          <cell r="P572">
            <v>0</v>
          </cell>
          <cell r="Q572" t="str">
            <v>Pieza</v>
          </cell>
        </row>
        <row r="573">
          <cell r="B573" t="str">
            <v>13650005300531128</v>
          </cell>
          <cell r="C573">
            <v>2023</v>
          </cell>
          <cell r="D573">
            <v>15</v>
          </cell>
          <cell r="E573">
            <v>1</v>
          </cell>
          <cell r="F573">
            <v>3</v>
          </cell>
          <cell r="G573">
            <v>6</v>
          </cell>
          <cell r="H573">
            <v>5000</v>
          </cell>
          <cell r="I573">
            <v>5300</v>
          </cell>
          <cell r="J573">
            <v>531</v>
          </cell>
          <cell r="K573">
            <v>128</v>
          </cell>
          <cell r="M573" t="str">
            <v>Equipo Para Análisis de Documentos Cuestionados SPECTRA PRO</v>
          </cell>
          <cell r="N573">
            <v>0</v>
          </cell>
          <cell r="O573">
            <v>0</v>
          </cell>
          <cell r="P573">
            <v>0</v>
          </cell>
          <cell r="Q573" t="str">
            <v>Pieza</v>
          </cell>
        </row>
        <row r="574">
          <cell r="B574" t="str">
            <v>13650005300531129</v>
          </cell>
          <cell r="C574">
            <v>2023</v>
          </cell>
          <cell r="D574">
            <v>15</v>
          </cell>
          <cell r="E574">
            <v>1</v>
          </cell>
          <cell r="F574">
            <v>3</v>
          </cell>
          <cell r="G574">
            <v>6</v>
          </cell>
          <cell r="H574">
            <v>5000</v>
          </cell>
          <cell r="I574">
            <v>5300</v>
          </cell>
          <cell r="J574">
            <v>531</v>
          </cell>
          <cell r="K574">
            <v>129</v>
          </cell>
          <cell r="M574" t="str">
            <v>Cámara de vacío para revelado de huellas latentes VMD</v>
          </cell>
          <cell r="N574">
            <v>0</v>
          </cell>
          <cell r="O574">
            <v>0</v>
          </cell>
          <cell r="P574">
            <v>0</v>
          </cell>
          <cell r="Q574" t="str">
            <v>Pieza</v>
          </cell>
        </row>
        <row r="575">
          <cell r="B575" t="str">
            <v>13650005300531130</v>
          </cell>
          <cell r="C575">
            <v>2023</v>
          </cell>
          <cell r="D575">
            <v>15</v>
          </cell>
          <cell r="E575">
            <v>1</v>
          </cell>
          <cell r="F575">
            <v>3</v>
          </cell>
          <cell r="G575">
            <v>6</v>
          </cell>
          <cell r="H575">
            <v>5000</v>
          </cell>
          <cell r="I575">
            <v>5300</v>
          </cell>
          <cell r="J575">
            <v>531</v>
          </cell>
          <cell r="K575">
            <v>130</v>
          </cell>
          <cell r="M575" t="str">
            <v>Scene View</v>
          </cell>
          <cell r="N575">
            <v>0</v>
          </cell>
          <cell r="O575">
            <v>0</v>
          </cell>
          <cell r="P575">
            <v>0</v>
          </cell>
          <cell r="Q575" t="str">
            <v>Pieza</v>
          </cell>
        </row>
        <row r="576">
          <cell r="B576" t="str">
            <v>13650005300531131</v>
          </cell>
          <cell r="C576">
            <v>2023</v>
          </cell>
          <cell r="D576">
            <v>15</v>
          </cell>
          <cell r="E576">
            <v>1</v>
          </cell>
          <cell r="F576">
            <v>3</v>
          </cell>
          <cell r="G576">
            <v>6</v>
          </cell>
          <cell r="H576">
            <v>5000</v>
          </cell>
          <cell r="I576">
            <v>5300</v>
          </cell>
          <cell r="J576">
            <v>531</v>
          </cell>
          <cell r="K576">
            <v>131</v>
          </cell>
          <cell r="M576" t="str">
            <v>Sistema de análisis para drogas</v>
          </cell>
          <cell r="N576">
            <v>0</v>
          </cell>
          <cell r="O576">
            <v>0</v>
          </cell>
          <cell r="P576">
            <v>0</v>
          </cell>
          <cell r="Q576" t="str">
            <v>Pieza</v>
          </cell>
        </row>
        <row r="577">
          <cell r="B577" t="str">
            <v>13650005300531132</v>
          </cell>
          <cell r="C577">
            <v>2023</v>
          </cell>
          <cell r="D577">
            <v>15</v>
          </cell>
          <cell r="E577">
            <v>1</v>
          </cell>
          <cell r="F577">
            <v>3</v>
          </cell>
          <cell r="G577">
            <v>6</v>
          </cell>
          <cell r="H577">
            <v>5000</v>
          </cell>
          <cell r="I577">
            <v>5300</v>
          </cell>
          <cell r="J577">
            <v>531</v>
          </cell>
          <cell r="K577">
            <v>132</v>
          </cell>
          <cell r="M577" t="str">
            <v>Cámara Plas-Labs PCR UV chamber</v>
          </cell>
          <cell r="N577">
            <v>0</v>
          </cell>
          <cell r="O577">
            <v>0</v>
          </cell>
          <cell r="P577">
            <v>0</v>
          </cell>
          <cell r="Q577" t="str">
            <v>Pieza</v>
          </cell>
        </row>
        <row r="578">
          <cell r="B578" t="str">
            <v>13650005300531133</v>
          </cell>
          <cell r="C578">
            <v>2023</v>
          </cell>
          <cell r="D578">
            <v>15</v>
          </cell>
          <cell r="E578">
            <v>1</v>
          </cell>
          <cell r="F578">
            <v>3</v>
          </cell>
          <cell r="G578">
            <v>6</v>
          </cell>
          <cell r="H578">
            <v>5000</v>
          </cell>
          <cell r="I578">
            <v>5300</v>
          </cell>
          <cell r="J578">
            <v>531</v>
          </cell>
          <cell r="K578">
            <v>133</v>
          </cell>
          <cell r="M578" t="str">
            <v>Videocomparador espectral</v>
          </cell>
          <cell r="N578">
            <v>0</v>
          </cell>
          <cell r="O578">
            <v>0</v>
          </cell>
          <cell r="P578">
            <v>0</v>
          </cell>
          <cell r="Q578" t="str">
            <v>Pieza</v>
          </cell>
        </row>
        <row r="579">
          <cell r="B579" t="str">
            <v>13650005300531134</v>
          </cell>
          <cell r="C579">
            <v>2023</v>
          </cell>
          <cell r="D579">
            <v>15</v>
          </cell>
          <cell r="E579">
            <v>1</v>
          </cell>
          <cell r="F579">
            <v>3</v>
          </cell>
          <cell r="G579">
            <v>6</v>
          </cell>
          <cell r="H579">
            <v>5000</v>
          </cell>
          <cell r="I579">
            <v>5300</v>
          </cell>
          <cell r="J579">
            <v>531</v>
          </cell>
          <cell r="K579">
            <v>134</v>
          </cell>
          <cell r="M579" t="str">
            <v>Equipo de Análisis de documentos</v>
          </cell>
          <cell r="N579">
            <v>0</v>
          </cell>
          <cell r="O579">
            <v>0</v>
          </cell>
          <cell r="P579">
            <v>0</v>
          </cell>
          <cell r="Q579" t="str">
            <v>Pieza</v>
          </cell>
        </row>
        <row r="580">
          <cell r="B580" t="str">
            <v>13650005300531135</v>
          </cell>
          <cell r="C580">
            <v>2023</v>
          </cell>
          <cell r="D580">
            <v>15</v>
          </cell>
          <cell r="E580">
            <v>1</v>
          </cell>
          <cell r="F580">
            <v>3</v>
          </cell>
          <cell r="G580">
            <v>6</v>
          </cell>
          <cell r="H580">
            <v>5000</v>
          </cell>
          <cell r="I580">
            <v>5300</v>
          </cell>
          <cell r="J580">
            <v>531</v>
          </cell>
          <cell r="K580">
            <v>135</v>
          </cell>
          <cell r="M580" t="str">
            <v>Equipo de Análisis y detección de metabólicos de drogas de abuso</v>
          </cell>
          <cell r="N580">
            <v>0</v>
          </cell>
          <cell r="O580">
            <v>0</v>
          </cell>
          <cell r="P580">
            <v>0</v>
          </cell>
          <cell r="Q580" t="str">
            <v>Pieza</v>
          </cell>
        </row>
        <row r="581">
          <cell r="B581" t="str">
            <v>13650005300531136</v>
          </cell>
          <cell r="C581">
            <v>2023</v>
          </cell>
          <cell r="D581">
            <v>15</v>
          </cell>
          <cell r="E581">
            <v>1</v>
          </cell>
          <cell r="F581">
            <v>3</v>
          </cell>
          <cell r="G581">
            <v>6</v>
          </cell>
          <cell r="H581">
            <v>5000</v>
          </cell>
          <cell r="I581">
            <v>5300</v>
          </cell>
          <cell r="J581">
            <v>531</v>
          </cell>
          <cell r="K581">
            <v>136</v>
          </cell>
          <cell r="M581" t="str">
            <v xml:space="preserve">Calibrador para instrumental GPM </v>
          </cell>
          <cell r="N581">
            <v>0</v>
          </cell>
          <cell r="O581">
            <v>0</v>
          </cell>
          <cell r="P581">
            <v>0</v>
          </cell>
          <cell r="Q581" t="str">
            <v>Pieza</v>
          </cell>
        </row>
        <row r="582">
          <cell r="B582" t="str">
            <v>13650005300531137</v>
          </cell>
          <cell r="C582">
            <v>2023</v>
          </cell>
          <cell r="D582">
            <v>15</v>
          </cell>
          <cell r="E582">
            <v>1</v>
          </cell>
          <cell r="F582">
            <v>3</v>
          </cell>
          <cell r="G582">
            <v>6</v>
          </cell>
          <cell r="H582">
            <v>5000</v>
          </cell>
          <cell r="I582">
            <v>5300</v>
          </cell>
          <cell r="J582">
            <v>531</v>
          </cell>
          <cell r="K582">
            <v>137</v>
          </cell>
          <cell r="M582" t="str">
            <v>Photovent</v>
          </cell>
          <cell r="N582">
            <v>0</v>
          </cell>
          <cell r="O582">
            <v>0</v>
          </cell>
          <cell r="P582">
            <v>0</v>
          </cell>
          <cell r="Q582" t="str">
            <v>Pieza</v>
          </cell>
        </row>
        <row r="583">
          <cell r="B583" t="str">
            <v>13650005300531138</v>
          </cell>
          <cell r="C583">
            <v>2023</v>
          </cell>
          <cell r="D583">
            <v>15</v>
          </cell>
          <cell r="E583">
            <v>1</v>
          </cell>
          <cell r="F583">
            <v>3</v>
          </cell>
          <cell r="G583">
            <v>6</v>
          </cell>
          <cell r="H583">
            <v>5000</v>
          </cell>
          <cell r="I583">
            <v>5300</v>
          </cell>
          <cell r="J583">
            <v>531</v>
          </cell>
          <cell r="K583">
            <v>138</v>
          </cell>
          <cell r="M583" t="str">
            <v>Analizador Genético de 4 capilares</v>
          </cell>
          <cell r="N583">
            <v>0</v>
          </cell>
          <cell r="O583">
            <v>0</v>
          </cell>
          <cell r="P583">
            <v>0</v>
          </cell>
          <cell r="Q583" t="str">
            <v>Pieza</v>
          </cell>
        </row>
        <row r="584">
          <cell r="B584" t="str">
            <v>13650005300531139</v>
          </cell>
          <cell r="C584">
            <v>2023</v>
          </cell>
          <cell r="D584">
            <v>15</v>
          </cell>
          <cell r="E584">
            <v>1</v>
          </cell>
          <cell r="F584">
            <v>3</v>
          </cell>
          <cell r="G584">
            <v>6</v>
          </cell>
          <cell r="H584">
            <v>5000</v>
          </cell>
          <cell r="I584">
            <v>5300</v>
          </cell>
          <cell r="J584">
            <v>531</v>
          </cell>
          <cell r="K584">
            <v>139</v>
          </cell>
          <cell r="M584" t="str">
            <v>Sistema de PCR</v>
          </cell>
          <cell r="N584">
            <v>0</v>
          </cell>
          <cell r="O584">
            <v>0</v>
          </cell>
          <cell r="P584">
            <v>0</v>
          </cell>
          <cell r="Q584" t="str">
            <v>Pieza</v>
          </cell>
        </row>
        <row r="585">
          <cell r="B585" t="str">
            <v>13650005300531140</v>
          </cell>
          <cell r="C585">
            <v>2023</v>
          </cell>
          <cell r="D585">
            <v>15</v>
          </cell>
          <cell r="E585">
            <v>1</v>
          </cell>
          <cell r="F585">
            <v>3</v>
          </cell>
          <cell r="G585">
            <v>6</v>
          </cell>
          <cell r="H585">
            <v>5000</v>
          </cell>
          <cell r="I585">
            <v>5300</v>
          </cell>
          <cell r="J585">
            <v>531</v>
          </cell>
          <cell r="K585">
            <v>140</v>
          </cell>
          <cell r="M585" t="str">
            <v>Termociclador</v>
          </cell>
          <cell r="N585">
            <v>0</v>
          </cell>
          <cell r="O585">
            <v>0</v>
          </cell>
          <cell r="P585">
            <v>0</v>
          </cell>
          <cell r="Q585" t="str">
            <v>Pieza</v>
          </cell>
        </row>
        <row r="586">
          <cell r="B586" t="str">
            <v>13650005900</v>
          </cell>
          <cell r="C586">
            <v>2023</v>
          </cell>
          <cell r="D586">
            <v>15</v>
          </cell>
          <cell r="E586">
            <v>1</v>
          </cell>
          <cell r="F586">
            <v>3</v>
          </cell>
          <cell r="G586">
            <v>6</v>
          </cell>
          <cell r="H586">
            <v>5000</v>
          </cell>
          <cell r="I586">
            <v>5900</v>
          </cell>
          <cell r="M586" t="str">
            <v xml:space="preserve">Activos Intangibles </v>
          </cell>
          <cell r="N586">
            <v>4000000</v>
          </cell>
          <cell r="O586">
            <v>0</v>
          </cell>
          <cell r="P586">
            <v>4000000</v>
          </cell>
        </row>
        <row r="587">
          <cell r="B587" t="str">
            <v>13650005900591</v>
          </cell>
          <cell r="C587">
            <v>2023</v>
          </cell>
          <cell r="D587">
            <v>15</v>
          </cell>
          <cell r="E587">
            <v>1</v>
          </cell>
          <cell r="F587">
            <v>3</v>
          </cell>
          <cell r="G587">
            <v>6</v>
          </cell>
          <cell r="H587">
            <v>5000</v>
          </cell>
          <cell r="I587">
            <v>5900</v>
          </cell>
          <cell r="J587">
            <v>591</v>
          </cell>
          <cell r="M587" t="str">
            <v>Software</v>
          </cell>
          <cell r="N587">
            <v>4000000</v>
          </cell>
          <cell r="O587">
            <v>0</v>
          </cell>
          <cell r="P587">
            <v>4000000</v>
          </cell>
        </row>
        <row r="588">
          <cell r="B588" t="str">
            <v>136500059005911</v>
          </cell>
          <cell r="C588">
            <v>2023</v>
          </cell>
          <cell r="D588">
            <v>15</v>
          </cell>
          <cell r="E588">
            <v>1</v>
          </cell>
          <cell r="F588">
            <v>3</v>
          </cell>
          <cell r="G588">
            <v>6</v>
          </cell>
          <cell r="H588">
            <v>5000</v>
          </cell>
          <cell r="I588">
            <v>5900</v>
          </cell>
          <cell r="J588">
            <v>591</v>
          </cell>
          <cell r="K588">
            <v>1</v>
          </cell>
          <cell r="M588" t="str">
            <v>Software Forense o de Apoyo a la Investigación Forense</v>
          </cell>
          <cell r="N588">
            <v>4000000</v>
          </cell>
          <cell r="O588">
            <v>0</v>
          </cell>
          <cell r="P588">
            <v>4000000</v>
          </cell>
          <cell r="Q588" t="str">
            <v>Licencia</v>
          </cell>
          <cell r="R588">
            <v>1</v>
          </cell>
        </row>
        <row r="589">
          <cell r="B589" t="str">
            <v>14</v>
          </cell>
          <cell r="C589">
            <v>2023</v>
          </cell>
          <cell r="D589">
            <v>15</v>
          </cell>
          <cell r="E589">
            <v>1</v>
          </cell>
          <cell r="F589">
            <v>4</v>
          </cell>
          <cell r="K589" t="str">
            <v/>
          </cell>
          <cell r="M589" t="str">
            <v>Sistema de estándares de trabajo y rendición de cuentas</v>
          </cell>
          <cell r="N589">
            <v>77920078</v>
          </cell>
          <cell r="O589">
            <v>0</v>
          </cell>
          <cell r="P589">
            <v>77920078</v>
          </cell>
        </row>
        <row r="590">
          <cell r="B590" t="str">
            <v xml:space="preserve">147 </v>
          </cell>
          <cell r="C590">
            <v>2023</v>
          </cell>
          <cell r="D590">
            <v>15</v>
          </cell>
          <cell r="E590">
            <v>1</v>
          </cell>
          <cell r="F590">
            <v>4</v>
          </cell>
          <cell r="G590">
            <v>7</v>
          </cell>
          <cell r="I590" t="str">
            <v xml:space="preserve"> </v>
          </cell>
          <cell r="K590" t="str">
            <v/>
          </cell>
          <cell r="M590" t="str">
            <v>Seguimiento a protocolos de actuación policial para mejorar el desempeño del personal de las instituciones de seguridad pública y procuración de justicia</v>
          </cell>
          <cell r="N590">
            <v>77920078</v>
          </cell>
          <cell r="O590">
            <v>0</v>
          </cell>
          <cell r="P590">
            <v>77920078</v>
          </cell>
        </row>
        <row r="591">
          <cell r="B591" t="str">
            <v>1472000</v>
          </cell>
          <cell r="C591">
            <v>2023</v>
          </cell>
          <cell r="D591">
            <v>15</v>
          </cell>
          <cell r="E591">
            <v>1</v>
          </cell>
          <cell r="F591">
            <v>4</v>
          </cell>
          <cell r="G591">
            <v>7</v>
          </cell>
          <cell r="H591">
            <v>2000</v>
          </cell>
          <cell r="K591" t="str">
            <v/>
          </cell>
          <cell r="M591" t="str">
            <v>Materiales y Suministros</v>
          </cell>
          <cell r="N591">
            <v>0</v>
          </cell>
          <cell r="O591">
            <v>0</v>
          </cell>
          <cell r="P591">
            <v>0</v>
          </cell>
        </row>
        <row r="592">
          <cell r="B592" t="str">
            <v>14720002100</v>
          </cell>
          <cell r="C592">
            <v>2023</v>
          </cell>
          <cell r="D592">
            <v>15</v>
          </cell>
          <cell r="E592">
            <v>1</v>
          </cell>
          <cell r="F592">
            <v>4</v>
          </cell>
          <cell r="G592">
            <v>7</v>
          </cell>
          <cell r="H592">
            <v>2000</v>
          </cell>
          <cell r="I592">
            <v>2100</v>
          </cell>
          <cell r="K592" t="str">
            <v/>
          </cell>
          <cell r="M592" t="str">
            <v>Materiales de Administración, Emisión de Documentos y Artículos Oficiales</v>
          </cell>
          <cell r="N592">
            <v>0</v>
          </cell>
          <cell r="O592">
            <v>0</v>
          </cell>
          <cell r="P592">
            <v>0</v>
          </cell>
        </row>
        <row r="593">
          <cell r="B593" t="str">
            <v>14720002100217</v>
          </cell>
          <cell r="C593">
            <v>2023</v>
          </cell>
          <cell r="D593">
            <v>15</v>
          </cell>
          <cell r="E593">
            <v>1</v>
          </cell>
          <cell r="F593">
            <v>4</v>
          </cell>
          <cell r="G593">
            <v>7</v>
          </cell>
          <cell r="H593">
            <v>2000</v>
          </cell>
          <cell r="I593">
            <v>2100</v>
          </cell>
          <cell r="J593">
            <v>217</v>
          </cell>
          <cell r="M593" t="str">
            <v>Materiales y útiles de enseñanza</v>
          </cell>
          <cell r="N593">
            <v>0</v>
          </cell>
          <cell r="O593">
            <v>0</v>
          </cell>
          <cell r="P593">
            <v>0</v>
          </cell>
        </row>
        <row r="594">
          <cell r="B594" t="str">
            <v>147200021002171</v>
          </cell>
          <cell r="C594">
            <v>2023</v>
          </cell>
          <cell r="D594">
            <v>15</v>
          </cell>
          <cell r="E594">
            <v>1</v>
          </cell>
          <cell r="F594">
            <v>4</v>
          </cell>
          <cell r="G594">
            <v>7</v>
          </cell>
          <cell r="H594">
            <v>2000</v>
          </cell>
          <cell r="I594">
            <v>2100</v>
          </cell>
          <cell r="J594">
            <v>217</v>
          </cell>
          <cell r="K594">
            <v>1</v>
          </cell>
          <cell r="M594" t="str">
            <v>Materiales y suministros para planteles educativos</v>
          </cell>
          <cell r="N594">
            <v>0</v>
          </cell>
          <cell r="O594">
            <v>0</v>
          </cell>
          <cell r="P594">
            <v>0</v>
          </cell>
        </row>
        <row r="595">
          <cell r="B595" t="str">
            <v>147200021002171001</v>
          </cell>
          <cell r="C595">
            <v>2023</v>
          </cell>
          <cell r="D595">
            <v>15</v>
          </cell>
          <cell r="E595">
            <v>1</v>
          </cell>
          <cell r="F595">
            <v>4</v>
          </cell>
          <cell r="G595">
            <v>7</v>
          </cell>
          <cell r="H595">
            <v>2000</v>
          </cell>
          <cell r="I595">
            <v>2100</v>
          </cell>
          <cell r="J595">
            <v>217</v>
          </cell>
          <cell r="K595">
            <v>1001</v>
          </cell>
          <cell r="M595" t="str">
            <v>Juegos de mesa</v>
          </cell>
          <cell r="N595">
            <v>0</v>
          </cell>
          <cell r="O595">
            <v>0</v>
          </cell>
          <cell r="P595">
            <v>0</v>
          </cell>
          <cell r="Q595" t="str">
            <v>Pieza</v>
          </cell>
        </row>
        <row r="596">
          <cell r="B596" t="str">
            <v>147200021002171002</v>
          </cell>
          <cell r="C596">
            <v>2023</v>
          </cell>
          <cell r="D596">
            <v>15</v>
          </cell>
          <cell r="E596">
            <v>1</v>
          </cell>
          <cell r="F596">
            <v>4</v>
          </cell>
          <cell r="G596">
            <v>7</v>
          </cell>
          <cell r="H596">
            <v>2000</v>
          </cell>
          <cell r="I596">
            <v>2100</v>
          </cell>
          <cell r="J596">
            <v>217</v>
          </cell>
          <cell r="K596">
            <v>1002</v>
          </cell>
          <cell r="M596" t="str">
            <v>Memoramas</v>
          </cell>
          <cell r="N596">
            <v>0</v>
          </cell>
          <cell r="O596">
            <v>0</v>
          </cell>
          <cell r="P596">
            <v>0</v>
          </cell>
          <cell r="Q596" t="str">
            <v>Pieza</v>
          </cell>
        </row>
        <row r="597">
          <cell r="B597" t="str">
            <v>147200021002171003</v>
          </cell>
          <cell r="C597">
            <v>2023</v>
          </cell>
          <cell r="D597">
            <v>15</v>
          </cell>
          <cell r="E597">
            <v>1</v>
          </cell>
          <cell r="F597">
            <v>4</v>
          </cell>
          <cell r="G597">
            <v>7</v>
          </cell>
          <cell r="H597">
            <v>2000</v>
          </cell>
          <cell r="I597">
            <v>2100</v>
          </cell>
          <cell r="J597">
            <v>217</v>
          </cell>
          <cell r="K597">
            <v>1003</v>
          </cell>
          <cell r="M597" t="str">
            <v>Marionetas</v>
          </cell>
          <cell r="N597">
            <v>0</v>
          </cell>
          <cell r="O597">
            <v>0</v>
          </cell>
          <cell r="P597">
            <v>0</v>
          </cell>
          <cell r="Q597" t="str">
            <v>Pieza</v>
          </cell>
        </row>
        <row r="598">
          <cell r="B598" t="str">
            <v>147200021002171004</v>
          </cell>
          <cell r="C598">
            <v>2023</v>
          </cell>
          <cell r="D598">
            <v>15</v>
          </cell>
          <cell r="E598">
            <v>1</v>
          </cell>
          <cell r="F598">
            <v>4</v>
          </cell>
          <cell r="G598">
            <v>7</v>
          </cell>
          <cell r="H598">
            <v>2000</v>
          </cell>
          <cell r="I598">
            <v>2100</v>
          </cell>
          <cell r="J598">
            <v>217</v>
          </cell>
          <cell r="K598">
            <v>1004</v>
          </cell>
          <cell r="M598" t="str">
            <v>Libros para Colorear</v>
          </cell>
          <cell r="N598">
            <v>0</v>
          </cell>
          <cell r="O598">
            <v>0</v>
          </cell>
          <cell r="P598">
            <v>0</v>
          </cell>
          <cell r="Q598" t="str">
            <v>Pieza</v>
          </cell>
        </row>
        <row r="599">
          <cell r="B599" t="str">
            <v>147200021002171005</v>
          </cell>
          <cell r="C599">
            <v>2023</v>
          </cell>
          <cell r="D599">
            <v>15</v>
          </cell>
          <cell r="E599">
            <v>1</v>
          </cell>
          <cell r="F599">
            <v>4</v>
          </cell>
          <cell r="G599">
            <v>7</v>
          </cell>
          <cell r="H599">
            <v>2000</v>
          </cell>
          <cell r="I599">
            <v>2100</v>
          </cell>
          <cell r="J599">
            <v>217</v>
          </cell>
          <cell r="K599">
            <v>1005</v>
          </cell>
          <cell r="M599" t="str">
            <v>Crayones de Colores</v>
          </cell>
          <cell r="N599">
            <v>0</v>
          </cell>
          <cell r="O599">
            <v>0</v>
          </cell>
          <cell r="P599">
            <v>0</v>
          </cell>
          <cell r="Q599" t="str">
            <v>Pieza</v>
          </cell>
        </row>
        <row r="600">
          <cell r="B600" t="str">
            <v>147200021002171006</v>
          </cell>
          <cell r="C600">
            <v>2023</v>
          </cell>
          <cell r="D600">
            <v>15</v>
          </cell>
          <cell r="E600">
            <v>1</v>
          </cell>
          <cell r="F600">
            <v>4</v>
          </cell>
          <cell r="G600">
            <v>7</v>
          </cell>
          <cell r="H600">
            <v>2000</v>
          </cell>
          <cell r="I600">
            <v>2100</v>
          </cell>
          <cell r="J600">
            <v>217</v>
          </cell>
          <cell r="K600">
            <v>1006</v>
          </cell>
          <cell r="M600" t="str">
            <v>Cámaras de fotografía y video</v>
          </cell>
          <cell r="N600">
            <v>0</v>
          </cell>
          <cell r="O600">
            <v>0</v>
          </cell>
          <cell r="P600">
            <v>0</v>
          </cell>
          <cell r="Q600" t="str">
            <v>Pieza</v>
          </cell>
        </row>
        <row r="601">
          <cell r="B601" t="str">
            <v>1475000</v>
          </cell>
          <cell r="C601">
            <v>2023</v>
          </cell>
          <cell r="D601">
            <v>15</v>
          </cell>
          <cell r="E601">
            <v>1</v>
          </cell>
          <cell r="F601">
            <v>4</v>
          </cell>
          <cell r="G601">
            <v>7</v>
          </cell>
          <cell r="H601">
            <v>5000</v>
          </cell>
          <cell r="K601" t="str">
            <v/>
          </cell>
          <cell r="M601" t="str">
            <v>Bienes Muebles, Inmuebles e Intangibles</v>
          </cell>
          <cell r="N601">
            <v>77920078</v>
          </cell>
          <cell r="O601">
            <v>0</v>
          </cell>
          <cell r="P601">
            <v>77920078</v>
          </cell>
        </row>
        <row r="602">
          <cell r="B602" t="str">
            <v>14750005100</v>
          </cell>
          <cell r="C602">
            <v>2023</v>
          </cell>
          <cell r="D602">
            <v>15</v>
          </cell>
          <cell r="E602">
            <v>1</v>
          </cell>
          <cell r="F602">
            <v>4</v>
          </cell>
          <cell r="G602">
            <v>7</v>
          </cell>
          <cell r="H602">
            <v>5000</v>
          </cell>
          <cell r="I602">
            <v>5100</v>
          </cell>
          <cell r="M602" t="str">
            <v>Mobiliario y Equipo de Administración</v>
          </cell>
          <cell r="N602">
            <v>0</v>
          </cell>
          <cell r="O602">
            <v>0</v>
          </cell>
          <cell r="P602">
            <v>0</v>
          </cell>
        </row>
        <row r="603">
          <cell r="B603" t="str">
            <v>14750005100515</v>
          </cell>
          <cell r="C603">
            <v>2023</v>
          </cell>
          <cell r="D603">
            <v>15</v>
          </cell>
          <cell r="E603">
            <v>1</v>
          </cell>
          <cell r="F603">
            <v>4</v>
          </cell>
          <cell r="G603">
            <v>7</v>
          </cell>
          <cell r="H603">
            <v>5000</v>
          </cell>
          <cell r="I603">
            <v>5100</v>
          </cell>
          <cell r="J603">
            <v>515</v>
          </cell>
          <cell r="M603" t="str">
            <v>Equipo de cómputo y de tecnologías de la información</v>
          </cell>
          <cell r="N603">
            <v>0</v>
          </cell>
          <cell r="O603">
            <v>0</v>
          </cell>
          <cell r="P603">
            <v>0</v>
          </cell>
        </row>
        <row r="604">
          <cell r="B604" t="str">
            <v>147500051005151</v>
          </cell>
          <cell r="C604">
            <v>2023</v>
          </cell>
          <cell r="D604">
            <v>15</v>
          </cell>
          <cell r="E604">
            <v>1</v>
          </cell>
          <cell r="F604">
            <v>4</v>
          </cell>
          <cell r="G604">
            <v>7</v>
          </cell>
          <cell r="H604">
            <v>5000</v>
          </cell>
          <cell r="I604">
            <v>5100</v>
          </cell>
          <cell r="J604">
            <v>515</v>
          </cell>
          <cell r="K604">
            <v>1</v>
          </cell>
          <cell r="M604" t="str">
            <v>Tablet</v>
          </cell>
          <cell r="N604">
            <v>0</v>
          </cell>
          <cell r="O604">
            <v>0</v>
          </cell>
          <cell r="P604">
            <v>0</v>
          </cell>
          <cell r="Q604" t="str">
            <v>Pieza</v>
          </cell>
        </row>
        <row r="605">
          <cell r="B605" t="str">
            <v>147500051005152</v>
          </cell>
          <cell r="C605">
            <v>2023</v>
          </cell>
          <cell r="D605">
            <v>15</v>
          </cell>
          <cell r="E605">
            <v>1</v>
          </cell>
          <cell r="F605">
            <v>4</v>
          </cell>
          <cell r="G605">
            <v>7</v>
          </cell>
          <cell r="H605">
            <v>5000</v>
          </cell>
          <cell r="I605">
            <v>5100</v>
          </cell>
          <cell r="J605">
            <v>515</v>
          </cell>
          <cell r="K605">
            <v>2</v>
          </cell>
          <cell r="M605" t="str">
            <v>Lectores</v>
          </cell>
          <cell r="N605">
            <v>0</v>
          </cell>
          <cell r="O605">
            <v>0</v>
          </cell>
          <cell r="P605">
            <v>0</v>
          </cell>
          <cell r="Q605" t="str">
            <v>Pieza</v>
          </cell>
        </row>
        <row r="606">
          <cell r="B606" t="str">
            <v>147500051005153</v>
          </cell>
          <cell r="C606">
            <v>2023</v>
          </cell>
          <cell r="D606">
            <v>15</v>
          </cell>
          <cell r="E606">
            <v>1</v>
          </cell>
          <cell r="F606">
            <v>4</v>
          </cell>
          <cell r="G606">
            <v>7</v>
          </cell>
          <cell r="H606">
            <v>5000</v>
          </cell>
          <cell r="I606">
            <v>5100</v>
          </cell>
          <cell r="J606">
            <v>515</v>
          </cell>
          <cell r="K606">
            <v>3</v>
          </cell>
          <cell r="M606" t="str">
            <v>Monitor</v>
          </cell>
          <cell r="N606">
            <v>0</v>
          </cell>
          <cell r="O606">
            <v>0</v>
          </cell>
          <cell r="P606">
            <v>0</v>
          </cell>
          <cell r="Q606" t="str">
            <v>Pieza</v>
          </cell>
        </row>
        <row r="607">
          <cell r="B607" t="str">
            <v>14750005100519</v>
          </cell>
          <cell r="C607">
            <v>2023</v>
          </cell>
          <cell r="D607">
            <v>15</v>
          </cell>
          <cell r="E607">
            <v>1</v>
          </cell>
          <cell r="F607">
            <v>4</v>
          </cell>
          <cell r="G607">
            <v>7</v>
          </cell>
          <cell r="H607">
            <v>5000</v>
          </cell>
          <cell r="I607">
            <v>5100</v>
          </cell>
          <cell r="J607">
            <v>519</v>
          </cell>
          <cell r="M607" t="str">
            <v>Otros mobiliarios y equipos de administración</v>
          </cell>
          <cell r="N607">
            <v>0</v>
          </cell>
          <cell r="O607">
            <v>0</v>
          </cell>
          <cell r="P607">
            <v>0</v>
          </cell>
        </row>
        <row r="608">
          <cell r="B608" t="str">
            <v>147500051005191</v>
          </cell>
          <cell r="C608">
            <v>2023</v>
          </cell>
          <cell r="D608">
            <v>15</v>
          </cell>
          <cell r="E608">
            <v>1</v>
          </cell>
          <cell r="F608">
            <v>4</v>
          </cell>
          <cell r="G608">
            <v>7</v>
          </cell>
          <cell r="H608">
            <v>5000</v>
          </cell>
          <cell r="I608">
            <v>5100</v>
          </cell>
          <cell r="J608">
            <v>519</v>
          </cell>
          <cell r="K608">
            <v>1</v>
          </cell>
          <cell r="M608" t="str">
            <v>Pantalla para proyector</v>
          </cell>
          <cell r="N608">
            <v>0</v>
          </cell>
          <cell r="O608">
            <v>0</v>
          </cell>
          <cell r="P608">
            <v>0</v>
          </cell>
          <cell r="Q608" t="str">
            <v>Pieza</v>
          </cell>
        </row>
        <row r="609">
          <cell r="B609" t="str">
            <v>14750005200</v>
          </cell>
          <cell r="C609">
            <v>2023</v>
          </cell>
          <cell r="D609">
            <v>15</v>
          </cell>
          <cell r="E609">
            <v>1</v>
          </cell>
          <cell r="F609">
            <v>4</v>
          </cell>
          <cell r="G609">
            <v>7</v>
          </cell>
          <cell r="H609">
            <v>5000</v>
          </cell>
          <cell r="I609">
            <v>5200</v>
          </cell>
          <cell r="K609" t="str">
            <v/>
          </cell>
          <cell r="M609" t="str">
            <v>Mobiliario y Equipo Educacional y Recreativo</v>
          </cell>
          <cell r="N609">
            <v>0</v>
          </cell>
          <cell r="O609">
            <v>0</v>
          </cell>
          <cell r="P609">
            <v>0</v>
          </cell>
        </row>
        <row r="610">
          <cell r="B610" t="str">
            <v>14750005200521</v>
          </cell>
          <cell r="C610">
            <v>2023</v>
          </cell>
          <cell r="D610">
            <v>15</v>
          </cell>
          <cell r="E610">
            <v>1</v>
          </cell>
          <cell r="F610">
            <v>4</v>
          </cell>
          <cell r="G610">
            <v>7</v>
          </cell>
          <cell r="H610">
            <v>5000</v>
          </cell>
          <cell r="I610">
            <v>5200</v>
          </cell>
          <cell r="J610">
            <v>521</v>
          </cell>
          <cell r="M610" t="str">
            <v>Equipos y aparatos audiovisuales</v>
          </cell>
          <cell r="N610">
            <v>0</v>
          </cell>
          <cell r="O610">
            <v>0</v>
          </cell>
          <cell r="P610">
            <v>0</v>
          </cell>
        </row>
        <row r="611">
          <cell r="B611" t="str">
            <v>147500052005211</v>
          </cell>
          <cell r="C611">
            <v>2023</v>
          </cell>
          <cell r="D611">
            <v>15</v>
          </cell>
          <cell r="E611">
            <v>1</v>
          </cell>
          <cell r="F611">
            <v>4</v>
          </cell>
          <cell r="G611">
            <v>7</v>
          </cell>
          <cell r="H611">
            <v>5000</v>
          </cell>
          <cell r="I611">
            <v>5200</v>
          </cell>
          <cell r="J611">
            <v>521</v>
          </cell>
          <cell r="K611">
            <v>1</v>
          </cell>
          <cell r="M611" t="str">
            <v>Proyector</v>
          </cell>
          <cell r="N611">
            <v>0</v>
          </cell>
          <cell r="O611">
            <v>0</v>
          </cell>
          <cell r="P611">
            <v>0</v>
          </cell>
          <cell r="Q611" t="str">
            <v>Pieza</v>
          </cell>
        </row>
        <row r="612">
          <cell r="B612" t="str">
            <v>14750005200523</v>
          </cell>
          <cell r="C612">
            <v>2023</v>
          </cell>
          <cell r="D612">
            <v>15</v>
          </cell>
          <cell r="E612">
            <v>1</v>
          </cell>
          <cell r="F612">
            <v>4</v>
          </cell>
          <cell r="G612">
            <v>7</v>
          </cell>
          <cell r="H612">
            <v>5000</v>
          </cell>
          <cell r="I612">
            <v>5200</v>
          </cell>
          <cell r="J612">
            <v>523</v>
          </cell>
          <cell r="M612" t="str">
            <v>Cámaras fotográficas y de video</v>
          </cell>
          <cell r="N612">
            <v>0</v>
          </cell>
          <cell r="O612">
            <v>0</v>
          </cell>
          <cell r="P612">
            <v>0</v>
          </cell>
        </row>
        <row r="613">
          <cell r="B613" t="str">
            <v>147500052005231</v>
          </cell>
          <cell r="C613">
            <v>2023</v>
          </cell>
          <cell r="D613">
            <v>15</v>
          </cell>
          <cell r="E613">
            <v>1</v>
          </cell>
          <cell r="F613">
            <v>4</v>
          </cell>
          <cell r="G613">
            <v>7</v>
          </cell>
          <cell r="H613">
            <v>5000</v>
          </cell>
          <cell r="I613">
            <v>5200</v>
          </cell>
          <cell r="J613">
            <v>523</v>
          </cell>
          <cell r="K613">
            <v>1</v>
          </cell>
          <cell r="M613" t="str">
            <v>Sistema de grabación portátil en patrulla</v>
          </cell>
          <cell r="N613">
            <v>0</v>
          </cell>
          <cell r="O613">
            <v>0</v>
          </cell>
          <cell r="P613">
            <v>0</v>
          </cell>
          <cell r="Q613" t="str">
            <v>Pieza</v>
          </cell>
        </row>
        <row r="614">
          <cell r="B614" t="str">
            <v>14750005200529</v>
          </cell>
          <cell r="C614">
            <v>2023</v>
          </cell>
          <cell r="D614">
            <v>15</v>
          </cell>
          <cell r="E614">
            <v>1</v>
          </cell>
          <cell r="F614">
            <v>4</v>
          </cell>
          <cell r="G614">
            <v>7</v>
          </cell>
          <cell r="H614">
            <v>5000</v>
          </cell>
          <cell r="I614">
            <v>5200</v>
          </cell>
          <cell r="J614">
            <v>529</v>
          </cell>
          <cell r="M614" t="str">
            <v>Otro mobiliario y equipo educacional y recreativo</v>
          </cell>
          <cell r="N614">
            <v>0</v>
          </cell>
          <cell r="O614">
            <v>0</v>
          </cell>
          <cell r="P614">
            <v>0</v>
          </cell>
        </row>
        <row r="615">
          <cell r="B615" t="str">
            <v>147500052005291</v>
          </cell>
          <cell r="C615">
            <v>2023</v>
          </cell>
          <cell r="D615">
            <v>15</v>
          </cell>
          <cell r="E615">
            <v>1</v>
          </cell>
          <cell r="F615">
            <v>4</v>
          </cell>
          <cell r="G615">
            <v>7</v>
          </cell>
          <cell r="H615">
            <v>5000</v>
          </cell>
          <cell r="I615">
            <v>5200</v>
          </cell>
          <cell r="J615">
            <v>529</v>
          </cell>
          <cell r="K615">
            <v>1</v>
          </cell>
          <cell r="M615" t="str">
            <v>Otro mobiliario y equipo educacional y recreativo</v>
          </cell>
          <cell r="N615">
            <v>0</v>
          </cell>
          <cell r="O615">
            <v>0</v>
          </cell>
          <cell r="P615">
            <v>0</v>
          </cell>
        </row>
        <row r="616">
          <cell r="B616" t="str">
            <v>147500052005291001</v>
          </cell>
          <cell r="C616">
            <v>2023</v>
          </cell>
          <cell r="D616">
            <v>15</v>
          </cell>
          <cell r="E616">
            <v>1</v>
          </cell>
          <cell r="F616">
            <v>4</v>
          </cell>
          <cell r="G616">
            <v>7</v>
          </cell>
          <cell r="H616">
            <v>5000</v>
          </cell>
          <cell r="I616">
            <v>5200</v>
          </cell>
          <cell r="J616">
            <v>529</v>
          </cell>
          <cell r="K616">
            <v>1001</v>
          </cell>
          <cell r="M616" t="str">
            <v>Guitarra</v>
          </cell>
          <cell r="N616">
            <v>0</v>
          </cell>
          <cell r="O616">
            <v>0</v>
          </cell>
          <cell r="P616">
            <v>0</v>
          </cell>
          <cell r="Q616" t="str">
            <v>Pieza</v>
          </cell>
        </row>
        <row r="617">
          <cell r="B617" t="str">
            <v>147500052005291002</v>
          </cell>
          <cell r="C617">
            <v>2023</v>
          </cell>
          <cell r="D617">
            <v>15</v>
          </cell>
          <cell r="E617">
            <v>1</v>
          </cell>
          <cell r="F617">
            <v>4</v>
          </cell>
          <cell r="G617">
            <v>7</v>
          </cell>
          <cell r="H617">
            <v>5000</v>
          </cell>
          <cell r="I617">
            <v>5200</v>
          </cell>
          <cell r="J617">
            <v>529</v>
          </cell>
          <cell r="K617">
            <v>1002</v>
          </cell>
          <cell r="M617" t="str">
            <v>Teclado</v>
          </cell>
          <cell r="N617">
            <v>0</v>
          </cell>
          <cell r="O617">
            <v>0</v>
          </cell>
          <cell r="P617">
            <v>0</v>
          </cell>
          <cell r="Q617" t="str">
            <v>Pieza</v>
          </cell>
        </row>
        <row r="618">
          <cell r="B618" t="str">
            <v>147500052005291003</v>
          </cell>
          <cell r="C618">
            <v>2023</v>
          </cell>
          <cell r="D618">
            <v>15</v>
          </cell>
          <cell r="E618">
            <v>1</v>
          </cell>
          <cell r="F618">
            <v>4</v>
          </cell>
          <cell r="G618">
            <v>7</v>
          </cell>
          <cell r="H618">
            <v>5000</v>
          </cell>
          <cell r="I618">
            <v>5200</v>
          </cell>
          <cell r="J618">
            <v>529</v>
          </cell>
          <cell r="K618">
            <v>1003</v>
          </cell>
          <cell r="M618" t="str">
            <v>Bajo</v>
          </cell>
          <cell r="N618">
            <v>0</v>
          </cell>
          <cell r="O618">
            <v>0</v>
          </cell>
          <cell r="P618">
            <v>0</v>
          </cell>
          <cell r="Q618" t="str">
            <v>Pieza</v>
          </cell>
        </row>
        <row r="619">
          <cell r="B619" t="str">
            <v>147500052005291004</v>
          </cell>
          <cell r="C619">
            <v>2023</v>
          </cell>
          <cell r="D619">
            <v>15</v>
          </cell>
          <cell r="E619">
            <v>1</v>
          </cell>
          <cell r="F619">
            <v>4</v>
          </cell>
          <cell r="G619">
            <v>7</v>
          </cell>
          <cell r="H619">
            <v>5000</v>
          </cell>
          <cell r="I619">
            <v>5200</v>
          </cell>
          <cell r="J619">
            <v>529</v>
          </cell>
          <cell r="K619">
            <v>1004</v>
          </cell>
          <cell r="M619" t="str">
            <v>Batería</v>
          </cell>
          <cell r="N619">
            <v>0</v>
          </cell>
          <cell r="O619">
            <v>0</v>
          </cell>
          <cell r="P619">
            <v>0</v>
          </cell>
          <cell r="Q619" t="str">
            <v>Pieza</v>
          </cell>
        </row>
        <row r="620">
          <cell r="B620" t="str">
            <v>147500052005291005</v>
          </cell>
          <cell r="C620">
            <v>2023</v>
          </cell>
          <cell r="D620">
            <v>15</v>
          </cell>
          <cell r="E620">
            <v>1</v>
          </cell>
          <cell r="F620">
            <v>4</v>
          </cell>
          <cell r="G620">
            <v>7</v>
          </cell>
          <cell r="H620">
            <v>5000</v>
          </cell>
          <cell r="I620">
            <v>5200</v>
          </cell>
          <cell r="J620">
            <v>529</v>
          </cell>
          <cell r="K620">
            <v>1005</v>
          </cell>
          <cell r="M620" t="str">
            <v>Tumbas</v>
          </cell>
          <cell r="N620">
            <v>0</v>
          </cell>
          <cell r="O620">
            <v>0</v>
          </cell>
          <cell r="P620">
            <v>0</v>
          </cell>
          <cell r="Q620" t="str">
            <v>Pieza</v>
          </cell>
        </row>
        <row r="621">
          <cell r="B621" t="str">
            <v>147500052005291006</v>
          </cell>
          <cell r="C621">
            <v>2023</v>
          </cell>
          <cell r="D621">
            <v>15</v>
          </cell>
          <cell r="E621">
            <v>1</v>
          </cell>
          <cell r="F621">
            <v>4</v>
          </cell>
          <cell r="G621">
            <v>7</v>
          </cell>
          <cell r="H621">
            <v>5000</v>
          </cell>
          <cell r="I621">
            <v>5200</v>
          </cell>
          <cell r="J621">
            <v>529</v>
          </cell>
          <cell r="K621">
            <v>1006</v>
          </cell>
          <cell r="M621" t="str">
            <v>Cajón</v>
          </cell>
          <cell r="N621">
            <v>0</v>
          </cell>
          <cell r="O621">
            <v>0</v>
          </cell>
          <cell r="P621">
            <v>0</v>
          </cell>
          <cell r="Q621" t="str">
            <v>Pieza</v>
          </cell>
        </row>
        <row r="622">
          <cell r="B622" t="str">
            <v>147500052005291007</v>
          </cell>
          <cell r="C622">
            <v>2023</v>
          </cell>
          <cell r="D622">
            <v>15</v>
          </cell>
          <cell r="E622">
            <v>1</v>
          </cell>
          <cell r="F622">
            <v>4</v>
          </cell>
          <cell r="G622">
            <v>7</v>
          </cell>
          <cell r="H622">
            <v>5000</v>
          </cell>
          <cell r="I622">
            <v>5200</v>
          </cell>
          <cell r="J622">
            <v>529</v>
          </cell>
          <cell r="K622">
            <v>1007</v>
          </cell>
          <cell r="M622" t="str">
            <v>Güiro</v>
          </cell>
          <cell r="N622">
            <v>0</v>
          </cell>
          <cell r="O622">
            <v>0</v>
          </cell>
          <cell r="P622">
            <v>0</v>
          </cell>
          <cell r="Q622" t="str">
            <v>Pieza</v>
          </cell>
        </row>
        <row r="623">
          <cell r="B623" t="str">
            <v>147500052005291008</v>
          </cell>
          <cell r="C623">
            <v>2023</v>
          </cell>
          <cell r="D623">
            <v>15</v>
          </cell>
          <cell r="E623">
            <v>1</v>
          </cell>
          <cell r="F623">
            <v>4</v>
          </cell>
          <cell r="G623">
            <v>7</v>
          </cell>
          <cell r="H623">
            <v>5000</v>
          </cell>
          <cell r="I623">
            <v>5200</v>
          </cell>
          <cell r="J623">
            <v>529</v>
          </cell>
          <cell r="K623">
            <v>1008</v>
          </cell>
          <cell r="M623" t="str">
            <v>Bocina</v>
          </cell>
          <cell r="N623">
            <v>0</v>
          </cell>
          <cell r="O623">
            <v>0</v>
          </cell>
          <cell r="P623">
            <v>0</v>
          </cell>
          <cell r="Q623" t="str">
            <v>Pieza</v>
          </cell>
        </row>
        <row r="624">
          <cell r="B624" t="str">
            <v>147500052005291009</v>
          </cell>
          <cell r="C624">
            <v>2023</v>
          </cell>
          <cell r="D624">
            <v>15</v>
          </cell>
          <cell r="E624">
            <v>1</v>
          </cell>
          <cell r="F624">
            <v>4</v>
          </cell>
          <cell r="G624">
            <v>7</v>
          </cell>
          <cell r="H624">
            <v>5000</v>
          </cell>
          <cell r="I624">
            <v>5200</v>
          </cell>
          <cell r="J624">
            <v>529</v>
          </cell>
          <cell r="K624">
            <v>1009</v>
          </cell>
          <cell r="M624" t="str">
            <v>Micrófono</v>
          </cell>
          <cell r="N624">
            <v>0</v>
          </cell>
          <cell r="O624">
            <v>0</v>
          </cell>
          <cell r="P624">
            <v>0</v>
          </cell>
          <cell r="Q624" t="str">
            <v>Pieza</v>
          </cell>
        </row>
        <row r="625">
          <cell r="B625" t="str">
            <v>147500052005291010</v>
          </cell>
          <cell r="C625">
            <v>2023</v>
          </cell>
          <cell r="D625">
            <v>15</v>
          </cell>
          <cell r="E625">
            <v>1</v>
          </cell>
          <cell r="F625">
            <v>4</v>
          </cell>
          <cell r="G625">
            <v>7</v>
          </cell>
          <cell r="H625">
            <v>5000</v>
          </cell>
          <cell r="I625">
            <v>5200</v>
          </cell>
          <cell r="J625">
            <v>529</v>
          </cell>
          <cell r="K625">
            <v>1010</v>
          </cell>
          <cell r="M625" t="str">
            <v>Consola</v>
          </cell>
          <cell r="N625">
            <v>0</v>
          </cell>
          <cell r="O625">
            <v>0</v>
          </cell>
          <cell r="P625">
            <v>0</v>
          </cell>
          <cell r="Q625" t="str">
            <v>Pieza</v>
          </cell>
        </row>
        <row r="626">
          <cell r="B626" t="str">
            <v>14750005500</v>
          </cell>
          <cell r="C626">
            <v>2023</v>
          </cell>
          <cell r="D626">
            <v>15</v>
          </cell>
          <cell r="E626">
            <v>1</v>
          </cell>
          <cell r="F626">
            <v>4</v>
          </cell>
          <cell r="G626">
            <v>7</v>
          </cell>
          <cell r="H626">
            <v>5000</v>
          </cell>
          <cell r="I626">
            <v>5500</v>
          </cell>
          <cell r="K626" t="str">
            <v/>
          </cell>
          <cell r="M626" t="str">
            <v>Equipo de Defensa y Seguridad</v>
          </cell>
          <cell r="N626">
            <v>0</v>
          </cell>
          <cell r="O626">
            <v>0</v>
          </cell>
          <cell r="P626">
            <v>0</v>
          </cell>
        </row>
        <row r="627">
          <cell r="B627" t="str">
            <v>14750005500551</v>
          </cell>
          <cell r="C627">
            <v>2023</v>
          </cell>
          <cell r="D627">
            <v>15</v>
          </cell>
          <cell r="E627">
            <v>1</v>
          </cell>
          <cell r="F627">
            <v>4</v>
          </cell>
          <cell r="G627">
            <v>7</v>
          </cell>
          <cell r="H627">
            <v>5000</v>
          </cell>
          <cell r="I627">
            <v>5500</v>
          </cell>
          <cell r="J627">
            <v>551</v>
          </cell>
          <cell r="M627" t="str">
            <v>Equipo de defensa y seguridad</v>
          </cell>
          <cell r="N627">
            <v>0</v>
          </cell>
          <cell r="O627">
            <v>0</v>
          </cell>
          <cell r="P627">
            <v>0</v>
          </cell>
        </row>
        <row r="628">
          <cell r="B628" t="str">
            <v>147500055005511</v>
          </cell>
          <cell r="C628">
            <v>2023</v>
          </cell>
          <cell r="D628">
            <v>15</v>
          </cell>
          <cell r="E628">
            <v>1</v>
          </cell>
          <cell r="F628">
            <v>4</v>
          </cell>
          <cell r="G628">
            <v>7</v>
          </cell>
          <cell r="H628">
            <v>5000</v>
          </cell>
          <cell r="I628">
            <v>5500</v>
          </cell>
          <cell r="J628">
            <v>551</v>
          </cell>
          <cell r="K628">
            <v>1</v>
          </cell>
          <cell r="M628" t="str">
            <v>Torre móvil de vigilancia</v>
          </cell>
          <cell r="N628">
            <v>0</v>
          </cell>
          <cell r="O628">
            <v>0</v>
          </cell>
          <cell r="P628">
            <v>0</v>
          </cell>
          <cell r="Q628" t="str">
            <v>Pieza</v>
          </cell>
        </row>
        <row r="629">
          <cell r="B629" t="str">
            <v>14750005600</v>
          </cell>
          <cell r="C629">
            <v>2023</v>
          </cell>
          <cell r="D629">
            <v>15</v>
          </cell>
          <cell r="E629">
            <v>1</v>
          </cell>
          <cell r="F629">
            <v>4</v>
          </cell>
          <cell r="G629">
            <v>7</v>
          </cell>
          <cell r="H629">
            <v>5000</v>
          </cell>
          <cell r="I629">
            <v>5600</v>
          </cell>
          <cell r="K629" t="str">
            <v/>
          </cell>
          <cell r="M629" t="str">
            <v>Maquinaria, Otros Equipos y Herramientas</v>
          </cell>
          <cell r="N629">
            <v>77920078</v>
          </cell>
          <cell r="O629">
            <v>0</v>
          </cell>
          <cell r="P629">
            <v>77920078</v>
          </cell>
        </row>
        <row r="630">
          <cell r="B630" t="str">
            <v>14750005600565</v>
          </cell>
          <cell r="C630">
            <v>2023</v>
          </cell>
          <cell r="D630">
            <v>15</v>
          </cell>
          <cell r="E630">
            <v>1</v>
          </cell>
          <cell r="F630">
            <v>4</v>
          </cell>
          <cell r="G630">
            <v>7</v>
          </cell>
          <cell r="H630">
            <v>5000</v>
          </cell>
          <cell r="I630">
            <v>5600</v>
          </cell>
          <cell r="J630">
            <v>565</v>
          </cell>
          <cell r="M630" t="str">
            <v>Equipo de comunicación y telecomunicación</v>
          </cell>
          <cell r="N630">
            <v>0</v>
          </cell>
          <cell r="O630">
            <v>0</v>
          </cell>
          <cell r="P630">
            <v>0</v>
          </cell>
        </row>
        <row r="631">
          <cell r="B631" t="str">
            <v>147500056005651</v>
          </cell>
          <cell r="C631">
            <v>2023</v>
          </cell>
          <cell r="D631">
            <v>15</v>
          </cell>
          <cell r="E631">
            <v>1</v>
          </cell>
          <cell r="F631">
            <v>4</v>
          </cell>
          <cell r="G631">
            <v>7</v>
          </cell>
          <cell r="H631">
            <v>5000</v>
          </cell>
          <cell r="I631">
            <v>5600</v>
          </cell>
          <cell r="J631">
            <v>565</v>
          </cell>
          <cell r="K631">
            <v>1</v>
          </cell>
          <cell r="M631" t="str">
            <v>Botón de pánico</v>
          </cell>
          <cell r="N631">
            <v>0</v>
          </cell>
          <cell r="O631">
            <v>0</v>
          </cell>
          <cell r="P631">
            <v>0</v>
          </cell>
          <cell r="Q631" t="str">
            <v>Pieza</v>
          </cell>
        </row>
        <row r="632">
          <cell r="B632" t="str">
            <v>147500056005652</v>
          </cell>
          <cell r="C632">
            <v>2023</v>
          </cell>
          <cell r="D632">
            <v>15</v>
          </cell>
          <cell r="E632">
            <v>1</v>
          </cell>
          <cell r="F632">
            <v>4</v>
          </cell>
          <cell r="G632">
            <v>7</v>
          </cell>
          <cell r="H632">
            <v>5000</v>
          </cell>
          <cell r="I632">
            <v>5600</v>
          </cell>
          <cell r="J632">
            <v>565</v>
          </cell>
          <cell r="K632">
            <v>2</v>
          </cell>
          <cell r="M632" t="str">
            <v>Equipo de GPS</v>
          </cell>
          <cell r="N632">
            <v>0</v>
          </cell>
          <cell r="O632">
            <v>0</v>
          </cell>
          <cell r="P632">
            <v>0</v>
          </cell>
          <cell r="Q632" t="str">
            <v>Pieza</v>
          </cell>
        </row>
        <row r="633">
          <cell r="B633" t="str">
            <v>147500056005653</v>
          </cell>
          <cell r="C633">
            <v>2023</v>
          </cell>
          <cell r="D633">
            <v>15</v>
          </cell>
          <cell r="E633">
            <v>1</v>
          </cell>
          <cell r="F633">
            <v>4</v>
          </cell>
          <cell r="G633">
            <v>7</v>
          </cell>
          <cell r="H633">
            <v>5000</v>
          </cell>
          <cell r="I633">
            <v>5600</v>
          </cell>
          <cell r="J633">
            <v>565</v>
          </cell>
          <cell r="K633">
            <v>3</v>
          </cell>
          <cell r="M633" t="str">
            <v>Radio base</v>
          </cell>
          <cell r="N633">
            <v>0</v>
          </cell>
          <cell r="O633">
            <v>0</v>
          </cell>
          <cell r="P633">
            <v>0</v>
          </cell>
          <cell r="Q633" t="str">
            <v>Pieza</v>
          </cell>
        </row>
        <row r="634">
          <cell r="B634" t="str">
            <v>147500056005654</v>
          </cell>
          <cell r="C634">
            <v>2023</v>
          </cell>
          <cell r="D634">
            <v>15</v>
          </cell>
          <cell r="E634">
            <v>1</v>
          </cell>
          <cell r="F634">
            <v>4</v>
          </cell>
          <cell r="G634">
            <v>7</v>
          </cell>
          <cell r="H634">
            <v>5000</v>
          </cell>
          <cell r="I634">
            <v>5600</v>
          </cell>
          <cell r="J634">
            <v>565</v>
          </cell>
          <cell r="K634">
            <v>4</v>
          </cell>
          <cell r="M634" t="str">
            <v>Radio portátil</v>
          </cell>
          <cell r="N634">
            <v>0</v>
          </cell>
          <cell r="O634">
            <v>0</v>
          </cell>
          <cell r="P634">
            <v>0</v>
          </cell>
          <cell r="Q634" t="str">
            <v>Pieza</v>
          </cell>
        </row>
        <row r="635">
          <cell r="B635" t="str">
            <v>14750005600569</v>
          </cell>
          <cell r="C635">
            <v>2023</v>
          </cell>
          <cell r="D635">
            <v>15</v>
          </cell>
          <cell r="E635">
            <v>1</v>
          </cell>
          <cell r="F635">
            <v>4</v>
          </cell>
          <cell r="G635">
            <v>7</v>
          </cell>
          <cell r="H635">
            <v>5000</v>
          </cell>
          <cell r="I635">
            <v>5600</v>
          </cell>
          <cell r="J635">
            <v>569</v>
          </cell>
          <cell r="M635" t="str">
            <v>Otros equipos</v>
          </cell>
          <cell r="N635">
            <v>77920078</v>
          </cell>
          <cell r="O635">
            <v>0</v>
          </cell>
          <cell r="P635">
            <v>77920078</v>
          </cell>
        </row>
        <row r="636">
          <cell r="B636" t="str">
            <v>147500056005691</v>
          </cell>
          <cell r="C636">
            <v>2023</v>
          </cell>
          <cell r="D636">
            <v>15</v>
          </cell>
          <cell r="E636">
            <v>1</v>
          </cell>
          <cell r="F636">
            <v>4</v>
          </cell>
          <cell r="G636">
            <v>7</v>
          </cell>
          <cell r="H636">
            <v>5000</v>
          </cell>
          <cell r="I636">
            <v>5600</v>
          </cell>
          <cell r="J636">
            <v>569</v>
          </cell>
          <cell r="K636">
            <v>1</v>
          </cell>
          <cell r="M636" t="str">
            <v>Simulador de Tiro de Realidad Virtual</v>
          </cell>
          <cell r="N636">
            <v>77920078</v>
          </cell>
          <cell r="O636">
            <v>0</v>
          </cell>
          <cell r="P636">
            <v>77920078</v>
          </cell>
          <cell r="Q636" t="str">
            <v>Pieza</v>
          </cell>
          <cell r="R636">
            <v>1</v>
          </cell>
        </row>
        <row r="637">
          <cell r="B637" t="str">
            <v>14750005900</v>
          </cell>
          <cell r="C637">
            <v>2023</v>
          </cell>
          <cell r="D637">
            <v>0</v>
          </cell>
          <cell r="E637">
            <v>1</v>
          </cell>
          <cell r="F637">
            <v>4</v>
          </cell>
          <cell r="G637">
            <v>7</v>
          </cell>
          <cell r="H637">
            <v>5000</v>
          </cell>
          <cell r="I637">
            <v>5900</v>
          </cell>
          <cell r="K637" t="str">
            <v/>
          </cell>
          <cell r="M637" t="str">
            <v>Activos Intangibles</v>
          </cell>
          <cell r="N637">
            <v>0</v>
          </cell>
          <cell r="O637">
            <v>0</v>
          </cell>
          <cell r="P637">
            <v>0</v>
          </cell>
        </row>
        <row r="638">
          <cell r="B638" t="str">
            <v>14750005900591</v>
          </cell>
          <cell r="C638">
            <v>2023</v>
          </cell>
          <cell r="D638">
            <v>0</v>
          </cell>
          <cell r="E638">
            <v>1</v>
          </cell>
          <cell r="F638">
            <v>4</v>
          </cell>
          <cell r="G638">
            <v>7</v>
          </cell>
          <cell r="H638">
            <v>5000</v>
          </cell>
          <cell r="I638">
            <v>5900</v>
          </cell>
          <cell r="J638">
            <v>591</v>
          </cell>
          <cell r="M638" t="str">
            <v>Software</v>
          </cell>
          <cell r="N638">
            <v>0</v>
          </cell>
          <cell r="O638">
            <v>0</v>
          </cell>
          <cell r="P638">
            <v>0</v>
          </cell>
        </row>
        <row r="639">
          <cell r="B639" t="str">
            <v>147500059005911</v>
          </cell>
          <cell r="C639">
            <v>2023</v>
          </cell>
          <cell r="D639">
            <v>0</v>
          </cell>
          <cell r="E639">
            <v>1</v>
          </cell>
          <cell r="F639">
            <v>4</v>
          </cell>
          <cell r="G639">
            <v>7</v>
          </cell>
          <cell r="H639">
            <v>5000</v>
          </cell>
          <cell r="I639">
            <v>5900</v>
          </cell>
          <cell r="J639">
            <v>591</v>
          </cell>
          <cell r="K639">
            <v>1</v>
          </cell>
          <cell r="M639" t="str">
            <v>Software</v>
          </cell>
          <cell r="N639">
            <v>0</v>
          </cell>
          <cell r="O639">
            <v>0</v>
          </cell>
          <cell r="P639">
            <v>0</v>
          </cell>
          <cell r="Q639" t="str">
            <v>Servicio</v>
          </cell>
        </row>
        <row r="640">
          <cell r="B640" t="str">
            <v>14750005900597</v>
          </cell>
          <cell r="C640">
            <v>2023</v>
          </cell>
          <cell r="D640">
            <v>0</v>
          </cell>
          <cell r="E640">
            <v>1</v>
          </cell>
          <cell r="F640">
            <v>4</v>
          </cell>
          <cell r="G640">
            <v>7</v>
          </cell>
          <cell r="H640">
            <v>5000</v>
          </cell>
          <cell r="I640">
            <v>5900</v>
          </cell>
          <cell r="J640">
            <v>597</v>
          </cell>
          <cell r="M640" t="str">
            <v>Licencias informáticas e intelectuales</v>
          </cell>
          <cell r="N640">
            <v>0</v>
          </cell>
          <cell r="O640">
            <v>0</v>
          </cell>
          <cell r="P640">
            <v>0</v>
          </cell>
        </row>
        <row r="641">
          <cell r="B641" t="str">
            <v>147500059005971</v>
          </cell>
          <cell r="C641">
            <v>2023</v>
          </cell>
          <cell r="D641">
            <v>0</v>
          </cell>
          <cell r="E641">
            <v>1</v>
          </cell>
          <cell r="F641">
            <v>4</v>
          </cell>
          <cell r="G641">
            <v>7</v>
          </cell>
          <cell r="H641">
            <v>5000</v>
          </cell>
          <cell r="I641">
            <v>5900</v>
          </cell>
          <cell r="J641">
            <v>597</v>
          </cell>
          <cell r="K641">
            <v>1</v>
          </cell>
          <cell r="M641" t="str">
            <v>Licencias</v>
          </cell>
          <cell r="N641">
            <v>0</v>
          </cell>
          <cell r="O641">
            <v>0</v>
          </cell>
          <cell r="P641">
            <v>0</v>
          </cell>
          <cell r="Q641" t="str">
            <v>Licencia</v>
          </cell>
        </row>
        <row r="642">
          <cell r="B642" t="str">
            <v xml:space="preserve">148 </v>
          </cell>
          <cell r="C642">
            <v>2023</v>
          </cell>
          <cell r="D642">
            <v>0</v>
          </cell>
          <cell r="E642">
            <v>1</v>
          </cell>
          <cell r="F642">
            <v>4</v>
          </cell>
          <cell r="G642">
            <v>8</v>
          </cell>
          <cell r="I642" t="str">
            <v xml:space="preserve"> </v>
          </cell>
          <cell r="K642" t="str">
            <v/>
          </cell>
          <cell r="M642" t="str">
            <v>Impulso a la mejoría del control de gestión, supervisión y seguimiento de los reportes a la policía</v>
          </cell>
          <cell r="N642">
            <v>0</v>
          </cell>
          <cell r="O642">
            <v>0</v>
          </cell>
          <cell r="P642">
            <v>0</v>
          </cell>
        </row>
        <row r="643">
          <cell r="B643" t="str">
            <v>1483000</v>
          </cell>
          <cell r="C643">
            <v>2023</v>
          </cell>
          <cell r="D643">
            <v>0</v>
          </cell>
          <cell r="E643">
            <v>1</v>
          </cell>
          <cell r="F643">
            <v>4</v>
          </cell>
          <cell r="G643">
            <v>8</v>
          </cell>
          <cell r="H643">
            <v>3000</v>
          </cell>
          <cell r="M643" t="str">
            <v>Servicios Generales</v>
          </cell>
          <cell r="N643">
            <v>0</v>
          </cell>
          <cell r="O643">
            <v>0</v>
          </cell>
          <cell r="P643">
            <v>0</v>
          </cell>
        </row>
        <row r="644">
          <cell r="B644" t="str">
            <v>14830003100</v>
          </cell>
          <cell r="C644">
            <v>2023</v>
          </cell>
          <cell r="D644">
            <v>0</v>
          </cell>
          <cell r="E644">
            <v>1</v>
          </cell>
          <cell r="F644">
            <v>4</v>
          </cell>
          <cell r="G644">
            <v>8</v>
          </cell>
          <cell r="H644">
            <v>3000</v>
          </cell>
          <cell r="I644">
            <v>3100</v>
          </cell>
          <cell r="K644" t="str">
            <v/>
          </cell>
          <cell r="M644" t="str">
            <v>Servicios Básicos</v>
          </cell>
          <cell r="N644">
            <v>0</v>
          </cell>
          <cell r="O644">
            <v>0</v>
          </cell>
          <cell r="P644">
            <v>0</v>
          </cell>
        </row>
        <row r="645">
          <cell r="B645" t="str">
            <v>14830003100319</v>
          </cell>
          <cell r="C645">
            <v>2023</v>
          </cell>
          <cell r="D645">
            <v>0</v>
          </cell>
          <cell r="E645">
            <v>1</v>
          </cell>
          <cell r="F645">
            <v>4</v>
          </cell>
          <cell r="G645">
            <v>8</v>
          </cell>
          <cell r="H645">
            <v>3000</v>
          </cell>
          <cell r="I645">
            <v>3100</v>
          </cell>
          <cell r="J645">
            <v>319</v>
          </cell>
          <cell r="M645" t="str">
            <v>Servicios integrales y otros servicios</v>
          </cell>
          <cell r="N645">
            <v>0</v>
          </cell>
          <cell r="O645">
            <v>0</v>
          </cell>
          <cell r="P645">
            <v>0</v>
          </cell>
        </row>
        <row r="646">
          <cell r="B646" t="str">
            <v>148300031003191</v>
          </cell>
          <cell r="C646">
            <v>2023</v>
          </cell>
          <cell r="D646">
            <v>0</v>
          </cell>
          <cell r="E646">
            <v>1</v>
          </cell>
          <cell r="F646">
            <v>4</v>
          </cell>
          <cell r="G646">
            <v>8</v>
          </cell>
          <cell r="H646">
            <v>3000</v>
          </cell>
          <cell r="I646">
            <v>3100</v>
          </cell>
          <cell r="J646">
            <v>319</v>
          </cell>
          <cell r="K646">
            <v>1</v>
          </cell>
          <cell r="M646" t="str">
            <v>Servicios integrales de telecomunicación</v>
          </cell>
          <cell r="N646">
            <v>0</v>
          </cell>
          <cell r="O646">
            <v>0</v>
          </cell>
          <cell r="P646">
            <v>0</v>
          </cell>
          <cell r="Q646" t="str">
            <v>Servicio</v>
          </cell>
        </row>
        <row r="647">
          <cell r="B647" t="str">
            <v>1485000</v>
          </cell>
          <cell r="C647">
            <v>2023</v>
          </cell>
          <cell r="D647">
            <v>0</v>
          </cell>
          <cell r="E647">
            <v>1</v>
          </cell>
          <cell r="F647">
            <v>4</v>
          </cell>
          <cell r="G647">
            <v>8</v>
          </cell>
          <cell r="H647">
            <v>5000</v>
          </cell>
          <cell r="M647" t="str">
            <v>Bienes Muebles, Inmuebles e Intangibles</v>
          </cell>
          <cell r="N647">
            <v>0</v>
          </cell>
          <cell r="O647">
            <v>0</v>
          </cell>
          <cell r="P647">
            <v>0</v>
          </cell>
        </row>
        <row r="648">
          <cell r="B648" t="str">
            <v>14850005100</v>
          </cell>
          <cell r="C648">
            <v>2023</v>
          </cell>
          <cell r="D648">
            <v>0</v>
          </cell>
          <cell r="E648">
            <v>1</v>
          </cell>
          <cell r="F648">
            <v>4</v>
          </cell>
          <cell r="G648">
            <v>8</v>
          </cell>
          <cell r="H648">
            <v>5000</v>
          </cell>
          <cell r="I648">
            <v>5100</v>
          </cell>
          <cell r="K648" t="str">
            <v/>
          </cell>
          <cell r="M648" t="str">
            <v>Mobiliario y Equipo de Administración</v>
          </cell>
          <cell r="N648">
            <v>0</v>
          </cell>
          <cell r="O648">
            <v>0</v>
          </cell>
          <cell r="P648">
            <v>0</v>
          </cell>
        </row>
        <row r="649">
          <cell r="B649" t="str">
            <v>14850005100511</v>
          </cell>
          <cell r="C649">
            <v>2023</v>
          </cell>
          <cell r="D649">
            <v>0</v>
          </cell>
          <cell r="E649">
            <v>1</v>
          </cell>
          <cell r="F649">
            <v>4</v>
          </cell>
          <cell r="G649">
            <v>8</v>
          </cell>
          <cell r="H649">
            <v>5000</v>
          </cell>
          <cell r="I649">
            <v>5100</v>
          </cell>
          <cell r="J649">
            <v>511</v>
          </cell>
          <cell r="M649" t="str">
            <v>Muebles de oficina y estantería</v>
          </cell>
          <cell r="N649">
            <v>0</v>
          </cell>
          <cell r="O649">
            <v>0</v>
          </cell>
          <cell r="P649">
            <v>0</v>
          </cell>
        </row>
        <row r="650">
          <cell r="B650" t="str">
            <v>148500051005111</v>
          </cell>
          <cell r="C650">
            <v>2023</v>
          </cell>
          <cell r="D650">
            <v>0</v>
          </cell>
          <cell r="E650">
            <v>1</v>
          </cell>
          <cell r="F650">
            <v>4</v>
          </cell>
          <cell r="G650">
            <v>8</v>
          </cell>
          <cell r="H650">
            <v>5000</v>
          </cell>
          <cell r="I650">
            <v>5100</v>
          </cell>
          <cell r="J650">
            <v>511</v>
          </cell>
          <cell r="K650">
            <v>1</v>
          </cell>
          <cell r="M650" t="str">
            <v>Computadora de escritorio</v>
          </cell>
          <cell r="N650">
            <v>0</v>
          </cell>
          <cell r="O650">
            <v>0</v>
          </cell>
          <cell r="P650">
            <v>0</v>
          </cell>
          <cell r="Q650" t="str">
            <v>Equipo/ Pieza</v>
          </cell>
        </row>
        <row r="651">
          <cell r="B651" t="str">
            <v>148500051005112</v>
          </cell>
          <cell r="C651">
            <v>2023</v>
          </cell>
          <cell r="D651">
            <v>0</v>
          </cell>
          <cell r="E651">
            <v>1</v>
          </cell>
          <cell r="F651">
            <v>4</v>
          </cell>
          <cell r="G651">
            <v>8</v>
          </cell>
          <cell r="H651">
            <v>5000</v>
          </cell>
          <cell r="I651">
            <v>5100</v>
          </cell>
          <cell r="J651">
            <v>511</v>
          </cell>
          <cell r="K651">
            <v>2</v>
          </cell>
          <cell r="M651" t="str">
            <v>Equipo de seguridad informática (firewall, IPS, Antispam)</v>
          </cell>
          <cell r="N651">
            <v>0</v>
          </cell>
          <cell r="O651">
            <v>0</v>
          </cell>
          <cell r="P651">
            <v>0</v>
          </cell>
          <cell r="Q651" t="str">
            <v>Equipo/ Pieza</v>
          </cell>
        </row>
        <row r="652">
          <cell r="B652" t="str">
            <v>148500051005113</v>
          </cell>
          <cell r="C652">
            <v>2023</v>
          </cell>
          <cell r="D652">
            <v>0</v>
          </cell>
          <cell r="E652">
            <v>1</v>
          </cell>
          <cell r="F652">
            <v>4</v>
          </cell>
          <cell r="G652">
            <v>8</v>
          </cell>
          <cell r="H652">
            <v>5000</v>
          </cell>
          <cell r="I652">
            <v>5100</v>
          </cell>
          <cell r="J652">
            <v>511</v>
          </cell>
          <cell r="K652">
            <v>3</v>
          </cell>
          <cell r="M652" t="str">
            <v>Servidor de computo</v>
          </cell>
          <cell r="N652">
            <v>0</v>
          </cell>
          <cell r="O652">
            <v>0</v>
          </cell>
          <cell r="P652">
            <v>0</v>
          </cell>
          <cell r="Q652" t="str">
            <v>Equipo/ Pieza</v>
          </cell>
        </row>
        <row r="653">
          <cell r="B653" t="str">
            <v>148500051005114</v>
          </cell>
          <cell r="C653">
            <v>2023</v>
          </cell>
          <cell r="D653">
            <v>0</v>
          </cell>
          <cell r="E653">
            <v>1</v>
          </cell>
          <cell r="F653">
            <v>4</v>
          </cell>
          <cell r="G653">
            <v>8</v>
          </cell>
          <cell r="H653">
            <v>5000</v>
          </cell>
          <cell r="I653">
            <v>5100</v>
          </cell>
          <cell r="J653">
            <v>511</v>
          </cell>
          <cell r="K653">
            <v>4</v>
          </cell>
          <cell r="M653" t="str">
            <v>Unidad de protección y respaldo de energía (UPS)</v>
          </cell>
          <cell r="N653">
            <v>0</v>
          </cell>
          <cell r="O653">
            <v>0</v>
          </cell>
          <cell r="P653">
            <v>0</v>
          </cell>
          <cell r="Q653" t="str">
            <v>Equipo/ Pieza</v>
          </cell>
        </row>
        <row r="654">
          <cell r="B654" t="str">
            <v>2</v>
          </cell>
          <cell r="C654">
            <v>2023</v>
          </cell>
          <cell r="D654">
            <v>0</v>
          </cell>
          <cell r="E654">
            <v>2</v>
          </cell>
          <cell r="K654" t="str">
            <v/>
          </cell>
          <cell r="M654" t="str">
            <v>Fortalecer el diseño e implementación de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v>
          </cell>
          <cell r="N654">
            <v>0</v>
          </cell>
          <cell r="O654">
            <v>0</v>
          </cell>
          <cell r="P654">
            <v>0</v>
          </cell>
        </row>
        <row r="655">
          <cell r="B655" t="str">
            <v>25</v>
          </cell>
          <cell r="C655">
            <v>2023</v>
          </cell>
          <cell r="D655">
            <v>0</v>
          </cell>
          <cell r="E655">
            <v>2</v>
          </cell>
          <cell r="F655">
            <v>5</v>
          </cell>
          <cell r="K655" t="str">
            <v/>
          </cell>
          <cell r="M655" t="str">
            <v>Prevención de la violencia y del delito conforme al Modelo Nacional de Policía y Justicia Cívica</v>
          </cell>
          <cell r="N655">
            <v>0</v>
          </cell>
          <cell r="O655">
            <v>0</v>
          </cell>
          <cell r="P655">
            <v>0</v>
          </cell>
        </row>
        <row r="656">
          <cell r="B656" t="str">
            <v>259</v>
          </cell>
          <cell r="C656">
            <v>2023</v>
          </cell>
          <cell r="D656">
            <v>0</v>
          </cell>
          <cell r="E656">
            <v>2</v>
          </cell>
          <cell r="F656">
            <v>5</v>
          </cell>
          <cell r="G656">
            <v>9</v>
          </cell>
          <cell r="K656" t="str">
            <v/>
          </cell>
          <cell r="M656" t="str">
            <v>Prevención de la violencia y la delincuencia, proceso generador de paz y proceso para la atención de la delincuencia juvenil</v>
          </cell>
          <cell r="N656">
            <v>0</v>
          </cell>
          <cell r="O656">
            <v>0</v>
          </cell>
          <cell r="P656">
            <v>0</v>
          </cell>
        </row>
        <row r="657">
          <cell r="B657" t="str">
            <v>2593000</v>
          </cell>
          <cell r="C657">
            <v>2023</v>
          </cell>
          <cell r="D657">
            <v>0</v>
          </cell>
          <cell r="E657">
            <v>2</v>
          </cell>
          <cell r="F657">
            <v>5</v>
          </cell>
          <cell r="G657">
            <v>9</v>
          </cell>
          <cell r="H657">
            <v>3000</v>
          </cell>
          <cell r="K657" t="str">
            <v/>
          </cell>
          <cell r="M657" t="str">
            <v>Servicios Generales</v>
          </cell>
          <cell r="N657">
            <v>0</v>
          </cell>
          <cell r="O657">
            <v>0</v>
          </cell>
          <cell r="P657">
            <v>0</v>
          </cell>
        </row>
        <row r="658">
          <cell r="B658" t="str">
            <v>25930003300</v>
          </cell>
          <cell r="C658">
            <v>2023</v>
          </cell>
          <cell r="D658">
            <v>0</v>
          </cell>
          <cell r="E658">
            <v>2</v>
          </cell>
          <cell r="F658">
            <v>5</v>
          </cell>
          <cell r="G658">
            <v>9</v>
          </cell>
          <cell r="H658">
            <v>3000</v>
          </cell>
          <cell r="I658">
            <v>3300</v>
          </cell>
          <cell r="K658" t="str">
            <v/>
          </cell>
          <cell r="M658" t="str">
            <v>Servicios Profesionales, Científicos, Técnicos y Otros Servicios</v>
          </cell>
          <cell r="N658">
            <v>0</v>
          </cell>
          <cell r="O658">
            <v>0</v>
          </cell>
          <cell r="P658">
            <v>0</v>
          </cell>
        </row>
        <row r="659">
          <cell r="B659" t="str">
            <v>25930003300335</v>
          </cell>
          <cell r="C659">
            <v>2023</v>
          </cell>
          <cell r="D659">
            <v>0</v>
          </cell>
          <cell r="E659">
            <v>2</v>
          </cell>
          <cell r="F659">
            <v>5</v>
          </cell>
          <cell r="G659">
            <v>9</v>
          </cell>
          <cell r="H659">
            <v>3000</v>
          </cell>
          <cell r="I659">
            <v>3300</v>
          </cell>
          <cell r="J659">
            <v>335</v>
          </cell>
          <cell r="M659" t="str">
            <v>Servicios de investigación científica y desarrollo</v>
          </cell>
          <cell r="N659">
            <v>0</v>
          </cell>
          <cell r="O659">
            <v>0</v>
          </cell>
          <cell r="P659">
            <v>0</v>
          </cell>
        </row>
        <row r="660">
          <cell r="B660" t="str">
            <v>259300033003351</v>
          </cell>
          <cell r="C660">
            <v>2023</v>
          </cell>
          <cell r="D660">
            <v>0</v>
          </cell>
          <cell r="E660">
            <v>2</v>
          </cell>
          <cell r="F660">
            <v>5</v>
          </cell>
          <cell r="G660">
            <v>9</v>
          </cell>
          <cell r="H660">
            <v>3000</v>
          </cell>
          <cell r="I660">
            <v>3300</v>
          </cell>
          <cell r="J660">
            <v>335</v>
          </cell>
          <cell r="K660">
            <v>1</v>
          </cell>
          <cell r="M660" t="str">
            <v>Diagnóstico de violencia y seguridad escolar</v>
          </cell>
          <cell r="N660">
            <v>0</v>
          </cell>
          <cell r="O660">
            <v>0</v>
          </cell>
          <cell r="P660">
            <v>0</v>
          </cell>
          <cell r="Q660" t="str">
            <v xml:space="preserve">Proyecto </v>
          </cell>
        </row>
        <row r="661">
          <cell r="B661" t="str">
            <v>259300033003352</v>
          </cell>
          <cell r="C661">
            <v>2023</v>
          </cell>
          <cell r="D661">
            <v>0</v>
          </cell>
          <cell r="E661">
            <v>2</v>
          </cell>
          <cell r="F661">
            <v>5</v>
          </cell>
          <cell r="G661">
            <v>9</v>
          </cell>
          <cell r="H661">
            <v>3000</v>
          </cell>
          <cell r="I661">
            <v>3300</v>
          </cell>
          <cell r="J661">
            <v>335</v>
          </cell>
          <cell r="K661">
            <v>2</v>
          </cell>
          <cell r="M661" t="str">
            <v xml:space="preserve">Contextualización de problemáticas en jóvenes </v>
          </cell>
          <cell r="N661">
            <v>0</v>
          </cell>
          <cell r="O661">
            <v>0</v>
          </cell>
          <cell r="P661">
            <v>0</v>
          </cell>
          <cell r="Q661" t="str">
            <v xml:space="preserve">Proyecto </v>
          </cell>
        </row>
        <row r="662">
          <cell r="B662" t="str">
            <v>259300033003353</v>
          </cell>
          <cell r="C662">
            <v>2023</v>
          </cell>
          <cell r="D662">
            <v>0</v>
          </cell>
          <cell r="E662">
            <v>2</v>
          </cell>
          <cell r="F662">
            <v>5</v>
          </cell>
          <cell r="G662">
            <v>9</v>
          </cell>
          <cell r="H662">
            <v>3000</v>
          </cell>
          <cell r="I662">
            <v>3300</v>
          </cell>
          <cell r="J662">
            <v>335</v>
          </cell>
          <cell r="K662">
            <v>3</v>
          </cell>
          <cell r="M662" t="str">
            <v>Diagnóstico sobre violencia familiar y de género</v>
          </cell>
          <cell r="N662">
            <v>0</v>
          </cell>
          <cell r="O662">
            <v>0</v>
          </cell>
          <cell r="P662">
            <v>0</v>
          </cell>
          <cell r="Q662" t="str">
            <v xml:space="preserve">Proyecto </v>
          </cell>
        </row>
        <row r="663">
          <cell r="B663" t="str">
            <v>25930003300339</v>
          </cell>
          <cell r="C663">
            <v>2023</v>
          </cell>
          <cell r="D663">
            <v>0</v>
          </cell>
          <cell r="E663">
            <v>2</v>
          </cell>
          <cell r="F663">
            <v>5</v>
          </cell>
          <cell r="G663">
            <v>9</v>
          </cell>
          <cell r="H663">
            <v>3000</v>
          </cell>
          <cell r="I663">
            <v>3300</v>
          </cell>
          <cell r="J663">
            <v>339</v>
          </cell>
          <cell r="M663" t="str">
            <v>Servicios Profesionales, Científicos, Técnicos Integrales</v>
          </cell>
          <cell r="N663">
            <v>0</v>
          </cell>
          <cell r="O663">
            <v>0</v>
          </cell>
          <cell r="P663">
            <v>0</v>
          </cell>
        </row>
        <row r="664">
          <cell r="B664" t="str">
            <v>259300033003391</v>
          </cell>
          <cell r="C664">
            <v>2023</v>
          </cell>
          <cell r="D664">
            <v>0</v>
          </cell>
          <cell r="E664">
            <v>2</v>
          </cell>
          <cell r="F664">
            <v>5</v>
          </cell>
          <cell r="G664">
            <v>9</v>
          </cell>
          <cell r="H664">
            <v>3000</v>
          </cell>
          <cell r="I664">
            <v>3300</v>
          </cell>
          <cell r="J664">
            <v>339</v>
          </cell>
          <cell r="K664">
            <v>1</v>
          </cell>
          <cell r="M664" t="str">
            <v>Diagnósticos participativos</v>
          </cell>
          <cell r="N664">
            <v>0</v>
          </cell>
          <cell r="O664">
            <v>0</v>
          </cell>
          <cell r="P664">
            <v>0</v>
          </cell>
          <cell r="Q664" t="str">
            <v xml:space="preserve">Proyecto </v>
          </cell>
        </row>
        <row r="665">
          <cell r="B665" t="str">
            <v>259300033003393</v>
          </cell>
          <cell r="C665">
            <v>2023</v>
          </cell>
          <cell r="D665">
            <v>0</v>
          </cell>
          <cell r="E665">
            <v>2</v>
          </cell>
          <cell r="F665">
            <v>5</v>
          </cell>
          <cell r="G665">
            <v>9</v>
          </cell>
          <cell r="H665">
            <v>3000</v>
          </cell>
          <cell r="I665">
            <v>3300</v>
          </cell>
          <cell r="J665">
            <v>339</v>
          </cell>
          <cell r="K665">
            <v>3</v>
          </cell>
          <cell r="M665" t="str">
            <v>Participación Ciudadana para la construcción de paz.</v>
          </cell>
          <cell r="N665">
            <v>0</v>
          </cell>
          <cell r="O665">
            <v>0</v>
          </cell>
          <cell r="P665">
            <v>0</v>
          </cell>
          <cell r="Q665" t="str">
            <v xml:space="preserve">Proyecto </v>
          </cell>
        </row>
        <row r="666">
          <cell r="B666" t="str">
            <v>2595000</v>
          </cell>
          <cell r="C666">
            <v>2023</v>
          </cell>
          <cell r="D666">
            <v>0</v>
          </cell>
          <cell r="E666">
            <v>2</v>
          </cell>
          <cell r="F666">
            <v>5</v>
          </cell>
          <cell r="G666">
            <v>9</v>
          </cell>
          <cell r="H666">
            <v>5000</v>
          </cell>
          <cell r="M666" t="str">
            <v>Bienes Muebles, Inmuebles e Intangibles</v>
          </cell>
          <cell r="N666">
            <v>0</v>
          </cell>
          <cell r="O666">
            <v>0</v>
          </cell>
          <cell r="P666">
            <v>0</v>
          </cell>
        </row>
        <row r="667">
          <cell r="B667" t="str">
            <v>25950005100</v>
          </cell>
          <cell r="C667">
            <v>2023</v>
          </cell>
          <cell r="D667">
            <v>0</v>
          </cell>
          <cell r="E667">
            <v>2</v>
          </cell>
          <cell r="F667">
            <v>5</v>
          </cell>
          <cell r="G667">
            <v>9</v>
          </cell>
          <cell r="H667">
            <v>5000</v>
          </cell>
          <cell r="I667">
            <v>5100</v>
          </cell>
          <cell r="M667" t="str">
            <v>Mobiliario y Equipo de Administración</v>
          </cell>
          <cell r="N667">
            <v>0</v>
          </cell>
          <cell r="O667">
            <v>0</v>
          </cell>
          <cell r="P667">
            <v>0</v>
          </cell>
        </row>
        <row r="668">
          <cell r="B668" t="str">
            <v>25950005100511</v>
          </cell>
          <cell r="C668">
            <v>2023</v>
          </cell>
          <cell r="D668">
            <v>0</v>
          </cell>
          <cell r="E668">
            <v>2</v>
          </cell>
          <cell r="F668">
            <v>5</v>
          </cell>
          <cell r="G668">
            <v>9</v>
          </cell>
          <cell r="H668">
            <v>5000</v>
          </cell>
          <cell r="I668">
            <v>5100</v>
          </cell>
          <cell r="J668">
            <v>511</v>
          </cell>
          <cell r="M668" t="str">
            <v>Muebles de oficina y estantería</v>
          </cell>
          <cell r="N668">
            <v>0</v>
          </cell>
          <cell r="O668">
            <v>0</v>
          </cell>
          <cell r="P668">
            <v>0</v>
          </cell>
        </row>
        <row r="669">
          <cell r="B669" t="str">
            <v>259500051005111</v>
          </cell>
          <cell r="C669">
            <v>2023</v>
          </cell>
          <cell r="D669">
            <v>0</v>
          </cell>
          <cell r="E669">
            <v>2</v>
          </cell>
          <cell r="F669">
            <v>5</v>
          </cell>
          <cell r="G669">
            <v>9</v>
          </cell>
          <cell r="H669">
            <v>5000</v>
          </cell>
          <cell r="I669">
            <v>5100</v>
          </cell>
          <cell r="J669">
            <v>511</v>
          </cell>
          <cell r="K669">
            <v>1</v>
          </cell>
          <cell r="M669" t="str">
            <v>Equipamiento para Intervención</v>
          </cell>
          <cell r="N669">
            <v>0</v>
          </cell>
          <cell r="O669">
            <v>0</v>
          </cell>
          <cell r="P669">
            <v>0</v>
          </cell>
          <cell r="Q669" t="str">
            <v xml:space="preserve">Proyecto </v>
          </cell>
        </row>
        <row r="670">
          <cell r="B670" t="str">
            <v>25950005100515</v>
          </cell>
          <cell r="C670">
            <v>2023</v>
          </cell>
          <cell r="D670">
            <v>0</v>
          </cell>
          <cell r="E670">
            <v>2</v>
          </cell>
          <cell r="F670">
            <v>5</v>
          </cell>
          <cell r="G670">
            <v>9</v>
          </cell>
          <cell r="H670">
            <v>5000</v>
          </cell>
          <cell r="I670">
            <v>5100</v>
          </cell>
          <cell r="J670">
            <v>515</v>
          </cell>
          <cell r="M670" t="str">
            <v>Equipo de cómputo y de tecnologías de la información</v>
          </cell>
          <cell r="N670">
            <v>0</v>
          </cell>
          <cell r="O670">
            <v>0</v>
          </cell>
          <cell r="P670">
            <v>0</v>
          </cell>
        </row>
        <row r="671">
          <cell r="B671" t="str">
            <v>259500051005151</v>
          </cell>
          <cell r="C671">
            <v>2023</v>
          </cell>
          <cell r="D671">
            <v>0</v>
          </cell>
          <cell r="E671">
            <v>2</v>
          </cell>
          <cell r="F671">
            <v>5</v>
          </cell>
          <cell r="G671">
            <v>9</v>
          </cell>
          <cell r="H671">
            <v>5000</v>
          </cell>
          <cell r="I671">
            <v>5100</v>
          </cell>
          <cell r="J671">
            <v>515</v>
          </cell>
          <cell r="K671">
            <v>1</v>
          </cell>
          <cell r="M671" t="str">
            <v>Equipamiento para Intervención</v>
          </cell>
          <cell r="N671">
            <v>0</v>
          </cell>
          <cell r="O671">
            <v>0</v>
          </cell>
          <cell r="P671">
            <v>0</v>
          </cell>
          <cell r="Q671" t="str">
            <v xml:space="preserve">Proyecto </v>
          </cell>
        </row>
        <row r="672">
          <cell r="B672" t="str">
            <v>25950005200</v>
          </cell>
          <cell r="C672">
            <v>2023</v>
          </cell>
          <cell r="D672">
            <v>0</v>
          </cell>
          <cell r="E672">
            <v>2</v>
          </cell>
          <cell r="F672">
            <v>5</v>
          </cell>
          <cell r="G672">
            <v>9</v>
          </cell>
          <cell r="H672">
            <v>5000</v>
          </cell>
          <cell r="I672">
            <v>5200</v>
          </cell>
          <cell r="M672" t="str">
            <v>Mobiliario y Equipo Educacional y Recreativo</v>
          </cell>
          <cell r="N672">
            <v>0</v>
          </cell>
          <cell r="O672">
            <v>0</v>
          </cell>
          <cell r="P672">
            <v>0</v>
          </cell>
        </row>
        <row r="673">
          <cell r="B673" t="str">
            <v>25950005200521</v>
          </cell>
          <cell r="C673">
            <v>2023</v>
          </cell>
          <cell r="D673">
            <v>0</v>
          </cell>
          <cell r="E673">
            <v>2</v>
          </cell>
          <cell r="F673">
            <v>5</v>
          </cell>
          <cell r="G673">
            <v>9</v>
          </cell>
          <cell r="H673">
            <v>5000</v>
          </cell>
          <cell r="I673">
            <v>5200</v>
          </cell>
          <cell r="J673">
            <v>521</v>
          </cell>
          <cell r="M673" t="str">
            <v>Equipos y aparatos audiovisuales</v>
          </cell>
          <cell r="N673">
            <v>0</v>
          </cell>
          <cell r="O673">
            <v>0</v>
          </cell>
          <cell r="P673">
            <v>0</v>
          </cell>
        </row>
        <row r="674">
          <cell r="B674" t="str">
            <v>259500052005211</v>
          </cell>
          <cell r="C674">
            <v>2023</v>
          </cell>
          <cell r="D674">
            <v>0</v>
          </cell>
          <cell r="E674">
            <v>2</v>
          </cell>
          <cell r="F674">
            <v>5</v>
          </cell>
          <cell r="G674">
            <v>9</v>
          </cell>
          <cell r="H674">
            <v>5000</v>
          </cell>
          <cell r="I674">
            <v>5200</v>
          </cell>
          <cell r="J674">
            <v>521</v>
          </cell>
          <cell r="K674">
            <v>1</v>
          </cell>
          <cell r="M674" t="str">
            <v>Equipamiento para Intervención</v>
          </cell>
          <cell r="N674">
            <v>0</v>
          </cell>
          <cell r="O674">
            <v>0</v>
          </cell>
          <cell r="P674">
            <v>0</v>
          </cell>
          <cell r="Q674" t="str">
            <v xml:space="preserve">Proyecto </v>
          </cell>
        </row>
        <row r="675">
          <cell r="B675" t="str">
            <v>25950005200522</v>
          </cell>
          <cell r="C675">
            <v>2023</v>
          </cell>
          <cell r="D675">
            <v>0</v>
          </cell>
          <cell r="E675">
            <v>2</v>
          </cell>
          <cell r="F675">
            <v>5</v>
          </cell>
          <cell r="G675">
            <v>9</v>
          </cell>
          <cell r="H675">
            <v>5000</v>
          </cell>
          <cell r="I675">
            <v>5200</v>
          </cell>
          <cell r="J675">
            <v>522</v>
          </cell>
          <cell r="M675" t="str">
            <v>Aparatos deportivos</v>
          </cell>
          <cell r="N675">
            <v>0</v>
          </cell>
          <cell r="O675">
            <v>0</v>
          </cell>
          <cell r="P675">
            <v>0</v>
          </cell>
        </row>
        <row r="676">
          <cell r="B676" t="str">
            <v>259500052005221</v>
          </cell>
          <cell r="C676">
            <v>2023</v>
          </cell>
          <cell r="D676">
            <v>0</v>
          </cell>
          <cell r="E676">
            <v>2</v>
          </cell>
          <cell r="F676">
            <v>5</v>
          </cell>
          <cell r="G676">
            <v>9</v>
          </cell>
          <cell r="H676">
            <v>5000</v>
          </cell>
          <cell r="I676">
            <v>5200</v>
          </cell>
          <cell r="J676">
            <v>522</v>
          </cell>
          <cell r="K676">
            <v>1</v>
          </cell>
          <cell r="M676" t="str">
            <v>Equipamiento para Intervención</v>
          </cell>
          <cell r="N676">
            <v>0</v>
          </cell>
          <cell r="O676">
            <v>0</v>
          </cell>
          <cell r="P676">
            <v>0</v>
          </cell>
          <cell r="Q676" t="str">
            <v xml:space="preserve">Proyecto </v>
          </cell>
        </row>
        <row r="677">
          <cell r="B677" t="str">
            <v>25950005200529</v>
          </cell>
          <cell r="C677">
            <v>2023</v>
          </cell>
          <cell r="D677">
            <v>0</v>
          </cell>
          <cell r="E677">
            <v>2</v>
          </cell>
          <cell r="F677">
            <v>5</v>
          </cell>
          <cell r="G677">
            <v>9</v>
          </cell>
          <cell r="H677">
            <v>5000</v>
          </cell>
          <cell r="I677">
            <v>5200</v>
          </cell>
          <cell r="J677">
            <v>529</v>
          </cell>
          <cell r="M677" t="str">
            <v>Otro mobiliario y equipo educacional y recreativo</v>
          </cell>
          <cell r="N677">
            <v>0</v>
          </cell>
          <cell r="O677">
            <v>0</v>
          </cell>
          <cell r="P677">
            <v>0</v>
          </cell>
        </row>
        <row r="678">
          <cell r="B678" t="str">
            <v>259500052005291</v>
          </cell>
          <cell r="C678">
            <v>2023</v>
          </cell>
          <cell r="D678">
            <v>0</v>
          </cell>
          <cell r="E678">
            <v>2</v>
          </cell>
          <cell r="F678">
            <v>5</v>
          </cell>
          <cell r="G678">
            <v>9</v>
          </cell>
          <cell r="H678">
            <v>5000</v>
          </cell>
          <cell r="I678">
            <v>5200</v>
          </cell>
          <cell r="J678">
            <v>529</v>
          </cell>
          <cell r="K678">
            <v>1</v>
          </cell>
          <cell r="M678" t="str">
            <v>Equipamiento para Intervención</v>
          </cell>
          <cell r="N678">
            <v>0</v>
          </cell>
          <cell r="O678">
            <v>0</v>
          </cell>
          <cell r="P678">
            <v>0</v>
          </cell>
          <cell r="Q678" t="str">
            <v xml:space="preserve">Proyecto </v>
          </cell>
        </row>
        <row r="679">
          <cell r="B679" t="str">
            <v>26</v>
          </cell>
          <cell r="C679">
            <v>2023</v>
          </cell>
          <cell r="D679">
            <v>0</v>
          </cell>
          <cell r="E679">
            <v>2</v>
          </cell>
          <cell r="F679">
            <v>6</v>
          </cell>
          <cell r="M679" t="str">
            <v>Prevención y atención de la violencia contra las mujeres con perspectiva de género</v>
          </cell>
          <cell r="N679">
            <v>0</v>
          </cell>
          <cell r="O679">
            <v>0</v>
          </cell>
          <cell r="P679">
            <v>0</v>
          </cell>
        </row>
        <row r="680">
          <cell r="B680" t="str">
            <v>2610</v>
          </cell>
          <cell r="C680">
            <v>2023</v>
          </cell>
          <cell r="D680">
            <v>0</v>
          </cell>
          <cell r="E680">
            <v>2</v>
          </cell>
          <cell r="F680">
            <v>6</v>
          </cell>
          <cell r="G680">
            <v>10</v>
          </cell>
          <cell r="M680" t="str">
            <v>Fortalecimiento a los programas de prevención y atención a la violencia contra las mujeres</v>
          </cell>
          <cell r="N680">
            <v>0</v>
          </cell>
          <cell r="O680">
            <v>0</v>
          </cell>
          <cell r="P680">
            <v>0</v>
          </cell>
        </row>
        <row r="681">
          <cell r="B681" t="str">
            <v>26102000</v>
          </cell>
          <cell r="C681">
            <v>2023</v>
          </cell>
          <cell r="D681">
            <v>0</v>
          </cell>
          <cell r="E681">
            <v>2</v>
          </cell>
          <cell r="F681">
            <v>6</v>
          </cell>
          <cell r="G681">
            <v>10</v>
          </cell>
          <cell r="H681">
            <v>2000</v>
          </cell>
          <cell r="K681" t="str">
            <v/>
          </cell>
          <cell r="M681" t="str">
            <v>Materiales y Suministros</v>
          </cell>
          <cell r="N681">
            <v>0</v>
          </cell>
          <cell r="O681">
            <v>0</v>
          </cell>
          <cell r="P681">
            <v>0</v>
          </cell>
        </row>
        <row r="682">
          <cell r="B682" t="str">
            <v>261020002100</v>
          </cell>
          <cell r="C682">
            <v>2023</v>
          </cell>
          <cell r="D682">
            <v>0</v>
          </cell>
          <cell r="E682">
            <v>2</v>
          </cell>
          <cell r="F682">
            <v>6</v>
          </cell>
          <cell r="G682">
            <v>10</v>
          </cell>
          <cell r="H682">
            <v>2000</v>
          </cell>
          <cell r="I682">
            <v>2100</v>
          </cell>
          <cell r="K682" t="str">
            <v/>
          </cell>
          <cell r="M682" t="str">
            <v>Materiales de Administración, Emisión de Documentos y Artículos Oficiales</v>
          </cell>
          <cell r="N682">
            <v>0</v>
          </cell>
          <cell r="O682">
            <v>0</v>
          </cell>
          <cell r="P682">
            <v>0</v>
          </cell>
        </row>
        <row r="683">
          <cell r="B683" t="str">
            <v>261020002100214</v>
          </cell>
          <cell r="C683">
            <v>2023</v>
          </cell>
          <cell r="D683">
            <v>0</v>
          </cell>
          <cell r="E683">
            <v>2</v>
          </cell>
          <cell r="F683">
            <v>6</v>
          </cell>
          <cell r="G683">
            <v>10</v>
          </cell>
          <cell r="H683">
            <v>2000</v>
          </cell>
          <cell r="I683">
            <v>2100</v>
          </cell>
          <cell r="J683">
            <v>214</v>
          </cell>
          <cell r="M683" t="str">
            <v>Materiales, útiles y equipos menores de tecnologías de la información y comunicaciones</v>
          </cell>
          <cell r="N683">
            <v>0</v>
          </cell>
          <cell r="O683">
            <v>0</v>
          </cell>
          <cell r="P683">
            <v>0</v>
          </cell>
        </row>
        <row r="684">
          <cell r="B684" t="str">
            <v>2610200021002141</v>
          </cell>
          <cell r="C684">
            <v>2023</v>
          </cell>
          <cell r="D684">
            <v>0</v>
          </cell>
          <cell r="E684">
            <v>2</v>
          </cell>
          <cell r="F684">
            <v>6</v>
          </cell>
          <cell r="G684">
            <v>10</v>
          </cell>
          <cell r="H684">
            <v>2000</v>
          </cell>
          <cell r="I684">
            <v>2100</v>
          </cell>
          <cell r="J684">
            <v>214</v>
          </cell>
          <cell r="K684">
            <v>1</v>
          </cell>
          <cell r="M684" t="str">
            <v>Materiales y útiles para el procesamiento en equipos y bienes informáticos</v>
          </cell>
          <cell r="N684">
            <v>0</v>
          </cell>
          <cell r="O684">
            <v>0</v>
          </cell>
          <cell r="P684">
            <v>0</v>
          </cell>
          <cell r="Q684" t="str">
            <v>Lote</v>
          </cell>
        </row>
        <row r="685">
          <cell r="B685" t="str">
            <v>261020002500</v>
          </cell>
          <cell r="C685">
            <v>2023</v>
          </cell>
          <cell r="D685">
            <v>0</v>
          </cell>
          <cell r="E685">
            <v>2</v>
          </cell>
          <cell r="F685">
            <v>6</v>
          </cell>
          <cell r="G685">
            <v>10</v>
          </cell>
          <cell r="H685">
            <v>2000</v>
          </cell>
          <cell r="I685">
            <v>2500</v>
          </cell>
          <cell r="K685" t="str">
            <v/>
          </cell>
          <cell r="M685" t="str">
            <v>Productos Químicos, Farmacéuticos y de Laboratorio</v>
          </cell>
          <cell r="N685">
            <v>0</v>
          </cell>
          <cell r="O685">
            <v>0</v>
          </cell>
          <cell r="P685">
            <v>0</v>
          </cell>
        </row>
        <row r="686">
          <cell r="B686" t="str">
            <v>261020002500255</v>
          </cell>
          <cell r="C686">
            <v>2023</v>
          </cell>
          <cell r="D686">
            <v>0</v>
          </cell>
          <cell r="E686">
            <v>2</v>
          </cell>
          <cell r="F686">
            <v>6</v>
          </cell>
          <cell r="G686">
            <v>10</v>
          </cell>
          <cell r="H686">
            <v>2000</v>
          </cell>
          <cell r="I686">
            <v>2500</v>
          </cell>
          <cell r="J686">
            <v>255</v>
          </cell>
          <cell r="M686" t="str">
            <v>Materiales, accesorios y suministros de laboratorio</v>
          </cell>
          <cell r="N686">
            <v>0</v>
          </cell>
          <cell r="O686">
            <v>0</v>
          </cell>
          <cell r="P686">
            <v>0</v>
          </cell>
        </row>
        <row r="687">
          <cell r="B687" t="str">
            <v>2610200025002551</v>
          </cell>
          <cell r="C687">
            <v>2023</v>
          </cell>
          <cell r="D687">
            <v>0</v>
          </cell>
          <cell r="E687">
            <v>2</v>
          </cell>
          <cell r="F687">
            <v>6</v>
          </cell>
          <cell r="G687">
            <v>10</v>
          </cell>
          <cell r="H687">
            <v>2000</v>
          </cell>
          <cell r="I687">
            <v>2500</v>
          </cell>
          <cell r="J687">
            <v>255</v>
          </cell>
          <cell r="K687">
            <v>1</v>
          </cell>
          <cell r="M687" t="str">
            <v>Materiales, accesorios y suministros de laboratorio</v>
          </cell>
          <cell r="N687">
            <v>0</v>
          </cell>
          <cell r="O687">
            <v>0</v>
          </cell>
          <cell r="P687">
            <v>0</v>
          </cell>
          <cell r="Q687" t="str">
            <v>Lote/ Pieza</v>
          </cell>
        </row>
        <row r="688">
          <cell r="B688" t="str">
            <v>26103000</v>
          </cell>
          <cell r="C688">
            <v>2023</v>
          </cell>
          <cell r="D688">
            <v>0</v>
          </cell>
          <cell r="E688">
            <v>2</v>
          </cell>
          <cell r="F688">
            <v>6</v>
          </cell>
          <cell r="G688">
            <v>10</v>
          </cell>
          <cell r="H688">
            <v>3000</v>
          </cell>
          <cell r="K688" t="str">
            <v/>
          </cell>
          <cell r="M688" t="str">
            <v>Servicios Generales</v>
          </cell>
          <cell r="N688">
            <v>0</v>
          </cell>
          <cell r="O688">
            <v>0</v>
          </cell>
          <cell r="P688">
            <v>0</v>
          </cell>
        </row>
        <row r="689">
          <cell r="B689" t="str">
            <v>261030003100</v>
          </cell>
          <cell r="C689">
            <v>2023</v>
          </cell>
          <cell r="D689">
            <v>0</v>
          </cell>
          <cell r="E689">
            <v>2</v>
          </cell>
          <cell r="F689">
            <v>6</v>
          </cell>
          <cell r="G689">
            <v>10</v>
          </cell>
          <cell r="H689">
            <v>3000</v>
          </cell>
          <cell r="I689">
            <v>3100</v>
          </cell>
          <cell r="K689" t="str">
            <v/>
          </cell>
          <cell r="M689" t="str">
            <v>Servicios Básicos</v>
          </cell>
          <cell r="N689">
            <v>0</v>
          </cell>
          <cell r="O689">
            <v>0</v>
          </cell>
          <cell r="P689">
            <v>0</v>
          </cell>
        </row>
        <row r="690">
          <cell r="B690" t="str">
            <v>261030003100317</v>
          </cell>
          <cell r="C690">
            <v>2023</v>
          </cell>
          <cell r="D690">
            <v>0</v>
          </cell>
          <cell r="E690">
            <v>2</v>
          </cell>
          <cell r="F690">
            <v>6</v>
          </cell>
          <cell r="G690">
            <v>10</v>
          </cell>
          <cell r="H690">
            <v>3000</v>
          </cell>
          <cell r="I690">
            <v>3100</v>
          </cell>
          <cell r="J690">
            <v>317</v>
          </cell>
          <cell r="M690" t="str">
            <v>Servicios de acceso de Internet, redes y procesamiento de información</v>
          </cell>
          <cell r="N690">
            <v>0</v>
          </cell>
          <cell r="O690">
            <v>0</v>
          </cell>
          <cell r="P690">
            <v>0</v>
          </cell>
        </row>
        <row r="691">
          <cell r="B691" t="str">
            <v>2610300031003171</v>
          </cell>
          <cell r="C691">
            <v>2023</v>
          </cell>
          <cell r="D691">
            <v>0</v>
          </cell>
          <cell r="E691">
            <v>2</v>
          </cell>
          <cell r="F691">
            <v>6</v>
          </cell>
          <cell r="G691">
            <v>10</v>
          </cell>
          <cell r="H691">
            <v>3000</v>
          </cell>
          <cell r="I691">
            <v>3100</v>
          </cell>
          <cell r="J691">
            <v>317</v>
          </cell>
          <cell r="K691">
            <v>1</v>
          </cell>
          <cell r="M691" t="str">
            <v>Servicios de conducción de señales analógicas y digitales</v>
          </cell>
          <cell r="N691">
            <v>0</v>
          </cell>
          <cell r="O691">
            <v>0</v>
          </cell>
          <cell r="P691">
            <v>0</v>
          </cell>
          <cell r="Q691" t="str">
            <v>Servicio</v>
          </cell>
        </row>
        <row r="692">
          <cell r="B692" t="str">
            <v>261030003300</v>
          </cell>
          <cell r="C692">
            <v>2023</v>
          </cell>
          <cell r="D692">
            <v>0</v>
          </cell>
          <cell r="E692">
            <v>2</v>
          </cell>
          <cell r="F692">
            <v>6</v>
          </cell>
          <cell r="G692">
            <v>10</v>
          </cell>
          <cell r="H692">
            <v>3000</v>
          </cell>
          <cell r="I692">
            <v>3300</v>
          </cell>
          <cell r="K692" t="str">
            <v/>
          </cell>
          <cell r="M692" t="str">
            <v>Servicios Profesionales, Científicos, Técnicos y Otros Servicios</v>
          </cell>
          <cell r="N692">
            <v>0</v>
          </cell>
          <cell r="O692">
            <v>0</v>
          </cell>
          <cell r="P692">
            <v>0</v>
          </cell>
        </row>
        <row r="693">
          <cell r="B693" t="str">
            <v>261030003300335</v>
          </cell>
          <cell r="C693">
            <v>2023</v>
          </cell>
          <cell r="D693">
            <v>0</v>
          </cell>
          <cell r="E693">
            <v>2</v>
          </cell>
          <cell r="F693">
            <v>6</v>
          </cell>
          <cell r="G693">
            <v>10</v>
          </cell>
          <cell r="H693">
            <v>3000</v>
          </cell>
          <cell r="I693">
            <v>3300</v>
          </cell>
          <cell r="J693">
            <v>335</v>
          </cell>
          <cell r="M693" t="str">
            <v>Servicios de investigación científica y desarrollo</v>
          </cell>
          <cell r="N693">
            <v>0</v>
          </cell>
          <cell r="O693">
            <v>0</v>
          </cell>
          <cell r="P693">
            <v>0</v>
          </cell>
        </row>
        <row r="694">
          <cell r="B694" t="str">
            <v>2610300033003351</v>
          </cell>
          <cell r="C694">
            <v>2023</v>
          </cell>
          <cell r="D694">
            <v>0</v>
          </cell>
          <cell r="E694">
            <v>2</v>
          </cell>
          <cell r="F694">
            <v>6</v>
          </cell>
          <cell r="G694">
            <v>10</v>
          </cell>
          <cell r="H694">
            <v>3000</v>
          </cell>
          <cell r="I694">
            <v>3300</v>
          </cell>
          <cell r="J694">
            <v>335</v>
          </cell>
          <cell r="K694">
            <v>1</v>
          </cell>
          <cell r="M694" t="str">
            <v>Elaboración de manuales de procedimientos, protocolos</v>
          </cell>
          <cell r="N694">
            <v>0</v>
          </cell>
          <cell r="O694">
            <v>0</v>
          </cell>
          <cell r="P694">
            <v>0</v>
          </cell>
          <cell r="Q694" t="str">
            <v>Servicio</v>
          </cell>
        </row>
        <row r="695">
          <cell r="B695" t="str">
            <v>261030003500</v>
          </cell>
          <cell r="C695">
            <v>2023</v>
          </cell>
          <cell r="D695">
            <v>0</v>
          </cell>
          <cell r="E695">
            <v>2</v>
          </cell>
          <cell r="F695">
            <v>6</v>
          </cell>
          <cell r="G695">
            <v>10</v>
          </cell>
          <cell r="H695">
            <v>3000</v>
          </cell>
          <cell r="I695">
            <v>3500</v>
          </cell>
          <cell r="K695" t="str">
            <v/>
          </cell>
          <cell r="M695" t="str">
            <v>Servicios de Instalación, Reparación, Mantenimiento y Conservación</v>
          </cell>
          <cell r="N695">
            <v>0</v>
          </cell>
          <cell r="O695">
            <v>0</v>
          </cell>
          <cell r="P695">
            <v>0</v>
          </cell>
        </row>
        <row r="696">
          <cell r="B696" t="str">
            <v>261030003500355</v>
          </cell>
          <cell r="C696">
            <v>2023</v>
          </cell>
          <cell r="D696">
            <v>0</v>
          </cell>
          <cell r="E696">
            <v>2</v>
          </cell>
          <cell r="F696">
            <v>6</v>
          </cell>
          <cell r="G696">
            <v>10</v>
          </cell>
          <cell r="H696">
            <v>3000</v>
          </cell>
          <cell r="I696">
            <v>3500</v>
          </cell>
          <cell r="J696">
            <v>355</v>
          </cell>
          <cell r="M696" t="str">
            <v>Reparacion y Mantenimiento de Equipo de Transporte</v>
          </cell>
          <cell r="N696">
            <v>0</v>
          </cell>
          <cell r="O696">
            <v>0</v>
          </cell>
          <cell r="P696">
            <v>0</v>
          </cell>
        </row>
        <row r="697">
          <cell r="B697" t="str">
            <v>2610300035003551</v>
          </cell>
          <cell r="C697">
            <v>2023</v>
          </cell>
          <cell r="D697">
            <v>0</v>
          </cell>
          <cell r="E697">
            <v>2</v>
          </cell>
          <cell r="F697">
            <v>6</v>
          </cell>
          <cell r="G697">
            <v>10</v>
          </cell>
          <cell r="H697">
            <v>3000</v>
          </cell>
          <cell r="I697">
            <v>3500</v>
          </cell>
          <cell r="J697">
            <v>355</v>
          </cell>
          <cell r="K697">
            <v>1</v>
          </cell>
          <cell r="M697" t="str">
            <v>Mantenimiento y conservación de Vehiculos Terrestres</v>
          </cell>
          <cell r="N697">
            <v>0</v>
          </cell>
          <cell r="O697">
            <v>0</v>
          </cell>
          <cell r="P697">
            <v>0</v>
          </cell>
          <cell r="Q697" t="str">
            <v>Servicio</v>
          </cell>
        </row>
        <row r="698">
          <cell r="B698" t="str">
            <v>261030003600</v>
          </cell>
          <cell r="C698">
            <v>2023</v>
          </cell>
          <cell r="D698">
            <v>0</v>
          </cell>
          <cell r="E698">
            <v>2</v>
          </cell>
          <cell r="F698">
            <v>6</v>
          </cell>
          <cell r="G698">
            <v>10</v>
          </cell>
          <cell r="H698">
            <v>3000</v>
          </cell>
          <cell r="I698">
            <v>3600</v>
          </cell>
          <cell r="K698" t="str">
            <v/>
          </cell>
          <cell r="M698" t="str">
            <v>Servicios de Comunicación Social y Publicidad</v>
          </cell>
          <cell r="N698">
            <v>0</v>
          </cell>
          <cell r="O698">
            <v>0</v>
          </cell>
          <cell r="P698">
            <v>0</v>
          </cell>
        </row>
        <row r="699">
          <cell r="B699" t="str">
            <v>261030003600361</v>
          </cell>
          <cell r="C699">
            <v>2023</v>
          </cell>
          <cell r="D699">
            <v>0</v>
          </cell>
          <cell r="E699">
            <v>2</v>
          </cell>
          <cell r="F699">
            <v>6</v>
          </cell>
          <cell r="G699">
            <v>10</v>
          </cell>
          <cell r="H699">
            <v>3000</v>
          </cell>
          <cell r="I699">
            <v>3600</v>
          </cell>
          <cell r="J699">
            <v>361</v>
          </cell>
          <cell r="M699" t="str">
            <v>Difusión por radio, televisión y otros medios de mensajes sobre programas y actividades gubernamentales</v>
          </cell>
          <cell r="N699">
            <v>0</v>
          </cell>
          <cell r="O699">
            <v>0</v>
          </cell>
          <cell r="P699">
            <v>0</v>
          </cell>
        </row>
        <row r="700">
          <cell r="B700" t="str">
            <v>2610300036003611</v>
          </cell>
          <cell r="C700">
            <v>2023</v>
          </cell>
          <cell r="D700">
            <v>0</v>
          </cell>
          <cell r="E700">
            <v>2</v>
          </cell>
          <cell r="F700">
            <v>6</v>
          </cell>
          <cell r="G700">
            <v>10</v>
          </cell>
          <cell r="H700">
            <v>3000</v>
          </cell>
          <cell r="I700">
            <v>3600</v>
          </cell>
          <cell r="J700">
            <v>361</v>
          </cell>
          <cell r="K700">
            <v>1</v>
          </cell>
          <cell r="M700" t="str">
            <v>Difusión de mensajes sobre programas y actividades gubernamentales</v>
          </cell>
          <cell r="N700">
            <v>0</v>
          </cell>
          <cell r="O700">
            <v>0</v>
          </cell>
          <cell r="P700">
            <v>0</v>
          </cell>
          <cell r="Q700" t="str">
            <v>Servicio</v>
          </cell>
        </row>
        <row r="701">
          <cell r="B701" t="str">
            <v>26105000</v>
          </cell>
          <cell r="C701">
            <v>2023</v>
          </cell>
          <cell r="D701">
            <v>0</v>
          </cell>
          <cell r="E701">
            <v>2</v>
          </cell>
          <cell r="F701">
            <v>6</v>
          </cell>
          <cell r="G701">
            <v>10</v>
          </cell>
          <cell r="H701">
            <v>5000</v>
          </cell>
          <cell r="K701" t="str">
            <v/>
          </cell>
          <cell r="M701" t="str">
            <v>Bienes Muebles, Inmuebles e Intangibles</v>
          </cell>
          <cell r="N701">
            <v>0</v>
          </cell>
          <cell r="O701">
            <v>0</v>
          </cell>
          <cell r="P701">
            <v>0</v>
          </cell>
        </row>
        <row r="702">
          <cell r="B702" t="str">
            <v>261050005100</v>
          </cell>
          <cell r="C702">
            <v>2023</v>
          </cell>
          <cell r="D702">
            <v>0</v>
          </cell>
          <cell r="E702">
            <v>2</v>
          </cell>
          <cell r="F702">
            <v>6</v>
          </cell>
          <cell r="G702">
            <v>10</v>
          </cell>
          <cell r="H702">
            <v>5000</v>
          </cell>
          <cell r="I702">
            <v>5100</v>
          </cell>
          <cell r="K702" t="str">
            <v/>
          </cell>
          <cell r="M702" t="str">
            <v>Mobiliario y Equipo de Administración</v>
          </cell>
          <cell r="N702">
            <v>0</v>
          </cell>
          <cell r="O702">
            <v>0</v>
          </cell>
          <cell r="P702">
            <v>0</v>
          </cell>
        </row>
        <row r="703">
          <cell r="B703" t="str">
            <v>261050005100515</v>
          </cell>
          <cell r="C703">
            <v>2023</v>
          </cell>
          <cell r="D703">
            <v>0</v>
          </cell>
          <cell r="E703">
            <v>2</v>
          </cell>
          <cell r="F703">
            <v>6</v>
          </cell>
          <cell r="G703">
            <v>10</v>
          </cell>
          <cell r="H703">
            <v>5000</v>
          </cell>
          <cell r="I703">
            <v>5100</v>
          </cell>
          <cell r="J703">
            <v>515</v>
          </cell>
          <cell r="M703" t="str">
            <v>Equipo de cómputo y de tecnologías de la información</v>
          </cell>
          <cell r="N703">
            <v>0</v>
          </cell>
          <cell r="O703">
            <v>0</v>
          </cell>
          <cell r="P703">
            <v>0</v>
          </cell>
        </row>
        <row r="704">
          <cell r="B704" t="str">
            <v>2610500051005151</v>
          </cell>
          <cell r="C704">
            <v>2023</v>
          </cell>
          <cell r="D704">
            <v>0</v>
          </cell>
          <cell r="E704">
            <v>2</v>
          </cell>
          <cell r="F704">
            <v>6</v>
          </cell>
          <cell r="G704">
            <v>10</v>
          </cell>
          <cell r="H704">
            <v>5000</v>
          </cell>
          <cell r="I704">
            <v>5100</v>
          </cell>
          <cell r="J704">
            <v>515</v>
          </cell>
          <cell r="K704">
            <v>1</v>
          </cell>
          <cell r="M704" t="str">
            <v>Access point</v>
          </cell>
          <cell r="N704">
            <v>0</v>
          </cell>
          <cell r="O704">
            <v>0</v>
          </cell>
          <cell r="P704">
            <v>0</v>
          </cell>
          <cell r="Q704" t="str">
            <v>Pieza</v>
          </cell>
        </row>
        <row r="705">
          <cell r="B705" t="str">
            <v>2610500051005152</v>
          </cell>
          <cell r="C705">
            <v>2023</v>
          </cell>
          <cell r="D705">
            <v>0</v>
          </cell>
          <cell r="E705">
            <v>2</v>
          </cell>
          <cell r="F705">
            <v>6</v>
          </cell>
          <cell r="G705">
            <v>10</v>
          </cell>
          <cell r="H705">
            <v>5000</v>
          </cell>
          <cell r="I705">
            <v>5100</v>
          </cell>
          <cell r="J705">
            <v>515</v>
          </cell>
          <cell r="K705">
            <v>2</v>
          </cell>
          <cell r="M705" t="str">
            <v>Control de Acceso</v>
          </cell>
          <cell r="N705">
            <v>0</v>
          </cell>
          <cell r="O705">
            <v>0</v>
          </cell>
          <cell r="P705">
            <v>0</v>
          </cell>
          <cell r="Q705" t="str">
            <v>Pieza</v>
          </cell>
        </row>
        <row r="706">
          <cell r="B706" t="str">
            <v>2610500051005153</v>
          </cell>
          <cell r="C706">
            <v>2023</v>
          </cell>
          <cell r="D706">
            <v>0</v>
          </cell>
          <cell r="E706">
            <v>2</v>
          </cell>
          <cell r="F706">
            <v>6</v>
          </cell>
          <cell r="G706">
            <v>10</v>
          </cell>
          <cell r="H706">
            <v>5000</v>
          </cell>
          <cell r="I706">
            <v>5100</v>
          </cell>
          <cell r="J706">
            <v>515</v>
          </cell>
          <cell r="K706">
            <v>3</v>
          </cell>
          <cell r="M706" t="str">
            <v>Computadora de escritorio</v>
          </cell>
          <cell r="N706">
            <v>0</v>
          </cell>
          <cell r="O706">
            <v>0</v>
          </cell>
          <cell r="P706">
            <v>0</v>
          </cell>
          <cell r="Q706" t="str">
            <v>Pieza</v>
          </cell>
        </row>
        <row r="707">
          <cell r="B707" t="str">
            <v>2610500051005154</v>
          </cell>
          <cell r="C707">
            <v>2023</v>
          </cell>
          <cell r="D707">
            <v>0</v>
          </cell>
          <cell r="E707">
            <v>2</v>
          </cell>
          <cell r="F707">
            <v>6</v>
          </cell>
          <cell r="G707">
            <v>10</v>
          </cell>
          <cell r="H707">
            <v>5000</v>
          </cell>
          <cell r="I707">
            <v>5100</v>
          </cell>
          <cell r="J707">
            <v>515</v>
          </cell>
          <cell r="K707">
            <v>4</v>
          </cell>
          <cell r="M707" t="str">
            <v>Computadora portátil</v>
          </cell>
          <cell r="N707">
            <v>0</v>
          </cell>
          <cell r="O707">
            <v>0</v>
          </cell>
          <cell r="P707">
            <v>0</v>
          </cell>
          <cell r="Q707" t="str">
            <v>Pieza</v>
          </cell>
        </row>
        <row r="708">
          <cell r="B708" t="str">
            <v>2610500051005155</v>
          </cell>
          <cell r="C708">
            <v>2023</v>
          </cell>
          <cell r="D708">
            <v>0</v>
          </cell>
          <cell r="E708">
            <v>2</v>
          </cell>
          <cell r="F708">
            <v>6</v>
          </cell>
          <cell r="G708">
            <v>10</v>
          </cell>
          <cell r="H708">
            <v>5000</v>
          </cell>
          <cell r="I708">
            <v>5100</v>
          </cell>
          <cell r="J708">
            <v>515</v>
          </cell>
          <cell r="K708">
            <v>5</v>
          </cell>
          <cell r="M708" t="str">
            <v>Disco duro externo</v>
          </cell>
          <cell r="N708">
            <v>0</v>
          </cell>
          <cell r="O708">
            <v>0</v>
          </cell>
          <cell r="P708">
            <v>0</v>
          </cell>
          <cell r="Q708" t="str">
            <v>Pieza</v>
          </cell>
        </row>
        <row r="709">
          <cell r="B709" t="str">
            <v>2610500051005156</v>
          </cell>
          <cell r="C709">
            <v>2023</v>
          </cell>
          <cell r="D709">
            <v>0</v>
          </cell>
          <cell r="E709">
            <v>2</v>
          </cell>
          <cell r="F709">
            <v>6</v>
          </cell>
          <cell r="G709">
            <v>10</v>
          </cell>
          <cell r="H709">
            <v>5000</v>
          </cell>
          <cell r="I709">
            <v>5100</v>
          </cell>
          <cell r="J709">
            <v>515</v>
          </cell>
          <cell r="K709">
            <v>6</v>
          </cell>
          <cell r="M709" t="str">
            <v>Enrolador de huellas</v>
          </cell>
          <cell r="N709">
            <v>0</v>
          </cell>
          <cell r="O709">
            <v>0</v>
          </cell>
          <cell r="P709">
            <v>0</v>
          </cell>
          <cell r="Q709" t="str">
            <v>Pieza</v>
          </cell>
        </row>
        <row r="710">
          <cell r="B710" t="str">
            <v>2610500051005157</v>
          </cell>
          <cell r="C710">
            <v>2023</v>
          </cell>
          <cell r="D710">
            <v>0</v>
          </cell>
          <cell r="E710">
            <v>2</v>
          </cell>
          <cell r="F710">
            <v>6</v>
          </cell>
          <cell r="G710">
            <v>10</v>
          </cell>
          <cell r="H710">
            <v>5000</v>
          </cell>
          <cell r="I710">
            <v>5100</v>
          </cell>
          <cell r="J710">
            <v>515</v>
          </cell>
          <cell r="K710">
            <v>7</v>
          </cell>
          <cell r="M710" t="str">
            <v>Servidor de cómputo</v>
          </cell>
          <cell r="N710">
            <v>0</v>
          </cell>
          <cell r="O710">
            <v>0</v>
          </cell>
          <cell r="P710">
            <v>0</v>
          </cell>
          <cell r="Q710" t="str">
            <v>Pieza</v>
          </cell>
        </row>
        <row r="711">
          <cell r="B711" t="str">
            <v>2610500051005158</v>
          </cell>
          <cell r="C711">
            <v>2023</v>
          </cell>
          <cell r="D711">
            <v>0</v>
          </cell>
          <cell r="E711">
            <v>2</v>
          </cell>
          <cell r="F711">
            <v>6</v>
          </cell>
          <cell r="G711">
            <v>10</v>
          </cell>
          <cell r="H711">
            <v>5000</v>
          </cell>
          <cell r="I711">
            <v>5100</v>
          </cell>
          <cell r="J711">
            <v>515</v>
          </cell>
          <cell r="K711">
            <v>8</v>
          </cell>
          <cell r="M711" t="str">
            <v>Sistema de traducción simultánea</v>
          </cell>
          <cell r="N711">
            <v>0</v>
          </cell>
          <cell r="O711">
            <v>0</v>
          </cell>
          <cell r="P711">
            <v>0</v>
          </cell>
          <cell r="Q711" t="str">
            <v>Pieza</v>
          </cell>
        </row>
        <row r="712">
          <cell r="B712" t="str">
            <v>2610500051005159</v>
          </cell>
          <cell r="C712">
            <v>2023</v>
          </cell>
          <cell r="D712">
            <v>0</v>
          </cell>
          <cell r="E712">
            <v>2</v>
          </cell>
          <cell r="F712">
            <v>6</v>
          </cell>
          <cell r="G712">
            <v>10</v>
          </cell>
          <cell r="H712">
            <v>5000</v>
          </cell>
          <cell r="I712">
            <v>5100</v>
          </cell>
          <cell r="J712">
            <v>515</v>
          </cell>
          <cell r="K712">
            <v>9</v>
          </cell>
          <cell r="M712" t="str">
            <v>Unidad de protección y respaldo de energía (UPS)</v>
          </cell>
          <cell r="N712">
            <v>0</v>
          </cell>
          <cell r="O712">
            <v>0</v>
          </cell>
          <cell r="P712">
            <v>0</v>
          </cell>
          <cell r="Q712" t="str">
            <v>Pieza</v>
          </cell>
        </row>
        <row r="713">
          <cell r="B713" t="str">
            <v>261050005100519</v>
          </cell>
          <cell r="C713">
            <v>2023</v>
          </cell>
          <cell r="D713">
            <v>0</v>
          </cell>
          <cell r="E713">
            <v>2</v>
          </cell>
          <cell r="F713">
            <v>6</v>
          </cell>
          <cell r="G713">
            <v>10</v>
          </cell>
          <cell r="H713">
            <v>5000</v>
          </cell>
          <cell r="I713">
            <v>5100</v>
          </cell>
          <cell r="J713">
            <v>519</v>
          </cell>
          <cell r="M713" t="str">
            <v>Otros mobiliarios y equipos de administración</v>
          </cell>
          <cell r="N713">
            <v>0</v>
          </cell>
          <cell r="O713">
            <v>0</v>
          </cell>
          <cell r="P713">
            <v>0</v>
          </cell>
        </row>
        <row r="714">
          <cell r="B714" t="str">
            <v>2610500051005191</v>
          </cell>
          <cell r="C714">
            <v>2023</v>
          </cell>
          <cell r="D714">
            <v>0</v>
          </cell>
          <cell r="E714">
            <v>2</v>
          </cell>
          <cell r="F714">
            <v>6</v>
          </cell>
          <cell r="G714">
            <v>10</v>
          </cell>
          <cell r="H714">
            <v>5000</v>
          </cell>
          <cell r="I714">
            <v>5100</v>
          </cell>
          <cell r="J714">
            <v>519</v>
          </cell>
          <cell r="K714">
            <v>1</v>
          </cell>
          <cell r="M714" t="str">
            <v>Circuito Cerrado de Televisión (CCTV)</v>
          </cell>
          <cell r="N714">
            <v>0</v>
          </cell>
          <cell r="O714">
            <v>0</v>
          </cell>
          <cell r="P714">
            <v>0</v>
          </cell>
          <cell r="Q714" t="str">
            <v>Pieza</v>
          </cell>
        </row>
        <row r="715">
          <cell r="B715" t="str">
            <v>2610500051005192</v>
          </cell>
          <cell r="C715">
            <v>2023</v>
          </cell>
          <cell r="D715">
            <v>0</v>
          </cell>
          <cell r="E715">
            <v>2</v>
          </cell>
          <cell r="F715">
            <v>6</v>
          </cell>
          <cell r="G715">
            <v>10</v>
          </cell>
          <cell r="H715">
            <v>5000</v>
          </cell>
          <cell r="I715">
            <v>5100</v>
          </cell>
          <cell r="J715">
            <v>519</v>
          </cell>
          <cell r="K715">
            <v>2</v>
          </cell>
          <cell r="M715" t="str">
            <v>Equipo detector de fuego</v>
          </cell>
          <cell r="N715">
            <v>0</v>
          </cell>
          <cell r="O715">
            <v>0</v>
          </cell>
          <cell r="P715">
            <v>0</v>
          </cell>
          <cell r="Q715" t="str">
            <v>Pieza</v>
          </cell>
        </row>
        <row r="716">
          <cell r="B716" t="str">
            <v>261050005200</v>
          </cell>
          <cell r="C716">
            <v>2023</v>
          </cell>
          <cell r="D716">
            <v>0</v>
          </cell>
          <cell r="E716">
            <v>2</v>
          </cell>
          <cell r="F716">
            <v>6</v>
          </cell>
          <cell r="G716">
            <v>10</v>
          </cell>
          <cell r="H716">
            <v>5000</v>
          </cell>
          <cell r="I716">
            <v>5200</v>
          </cell>
          <cell r="K716" t="str">
            <v/>
          </cell>
          <cell r="M716" t="str">
            <v>Mobiliario y Equipo Educacional y Recreativo</v>
          </cell>
          <cell r="N716">
            <v>0</v>
          </cell>
          <cell r="O716">
            <v>0</v>
          </cell>
          <cell r="P716">
            <v>0</v>
          </cell>
        </row>
        <row r="717">
          <cell r="B717" t="str">
            <v>261050005200521</v>
          </cell>
          <cell r="C717">
            <v>2023</v>
          </cell>
          <cell r="D717">
            <v>0</v>
          </cell>
          <cell r="E717">
            <v>2</v>
          </cell>
          <cell r="F717">
            <v>6</v>
          </cell>
          <cell r="G717">
            <v>10</v>
          </cell>
          <cell r="H717">
            <v>5000</v>
          </cell>
          <cell r="I717">
            <v>5200</v>
          </cell>
          <cell r="J717">
            <v>521</v>
          </cell>
          <cell r="M717" t="str">
            <v>Equipos y aparatos audiovisuales</v>
          </cell>
          <cell r="N717">
            <v>0</v>
          </cell>
          <cell r="O717">
            <v>0</v>
          </cell>
          <cell r="P717">
            <v>0</v>
          </cell>
        </row>
        <row r="718">
          <cell r="B718" t="str">
            <v>2610500052005211</v>
          </cell>
          <cell r="C718">
            <v>2023</v>
          </cell>
          <cell r="D718">
            <v>0</v>
          </cell>
          <cell r="E718">
            <v>2</v>
          </cell>
          <cell r="F718">
            <v>6</v>
          </cell>
          <cell r="G718">
            <v>10</v>
          </cell>
          <cell r="H718">
            <v>5000</v>
          </cell>
          <cell r="I718">
            <v>5200</v>
          </cell>
          <cell r="J718">
            <v>521</v>
          </cell>
          <cell r="K718">
            <v>1</v>
          </cell>
          <cell r="M718" t="str">
            <v>Pantalla para proyección retráctil</v>
          </cell>
          <cell r="N718">
            <v>0</v>
          </cell>
          <cell r="O718">
            <v>0</v>
          </cell>
          <cell r="P718">
            <v>0</v>
          </cell>
          <cell r="Q718" t="str">
            <v>Pieza</v>
          </cell>
        </row>
        <row r="719">
          <cell r="B719" t="str">
            <v>261050005200523</v>
          </cell>
          <cell r="C719">
            <v>2023</v>
          </cell>
          <cell r="D719">
            <v>0</v>
          </cell>
          <cell r="E719">
            <v>2</v>
          </cell>
          <cell r="F719">
            <v>6</v>
          </cell>
          <cell r="G719">
            <v>10</v>
          </cell>
          <cell r="H719">
            <v>5000</v>
          </cell>
          <cell r="I719">
            <v>5200</v>
          </cell>
          <cell r="J719">
            <v>523</v>
          </cell>
          <cell r="M719" t="str">
            <v>Cámaras fotográficas y de video</v>
          </cell>
          <cell r="N719">
            <v>0</v>
          </cell>
          <cell r="O719">
            <v>0</v>
          </cell>
          <cell r="P719">
            <v>0</v>
          </cell>
        </row>
        <row r="720">
          <cell r="B720" t="str">
            <v>2610500052005231</v>
          </cell>
          <cell r="C720">
            <v>2023</v>
          </cell>
          <cell r="D720">
            <v>0</v>
          </cell>
          <cell r="E720">
            <v>2</v>
          </cell>
          <cell r="F720">
            <v>6</v>
          </cell>
          <cell r="G720">
            <v>10</v>
          </cell>
          <cell r="H720">
            <v>5000</v>
          </cell>
          <cell r="I720">
            <v>5200</v>
          </cell>
          <cell r="J720">
            <v>523</v>
          </cell>
          <cell r="K720">
            <v>1</v>
          </cell>
          <cell r="M720" t="str">
            <v>Cámara (Web p/computadoras)</v>
          </cell>
          <cell r="N720">
            <v>0</v>
          </cell>
          <cell r="O720">
            <v>0</v>
          </cell>
          <cell r="P720">
            <v>0</v>
          </cell>
          <cell r="Q720" t="str">
            <v>Pieza</v>
          </cell>
        </row>
        <row r="721">
          <cell r="B721" t="str">
            <v>2610500052005232</v>
          </cell>
          <cell r="C721">
            <v>2023</v>
          </cell>
          <cell r="D721">
            <v>0</v>
          </cell>
          <cell r="E721">
            <v>2</v>
          </cell>
          <cell r="F721">
            <v>6</v>
          </cell>
          <cell r="G721">
            <v>10</v>
          </cell>
          <cell r="H721">
            <v>5000</v>
          </cell>
          <cell r="I721">
            <v>5200</v>
          </cell>
          <cell r="J721">
            <v>523</v>
          </cell>
          <cell r="K721">
            <v>2</v>
          </cell>
          <cell r="M721" t="str">
            <v>Equipo de video y sonido para cámara de Gesell</v>
          </cell>
          <cell r="N721">
            <v>0</v>
          </cell>
          <cell r="O721">
            <v>0</v>
          </cell>
          <cell r="P721">
            <v>0</v>
          </cell>
          <cell r="Q721" t="str">
            <v>Pieza</v>
          </cell>
        </row>
        <row r="722">
          <cell r="B722" t="str">
            <v>2610500052005233</v>
          </cell>
          <cell r="C722">
            <v>2023</v>
          </cell>
          <cell r="D722">
            <v>0</v>
          </cell>
          <cell r="E722">
            <v>2</v>
          </cell>
          <cell r="F722">
            <v>6</v>
          </cell>
          <cell r="G722">
            <v>10</v>
          </cell>
          <cell r="H722">
            <v>5000</v>
          </cell>
          <cell r="I722">
            <v>5200</v>
          </cell>
          <cell r="J722">
            <v>523</v>
          </cell>
          <cell r="K722">
            <v>3</v>
          </cell>
          <cell r="M722" t="str">
            <v>Equipo de videograbación</v>
          </cell>
          <cell r="N722">
            <v>0</v>
          </cell>
          <cell r="O722">
            <v>0</v>
          </cell>
          <cell r="P722">
            <v>0</v>
          </cell>
          <cell r="Q722" t="str">
            <v>Pieza</v>
          </cell>
        </row>
        <row r="723">
          <cell r="B723" t="str">
            <v>2610500052005234</v>
          </cell>
          <cell r="C723">
            <v>2023</v>
          </cell>
          <cell r="D723">
            <v>0</v>
          </cell>
          <cell r="E723">
            <v>2</v>
          </cell>
          <cell r="F723">
            <v>6</v>
          </cell>
          <cell r="G723">
            <v>10</v>
          </cell>
          <cell r="H723">
            <v>5000</v>
          </cell>
          <cell r="I723">
            <v>5200</v>
          </cell>
          <cell r="J723">
            <v>523</v>
          </cell>
          <cell r="K723">
            <v>4</v>
          </cell>
          <cell r="M723" t="str">
            <v>Videocámara</v>
          </cell>
          <cell r="N723">
            <v>0</v>
          </cell>
          <cell r="O723">
            <v>0</v>
          </cell>
          <cell r="P723">
            <v>0</v>
          </cell>
          <cell r="Q723" t="str">
            <v>Pieza</v>
          </cell>
        </row>
        <row r="724">
          <cell r="B724" t="str">
            <v>2610500052005235</v>
          </cell>
          <cell r="C724">
            <v>2023</v>
          </cell>
          <cell r="D724">
            <v>0</v>
          </cell>
          <cell r="E724">
            <v>2</v>
          </cell>
          <cell r="F724">
            <v>6</v>
          </cell>
          <cell r="G724">
            <v>10</v>
          </cell>
          <cell r="H724">
            <v>5000</v>
          </cell>
          <cell r="I724">
            <v>5200</v>
          </cell>
          <cell r="J724">
            <v>523</v>
          </cell>
          <cell r="K724">
            <v>5</v>
          </cell>
          <cell r="M724" t="str">
            <v>Videoproyector</v>
          </cell>
          <cell r="N724">
            <v>0</v>
          </cell>
          <cell r="O724">
            <v>0</v>
          </cell>
          <cell r="P724">
            <v>0</v>
          </cell>
          <cell r="Q724" t="str">
            <v>Pieza</v>
          </cell>
        </row>
        <row r="725">
          <cell r="B725" t="str">
            <v>261050005200529</v>
          </cell>
          <cell r="C725">
            <v>2023</v>
          </cell>
          <cell r="D725">
            <v>0</v>
          </cell>
          <cell r="E725">
            <v>2</v>
          </cell>
          <cell r="F725">
            <v>6</v>
          </cell>
          <cell r="G725">
            <v>10</v>
          </cell>
          <cell r="H725">
            <v>5000</v>
          </cell>
          <cell r="I725">
            <v>5200</v>
          </cell>
          <cell r="J725">
            <v>529</v>
          </cell>
          <cell r="M725" t="str">
            <v>Otro mobiliario y equipo educacional y recreativo</v>
          </cell>
          <cell r="N725">
            <v>0</v>
          </cell>
          <cell r="O725">
            <v>0</v>
          </cell>
          <cell r="P725">
            <v>0</v>
          </cell>
        </row>
        <row r="726">
          <cell r="B726" t="str">
            <v>2610500052005291</v>
          </cell>
          <cell r="C726">
            <v>2023</v>
          </cell>
          <cell r="D726">
            <v>0</v>
          </cell>
          <cell r="E726">
            <v>2</v>
          </cell>
          <cell r="F726">
            <v>6</v>
          </cell>
          <cell r="G726">
            <v>10</v>
          </cell>
          <cell r="H726">
            <v>5000</v>
          </cell>
          <cell r="I726">
            <v>5200</v>
          </cell>
          <cell r="J726">
            <v>529</v>
          </cell>
          <cell r="K726">
            <v>1</v>
          </cell>
          <cell r="M726" t="str">
            <v>Muñecos sexuados (Juego o set)</v>
          </cell>
          <cell r="N726">
            <v>0</v>
          </cell>
          <cell r="O726">
            <v>0</v>
          </cell>
          <cell r="P726">
            <v>0</v>
          </cell>
          <cell r="Q726" t="str">
            <v>Pieza</v>
          </cell>
        </row>
        <row r="727">
          <cell r="B727" t="str">
            <v>261050005300</v>
          </cell>
          <cell r="C727">
            <v>2023</v>
          </cell>
          <cell r="D727">
            <v>0</v>
          </cell>
          <cell r="E727">
            <v>2</v>
          </cell>
          <cell r="F727">
            <v>6</v>
          </cell>
          <cell r="G727">
            <v>10</v>
          </cell>
          <cell r="H727">
            <v>5000</v>
          </cell>
          <cell r="I727">
            <v>5300</v>
          </cell>
          <cell r="K727" t="str">
            <v/>
          </cell>
          <cell r="M727" t="str">
            <v>Equipo e Instrumental Médico y de Laboratorio</v>
          </cell>
          <cell r="N727">
            <v>0</v>
          </cell>
          <cell r="O727">
            <v>0</v>
          </cell>
          <cell r="P727">
            <v>0</v>
          </cell>
        </row>
        <row r="728">
          <cell r="B728" t="str">
            <v>261050005300531</v>
          </cell>
          <cell r="C728">
            <v>2023</v>
          </cell>
          <cell r="D728">
            <v>0</v>
          </cell>
          <cell r="E728">
            <v>2</v>
          </cell>
          <cell r="F728">
            <v>6</v>
          </cell>
          <cell r="G728">
            <v>10</v>
          </cell>
          <cell r="H728">
            <v>5000</v>
          </cell>
          <cell r="I728">
            <v>5300</v>
          </cell>
          <cell r="J728">
            <v>531</v>
          </cell>
          <cell r="M728" t="str">
            <v>Equipo médico y de laboratorio</v>
          </cell>
          <cell r="N728">
            <v>0</v>
          </cell>
          <cell r="O728">
            <v>0</v>
          </cell>
          <cell r="P728">
            <v>0</v>
          </cell>
        </row>
        <row r="729">
          <cell r="B729" t="str">
            <v>2610500053005311</v>
          </cell>
          <cell r="C729">
            <v>2023</v>
          </cell>
          <cell r="D729">
            <v>0</v>
          </cell>
          <cell r="E729">
            <v>2</v>
          </cell>
          <cell r="F729">
            <v>6</v>
          </cell>
          <cell r="G729">
            <v>10</v>
          </cell>
          <cell r="H729">
            <v>5000</v>
          </cell>
          <cell r="I729">
            <v>5300</v>
          </cell>
          <cell r="J729">
            <v>531</v>
          </cell>
          <cell r="K729">
            <v>1</v>
          </cell>
          <cell r="M729" t="str">
            <v>Cama de exploración</v>
          </cell>
          <cell r="N729">
            <v>0</v>
          </cell>
          <cell r="O729">
            <v>0</v>
          </cell>
          <cell r="P729">
            <v>0</v>
          </cell>
          <cell r="Q729" t="str">
            <v>Pieza</v>
          </cell>
        </row>
        <row r="730">
          <cell r="B730" t="str">
            <v>2610500053005312</v>
          </cell>
          <cell r="C730">
            <v>2023</v>
          </cell>
          <cell r="D730">
            <v>0</v>
          </cell>
          <cell r="E730">
            <v>2</v>
          </cell>
          <cell r="F730">
            <v>6</v>
          </cell>
          <cell r="G730">
            <v>10</v>
          </cell>
          <cell r="H730">
            <v>5000</v>
          </cell>
          <cell r="I730">
            <v>5300</v>
          </cell>
          <cell r="J730">
            <v>531</v>
          </cell>
          <cell r="K730">
            <v>2</v>
          </cell>
          <cell r="M730" t="str">
            <v>Equipo de química sanguínea</v>
          </cell>
          <cell r="N730">
            <v>0</v>
          </cell>
          <cell r="O730">
            <v>0</v>
          </cell>
          <cell r="P730">
            <v>0</v>
          </cell>
          <cell r="Q730" t="str">
            <v>Pieza</v>
          </cell>
        </row>
        <row r="731">
          <cell r="B731" t="str">
            <v>2610500053005313</v>
          </cell>
          <cell r="C731">
            <v>2023</v>
          </cell>
          <cell r="D731">
            <v>0</v>
          </cell>
          <cell r="E731">
            <v>2</v>
          </cell>
          <cell r="F731">
            <v>6</v>
          </cell>
          <cell r="G731">
            <v>10</v>
          </cell>
          <cell r="H731">
            <v>5000</v>
          </cell>
          <cell r="I731">
            <v>5300</v>
          </cell>
          <cell r="J731">
            <v>531</v>
          </cell>
          <cell r="K731">
            <v>3</v>
          </cell>
          <cell r="M731" t="str">
            <v>Equipo para hematología clínica</v>
          </cell>
          <cell r="N731">
            <v>0</v>
          </cell>
          <cell r="O731">
            <v>0</v>
          </cell>
          <cell r="P731">
            <v>0</v>
          </cell>
          <cell r="Q731" t="str">
            <v>Pieza</v>
          </cell>
        </row>
        <row r="732">
          <cell r="B732" t="str">
            <v>2610500053005314</v>
          </cell>
          <cell r="C732">
            <v>2023</v>
          </cell>
          <cell r="D732">
            <v>0</v>
          </cell>
          <cell r="E732">
            <v>2</v>
          </cell>
          <cell r="F732">
            <v>6</v>
          </cell>
          <cell r="G732">
            <v>10</v>
          </cell>
          <cell r="H732">
            <v>5000</v>
          </cell>
          <cell r="I732">
            <v>5300</v>
          </cell>
          <cell r="J732">
            <v>531</v>
          </cell>
          <cell r="K732">
            <v>4</v>
          </cell>
          <cell r="M732" t="str">
            <v>Maniquí anatómico</v>
          </cell>
          <cell r="N732">
            <v>0</v>
          </cell>
          <cell r="O732">
            <v>0</v>
          </cell>
          <cell r="P732">
            <v>0</v>
          </cell>
          <cell r="Q732" t="str">
            <v>Pieza</v>
          </cell>
        </row>
        <row r="733">
          <cell r="B733" t="str">
            <v>261050005300532</v>
          </cell>
          <cell r="C733">
            <v>2023</v>
          </cell>
          <cell r="D733">
            <v>0</v>
          </cell>
          <cell r="E733">
            <v>2</v>
          </cell>
          <cell r="F733">
            <v>6</v>
          </cell>
          <cell r="G733">
            <v>10</v>
          </cell>
          <cell r="H733">
            <v>5000</v>
          </cell>
          <cell r="I733">
            <v>5300</v>
          </cell>
          <cell r="J733">
            <v>532</v>
          </cell>
          <cell r="M733" t="str">
            <v>Instrumental médico y de laboratorio</v>
          </cell>
          <cell r="N733">
            <v>0</v>
          </cell>
          <cell r="O733">
            <v>0</v>
          </cell>
          <cell r="P733">
            <v>0</v>
          </cell>
        </row>
        <row r="734">
          <cell r="B734" t="str">
            <v>2610500053005321</v>
          </cell>
          <cell r="C734">
            <v>2023</v>
          </cell>
          <cell r="D734">
            <v>0</v>
          </cell>
          <cell r="E734">
            <v>2</v>
          </cell>
          <cell r="F734">
            <v>6</v>
          </cell>
          <cell r="G734">
            <v>10</v>
          </cell>
          <cell r="H734">
            <v>5000</v>
          </cell>
          <cell r="I734">
            <v>5300</v>
          </cell>
          <cell r="J734">
            <v>532</v>
          </cell>
          <cell r="K734">
            <v>1</v>
          </cell>
          <cell r="M734" t="str">
            <v>Detector de latidos fetales</v>
          </cell>
          <cell r="N734">
            <v>0</v>
          </cell>
          <cell r="O734">
            <v>0</v>
          </cell>
          <cell r="P734">
            <v>0</v>
          </cell>
          <cell r="Q734" t="str">
            <v>Pieza</v>
          </cell>
        </row>
        <row r="735">
          <cell r="B735" t="str">
            <v>261050005600</v>
          </cell>
          <cell r="C735">
            <v>2023</v>
          </cell>
          <cell r="D735">
            <v>0</v>
          </cell>
          <cell r="E735">
            <v>2</v>
          </cell>
          <cell r="F735">
            <v>6</v>
          </cell>
          <cell r="G735">
            <v>10</v>
          </cell>
          <cell r="H735">
            <v>5000</v>
          </cell>
          <cell r="I735">
            <v>5600</v>
          </cell>
          <cell r="K735" t="str">
            <v/>
          </cell>
          <cell r="M735" t="str">
            <v>Maquinaria, Otros Equipos y Herramientas</v>
          </cell>
          <cell r="N735">
            <v>0</v>
          </cell>
          <cell r="O735">
            <v>0</v>
          </cell>
          <cell r="P735">
            <v>0</v>
          </cell>
        </row>
        <row r="736">
          <cell r="B736" t="str">
            <v>261050005600565</v>
          </cell>
          <cell r="C736">
            <v>2023</v>
          </cell>
          <cell r="D736">
            <v>0</v>
          </cell>
          <cell r="E736">
            <v>2</v>
          </cell>
          <cell r="F736">
            <v>6</v>
          </cell>
          <cell r="G736">
            <v>10</v>
          </cell>
          <cell r="H736">
            <v>5000</v>
          </cell>
          <cell r="I736">
            <v>5600</v>
          </cell>
          <cell r="J736">
            <v>565</v>
          </cell>
          <cell r="M736" t="str">
            <v>Equipo de comunicación y telecomunicación</v>
          </cell>
          <cell r="N736">
            <v>0</v>
          </cell>
          <cell r="O736">
            <v>0</v>
          </cell>
          <cell r="P736">
            <v>0</v>
          </cell>
        </row>
        <row r="737">
          <cell r="B737" t="str">
            <v>2610500056005651</v>
          </cell>
          <cell r="C737">
            <v>2023</v>
          </cell>
          <cell r="D737">
            <v>0</v>
          </cell>
          <cell r="E737">
            <v>2</v>
          </cell>
          <cell r="F737">
            <v>6</v>
          </cell>
          <cell r="G737">
            <v>10</v>
          </cell>
          <cell r="H737">
            <v>5000</v>
          </cell>
          <cell r="I737">
            <v>5600</v>
          </cell>
          <cell r="J737">
            <v>565</v>
          </cell>
          <cell r="K737">
            <v>1</v>
          </cell>
          <cell r="M737" t="str">
            <v>Cámara IP</v>
          </cell>
          <cell r="N737">
            <v>0</v>
          </cell>
          <cell r="O737">
            <v>0</v>
          </cell>
          <cell r="P737">
            <v>0</v>
          </cell>
          <cell r="Q737" t="str">
            <v>Pieza</v>
          </cell>
        </row>
        <row r="738">
          <cell r="B738" t="str">
            <v>2610500056005652</v>
          </cell>
          <cell r="C738">
            <v>2023</v>
          </cell>
          <cell r="D738">
            <v>0</v>
          </cell>
          <cell r="E738">
            <v>2</v>
          </cell>
          <cell r="F738">
            <v>6</v>
          </cell>
          <cell r="G738">
            <v>10</v>
          </cell>
          <cell r="H738">
            <v>5000</v>
          </cell>
          <cell r="I738">
            <v>5600</v>
          </cell>
          <cell r="J738">
            <v>565</v>
          </cell>
          <cell r="K738">
            <v>2</v>
          </cell>
          <cell r="M738" t="str">
            <v>Equipo para enlaces de comunicación</v>
          </cell>
          <cell r="N738">
            <v>0</v>
          </cell>
          <cell r="O738">
            <v>0</v>
          </cell>
          <cell r="P738">
            <v>0</v>
          </cell>
          <cell r="Q738" t="str">
            <v>Pieza</v>
          </cell>
        </row>
        <row r="739">
          <cell r="B739" t="str">
            <v>2611</v>
          </cell>
          <cell r="C739">
            <v>2023</v>
          </cell>
          <cell r="D739">
            <v>0</v>
          </cell>
          <cell r="E739">
            <v>2</v>
          </cell>
          <cell r="F739">
            <v>6</v>
          </cell>
          <cell r="G739">
            <v>11</v>
          </cell>
          <cell r="M739" t="str">
            <v>Capacitación continua para la atención y prevención de la violencia de género</v>
          </cell>
          <cell r="N739">
            <v>0</v>
          </cell>
          <cell r="O739">
            <v>0</v>
          </cell>
          <cell r="P739">
            <v>0</v>
          </cell>
        </row>
        <row r="740">
          <cell r="B740" t="str">
            <v>26113000</v>
          </cell>
          <cell r="C740">
            <v>2023</v>
          </cell>
          <cell r="D740">
            <v>0</v>
          </cell>
          <cell r="E740">
            <v>2</v>
          </cell>
          <cell r="F740">
            <v>6</v>
          </cell>
          <cell r="G740">
            <v>11</v>
          </cell>
          <cell r="H740">
            <v>3000</v>
          </cell>
          <cell r="M740" t="str">
            <v>Servicios Generales</v>
          </cell>
          <cell r="N740">
            <v>0</v>
          </cell>
          <cell r="O740">
            <v>0</v>
          </cell>
          <cell r="P740">
            <v>0</v>
          </cell>
        </row>
        <row r="741">
          <cell r="B741" t="str">
            <v>261130003300</v>
          </cell>
          <cell r="C741">
            <v>2023</v>
          </cell>
          <cell r="D741">
            <v>0</v>
          </cell>
          <cell r="E741">
            <v>2</v>
          </cell>
          <cell r="F741">
            <v>6</v>
          </cell>
          <cell r="G741">
            <v>11</v>
          </cell>
          <cell r="H741">
            <v>3000</v>
          </cell>
          <cell r="I741">
            <v>3300</v>
          </cell>
          <cell r="M741" t="str">
            <v>Servicios Profesionales, Científicos, Técnicos y Otros Servicios</v>
          </cell>
          <cell r="N741">
            <v>0</v>
          </cell>
          <cell r="O741">
            <v>0</v>
          </cell>
          <cell r="P741">
            <v>0</v>
          </cell>
        </row>
        <row r="742">
          <cell r="B742" t="str">
            <v>261130003300334</v>
          </cell>
          <cell r="C742">
            <v>2023</v>
          </cell>
          <cell r="D742">
            <v>0</v>
          </cell>
          <cell r="E742">
            <v>2</v>
          </cell>
          <cell r="F742">
            <v>6</v>
          </cell>
          <cell r="G742">
            <v>11</v>
          </cell>
          <cell r="H742">
            <v>3000</v>
          </cell>
          <cell r="I742">
            <v>3300</v>
          </cell>
          <cell r="J742">
            <v>334</v>
          </cell>
          <cell r="M742" t="str">
            <v>Servicios de capacitación</v>
          </cell>
          <cell r="N742">
            <v>0</v>
          </cell>
          <cell r="O742">
            <v>0</v>
          </cell>
          <cell r="P742">
            <v>0</v>
          </cell>
        </row>
        <row r="743">
          <cell r="B743" t="str">
            <v>2611300033003341</v>
          </cell>
          <cell r="C743">
            <v>2023</v>
          </cell>
          <cell r="D743">
            <v>0</v>
          </cell>
          <cell r="E743">
            <v>2</v>
          </cell>
          <cell r="F743">
            <v>6</v>
          </cell>
          <cell r="G743">
            <v>11</v>
          </cell>
          <cell r="H743">
            <v>3000</v>
          </cell>
          <cell r="I743">
            <v>3300</v>
          </cell>
          <cell r="J743">
            <v>334</v>
          </cell>
          <cell r="K743">
            <v>1</v>
          </cell>
          <cell r="M743" t="str">
            <v>Cursos de capacitación</v>
          </cell>
          <cell r="N743">
            <v>0</v>
          </cell>
          <cell r="O743">
            <v>0</v>
          </cell>
          <cell r="P743">
            <v>0</v>
          </cell>
        </row>
        <row r="744">
          <cell r="B744" t="str">
            <v>2611300033003341001</v>
          </cell>
          <cell r="C744">
            <v>2023</v>
          </cell>
          <cell r="D744">
            <v>0</v>
          </cell>
          <cell r="E744">
            <v>2</v>
          </cell>
          <cell r="F744">
            <v>6</v>
          </cell>
          <cell r="G744">
            <v>11</v>
          </cell>
          <cell r="H744">
            <v>3000</v>
          </cell>
          <cell r="I744">
            <v>3300</v>
          </cell>
          <cell r="J744">
            <v>334</v>
          </cell>
          <cell r="K744">
            <v>1001</v>
          </cell>
          <cell r="M744" t="str">
            <v>Curso de capacitación para otros operadores de las instituciones de seguridad pública_Formación Inicial (CEAV)</v>
          </cell>
          <cell r="N744">
            <v>0</v>
          </cell>
          <cell r="O744">
            <v>0</v>
          </cell>
          <cell r="P744">
            <v>0</v>
          </cell>
          <cell r="Q744" t="str">
            <v>Servicio</v>
          </cell>
        </row>
        <row r="745">
          <cell r="B745" t="str">
            <v>2611300033003341002</v>
          </cell>
          <cell r="C745">
            <v>2023</v>
          </cell>
          <cell r="D745">
            <v>0</v>
          </cell>
          <cell r="E745">
            <v>2</v>
          </cell>
          <cell r="F745">
            <v>6</v>
          </cell>
          <cell r="G745">
            <v>11</v>
          </cell>
          <cell r="H745">
            <v>3000</v>
          </cell>
          <cell r="I745">
            <v>3300</v>
          </cell>
          <cell r="J745">
            <v>334</v>
          </cell>
          <cell r="K745">
            <v>1002</v>
          </cell>
          <cell r="M745" t="str">
            <v>Curso de capacitación para otros operadores de las instituciones de seguridad pública_Formación Continua (CEAV)</v>
          </cell>
          <cell r="N745">
            <v>0</v>
          </cell>
          <cell r="O745">
            <v>0</v>
          </cell>
          <cell r="P745">
            <v>0</v>
          </cell>
          <cell r="Q745" t="str">
            <v>Servicio</v>
          </cell>
        </row>
        <row r="746">
          <cell r="B746" t="str">
            <v>2611300033003341003</v>
          </cell>
          <cell r="C746">
            <v>2023</v>
          </cell>
          <cell r="D746">
            <v>0</v>
          </cell>
          <cell r="E746">
            <v>2</v>
          </cell>
          <cell r="F746">
            <v>6</v>
          </cell>
          <cell r="G746">
            <v>11</v>
          </cell>
          <cell r="H746">
            <v>3000</v>
          </cell>
          <cell r="I746">
            <v>3300</v>
          </cell>
          <cell r="J746">
            <v>334</v>
          </cell>
          <cell r="K746">
            <v>1003</v>
          </cell>
          <cell r="M746" t="str">
            <v>Curso de capacitación para otros operadores de las instituciones de seguridad pública_Formación Continua (CEAV) Violencia de Género</v>
          </cell>
          <cell r="N746">
            <v>0</v>
          </cell>
          <cell r="O746">
            <v>0</v>
          </cell>
          <cell r="P746">
            <v>0</v>
          </cell>
          <cell r="Q746" t="str">
            <v>Servicio</v>
          </cell>
        </row>
        <row r="747">
          <cell r="B747" t="str">
            <v>3</v>
          </cell>
          <cell r="C747">
            <v>2023</v>
          </cell>
          <cell r="D747">
            <v>0</v>
          </cell>
          <cell r="E747">
            <v>3</v>
          </cell>
          <cell r="M747" t="str">
            <v>Impulsar la reinserción social de las personas privadas de la libertad en centros penitenciarios con enfoque de respeto a los derechos humanos, inclusión y perspectiva de género</v>
          </cell>
          <cell r="N747">
            <v>0</v>
          </cell>
          <cell r="O747">
            <v>0</v>
          </cell>
          <cell r="P747">
            <v>0</v>
          </cell>
        </row>
        <row r="748">
          <cell r="B748" t="str">
            <v>37</v>
          </cell>
          <cell r="C748">
            <v>2023</v>
          </cell>
          <cell r="D748">
            <v>0</v>
          </cell>
          <cell r="E748">
            <v>3</v>
          </cell>
          <cell r="F748">
            <v>7</v>
          </cell>
          <cell r="M748" t="str">
            <v>Fortalecimiento del sistema penitenciario nacional y de ejecución de medidas para adolescentes</v>
          </cell>
          <cell r="N748">
            <v>0</v>
          </cell>
          <cell r="O748">
            <v>0</v>
          </cell>
          <cell r="P748">
            <v>0</v>
          </cell>
        </row>
        <row r="749">
          <cell r="B749" t="str">
            <v>3713</v>
          </cell>
          <cell r="C749">
            <v>2023</v>
          </cell>
          <cell r="D749">
            <v>0</v>
          </cell>
          <cell r="E749">
            <v>3</v>
          </cell>
          <cell r="F749">
            <v>7</v>
          </cell>
          <cell r="G749">
            <v>13</v>
          </cell>
          <cell r="M749" t="str">
            <v>Fortalecimiento al sistema penitenciario nacional</v>
          </cell>
          <cell r="N749">
            <v>0</v>
          </cell>
          <cell r="O749">
            <v>0</v>
          </cell>
          <cell r="P749">
            <v>0</v>
          </cell>
        </row>
        <row r="750">
          <cell r="B750" t="str">
            <v>37132000</v>
          </cell>
          <cell r="C750">
            <v>2023</v>
          </cell>
          <cell r="D750">
            <v>0</v>
          </cell>
          <cell r="E750">
            <v>3</v>
          </cell>
          <cell r="F750">
            <v>7</v>
          </cell>
          <cell r="G750">
            <v>13</v>
          </cell>
          <cell r="H750">
            <v>2000</v>
          </cell>
          <cell r="M750" t="str">
            <v>Materiales y Suministros</v>
          </cell>
          <cell r="N750">
            <v>0</v>
          </cell>
          <cell r="O750">
            <v>0</v>
          </cell>
          <cell r="P750">
            <v>0</v>
          </cell>
        </row>
        <row r="751">
          <cell r="B751" t="str">
            <v>371320002100</v>
          </cell>
          <cell r="C751">
            <v>2023</v>
          </cell>
          <cell r="D751">
            <v>0</v>
          </cell>
          <cell r="E751">
            <v>3</v>
          </cell>
          <cell r="F751">
            <v>7</v>
          </cell>
          <cell r="G751">
            <v>13</v>
          </cell>
          <cell r="H751">
            <v>2000</v>
          </cell>
          <cell r="I751">
            <v>2100</v>
          </cell>
          <cell r="M751" t="str">
            <v>Materiales de Administración, Emisión de Documentos y Artículos Oficiales</v>
          </cell>
          <cell r="N751">
            <v>0</v>
          </cell>
          <cell r="O751">
            <v>0</v>
          </cell>
          <cell r="P751">
            <v>0</v>
          </cell>
        </row>
        <row r="752">
          <cell r="B752" t="str">
            <v>371320002100214</v>
          </cell>
          <cell r="C752">
            <v>2023</v>
          </cell>
          <cell r="D752">
            <v>0</v>
          </cell>
          <cell r="E752">
            <v>3</v>
          </cell>
          <cell r="F752">
            <v>7</v>
          </cell>
          <cell r="G752">
            <v>13</v>
          </cell>
          <cell r="H752">
            <v>2000</v>
          </cell>
          <cell r="I752">
            <v>2100</v>
          </cell>
          <cell r="J752">
            <v>214</v>
          </cell>
          <cell r="M752" t="str">
            <v>Materiales, útiles y equipos menores de tecnologías de la información y comunicaciones</v>
          </cell>
          <cell r="N752">
            <v>0</v>
          </cell>
          <cell r="O752">
            <v>0</v>
          </cell>
          <cell r="P752">
            <v>0</v>
          </cell>
          <cell r="Q752" t="str">
            <v/>
          </cell>
        </row>
        <row r="753">
          <cell r="B753" t="str">
            <v>3713200021002141</v>
          </cell>
          <cell r="C753">
            <v>2023</v>
          </cell>
          <cell r="D753">
            <v>0</v>
          </cell>
          <cell r="E753">
            <v>3</v>
          </cell>
          <cell r="F753">
            <v>7</v>
          </cell>
          <cell r="G753">
            <v>13</v>
          </cell>
          <cell r="H753">
            <v>2000</v>
          </cell>
          <cell r="I753">
            <v>2100</v>
          </cell>
          <cell r="J753">
            <v>214</v>
          </cell>
          <cell r="K753">
            <v>1</v>
          </cell>
          <cell r="M753" t="str">
            <v>Materiales y útiles para el procesamiento en equipos y bienes informáticos</v>
          </cell>
          <cell r="N753">
            <v>0</v>
          </cell>
          <cell r="O753">
            <v>0</v>
          </cell>
          <cell r="P753">
            <v>0</v>
          </cell>
          <cell r="Q753" t="str">
            <v>Pieza</v>
          </cell>
        </row>
        <row r="754">
          <cell r="B754" t="str">
            <v>371320002500</v>
          </cell>
          <cell r="C754">
            <v>2023</v>
          </cell>
          <cell r="D754">
            <v>0</v>
          </cell>
          <cell r="E754">
            <v>3</v>
          </cell>
          <cell r="F754">
            <v>7</v>
          </cell>
          <cell r="G754">
            <v>13</v>
          </cell>
          <cell r="H754">
            <v>2000</v>
          </cell>
          <cell r="I754">
            <v>2500</v>
          </cell>
          <cell r="K754" t="str">
            <v/>
          </cell>
          <cell r="M754" t="str">
            <v>Productos Químicos, Farmacéuticos y de Laboratorio</v>
          </cell>
          <cell r="N754">
            <v>0</v>
          </cell>
          <cell r="O754">
            <v>0</v>
          </cell>
          <cell r="P754">
            <v>0</v>
          </cell>
          <cell r="Q754" t="str">
            <v/>
          </cell>
        </row>
        <row r="755">
          <cell r="B755" t="str">
            <v>371320002500255</v>
          </cell>
          <cell r="C755">
            <v>2023</v>
          </cell>
          <cell r="D755">
            <v>0</v>
          </cell>
          <cell r="E755">
            <v>3</v>
          </cell>
          <cell r="F755">
            <v>7</v>
          </cell>
          <cell r="G755">
            <v>13</v>
          </cell>
          <cell r="H755">
            <v>2000</v>
          </cell>
          <cell r="I755">
            <v>2500</v>
          </cell>
          <cell r="J755">
            <v>255</v>
          </cell>
          <cell r="M755" t="str">
            <v>Materiales, accesorios y suministros de laboratorio</v>
          </cell>
          <cell r="N755">
            <v>0</v>
          </cell>
          <cell r="O755">
            <v>0</v>
          </cell>
          <cell r="P755">
            <v>0</v>
          </cell>
          <cell r="Q755" t="str">
            <v/>
          </cell>
        </row>
        <row r="756">
          <cell r="B756" t="str">
            <v>3713200025002551</v>
          </cell>
          <cell r="C756">
            <v>2023</v>
          </cell>
          <cell r="D756">
            <v>0</v>
          </cell>
          <cell r="E756">
            <v>3</v>
          </cell>
          <cell r="F756">
            <v>7</v>
          </cell>
          <cell r="G756">
            <v>13</v>
          </cell>
          <cell r="H756">
            <v>2000</v>
          </cell>
          <cell r="I756">
            <v>2500</v>
          </cell>
          <cell r="J756">
            <v>255</v>
          </cell>
          <cell r="K756">
            <v>1</v>
          </cell>
          <cell r="M756" t="str">
            <v>Materiales, accesorios y suministros de laboratorio</v>
          </cell>
          <cell r="N756">
            <v>0</v>
          </cell>
          <cell r="O756">
            <v>0</v>
          </cell>
          <cell r="P756">
            <v>0</v>
          </cell>
          <cell r="Q756" t="str">
            <v>Pieza</v>
          </cell>
        </row>
        <row r="757">
          <cell r="B757" t="str">
            <v>371320002700</v>
          </cell>
          <cell r="C757">
            <v>2023</v>
          </cell>
          <cell r="D757">
            <v>0</v>
          </cell>
          <cell r="E757">
            <v>3</v>
          </cell>
          <cell r="F757">
            <v>7</v>
          </cell>
          <cell r="G757">
            <v>13</v>
          </cell>
          <cell r="H757">
            <v>2000</v>
          </cell>
          <cell r="I757">
            <v>2700</v>
          </cell>
          <cell r="K757" t="str">
            <v/>
          </cell>
          <cell r="M757" t="str">
            <v>Vestuario, Blancos, Prendas de Protección y Artículos Deportivos</v>
          </cell>
          <cell r="N757">
            <v>0</v>
          </cell>
          <cell r="O757">
            <v>0</v>
          </cell>
          <cell r="P757">
            <v>0</v>
          </cell>
          <cell r="Q757" t="str">
            <v/>
          </cell>
        </row>
        <row r="758">
          <cell r="B758" t="str">
            <v>371320002700272</v>
          </cell>
          <cell r="C758">
            <v>2023</v>
          </cell>
          <cell r="D758">
            <v>0</v>
          </cell>
          <cell r="E758">
            <v>3</v>
          </cell>
          <cell r="F758">
            <v>7</v>
          </cell>
          <cell r="G758">
            <v>13</v>
          </cell>
          <cell r="H758">
            <v>2000</v>
          </cell>
          <cell r="I758">
            <v>2700</v>
          </cell>
          <cell r="J758">
            <v>272</v>
          </cell>
          <cell r="M758" t="str">
            <v>Prendas de seguridad y protección personal</v>
          </cell>
          <cell r="N758">
            <v>0</v>
          </cell>
          <cell r="O758">
            <v>0</v>
          </cell>
          <cell r="P758">
            <v>0</v>
          </cell>
          <cell r="Q758" t="str">
            <v/>
          </cell>
        </row>
        <row r="759">
          <cell r="B759" t="str">
            <v>3713200027002721</v>
          </cell>
          <cell r="C759">
            <v>2023</v>
          </cell>
          <cell r="D759">
            <v>0</v>
          </cell>
          <cell r="E759">
            <v>3</v>
          </cell>
          <cell r="F759">
            <v>7</v>
          </cell>
          <cell r="G759">
            <v>13</v>
          </cell>
          <cell r="H759">
            <v>2000</v>
          </cell>
          <cell r="I759">
            <v>2700</v>
          </cell>
          <cell r="J759">
            <v>272</v>
          </cell>
          <cell r="K759">
            <v>1</v>
          </cell>
          <cell r="M759" t="str">
            <v>Equipo de protección radiológica (mandil, collarín y lentes emplomados)</v>
          </cell>
          <cell r="N759">
            <v>0</v>
          </cell>
          <cell r="O759">
            <v>0</v>
          </cell>
          <cell r="P759">
            <v>0</v>
          </cell>
          <cell r="Q759" t="str">
            <v>Pieza</v>
          </cell>
        </row>
        <row r="760">
          <cell r="B760" t="str">
            <v>371320002800</v>
          </cell>
          <cell r="C760">
            <v>2023</v>
          </cell>
          <cell r="D760">
            <v>0</v>
          </cell>
          <cell r="E760">
            <v>3</v>
          </cell>
          <cell r="F760">
            <v>7</v>
          </cell>
          <cell r="G760">
            <v>13</v>
          </cell>
          <cell r="H760">
            <v>2000</v>
          </cell>
          <cell r="I760">
            <v>2800</v>
          </cell>
          <cell r="K760" t="str">
            <v/>
          </cell>
          <cell r="M760" t="str">
            <v>Materiales y Suministros para Seguridad</v>
          </cell>
          <cell r="N760">
            <v>0</v>
          </cell>
          <cell r="O760">
            <v>0</v>
          </cell>
          <cell r="P760">
            <v>0</v>
          </cell>
          <cell r="Q760" t="str">
            <v/>
          </cell>
        </row>
        <row r="761">
          <cell r="B761" t="str">
            <v>371320002800282</v>
          </cell>
          <cell r="C761">
            <v>2023</v>
          </cell>
          <cell r="D761">
            <v>0</v>
          </cell>
          <cell r="E761">
            <v>3</v>
          </cell>
          <cell r="F761">
            <v>7</v>
          </cell>
          <cell r="G761">
            <v>13</v>
          </cell>
          <cell r="H761">
            <v>2000</v>
          </cell>
          <cell r="I761">
            <v>2800</v>
          </cell>
          <cell r="J761">
            <v>282</v>
          </cell>
          <cell r="M761" t="str">
            <v>Materiales de seguridad pública</v>
          </cell>
          <cell r="N761">
            <v>0</v>
          </cell>
          <cell r="O761">
            <v>0</v>
          </cell>
          <cell r="P761">
            <v>0</v>
          </cell>
          <cell r="Q761" t="str">
            <v/>
          </cell>
        </row>
        <row r="762">
          <cell r="B762" t="str">
            <v>3713200028002821</v>
          </cell>
          <cell r="C762">
            <v>2023</v>
          </cell>
          <cell r="D762">
            <v>0</v>
          </cell>
          <cell r="E762">
            <v>3</v>
          </cell>
          <cell r="F762">
            <v>7</v>
          </cell>
          <cell r="G762">
            <v>13</v>
          </cell>
          <cell r="H762">
            <v>2000</v>
          </cell>
          <cell r="I762">
            <v>2800</v>
          </cell>
          <cell r="J762">
            <v>282</v>
          </cell>
          <cell r="K762">
            <v>1</v>
          </cell>
          <cell r="M762" t="str">
            <v xml:space="preserve">Cargador para arma larga </v>
          </cell>
          <cell r="N762">
            <v>0</v>
          </cell>
          <cell r="O762">
            <v>0</v>
          </cell>
          <cell r="P762">
            <v>0</v>
          </cell>
          <cell r="Q762" t="str">
            <v>Pieza</v>
          </cell>
        </row>
        <row r="763">
          <cell r="B763" t="str">
            <v>3713200028002822</v>
          </cell>
          <cell r="C763">
            <v>2023</v>
          </cell>
          <cell r="D763">
            <v>0</v>
          </cell>
          <cell r="E763">
            <v>3</v>
          </cell>
          <cell r="F763">
            <v>7</v>
          </cell>
          <cell r="G763">
            <v>13</v>
          </cell>
          <cell r="H763">
            <v>2000</v>
          </cell>
          <cell r="I763">
            <v>2800</v>
          </cell>
          <cell r="J763">
            <v>282</v>
          </cell>
          <cell r="K763">
            <v>2</v>
          </cell>
          <cell r="M763" t="str">
            <v>Cartuchos</v>
          </cell>
          <cell r="N763">
            <v>0</v>
          </cell>
          <cell r="O763">
            <v>0</v>
          </cell>
          <cell r="P763">
            <v>0</v>
          </cell>
          <cell r="Q763" t="str">
            <v>Pieza</v>
          </cell>
        </row>
        <row r="764">
          <cell r="B764" t="str">
            <v>3713200028002823</v>
          </cell>
          <cell r="C764">
            <v>2023</v>
          </cell>
          <cell r="D764">
            <v>0</v>
          </cell>
          <cell r="E764">
            <v>3</v>
          </cell>
          <cell r="F764">
            <v>7</v>
          </cell>
          <cell r="G764">
            <v>13</v>
          </cell>
          <cell r="H764">
            <v>2000</v>
          </cell>
          <cell r="I764">
            <v>2800</v>
          </cell>
          <cell r="J764">
            <v>282</v>
          </cell>
          <cell r="K764">
            <v>3</v>
          </cell>
          <cell r="M764" t="str">
            <v>Kit equipo antimotín</v>
          </cell>
          <cell r="N764">
            <v>0</v>
          </cell>
          <cell r="O764">
            <v>0</v>
          </cell>
          <cell r="P764">
            <v>0</v>
          </cell>
          <cell r="Q764" t="str">
            <v>Kit</v>
          </cell>
        </row>
        <row r="765">
          <cell r="B765" t="str">
            <v>371320002800283</v>
          </cell>
          <cell r="C765">
            <v>2023</v>
          </cell>
          <cell r="D765">
            <v>0</v>
          </cell>
          <cell r="E765">
            <v>3</v>
          </cell>
          <cell r="F765">
            <v>7</v>
          </cell>
          <cell r="G765">
            <v>13</v>
          </cell>
          <cell r="H765">
            <v>2000</v>
          </cell>
          <cell r="I765">
            <v>2800</v>
          </cell>
          <cell r="J765">
            <v>283</v>
          </cell>
          <cell r="M765" t="str">
            <v>Prendas de protección para seguridad pública y nacional</v>
          </cell>
          <cell r="N765">
            <v>0</v>
          </cell>
          <cell r="O765">
            <v>0</v>
          </cell>
          <cell r="P765">
            <v>0</v>
          </cell>
          <cell r="Q765" t="str">
            <v/>
          </cell>
        </row>
        <row r="766">
          <cell r="B766" t="str">
            <v>3713200028002831</v>
          </cell>
          <cell r="C766">
            <v>2023</v>
          </cell>
          <cell r="D766">
            <v>0</v>
          </cell>
          <cell r="E766">
            <v>3</v>
          </cell>
          <cell r="F766">
            <v>7</v>
          </cell>
          <cell r="G766">
            <v>13</v>
          </cell>
          <cell r="H766">
            <v>2000</v>
          </cell>
          <cell r="I766">
            <v>2800</v>
          </cell>
          <cell r="J766">
            <v>283</v>
          </cell>
          <cell r="K766">
            <v>1</v>
          </cell>
          <cell r="M766" t="str">
            <v>Cinturón de restricción de movimiento</v>
          </cell>
          <cell r="N766">
            <v>0</v>
          </cell>
          <cell r="O766">
            <v>0</v>
          </cell>
          <cell r="P766">
            <v>0</v>
          </cell>
          <cell r="Q766" t="str">
            <v>Pieza</v>
          </cell>
        </row>
        <row r="767">
          <cell r="B767" t="str">
            <v>371320002900</v>
          </cell>
          <cell r="C767">
            <v>2023</v>
          </cell>
          <cell r="D767">
            <v>0</v>
          </cell>
          <cell r="E767">
            <v>3</v>
          </cell>
          <cell r="F767">
            <v>7</v>
          </cell>
          <cell r="G767">
            <v>13</v>
          </cell>
          <cell r="H767">
            <v>2000</v>
          </cell>
          <cell r="I767">
            <v>2900</v>
          </cell>
          <cell r="K767" t="str">
            <v/>
          </cell>
          <cell r="M767" t="str">
            <v>Herramientas, Refacciones y Accesorios Menores</v>
          </cell>
          <cell r="N767">
            <v>0</v>
          </cell>
          <cell r="O767">
            <v>0</v>
          </cell>
          <cell r="P767">
            <v>0</v>
          </cell>
          <cell r="Q767" t="str">
            <v/>
          </cell>
        </row>
        <row r="768">
          <cell r="B768" t="str">
            <v>371320002900291</v>
          </cell>
          <cell r="C768">
            <v>2023</v>
          </cell>
          <cell r="D768">
            <v>0</v>
          </cell>
          <cell r="E768">
            <v>3</v>
          </cell>
          <cell r="F768">
            <v>7</v>
          </cell>
          <cell r="G768">
            <v>13</v>
          </cell>
          <cell r="H768">
            <v>2000</v>
          </cell>
          <cell r="I768">
            <v>2900</v>
          </cell>
          <cell r="J768">
            <v>291</v>
          </cell>
          <cell r="M768" t="str">
            <v>Herramientas menores</v>
          </cell>
          <cell r="N768">
            <v>0</v>
          </cell>
          <cell r="O768">
            <v>0</v>
          </cell>
          <cell r="P768">
            <v>0</v>
          </cell>
          <cell r="Q768" t="str">
            <v/>
          </cell>
        </row>
        <row r="769">
          <cell r="B769" t="str">
            <v>3713200029002911</v>
          </cell>
          <cell r="C769">
            <v>2023</v>
          </cell>
          <cell r="D769">
            <v>0</v>
          </cell>
          <cell r="E769">
            <v>3</v>
          </cell>
          <cell r="F769">
            <v>7</v>
          </cell>
          <cell r="G769">
            <v>13</v>
          </cell>
          <cell r="H769">
            <v>2000</v>
          </cell>
          <cell r="I769">
            <v>2900</v>
          </cell>
          <cell r="J769">
            <v>291</v>
          </cell>
          <cell r="K769">
            <v>1</v>
          </cell>
          <cell r="M769" t="str">
            <v>Detector de metales (manual)</v>
          </cell>
          <cell r="N769">
            <v>0</v>
          </cell>
          <cell r="O769">
            <v>0</v>
          </cell>
          <cell r="P769">
            <v>0</v>
          </cell>
          <cell r="Q769" t="str">
            <v>Pieza</v>
          </cell>
        </row>
        <row r="770">
          <cell r="B770" t="str">
            <v>371320002900292</v>
          </cell>
          <cell r="C770">
            <v>2023</v>
          </cell>
          <cell r="D770">
            <v>0</v>
          </cell>
          <cell r="E770">
            <v>3</v>
          </cell>
          <cell r="F770">
            <v>7</v>
          </cell>
          <cell r="G770">
            <v>13</v>
          </cell>
          <cell r="H770">
            <v>2000</v>
          </cell>
          <cell r="I770">
            <v>2900</v>
          </cell>
          <cell r="J770">
            <v>292</v>
          </cell>
          <cell r="M770" t="str">
            <v>Refacciones y accesorios menores de edificios</v>
          </cell>
          <cell r="N770">
            <v>0</v>
          </cell>
          <cell r="O770">
            <v>0</v>
          </cell>
          <cell r="P770">
            <v>0</v>
          </cell>
          <cell r="Q770" t="str">
            <v/>
          </cell>
        </row>
        <row r="771">
          <cell r="B771" t="str">
            <v>3713200029002921</v>
          </cell>
          <cell r="C771">
            <v>2023</v>
          </cell>
          <cell r="D771">
            <v>0</v>
          </cell>
          <cell r="E771">
            <v>3</v>
          </cell>
          <cell r="F771">
            <v>7</v>
          </cell>
          <cell r="G771">
            <v>13</v>
          </cell>
          <cell r="H771">
            <v>2000</v>
          </cell>
          <cell r="I771">
            <v>2900</v>
          </cell>
          <cell r="J771">
            <v>292</v>
          </cell>
          <cell r="K771">
            <v>1</v>
          </cell>
          <cell r="M771" t="str">
            <v>Candados de alta seguridad</v>
          </cell>
          <cell r="N771">
            <v>0</v>
          </cell>
          <cell r="O771">
            <v>0</v>
          </cell>
          <cell r="P771">
            <v>0</v>
          </cell>
          <cell r="Q771" t="str">
            <v>Pieza</v>
          </cell>
        </row>
        <row r="772">
          <cell r="B772" t="str">
            <v>37133000</v>
          </cell>
          <cell r="C772">
            <v>2023</v>
          </cell>
          <cell r="D772">
            <v>0</v>
          </cell>
          <cell r="E772">
            <v>3</v>
          </cell>
          <cell r="F772">
            <v>7</v>
          </cell>
          <cell r="G772">
            <v>13</v>
          </cell>
          <cell r="H772">
            <v>3000</v>
          </cell>
          <cell r="K772" t="str">
            <v/>
          </cell>
          <cell r="M772" t="str">
            <v>Servicios Generales</v>
          </cell>
          <cell r="N772">
            <v>0</v>
          </cell>
          <cell r="O772">
            <v>0</v>
          </cell>
          <cell r="P772">
            <v>0</v>
          </cell>
          <cell r="Q772" t="str">
            <v/>
          </cell>
        </row>
        <row r="773">
          <cell r="B773" t="str">
            <v>371330003100</v>
          </cell>
          <cell r="C773">
            <v>2023</v>
          </cell>
          <cell r="D773">
            <v>0</v>
          </cell>
          <cell r="E773">
            <v>3</v>
          </cell>
          <cell r="F773">
            <v>7</v>
          </cell>
          <cell r="G773">
            <v>13</v>
          </cell>
          <cell r="H773">
            <v>3000</v>
          </cell>
          <cell r="I773">
            <v>3100</v>
          </cell>
          <cell r="K773" t="str">
            <v/>
          </cell>
          <cell r="M773" t="str">
            <v>Servicios Básicos</v>
          </cell>
          <cell r="N773">
            <v>0</v>
          </cell>
          <cell r="O773">
            <v>0</v>
          </cell>
          <cell r="P773">
            <v>0</v>
          </cell>
          <cell r="Q773" t="str">
            <v/>
          </cell>
        </row>
        <row r="774">
          <cell r="B774" t="str">
            <v>371330003100317</v>
          </cell>
          <cell r="C774">
            <v>2023</v>
          </cell>
          <cell r="D774">
            <v>0</v>
          </cell>
          <cell r="E774">
            <v>3</v>
          </cell>
          <cell r="F774">
            <v>7</v>
          </cell>
          <cell r="G774">
            <v>13</v>
          </cell>
          <cell r="H774">
            <v>3000</v>
          </cell>
          <cell r="I774">
            <v>3100</v>
          </cell>
          <cell r="J774">
            <v>317</v>
          </cell>
          <cell r="M774" t="str">
            <v>Servicios de acceso de internet, redes y procesamiento de información</v>
          </cell>
          <cell r="N774">
            <v>0</v>
          </cell>
          <cell r="O774">
            <v>0</v>
          </cell>
          <cell r="P774">
            <v>0</v>
          </cell>
          <cell r="Q774" t="str">
            <v/>
          </cell>
        </row>
        <row r="775">
          <cell r="B775" t="str">
            <v>3713300031003171</v>
          </cell>
          <cell r="C775">
            <v>2023</v>
          </cell>
          <cell r="D775">
            <v>0</v>
          </cell>
          <cell r="E775">
            <v>3</v>
          </cell>
          <cell r="F775">
            <v>7</v>
          </cell>
          <cell r="G775">
            <v>13</v>
          </cell>
          <cell r="H775">
            <v>3000</v>
          </cell>
          <cell r="I775">
            <v>3100</v>
          </cell>
          <cell r="J775">
            <v>317</v>
          </cell>
          <cell r="K775">
            <v>1</v>
          </cell>
          <cell r="M775" t="str">
            <v>Servicios de conducción de señales analógicas y digitales</v>
          </cell>
          <cell r="N775">
            <v>0</v>
          </cell>
          <cell r="O775">
            <v>0</v>
          </cell>
          <cell r="P775">
            <v>0</v>
          </cell>
          <cell r="Q775" t="str">
            <v>Servicio</v>
          </cell>
        </row>
        <row r="776">
          <cell r="B776" t="str">
            <v>371330003300</v>
          </cell>
          <cell r="C776">
            <v>2023</v>
          </cell>
          <cell r="D776">
            <v>0</v>
          </cell>
          <cell r="E776">
            <v>3</v>
          </cell>
          <cell r="F776">
            <v>7</v>
          </cell>
          <cell r="G776">
            <v>13</v>
          </cell>
          <cell r="H776">
            <v>3000</v>
          </cell>
          <cell r="I776">
            <v>3300</v>
          </cell>
          <cell r="K776" t="str">
            <v/>
          </cell>
          <cell r="M776" t="str">
            <v>Servicios Profesionales, Científicos, Técnicos y Otros Servicios</v>
          </cell>
          <cell r="N776">
            <v>0</v>
          </cell>
          <cell r="O776">
            <v>0</v>
          </cell>
          <cell r="P776">
            <v>0</v>
          </cell>
          <cell r="Q776" t="str">
            <v/>
          </cell>
        </row>
        <row r="777">
          <cell r="B777" t="str">
            <v>371330003300337</v>
          </cell>
          <cell r="C777">
            <v>2023</v>
          </cell>
          <cell r="D777">
            <v>0</v>
          </cell>
          <cell r="E777">
            <v>3</v>
          </cell>
          <cell r="F777">
            <v>7</v>
          </cell>
          <cell r="G777">
            <v>13</v>
          </cell>
          <cell r="H777">
            <v>3000</v>
          </cell>
          <cell r="I777">
            <v>3300</v>
          </cell>
          <cell r="J777">
            <v>337</v>
          </cell>
          <cell r="M777" t="str">
            <v>Servicios de protección y seguridad</v>
          </cell>
          <cell r="N777">
            <v>0</v>
          </cell>
          <cell r="O777">
            <v>0</v>
          </cell>
          <cell r="P777">
            <v>0</v>
          </cell>
          <cell r="Q777" t="str">
            <v/>
          </cell>
        </row>
        <row r="778">
          <cell r="B778" t="str">
            <v>3713300033003371</v>
          </cell>
          <cell r="C778">
            <v>2023</v>
          </cell>
          <cell r="D778">
            <v>0</v>
          </cell>
          <cell r="E778">
            <v>3</v>
          </cell>
          <cell r="F778">
            <v>7</v>
          </cell>
          <cell r="G778">
            <v>13</v>
          </cell>
          <cell r="H778">
            <v>3000</v>
          </cell>
          <cell r="I778">
            <v>3300</v>
          </cell>
          <cell r="J778">
            <v>337</v>
          </cell>
          <cell r="K778">
            <v>1</v>
          </cell>
          <cell r="M778" t="str">
            <v>Blindaje de unidades automotrices</v>
          </cell>
          <cell r="N778">
            <v>0</v>
          </cell>
          <cell r="O778">
            <v>0</v>
          </cell>
          <cell r="P778">
            <v>0</v>
          </cell>
          <cell r="Q778" t="str">
            <v>Servicio</v>
          </cell>
        </row>
        <row r="779">
          <cell r="B779" t="str">
            <v>3713300033003372</v>
          </cell>
          <cell r="C779">
            <v>2023</v>
          </cell>
          <cell r="D779">
            <v>0</v>
          </cell>
          <cell r="E779">
            <v>3</v>
          </cell>
          <cell r="F779">
            <v>7</v>
          </cell>
          <cell r="G779">
            <v>13</v>
          </cell>
          <cell r="H779">
            <v>3000</v>
          </cell>
          <cell r="I779">
            <v>3300</v>
          </cell>
          <cell r="J779">
            <v>337</v>
          </cell>
          <cell r="K779">
            <v>2</v>
          </cell>
          <cell r="M779" t="str">
            <v>Servidor de respaldo informático de información</v>
          </cell>
          <cell r="N779">
            <v>0</v>
          </cell>
          <cell r="O779">
            <v>0</v>
          </cell>
          <cell r="P779">
            <v>0</v>
          </cell>
          <cell r="Q779" t="str">
            <v>Servicio</v>
          </cell>
        </row>
        <row r="780">
          <cell r="B780" t="str">
            <v>3713300033003373</v>
          </cell>
          <cell r="C780">
            <v>2023</v>
          </cell>
          <cell r="D780">
            <v>0</v>
          </cell>
          <cell r="E780">
            <v>3</v>
          </cell>
          <cell r="F780">
            <v>7</v>
          </cell>
          <cell r="G780">
            <v>13</v>
          </cell>
          <cell r="H780">
            <v>3000</v>
          </cell>
          <cell r="I780">
            <v>3300</v>
          </cell>
          <cell r="J780">
            <v>337</v>
          </cell>
          <cell r="K780">
            <v>3</v>
          </cell>
          <cell r="M780" t="str">
            <v>Equipo de Registros Biométricos</v>
          </cell>
          <cell r="N780">
            <v>0</v>
          </cell>
          <cell r="O780">
            <v>0</v>
          </cell>
          <cell r="P780">
            <v>0</v>
          </cell>
          <cell r="Q780" t="str">
            <v>Servicio</v>
          </cell>
        </row>
        <row r="781">
          <cell r="B781" t="str">
            <v>37135000</v>
          </cell>
          <cell r="C781">
            <v>2023</v>
          </cell>
          <cell r="D781">
            <v>0</v>
          </cell>
          <cell r="E781">
            <v>3</v>
          </cell>
          <cell r="F781">
            <v>7</v>
          </cell>
          <cell r="G781">
            <v>13</v>
          </cell>
          <cell r="H781">
            <v>5000</v>
          </cell>
          <cell r="K781" t="str">
            <v/>
          </cell>
          <cell r="M781" t="str">
            <v>Bienes Muebles, Inmuebles e Intangibles</v>
          </cell>
          <cell r="N781">
            <v>0</v>
          </cell>
          <cell r="O781">
            <v>0</v>
          </cell>
          <cell r="P781">
            <v>0</v>
          </cell>
          <cell r="Q781" t="str">
            <v/>
          </cell>
        </row>
        <row r="782">
          <cell r="B782" t="str">
            <v>371350005100</v>
          </cell>
          <cell r="C782">
            <v>2023</v>
          </cell>
          <cell r="D782">
            <v>0</v>
          </cell>
          <cell r="E782">
            <v>3</v>
          </cell>
          <cell r="F782">
            <v>7</v>
          </cell>
          <cell r="G782">
            <v>13</v>
          </cell>
          <cell r="H782">
            <v>5000</v>
          </cell>
          <cell r="I782">
            <v>5100</v>
          </cell>
          <cell r="K782" t="str">
            <v/>
          </cell>
          <cell r="M782" t="str">
            <v>Mobiliario y Equipo de Administración</v>
          </cell>
          <cell r="N782">
            <v>0</v>
          </cell>
          <cell r="O782">
            <v>0</v>
          </cell>
          <cell r="P782">
            <v>0</v>
          </cell>
          <cell r="Q782" t="str">
            <v/>
          </cell>
        </row>
        <row r="783">
          <cell r="B783" t="str">
            <v>371350005100515</v>
          </cell>
          <cell r="C783">
            <v>2023</v>
          </cell>
          <cell r="D783">
            <v>0</v>
          </cell>
          <cell r="E783">
            <v>3</v>
          </cell>
          <cell r="F783">
            <v>7</v>
          </cell>
          <cell r="G783">
            <v>13</v>
          </cell>
          <cell r="H783">
            <v>5000</v>
          </cell>
          <cell r="I783">
            <v>5100</v>
          </cell>
          <cell r="J783">
            <v>515</v>
          </cell>
          <cell r="M783" t="str">
            <v>Equipo de cómputo y de tecnologías de la información</v>
          </cell>
          <cell r="N783">
            <v>0</v>
          </cell>
          <cell r="O783">
            <v>0</v>
          </cell>
          <cell r="P783">
            <v>0</v>
          </cell>
          <cell r="Q783" t="str">
            <v/>
          </cell>
        </row>
        <row r="784">
          <cell r="B784" t="str">
            <v>3713500051005151</v>
          </cell>
          <cell r="C784">
            <v>2023</v>
          </cell>
          <cell r="D784">
            <v>0</v>
          </cell>
          <cell r="E784">
            <v>3</v>
          </cell>
          <cell r="F784">
            <v>7</v>
          </cell>
          <cell r="G784">
            <v>13</v>
          </cell>
          <cell r="H784">
            <v>5000</v>
          </cell>
          <cell r="I784">
            <v>5100</v>
          </cell>
          <cell r="J784">
            <v>515</v>
          </cell>
          <cell r="K784">
            <v>1</v>
          </cell>
          <cell r="M784" t="str">
            <v>Computadora de escritorio</v>
          </cell>
          <cell r="N784">
            <v>0</v>
          </cell>
          <cell r="O784">
            <v>0</v>
          </cell>
          <cell r="P784">
            <v>0</v>
          </cell>
          <cell r="Q784" t="str">
            <v>Pieza</v>
          </cell>
        </row>
        <row r="785">
          <cell r="B785" t="str">
            <v>3713500051005152</v>
          </cell>
          <cell r="C785">
            <v>2023</v>
          </cell>
          <cell r="D785">
            <v>0</v>
          </cell>
          <cell r="E785">
            <v>3</v>
          </cell>
          <cell r="F785">
            <v>7</v>
          </cell>
          <cell r="G785">
            <v>13</v>
          </cell>
          <cell r="H785">
            <v>5000</v>
          </cell>
          <cell r="I785">
            <v>5100</v>
          </cell>
          <cell r="J785">
            <v>515</v>
          </cell>
          <cell r="K785">
            <v>2</v>
          </cell>
          <cell r="M785" t="str">
            <v>Computadora portátil</v>
          </cell>
          <cell r="N785">
            <v>0</v>
          </cell>
          <cell r="O785">
            <v>0</v>
          </cell>
          <cell r="P785">
            <v>0</v>
          </cell>
          <cell r="Q785" t="str">
            <v>Pieza</v>
          </cell>
        </row>
        <row r="786">
          <cell r="B786" t="str">
            <v>3713500051005153</v>
          </cell>
          <cell r="C786">
            <v>2023</v>
          </cell>
          <cell r="D786">
            <v>0</v>
          </cell>
          <cell r="E786">
            <v>3</v>
          </cell>
          <cell r="F786">
            <v>7</v>
          </cell>
          <cell r="G786">
            <v>13</v>
          </cell>
          <cell r="H786">
            <v>5000</v>
          </cell>
          <cell r="I786">
            <v>5100</v>
          </cell>
          <cell r="J786">
            <v>515</v>
          </cell>
          <cell r="K786">
            <v>3</v>
          </cell>
          <cell r="M786" t="str">
            <v>Digitalizador de voz</v>
          </cell>
          <cell r="N786">
            <v>0</v>
          </cell>
          <cell r="O786">
            <v>0</v>
          </cell>
          <cell r="P786">
            <v>0</v>
          </cell>
          <cell r="Q786" t="str">
            <v>Pieza</v>
          </cell>
        </row>
        <row r="787">
          <cell r="B787" t="str">
            <v>3713500051005154</v>
          </cell>
          <cell r="C787">
            <v>2023</v>
          </cell>
          <cell r="D787">
            <v>0</v>
          </cell>
          <cell r="E787">
            <v>3</v>
          </cell>
          <cell r="F787">
            <v>7</v>
          </cell>
          <cell r="G787">
            <v>13</v>
          </cell>
          <cell r="H787">
            <v>5000</v>
          </cell>
          <cell r="I787">
            <v>5100</v>
          </cell>
          <cell r="J787">
            <v>515</v>
          </cell>
          <cell r="K787">
            <v>4</v>
          </cell>
          <cell r="M787" t="str">
            <v>Equipo biométrico</v>
          </cell>
          <cell r="N787">
            <v>0</v>
          </cell>
          <cell r="O787">
            <v>0</v>
          </cell>
          <cell r="P787">
            <v>0</v>
          </cell>
          <cell r="Q787" t="str">
            <v>Pieza</v>
          </cell>
        </row>
        <row r="788">
          <cell r="B788" t="str">
            <v>3713500051005155</v>
          </cell>
          <cell r="C788">
            <v>2023</v>
          </cell>
          <cell r="D788">
            <v>0</v>
          </cell>
          <cell r="E788">
            <v>3</v>
          </cell>
          <cell r="F788">
            <v>7</v>
          </cell>
          <cell r="G788">
            <v>13</v>
          </cell>
          <cell r="H788">
            <v>5000</v>
          </cell>
          <cell r="I788">
            <v>5100</v>
          </cell>
          <cell r="J788">
            <v>515</v>
          </cell>
          <cell r="K788">
            <v>5</v>
          </cell>
          <cell r="M788" t="str">
            <v>Estación de captura de registro dactilar y palmar</v>
          </cell>
          <cell r="N788">
            <v>0</v>
          </cell>
          <cell r="O788">
            <v>0</v>
          </cell>
          <cell r="P788">
            <v>0</v>
          </cell>
          <cell r="Q788" t="str">
            <v>Pieza</v>
          </cell>
        </row>
        <row r="789">
          <cell r="B789" t="str">
            <v>3713500051005156</v>
          </cell>
          <cell r="C789">
            <v>2023</v>
          </cell>
          <cell r="D789">
            <v>0</v>
          </cell>
          <cell r="E789">
            <v>3</v>
          </cell>
          <cell r="F789">
            <v>7</v>
          </cell>
          <cell r="G789">
            <v>13</v>
          </cell>
          <cell r="H789">
            <v>5000</v>
          </cell>
          <cell r="I789">
            <v>5100</v>
          </cell>
          <cell r="J789">
            <v>515</v>
          </cell>
          <cell r="K789">
            <v>6</v>
          </cell>
          <cell r="M789" t="str">
            <v>Estación telescan</v>
          </cell>
          <cell r="N789">
            <v>0</v>
          </cell>
          <cell r="O789">
            <v>0</v>
          </cell>
          <cell r="P789">
            <v>0</v>
          </cell>
          <cell r="Q789" t="str">
            <v>Pieza</v>
          </cell>
        </row>
        <row r="790">
          <cell r="B790" t="str">
            <v>3713500051005157</v>
          </cell>
          <cell r="C790">
            <v>2023</v>
          </cell>
          <cell r="D790">
            <v>0</v>
          </cell>
          <cell r="E790">
            <v>3</v>
          </cell>
          <cell r="F790">
            <v>7</v>
          </cell>
          <cell r="G790">
            <v>13</v>
          </cell>
          <cell r="H790">
            <v>5000</v>
          </cell>
          <cell r="I790">
            <v>5100</v>
          </cell>
          <cell r="J790">
            <v>515</v>
          </cell>
          <cell r="K790">
            <v>7</v>
          </cell>
          <cell r="M790" t="str">
            <v>Lector biométrico</v>
          </cell>
          <cell r="N790">
            <v>0</v>
          </cell>
          <cell r="O790">
            <v>0</v>
          </cell>
          <cell r="P790">
            <v>0</v>
          </cell>
          <cell r="Q790" t="str">
            <v>Pieza</v>
          </cell>
        </row>
        <row r="791">
          <cell r="B791" t="str">
            <v>3713500051005158</v>
          </cell>
          <cell r="C791">
            <v>2023</v>
          </cell>
          <cell r="D791">
            <v>0</v>
          </cell>
          <cell r="E791">
            <v>3</v>
          </cell>
          <cell r="F791">
            <v>7</v>
          </cell>
          <cell r="G791">
            <v>13</v>
          </cell>
          <cell r="H791">
            <v>5000</v>
          </cell>
          <cell r="I791">
            <v>5100</v>
          </cell>
          <cell r="J791">
            <v>515</v>
          </cell>
          <cell r="K791">
            <v>8</v>
          </cell>
          <cell r="M791" t="str">
            <v>Lector de iris</v>
          </cell>
          <cell r="N791">
            <v>0</v>
          </cell>
          <cell r="O791">
            <v>0</v>
          </cell>
          <cell r="P791">
            <v>0</v>
          </cell>
          <cell r="Q791" t="str">
            <v>Pieza</v>
          </cell>
        </row>
        <row r="792">
          <cell r="B792" t="str">
            <v>3713500051005159</v>
          </cell>
          <cell r="C792">
            <v>2023</v>
          </cell>
          <cell r="D792">
            <v>0</v>
          </cell>
          <cell r="E792">
            <v>3</v>
          </cell>
          <cell r="F792">
            <v>7</v>
          </cell>
          <cell r="G792">
            <v>13</v>
          </cell>
          <cell r="H792">
            <v>5000</v>
          </cell>
          <cell r="I792">
            <v>5100</v>
          </cell>
          <cell r="J792">
            <v>515</v>
          </cell>
          <cell r="K792">
            <v>9</v>
          </cell>
          <cell r="M792" t="str">
            <v>Lector de reconocimiento de placa vehicular</v>
          </cell>
          <cell r="N792">
            <v>0</v>
          </cell>
          <cell r="O792">
            <v>0</v>
          </cell>
          <cell r="P792">
            <v>0</v>
          </cell>
          <cell r="Q792" t="str">
            <v>Pieza</v>
          </cell>
        </row>
        <row r="793">
          <cell r="B793" t="str">
            <v>37135000510051510</v>
          </cell>
          <cell r="C793">
            <v>2023</v>
          </cell>
          <cell r="D793">
            <v>0</v>
          </cell>
          <cell r="E793">
            <v>3</v>
          </cell>
          <cell r="F793">
            <v>7</v>
          </cell>
          <cell r="G793">
            <v>13</v>
          </cell>
          <cell r="H793">
            <v>5000</v>
          </cell>
          <cell r="I793">
            <v>5100</v>
          </cell>
          <cell r="J793">
            <v>515</v>
          </cell>
          <cell r="K793">
            <v>10</v>
          </cell>
          <cell r="M793" t="str">
            <v>Lector de rostro</v>
          </cell>
          <cell r="N793">
            <v>0</v>
          </cell>
          <cell r="O793">
            <v>0</v>
          </cell>
          <cell r="P793">
            <v>0</v>
          </cell>
          <cell r="Q793" t="str">
            <v>Pieza</v>
          </cell>
        </row>
        <row r="794">
          <cell r="B794" t="str">
            <v>37135000510051511</v>
          </cell>
          <cell r="C794">
            <v>2023</v>
          </cell>
          <cell r="D794">
            <v>0</v>
          </cell>
          <cell r="E794">
            <v>3</v>
          </cell>
          <cell r="F794">
            <v>7</v>
          </cell>
          <cell r="G794">
            <v>13</v>
          </cell>
          <cell r="H794">
            <v>5000</v>
          </cell>
          <cell r="I794">
            <v>5100</v>
          </cell>
          <cell r="J794">
            <v>515</v>
          </cell>
          <cell r="K794">
            <v>11</v>
          </cell>
          <cell r="M794" t="str">
            <v>Plotter</v>
          </cell>
          <cell r="N794">
            <v>0</v>
          </cell>
          <cell r="O794">
            <v>0</v>
          </cell>
          <cell r="P794">
            <v>0</v>
          </cell>
          <cell r="Q794" t="str">
            <v>Pieza</v>
          </cell>
        </row>
        <row r="795">
          <cell r="B795" t="str">
            <v>37135000510051512</v>
          </cell>
          <cell r="C795">
            <v>2023</v>
          </cell>
          <cell r="D795">
            <v>0</v>
          </cell>
          <cell r="E795">
            <v>3</v>
          </cell>
          <cell r="F795">
            <v>7</v>
          </cell>
          <cell r="G795">
            <v>13</v>
          </cell>
          <cell r="H795">
            <v>5000</v>
          </cell>
          <cell r="I795">
            <v>5100</v>
          </cell>
          <cell r="J795">
            <v>515</v>
          </cell>
          <cell r="K795">
            <v>12</v>
          </cell>
          <cell r="M795" t="str">
            <v>Servidor de aplicaciones y/o plataforma</v>
          </cell>
          <cell r="N795">
            <v>0</v>
          </cell>
          <cell r="O795">
            <v>0</v>
          </cell>
          <cell r="P795">
            <v>0</v>
          </cell>
          <cell r="Q795" t="str">
            <v>Pieza</v>
          </cell>
        </row>
        <row r="796">
          <cell r="B796" t="str">
            <v>37135000510051513</v>
          </cell>
          <cell r="C796">
            <v>2023</v>
          </cell>
          <cell r="D796">
            <v>0</v>
          </cell>
          <cell r="E796">
            <v>3</v>
          </cell>
          <cell r="F796">
            <v>7</v>
          </cell>
          <cell r="G796">
            <v>13</v>
          </cell>
          <cell r="H796">
            <v>5000</v>
          </cell>
          <cell r="I796">
            <v>5100</v>
          </cell>
          <cell r="J796">
            <v>515</v>
          </cell>
          <cell r="K796">
            <v>13</v>
          </cell>
          <cell r="M796" t="str">
            <v>Servidor de consulta</v>
          </cell>
          <cell r="N796">
            <v>0</v>
          </cell>
          <cell r="O796">
            <v>0</v>
          </cell>
          <cell r="P796">
            <v>0</v>
          </cell>
          <cell r="Q796" t="str">
            <v>Pieza</v>
          </cell>
        </row>
        <row r="797">
          <cell r="B797" t="str">
            <v>37135000510051514</v>
          </cell>
          <cell r="C797">
            <v>2023</v>
          </cell>
          <cell r="D797">
            <v>0</v>
          </cell>
          <cell r="E797">
            <v>3</v>
          </cell>
          <cell r="F797">
            <v>7</v>
          </cell>
          <cell r="G797">
            <v>13</v>
          </cell>
          <cell r="H797">
            <v>5000</v>
          </cell>
          <cell r="I797">
            <v>5100</v>
          </cell>
          <cell r="J797">
            <v>515</v>
          </cell>
          <cell r="K797">
            <v>14</v>
          </cell>
          <cell r="M797" t="str">
            <v>Servidor de datos</v>
          </cell>
          <cell r="N797">
            <v>0</v>
          </cell>
          <cell r="O797">
            <v>0</v>
          </cell>
          <cell r="P797">
            <v>0</v>
          </cell>
          <cell r="Q797" t="str">
            <v>Pieza</v>
          </cell>
        </row>
        <row r="798">
          <cell r="B798" t="str">
            <v>37135000510051515</v>
          </cell>
          <cell r="C798">
            <v>2023</v>
          </cell>
          <cell r="D798">
            <v>0</v>
          </cell>
          <cell r="E798">
            <v>3</v>
          </cell>
          <cell r="F798">
            <v>7</v>
          </cell>
          <cell r="G798">
            <v>13</v>
          </cell>
          <cell r="H798">
            <v>5000</v>
          </cell>
          <cell r="I798">
            <v>5100</v>
          </cell>
          <cell r="J798">
            <v>515</v>
          </cell>
          <cell r="K798">
            <v>15</v>
          </cell>
          <cell r="M798" t="str">
            <v>Unidad de protección y respaldo de energía (UPS)</v>
          </cell>
          <cell r="N798">
            <v>0</v>
          </cell>
          <cell r="O798">
            <v>0</v>
          </cell>
          <cell r="P798">
            <v>0</v>
          </cell>
          <cell r="Q798" t="str">
            <v>Pieza</v>
          </cell>
        </row>
        <row r="799">
          <cell r="B799" t="str">
            <v>371350005100519</v>
          </cell>
          <cell r="C799">
            <v>2023</v>
          </cell>
          <cell r="D799">
            <v>0</v>
          </cell>
          <cell r="E799">
            <v>3</v>
          </cell>
          <cell r="F799">
            <v>7</v>
          </cell>
          <cell r="G799">
            <v>13</v>
          </cell>
          <cell r="H799">
            <v>5000</v>
          </cell>
          <cell r="I799">
            <v>5100</v>
          </cell>
          <cell r="J799">
            <v>519</v>
          </cell>
          <cell r="M799" t="str">
            <v>Otros mobiliarios y equipos de administración</v>
          </cell>
          <cell r="N799">
            <v>0</v>
          </cell>
          <cell r="O799">
            <v>0</v>
          </cell>
          <cell r="P799">
            <v>0</v>
          </cell>
          <cell r="Q799" t="str">
            <v/>
          </cell>
        </row>
        <row r="800">
          <cell r="B800" t="str">
            <v>3713500051005191</v>
          </cell>
          <cell r="C800">
            <v>2023</v>
          </cell>
          <cell r="D800">
            <v>0</v>
          </cell>
          <cell r="E800">
            <v>3</v>
          </cell>
          <cell r="F800">
            <v>7</v>
          </cell>
          <cell r="G800">
            <v>13</v>
          </cell>
          <cell r="H800">
            <v>5000</v>
          </cell>
          <cell r="I800">
            <v>5100</v>
          </cell>
          <cell r="J800">
            <v>519</v>
          </cell>
          <cell r="K800">
            <v>1</v>
          </cell>
          <cell r="M800" t="str">
            <v>Circuito Cerrado de Televisión (CCTV)</v>
          </cell>
          <cell r="N800">
            <v>0</v>
          </cell>
          <cell r="O800">
            <v>0</v>
          </cell>
          <cell r="P800">
            <v>0</v>
          </cell>
          <cell r="Q800" t="str">
            <v>Pieza</v>
          </cell>
        </row>
        <row r="801">
          <cell r="B801" t="str">
            <v>3713500051005192</v>
          </cell>
          <cell r="C801">
            <v>2023</v>
          </cell>
          <cell r="D801">
            <v>0</v>
          </cell>
          <cell r="E801">
            <v>3</v>
          </cell>
          <cell r="F801">
            <v>7</v>
          </cell>
          <cell r="G801">
            <v>13</v>
          </cell>
          <cell r="H801">
            <v>5000</v>
          </cell>
          <cell r="I801">
            <v>5100</v>
          </cell>
          <cell r="J801">
            <v>519</v>
          </cell>
          <cell r="K801">
            <v>2</v>
          </cell>
          <cell r="M801" t="str">
            <v>Componentes de controles de acceso (chapas magnéticas, tarjetas, etc.)</v>
          </cell>
          <cell r="N801">
            <v>0</v>
          </cell>
          <cell r="O801">
            <v>0</v>
          </cell>
          <cell r="P801">
            <v>0</v>
          </cell>
          <cell r="Q801" t="str">
            <v>Pieza</v>
          </cell>
        </row>
        <row r="802">
          <cell r="B802" t="str">
            <v>3713500051005193</v>
          </cell>
          <cell r="C802">
            <v>2023</v>
          </cell>
          <cell r="D802">
            <v>0</v>
          </cell>
          <cell r="E802">
            <v>3</v>
          </cell>
          <cell r="F802">
            <v>7</v>
          </cell>
          <cell r="G802">
            <v>13</v>
          </cell>
          <cell r="H802">
            <v>5000</v>
          </cell>
          <cell r="I802">
            <v>5100</v>
          </cell>
          <cell r="J802">
            <v>519</v>
          </cell>
          <cell r="K802">
            <v>3</v>
          </cell>
          <cell r="M802" t="str">
            <v>Congelador horizontal de 15 pies con termostato</v>
          </cell>
          <cell r="N802">
            <v>0</v>
          </cell>
          <cell r="O802">
            <v>0</v>
          </cell>
          <cell r="P802">
            <v>0</v>
          </cell>
          <cell r="Q802" t="str">
            <v>Pieza</v>
          </cell>
        </row>
        <row r="803">
          <cell r="B803" t="str">
            <v>3713500051005194</v>
          </cell>
          <cell r="C803">
            <v>2023</v>
          </cell>
          <cell r="D803">
            <v>0</v>
          </cell>
          <cell r="E803">
            <v>3</v>
          </cell>
          <cell r="F803">
            <v>7</v>
          </cell>
          <cell r="G803">
            <v>13</v>
          </cell>
          <cell r="H803">
            <v>5000</v>
          </cell>
          <cell r="I803">
            <v>5100</v>
          </cell>
          <cell r="J803">
            <v>519</v>
          </cell>
          <cell r="K803">
            <v>4</v>
          </cell>
          <cell r="M803" t="str">
            <v>Control de acceso de visita familiar y acceso general</v>
          </cell>
          <cell r="N803">
            <v>0</v>
          </cell>
          <cell r="O803">
            <v>0</v>
          </cell>
          <cell r="P803">
            <v>0</v>
          </cell>
          <cell r="Q803" t="str">
            <v>Pieza</v>
          </cell>
        </row>
        <row r="804">
          <cell r="B804" t="str">
            <v>3713500051005195</v>
          </cell>
          <cell r="C804">
            <v>2023</v>
          </cell>
          <cell r="D804">
            <v>0</v>
          </cell>
          <cell r="E804">
            <v>3</v>
          </cell>
          <cell r="F804">
            <v>7</v>
          </cell>
          <cell r="G804">
            <v>13</v>
          </cell>
          <cell r="H804">
            <v>5000</v>
          </cell>
          <cell r="I804">
            <v>5100</v>
          </cell>
          <cell r="J804">
            <v>519</v>
          </cell>
          <cell r="K804">
            <v>5</v>
          </cell>
          <cell r="M804" t="str">
            <v>Procesador de audio</v>
          </cell>
          <cell r="N804">
            <v>0</v>
          </cell>
          <cell r="O804">
            <v>0</v>
          </cell>
          <cell r="P804">
            <v>0</v>
          </cell>
          <cell r="Q804" t="str">
            <v>Equipo/ Pieza</v>
          </cell>
        </row>
        <row r="805">
          <cell r="B805" t="str">
            <v>3713500051005196</v>
          </cell>
          <cell r="C805">
            <v>2023</v>
          </cell>
          <cell r="D805">
            <v>0</v>
          </cell>
          <cell r="E805">
            <v>3</v>
          </cell>
          <cell r="F805">
            <v>7</v>
          </cell>
          <cell r="G805">
            <v>13</v>
          </cell>
          <cell r="H805">
            <v>5000</v>
          </cell>
          <cell r="I805">
            <v>5100</v>
          </cell>
          <cell r="J805">
            <v>519</v>
          </cell>
          <cell r="K805">
            <v>6</v>
          </cell>
          <cell r="M805" t="str">
            <v>Sistema de grabación y almacenamiento de video</v>
          </cell>
          <cell r="N805">
            <v>0</v>
          </cell>
          <cell r="O805">
            <v>0</v>
          </cell>
          <cell r="P805">
            <v>0</v>
          </cell>
          <cell r="Q805" t="str">
            <v>Equipo/ Pieza</v>
          </cell>
        </row>
        <row r="806">
          <cell r="B806" t="str">
            <v>3713500051005197</v>
          </cell>
          <cell r="C806">
            <v>2023</v>
          </cell>
          <cell r="D806">
            <v>0</v>
          </cell>
          <cell r="E806">
            <v>3</v>
          </cell>
          <cell r="F806">
            <v>7</v>
          </cell>
          <cell r="G806">
            <v>13</v>
          </cell>
          <cell r="H806">
            <v>5000</v>
          </cell>
          <cell r="I806">
            <v>5100</v>
          </cell>
          <cell r="J806">
            <v>519</v>
          </cell>
          <cell r="K806">
            <v>7</v>
          </cell>
          <cell r="M806" t="str">
            <v>Sistema de comunicación</v>
          </cell>
          <cell r="N806">
            <v>0</v>
          </cell>
          <cell r="O806">
            <v>0</v>
          </cell>
          <cell r="P806">
            <v>0</v>
          </cell>
          <cell r="Q806" t="str">
            <v>Equipo/ Pieza</v>
          </cell>
        </row>
        <row r="807">
          <cell r="B807" t="str">
            <v>371350005200</v>
          </cell>
          <cell r="C807">
            <v>2023</v>
          </cell>
          <cell r="D807">
            <v>0</v>
          </cell>
          <cell r="E807">
            <v>3</v>
          </cell>
          <cell r="F807">
            <v>7</v>
          </cell>
          <cell r="G807">
            <v>13</v>
          </cell>
          <cell r="H807">
            <v>5000</v>
          </cell>
          <cell r="I807">
            <v>5200</v>
          </cell>
          <cell r="K807" t="str">
            <v/>
          </cell>
          <cell r="M807" t="str">
            <v>Mobiliario y equipo educacional y recreativo</v>
          </cell>
          <cell r="N807">
            <v>0</v>
          </cell>
          <cell r="O807">
            <v>0</v>
          </cell>
          <cell r="P807">
            <v>0</v>
          </cell>
          <cell r="Q807" t="str">
            <v/>
          </cell>
        </row>
        <row r="808">
          <cell r="B808" t="str">
            <v>371350005200523</v>
          </cell>
          <cell r="C808">
            <v>2023</v>
          </cell>
          <cell r="D808">
            <v>0</v>
          </cell>
          <cell r="E808">
            <v>3</v>
          </cell>
          <cell r="F808">
            <v>7</v>
          </cell>
          <cell r="G808">
            <v>13</v>
          </cell>
          <cell r="H808">
            <v>5000</v>
          </cell>
          <cell r="I808">
            <v>5200</v>
          </cell>
          <cell r="J808">
            <v>523</v>
          </cell>
          <cell r="M808" t="str">
            <v>Cámaras fotográficas y de video</v>
          </cell>
          <cell r="N808">
            <v>0</v>
          </cell>
          <cell r="O808">
            <v>0</v>
          </cell>
          <cell r="P808">
            <v>0</v>
          </cell>
          <cell r="Q808" t="str">
            <v/>
          </cell>
        </row>
        <row r="809">
          <cell r="B809" t="str">
            <v>3713500052005231</v>
          </cell>
          <cell r="C809">
            <v>2023</v>
          </cell>
          <cell r="D809">
            <v>0</v>
          </cell>
          <cell r="E809">
            <v>3</v>
          </cell>
          <cell r="F809">
            <v>7</v>
          </cell>
          <cell r="G809">
            <v>13</v>
          </cell>
          <cell r="H809">
            <v>5000</v>
          </cell>
          <cell r="I809">
            <v>5200</v>
          </cell>
          <cell r="J809">
            <v>523</v>
          </cell>
          <cell r="K809">
            <v>1</v>
          </cell>
          <cell r="M809" t="str">
            <v>Cámara de solapa</v>
          </cell>
          <cell r="N809">
            <v>0</v>
          </cell>
          <cell r="O809">
            <v>0</v>
          </cell>
          <cell r="P809">
            <v>0</v>
          </cell>
          <cell r="Q809" t="str">
            <v>Kit</v>
          </cell>
        </row>
        <row r="810">
          <cell r="B810" t="str">
            <v>3713500052005232</v>
          </cell>
          <cell r="C810">
            <v>2023</v>
          </cell>
          <cell r="D810">
            <v>0</v>
          </cell>
          <cell r="E810">
            <v>3</v>
          </cell>
          <cell r="F810">
            <v>7</v>
          </cell>
          <cell r="G810">
            <v>13</v>
          </cell>
          <cell r="H810">
            <v>5000</v>
          </cell>
          <cell r="I810">
            <v>5200</v>
          </cell>
          <cell r="J810">
            <v>523</v>
          </cell>
          <cell r="K810">
            <v>2</v>
          </cell>
          <cell r="M810" t="str">
            <v>Kit de iluminación</v>
          </cell>
          <cell r="N810">
            <v>0</v>
          </cell>
          <cell r="O810">
            <v>0</v>
          </cell>
          <cell r="P810">
            <v>0</v>
          </cell>
          <cell r="Q810" t="str">
            <v>Kit</v>
          </cell>
        </row>
        <row r="811">
          <cell r="B811" t="str">
            <v>3713500052005233</v>
          </cell>
          <cell r="C811">
            <v>2023</v>
          </cell>
          <cell r="D811">
            <v>0</v>
          </cell>
          <cell r="E811">
            <v>3</v>
          </cell>
          <cell r="F811">
            <v>7</v>
          </cell>
          <cell r="G811">
            <v>13</v>
          </cell>
          <cell r="H811">
            <v>5000</v>
          </cell>
          <cell r="I811">
            <v>5200</v>
          </cell>
          <cell r="J811">
            <v>523</v>
          </cell>
          <cell r="K811">
            <v>3</v>
          </cell>
          <cell r="M811" t="str">
            <v>Videoproyector</v>
          </cell>
          <cell r="N811">
            <v>0</v>
          </cell>
          <cell r="O811">
            <v>0</v>
          </cell>
          <cell r="P811">
            <v>0</v>
          </cell>
          <cell r="Q811" t="str">
            <v>Pieza</v>
          </cell>
        </row>
        <row r="812">
          <cell r="B812" t="str">
            <v>371350005300</v>
          </cell>
          <cell r="C812">
            <v>2023</v>
          </cell>
          <cell r="D812">
            <v>0</v>
          </cell>
          <cell r="E812">
            <v>3</v>
          </cell>
          <cell r="F812">
            <v>7</v>
          </cell>
          <cell r="G812">
            <v>13</v>
          </cell>
          <cell r="H812">
            <v>5000</v>
          </cell>
          <cell r="I812">
            <v>5300</v>
          </cell>
          <cell r="K812" t="str">
            <v/>
          </cell>
          <cell r="M812" t="str">
            <v>Equipo e Instrumental Médico y de Laboratorio</v>
          </cell>
          <cell r="N812">
            <v>0</v>
          </cell>
          <cell r="O812">
            <v>0</v>
          </cell>
          <cell r="P812">
            <v>0</v>
          </cell>
          <cell r="Q812" t="str">
            <v/>
          </cell>
        </row>
        <row r="813">
          <cell r="B813" t="str">
            <v>371350005300531</v>
          </cell>
          <cell r="C813">
            <v>2023</v>
          </cell>
          <cell r="D813">
            <v>0</v>
          </cell>
          <cell r="E813">
            <v>3</v>
          </cell>
          <cell r="F813">
            <v>7</v>
          </cell>
          <cell r="G813">
            <v>13</v>
          </cell>
          <cell r="H813">
            <v>5000</v>
          </cell>
          <cell r="I813">
            <v>5300</v>
          </cell>
          <cell r="J813">
            <v>531</v>
          </cell>
          <cell r="M813" t="str">
            <v>Equipo médico y de laboratorio</v>
          </cell>
          <cell r="N813">
            <v>0</v>
          </cell>
          <cell r="O813">
            <v>0</v>
          </cell>
          <cell r="P813">
            <v>0</v>
          </cell>
          <cell r="Q813" t="str">
            <v/>
          </cell>
        </row>
        <row r="814">
          <cell r="B814" t="str">
            <v>3713500053005311</v>
          </cell>
          <cell r="C814">
            <v>2023</v>
          </cell>
          <cell r="D814">
            <v>0</v>
          </cell>
          <cell r="E814">
            <v>3</v>
          </cell>
          <cell r="F814">
            <v>7</v>
          </cell>
          <cell r="G814">
            <v>13</v>
          </cell>
          <cell r="H814">
            <v>5000</v>
          </cell>
          <cell r="I814">
            <v>5300</v>
          </cell>
          <cell r="J814">
            <v>531</v>
          </cell>
          <cell r="K814">
            <v>1</v>
          </cell>
          <cell r="M814" t="str">
            <v>Caja obscura para revelar placa de rayos X dental</v>
          </cell>
          <cell r="N814">
            <v>0</v>
          </cell>
          <cell r="O814">
            <v>0</v>
          </cell>
          <cell r="P814">
            <v>0</v>
          </cell>
          <cell r="Q814" t="str">
            <v>Pieza</v>
          </cell>
        </row>
        <row r="815">
          <cell r="B815" t="str">
            <v>3713500053005312</v>
          </cell>
          <cell r="C815">
            <v>2023</v>
          </cell>
          <cell r="D815">
            <v>0</v>
          </cell>
          <cell r="E815">
            <v>3</v>
          </cell>
          <cell r="F815">
            <v>7</v>
          </cell>
          <cell r="G815">
            <v>13</v>
          </cell>
          <cell r="H815">
            <v>5000</v>
          </cell>
          <cell r="I815">
            <v>5300</v>
          </cell>
          <cell r="J815">
            <v>531</v>
          </cell>
          <cell r="K815">
            <v>2</v>
          </cell>
          <cell r="M815" t="str">
            <v>Cámara Termográfica</v>
          </cell>
          <cell r="N815">
            <v>0</v>
          </cell>
          <cell r="O815">
            <v>0</v>
          </cell>
          <cell r="P815">
            <v>0</v>
          </cell>
          <cell r="Q815" t="str">
            <v>Pieza</v>
          </cell>
        </row>
        <row r="816">
          <cell r="B816" t="str">
            <v>3713500053005313</v>
          </cell>
          <cell r="C816">
            <v>2023</v>
          </cell>
          <cell r="D816">
            <v>0</v>
          </cell>
          <cell r="E816">
            <v>3</v>
          </cell>
          <cell r="F816">
            <v>7</v>
          </cell>
          <cell r="G816">
            <v>13</v>
          </cell>
          <cell r="H816">
            <v>5000</v>
          </cell>
          <cell r="I816">
            <v>5300</v>
          </cell>
          <cell r="J816">
            <v>531</v>
          </cell>
          <cell r="K816">
            <v>3</v>
          </cell>
          <cell r="M816" t="str">
            <v>Carro rojo de emergencia</v>
          </cell>
          <cell r="N816">
            <v>0</v>
          </cell>
          <cell r="O816">
            <v>0</v>
          </cell>
          <cell r="P816">
            <v>0</v>
          </cell>
          <cell r="Q816" t="str">
            <v>Pieza</v>
          </cell>
        </row>
        <row r="817">
          <cell r="B817" t="str">
            <v>3713500053005314</v>
          </cell>
          <cell r="C817">
            <v>2023</v>
          </cell>
          <cell r="D817">
            <v>0</v>
          </cell>
          <cell r="E817">
            <v>3</v>
          </cell>
          <cell r="F817">
            <v>7</v>
          </cell>
          <cell r="G817">
            <v>13</v>
          </cell>
          <cell r="H817">
            <v>5000</v>
          </cell>
          <cell r="I817">
            <v>5300</v>
          </cell>
          <cell r="J817">
            <v>531</v>
          </cell>
          <cell r="K817">
            <v>4</v>
          </cell>
          <cell r="M817" t="str">
            <v>Concentrador estacionario</v>
          </cell>
          <cell r="N817">
            <v>0</v>
          </cell>
          <cell r="O817">
            <v>0</v>
          </cell>
          <cell r="P817">
            <v>0</v>
          </cell>
          <cell r="Q817" t="str">
            <v>Pieza</v>
          </cell>
        </row>
        <row r="818">
          <cell r="B818" t="str">
            <v>3713500053005315</v>
          </cell>
          <cell r="C818">
            <v>2023</v>
          </cell>
          <cell r="D818">
            <v>0</v>
          </cell>
          <cell r="E818">
            <v>3</v>
          </cell>
          <cell r="F818">
            <v>7</v>
          </cell>
          <cell r="G818">
            <v>13</v>
          </cell>
          <cell r="H818">
            <v>5000</v>
          </cell>
          <cell r="I818">
            <v>5300</v>
          </cell>
          <cell r="J818">
            <v>531</v>
          </cell>
          <cell r="K818">
            <v>5</v>
          </cell>
          <cell r="M818" t="str">
            <v>Cuna de calor radiante</v>
          </cell>
          <cell r="N818">
            <v>0</v>
          </cell>
          <cell r="O818">
            <v>0</v>
          </cell>
          <cell r="P818">
            <v>0</v>
          </cell>
          <cell r="Q818" t="str">
            <v>Pieza</v>
          </cell>
        </row>
        <row r="819">
          <cell r="B819" t="str">
            <v>3713500053005316</v>
          </cell>
          <cell r="C819">
            <v>2023</v>
          </cell>
          <cell r="D819">
            <v>0</v>
          </cell>
          <cell r="E819">
            <v>3</v>
          </cell>
          <cell r="F819">
            <v>7</v>
          </cell>
          <cell r="G819">
            <v>13</v>
          </cell>
          <cell r="H819">
            <v>5000</v>
          </cell>
          <cell r="I819">
            <v>5300</v>
          </cell>
          <cell r="J819">
            <v>531</v>
          </cell>
          <cell r="K819">
            <v>6</v>
          </cell>
          <cell r="M819" t="str">
            <v>Desfibrilador portátil</v>
          </cell>
          <cell r="N819">
            <v>0</v>
          </cell>
          <cell r="O819">
            <v>0</v>
          </cell>
          <cell r="P819">
            <v>0</v>
          </cell>
          <cell r="Q819" t="str">
            <v>Pieza</v>
          </cell>
        </row>
        <row r="820">
          <cell r="B820" t="str">
            <v>3713500053005317</v>
          </cell>
          <cell r="C820">
            <v>2023</v>
          </cell>
          <cell r="D820">
            <v>0</v>
          </cell>
          <cell r="E820">
            <v>3</v>
          </cell>
          <cell r="F820">
            <v>7</v>
          </cell>
          <cell r="G820">
            <v>13</v>
          </cell>
          <cell r="H820">
            <v>5000</v>
          </cell>
          <cell r="I820">
            <v>5300</v>
          </cell>
          <cell r="J820">
            <v>531</v>
          </cell>
          <cell r="K820">
            <v>7</v>
          </cell>
          <cell r="M820" t="str">
            <v>Desfibrilador</v>
          </cell>
          <cell r="N820">
            <v>0</v>
          </cell>
          <cell r="O820">
            <v>0</v>
          </cell>
          <cell r="P820">
            <v>0</v>
          </cell>
          <cell r="Q820" t="str">
            <v>Pieza</v>
          </cell>
        </row>
        <row r="821">
          <cell r="B821" t="str">
            <v>3713500053005318</v>
          </cell>
          <cell r="C821">
            <v>2023</v>
          </cell>
          <cell r="D821">
            <v>0</v>
          </cell>
          <cell r="E821">
            <v>3</v>
          </cell>
          <cell r="F821">
            <v>7</v>
          </cell>
          <cell r="G821">
            <v>13</v>
          </cell>
          <cell r="H821">
            <v>5000</v>
          </cell>
          <cell r="I821">
            <v>5300</v>
          </cell>
          <cell r="J821">
            <v>531</v>
          </cell>
          <cell r="K821">
            <v>8</v>
          </cell>
          <cell r="M821" t="str">
            <v>Electrocardiógrafo</v>
          </cell>
          <cell r="N821">
            <v>0</v>
          </cell>
          <cell r="O821">
            <v>0</v>
          </cell>
          <cell r="P821">
            <v>0</v>
          </cell>
          <cell r="Q821" t="str">
            <v>Pieza</v>
          </cell>
        </row>
        <row r="822">
          <cell r="B822" t="str">
            <v>3713500053005319</v>
          </cell>
          <cell r="C822">
            <v>2023</v>
          </cell>
          <cell r="D822">
            <v>0</v>
          </cell>
          <cell r="E822">
            <v>3</v>
          </cell>
          <cell r="F822">
            <v>7</v>
          </cell>
          <cell r="G822">
            <v>13</v>
          </cell>
          <cell r="H822">
            <v>5000</v>
          </cell>
          <cell r="I822">
            <v>5300</v>
          </cell>
          <cell r="J822">
            <v>531</v>
          </cell>
          <cell r="K822">
            <v>9</v>
          </cell>
          <cell r="M822" t="str">
            <v>Electrocauterio</v>
          </cell>
          <cell r="N822">
            <v>0</v>
          </cell>
          <cell r="O822">
            <v>0</v>
          </cell>
          <cell r="P822">
            <v>0</v>
          </cell>
          <cell r="Q822" t="str">
            <v>Pieza</v>
          </cell>
        </row>
        <row r="823">
          <cell r="B823" t="str">
            <v>37135000530053110</v>
          </cell>
          <cell r="C823">
            <v>2023</v>
          </cell>
          <cell r="D823">
            <v>0</v>
          </cell>
          <cell r="E823">
            <v>3</v>
          </cell>
          <cell r="F823">
            <v>7</v>
          </cell>
          <cell r="G823">
            <v>13</v>
          </cell>
          <cell r="H823">
            <v>5000</v>
          </cell>
          <cell r="I823">
            <v>5300</v>
          </cell>
          <cell r="J823">
            <v>531</v>
          </cell>
          <cell r="K823">
            <v>10</v>
          </cell>
          <cell r="M823" t="str">
            <v>Equipo de coagulación</v>
          </cell>
          <cell r="N823">
            <v>0</v>
          </cell>
          <cell r="O823">
            <v>0</v>
          </cell>
          <cell r="P823">
            <v>0</v>
          </cell>
          <cell r="Q823" t="str">
            <v>Pieza</v>
          </cell>
        </row>
        <row r="824">
          <cell r="B824" t="str">
            <v>37135000530053111</v>
          </cell>
          <cell r="C824">
            <v>2023</v>
          </cell>
          <cell r="D824">
            <v>0</v>
          </cell>
          <cell r="E824">
            <v>3</v>
          </cell>
          <cell r="F824">
            <v>7</v>
          </cell>
          <cell r="G824">
            <v>13</v>
          </cell>
          <cell r="H824">
            <v>5000</v>
          </cell>
          <cell r="I824">
            <v>5300</v>
          </cell>
          <cell r="J824">
            <v>531</v>
          </cell>
          <cell r="K824">
            <v>11</v>
          </cell>
          <cell r="M824" t="str">
            <v>Equipo de química sanguínea</v>
          </cell>
          <cell r="N824">
            <v>0</v>
          </cell>
          <cell r="O824">
            <v>0</v>
          </cell>
          <cell r="P824">
            <v>0</v>
          </cell>
          <cell r="Q824" t="str">
            <v>Pieza</v>
          </cell>
        </row>
        <row r="825">
          <cell r="B825" t="str">
            <v>37135000530053112</v>
          </cell>
          <cell r="C825">
            <v>2023</v>
          </cell>
          <cell r="D825">
            <v>0</v>
          </cell>
          <cell r="E825">
            <v>3</v>
          </cell>
          <cell r="F825">
            <v>7</v>
          </cell>
          <cell r="G825">
            <v>13</v>
          </cell>
          <cell r="H825">
            <v>5000</v>
          </cell>
          <cell r="I825">
            <v>5300</v>
          </cell>
          <cell r="J825">
            <v>531</v>
          </cell>
          <cell r="K825">
            <v>12</v>
          </cell>
          <cell r="M825" t="str">
            <v>Espectrofotómetro</v>
          </cell>
          <cell r="N825">
            <v>0</v>
          </cell>
          <cell r="O825">
            <v>0</v>
          </cell>
          <cell r="P825">
            <v>0</v>
          </cell>
          <cell r="Q825" t="str">
            <v>Pieza</v>
          </cell>
        </row>
        <row r="826">
          <cell r="B826" t="str">
            <v>37135000530053113</v>
          </cell>
          <cell r="C826">
            <v>2023</v>
          </cell>
          <cell r="D826">
            <v>0</v>
          </cell>
          <cell r="E826">
            <v>3</v>
          </cell>
          <cell r="F826">
            <v>7</v>
          </cell>
          <cell r="G826">
            <v>13</v>
          </cell>
          <cell r="H826">
            <v>5000</v>
          </cell>
          <cell r="I826">
            <v>5300</v>
          </cell>
          <cell r="J826">
            <v>531</v>
          </cell>
          <cell r="K826">
            <v>13</v>
          </cell>
          <cell r="M826" t="str">
            <v>Generador radiológico</v>
          </cell>
          <cell r="N826">
            <v>0</v>
          </cell>
          <cell r="O826">
            <v>0</v>
          </cell>
          <cell r="P826">
            <v>0</v>
          </cell>
          <cell r="Q826" t="str">
            <v>Pieza</v>
          </cell>
        </row>
        <row r="827">
          <cell r="B827" t="str">
            <v>37135000530053114</v>
          </cell>
          <cell r="C827">
            <v>2023</v>
          </cell>
          <cell r="D827">
            <v>0</v>
          </cell>
          <cell r="E827">
            <v>3</v>
          </cell>
          <cell r="F827">
            <v>7</v>
          </cell>
          <cell r="G827">
            <v>13</v>
          </cell>
          <cell r="H827">
            <v>5000</v>
          </cell>
          <cell r="I827">
            <v>5300</v>
          </cell>
          <cell r="J827">
            <v>531</v>
          </cell>
          <cell r="K827">
            <v>14</v>
          </cell>
          <cell r="M827" t="str">
            <v>Negatoscopio</v>
          </cell>
          <cell r="N827">
            <v>0</v>
          </cell>
          <cell r="O827">
            <v>0</v>
          </cell>
          <cell r="P827">
            <v>0</v>
          </cell>
          <cell r="Q827" t="str">
            <v>Pieza</v>
          </cell>
        </row>
        <row r="828">
          <cell r="B828" t="str">
            <v>37135000530053115</v>
          </cell>
          <cell r="C828">
            <v>2023</v>
          </cell>
          <cell r="D828">
            <v>0</v>
          </cell>
          <cell r="E828">
            <v>3</v>
          </cell>
          <cell r="F828">
            <v>7</v>
          </cell>
          <cell r="G828">
            <v>13</v>
          </cell>
          <cell r="H828">
            <v>5000</v>
          </cell>
          <cell r="I828">
            <v>5300</v>
          </cell>
          <cell r="J828">
            <v>531</v>
          </cell>
          <cell r="K828">
            <v>15</v>
          </cell>
          <cell r="M828" t="str">
            <v>Sistema para inactivar o esterilizar los residuos peligrosos biológicos</v>
          </cell>
          <cell r="N828">
            <v>0</v>
          </cell>
          <cell r="O828">
            <v>0</v>
          </cell>
          <cell r="P828">
            <v>0</v>
          </cell>
          <cell r="Q828" t="str">
            <v>Pieza</v>
          </cell>
        </row>
        <row r="829">
          <cell r="B829" t="str">
            <v>37135000530053116</v>
          </cell>
          <cell r="C829">
            <v>2023</v>
          </cell>
          <cell r="D829">
            <v>0</v>
          </cell>
          <cell r="E829">
            <v>3</v>
          </cell>
          <cell r="F829">
            <v>7</v>
          </cell>
          <cell r="G829">
            <v>13</v>
          </cell>
          <cell r="H829">
            <v>5000</v>
          </cell>
          <cell r="I829">
            <v>5300</v>
          </cell>
          <cell r="J829">
            <v>531</v>
          </cell>
          <cell r="K829">
            <v>16</v>
          </cell>
          <cell r="M829" t="str">
            <v>Sistema para marcar placas</v>
          </cell>
          <cell r="N829">
            <v>0</v>
          </cell>
          <cell r="O829">
            <v>0</v>
          </cell>
          <cell r="P829">
            <v>0</v>
          </cell>
          <cell r="Q829" t="str">
            <v>Pieza</v>
          </cell>
        </row>
        <row r="830">
          <cell r="B830" t="str">
            <v>37135000530053117</v>
          </cell>
          <cell r="C830">
            <v>2023</v>
          </cell>
          <cell r="D830">
            <v>0</v>
          </cell>
          <cell r="E830">
            <v>3</v>
          </cell>
          <cell r="F830">
            <v>7</v>
          </cell>
          <cell r="G830">
            <v>13</v>
          </cell>
          <cell r="H830">
            <v>5000</v>
          </cell>
          <cell r="I830">
            <v>5300</v>
          </cell>
          <cell r="J830">
            <v>531</v>
          </cell>
          <cell r="K830">
            <v>17</v>
          </cell>
          <cell r="M830" t="str">
            <v>Sistema para recolectar residuos peligrosos y para inactivar o esterilizar</v>
          </cell>
          <cell r="N830">
            <v>0</v>
          </cell>
          <cell r="O830">
            <v>0</v>
          </cell>
          <cell r="P830">
            <v>0</v>
          </cell>
          <cell r="Q830" t="str">
            <v>Pieza</v>
          </cell>
        </row>
        <row r="831">
          <cell r="B831" t="str">
            <v>37135000530053118</v>
          </cell>
          <cell r="C831">
            <v>2023</v>
          </cell>
          <cell r="D831">
            <v>0</v>
          </cell>
          <cell r="E831">
            <v>3</v>
          </cell>
          <cell r="F831">
            <v>7</v>
          </cell>
          <cell r="G831">
            <v>13</v>
          </cell>
          <cell r="H831">
            <v>5000</v>
          </cell>
          <cell r="I831">
            <v>5300</v>
          </cell>
          <cell r="J831">
            <v>531</v>
          </cell>
          <cell r="K831">
            <v>18</v>
          </cell>
          <cell r="M831" t="str">
            <v>Tanque compresor de oxígeno grado médico</v>
          </cell>
          <cell r="N831">
            <v>0</v>
          </cell>
          <cell r="O831">
            <v>0</v>
          </cell>
          <cell r="P831">
            <v>0</v>
          </cell>
          <cell r="Q831" t="str">
            <v>Pieza</v>
          </cell>
        </row>
        <row r="832">
          <cell r="B832" t="str">
            <v>371350005300532</v>
          </cell>
          <cell r="C832">
            <v>2023</v>
          </cell>
          <cell r="D832">
            <v>0</v>
          </cell>
          <cell r="E832">
            <v>3</v>
          </cell>
          <cell r="F832">
            <v>7</v>
          </cell>
          <cell r="G832">
            <v>13</v>
          </cell>
          <cell r="H832">
            <v>5000</v>
          </cell>
          <cell r="I832">
            <v>5300</v>
          </cell>
          <cell r="J832">
            <v>532</v>
          </cell>
          <cell r="M832" t="str">
            <v>Instrumental médico y de laboratorio</v>
          </cell>
          <cell r="N832">
            <v>0</v>
          </cell>
          <cell r="O832">
            <v>0</v>
          </cell>
          <cell r="P832">
            <v>0</v>
          </cell>
          <cell r="Q832" t="str">
            <v/>
          </cell>
        </row>
        <row r="833">
          <cell r="B833" t="str">
            <v>3713500053005321</v>
          </cell>
          <cell r="C833">
            <v>2023</v>
          </cell>
          <cell r="D833">
            <v>0</v>
          </cell>
          <cell r="E833">
            <v>3</v>
          </cell>
          <cell r="F833">
            <v>7</v>
          </cell>
          <cell r="G833">
            <v>13</v>
          </cell>
          <cell r="H833">
            <v>5000</v>
          </cell>
          <cell r="I833">
            <v>5300</v>
          </cell>
          <cell r="J833">
            <v>532</v>
          </cell>
          <cell r="K833">
            <v>1</v>
          </cell>
          <cell r="M833" t="str">
            <v>Cámara de neubawer</v>
          </cell>
          <cell r="N833">
            <v>0</v>
          </cell>
          <cell r="O833">
            <v>0</v>
          </cell>
          <cell r="P833">
            <v>0</v>
          </cell>
          <cell r="Q833" t="str">
            <v>Pieza</v>
          </cell>
        </row>
        <row r="834">
          <cell r="B834" t="str">
            <v>3713500053005322</v>
          </cell>
          <cell r="C834">
            <v>2023</v>
          </cell>
          <cell r="D834">
            <v>0</v>
          </cell>
          <cell r="E834">
            <v>3</v>
          </cell>
          <cell r="F834">
            <v>7</v>
          </cell>
          <cell r="G834">
            <v>13</v>
          </cell>
          <cell r="H834">
            <v>5000</v>
          </cell>
          <cell r="I834">
            <v>5300</v>
          </cell>
          <cell r="J834">
            <v>532</v>
          </cell>
          <cell r="K834">
            <v>2</v>
          </cell>
          <cell r="M834" t="str">
            <v>Esterilizador de vapor con cámara de acero</v>
          </cell>
          <cell r="N834">
            <v>0</v>
          </cell>
          <cell r="O834">
            <v>0</v>
          </cell>
          <cell r="P834">
            <v>0</v>
          </cell>
          <cell r="Q834" t="str">
            <v>Pieza</v>
          </cell>
        </row>
        <row r="835">
          <cell r="B835" t="str">
            <v>3713500053005323</v>
          </cell>
          <cell r="C835">
            <v>2023</v>
          </cell>
          <cell r="D835">
            <v>0</v>
          </cell>
          <cell r="E835">
            <v>3</v>
          </cell>
          <cell r="F835">
            <v>7</v>
          </cell>
          <cell r="G835">
            <v>13</v>
          </cell>
          <cell r="H835">
            <v>5000</v>
          </cell>
          <cell r="I835">
            <v>5300</v>
          </cell>
          <cell r="J835">
            <v>532</v>
          </cell>
          <cell r="K835">
            <v>3</v>
          </cell>
          <cell r="M835" t="str">
            <v>Refractómetro de mano</v>
          </cell>
          <cell r="N835">
            <v>0</v>
          </cell>
          <cell r="O835">
            <v>0</v>
          </cell>
          <cell r="P835">
            <v>0</v>
          </cell>
          <cell r="Q835" t="str">
            <v>Pieza</v>
          </cell>
        </row>
        <row r="836">
          <cell r="B836" t="str">
            <v>3713500053005324</v>
          </cell>
          <cell r="C836">
            <v>2023</v>
          </cell>
          <cell r="D836">
            <v>0</v>
          </cell>
          <cell r="E836">
            <v>3</v>
          </cell>
          <cell r="F836">
            <v>7</v>
          </cell>
          <cell r="G836">
            <v>13</v>
          </cell>
          <cell r="H836">
            <v>5000</v>
          </cell>
          <cell r="I836">
            <v>5300</v>
          </cell>
          <cell r="J836">
            <v>532</v>
          </cell>
          <cell r="K836">
            <v>4</v>
          </cell>
          <cell r="M836" t="str">
            <v>Resucitador</v>
          </cell>
          <cell r="N836">
            <v>0</v>
          </cell>
          <cell r="O836">
            <v>0</v>
          </cell>
          <cell r="P836">
            <v>0</v>
          </cell>
          <cell r="Q836" t="str">
            <v>Pieza</v>
          </cell>
        </row>
        <row r="837">
          <cell r="B837" t="str">
            <v>371350005400</v>
          </cell>
          <cell r="C837">
            <v>2023</v>
          </cell>
          <cell r="D837">
            <v>0</v>
          </cell>
          <cell r="E837">
            <v>3</v>
          </cell>
          <cell r="F837">
            <v>7</v>
          </cell>
          <cell r="G837">
            <v>13</v>
          </cell>
          <cell r="H837">
            <v>5000</v>
          </cell>
          <cell r="I837">
            <v>5400</v>
          </cell>
          <cell r="K837" t="str">
            <v/>
          </cell>
          <cell r="M837" t="str">
            <v>Vehículos y Equipo de Transporte</v>
          </cell>
          <cell r="N837">
            <v>0</v>
          </cell>
          <cell r="O837">
            <v>0</v>
          </cell>
          <cell r="P837">
            <v>0</v>
          </cell>
          <cell r="Q837" t="str">
            <v/>
          </cell>
        </row>
        <row r="838">
          <cell r="B838" t="str">
            <v>371350005400541</v>
          </cell>
          <cell r="C838">
            <v>2023</v>
          </cell>
          <cell r="D838">
            <v>0</v>
          </cell>
          <cell r="E838">
            <v>3</v>
          </cell>
          <cell r="F838">
            <v>7</v>
          </cell>
          <cell r="G838">
            <v>13</v>
          </cell>
          <cell r="H838">
            <v>5000</v>
          </cell>
          <cell r="I838">
            <v>5400</v>
          </cell>
          <cell r="J838">
            <v>541</v>
          </cell>
          <cell r="M838" t="str">
            <v>Vehículos y equipo terrestre</v>
          </cell>
          <cell r="N838">
            <v>0</v>
          </cell>
          <cell r="O838">
            <v>0</v>
          </cell>
          <cell r="P838">
            <v>0</v>
          </cell>
          <cell r="Q838" t="str">
            <v/>
          </cell>
        </row>
        <row r="839">
          <cell r="B839" t="str">
            <v>3713500054005411</v>
          </cell>
          <cell r="C839">
            <v>2023</v>
          </cell>
          <cell r="D839">
            <v>0</v>
          </cell>
          <cell r="E839">
            <v>3</v>
          </cell>
          <cell r="F839">
            <v>7</v>
          </cell>
          <cell r="G839">
            <v>13</v>
          </cell>
          <cell r="H839">
            <v>5000</v>
          </cell>
          <cell r="I839">
            <v>5400</v>
          </cell>
          <cell r="J839">
            <v>541</v>
          </cell>
          <cell r="K839">
            <v>1</v>
          </cell>
          <cell r="M839" t="str">
            <v>Camioneta para traslado de reos</v>
          </cell>
          <cell r="N839">
            <v>0</v>
          </cell>
          <cell r="O839">
            <v>0</v>
          </cell>
          <cell r="P839">
            <v>0</v>
          </cell>
          <cell r="Q839" t="str">
            <v>Pieza</v>
          </cell>
        </row>
        <row r="840">
          <cell r="B840" t="str">
            <v>371350005400542</v>
          </cell>
          <cell r="C840">
            <v>2023</v>
          </cell>
          <cell r="D840">
            <v>0</v>
          </cell>
          <cell r="E840">
            <v>3</v>
          </cell>
          <cell r="F840">
            <v>7</v>
          </cell>
          <cell r="G840">
            <v>13</v>
          </cell>
          <cell r="H840">
            <v>5000</v>
          </cell>
          <cell r="I840">
            <v>5400</v>
          </cell>
          <cell r="J840">
            <v>542</v>
          </cell>
          <cell r="M840" t="str">
            <v>Carrocerías y Remolques</v>
          </cell>
          <cell r="N840">
            <v>0</v>
          </cell>
          <cell r="O840">
            <v>0</v>
          </cell>
          <cell r="P840">
            <v>0</v>
          </cell>
          <cell r="Q840" t="str">
            <v/>
          </cell>
        </row>
        <row r="841">
          <cell r="B841" t="str">
            <v>3713500054005421</v>
          </cell>
          <cell r="C841">
            <v>2023</v>
          </cell>
          <cell r="D841">
            <v>0</v>
          </cell>
          <cell r="E841">
            <v>3</v>
          </cell>
          <cell r="F841">
            <v>7</v>
          </cell>
          <cell r="G841">
            <v>13</v>
          </cell>
          <cell r="H841">
            <v>5000</v>
          </cell>
          <cell r="I841">
            <v>5400</v>
          </cell>
          <cell r="J841">
            <v>542</v>
          </cell>
          <cell r="K841">
            <v>1</v>
          </cell>
          <cell r="M841" t="str">
            <v>Remolque para traslado de equipo antimotín</v>
          </cell>
          <cell r="N841">
            <v>0</v>
          </cell>
          <cell r="O841">
            <v>0</v>
          </cell>
          <cell r="P841">
            <v>0</v>
          </cell>
          <cell r="Q841" t="str">
            <v>Pieza</v>
          </cell>
        </row>
        <row r="842">
          <cell r="B842" t="str">
            <v>371350005400543</v>
          </cell>
          <cell r="C842">
            <v>2023</v>
          </cell>
          <cell r="D842">
            <v>0</v>
          </cell>
          <cell r="E842">
            <v>3</v>
          </cell>
          <cell r="F842">
            <v>7</v>
          </cell>
          <cell r="G842">
            <v>13</v>
          </cell>
          <cell r="H842">
            <v>5000</v>
          </cell>
          <cell r="I842">
            <v>5400</v>
          </cell>
          <cell r="J842">
            <v>543</v>
          </cell>
          <cell r="M842" t="str">
            <v>Equipo aeroespacial</v>
          </cell>
          <cell r="N842">
            <v>0</v>
          </cell>
          <cell r="O842">
            <v>0</v>
          </cell>
          <cell r="P842">
            <v>0</v>
          </cell>
          <cell r="Q842" t="str">
            <v/>
          </cell>
        </row>
        <row r="843">
          <cell r="B843" t="str">
            <v>3713500054005431</v>
          </cell>
          <cell r="C843">
            <v>2023</v>
          </cell>
          <cell r="D843">
            <v>0</v>
          </cell>
          <cell r="E843">
            <v>3</v>
          </cell>
          <cell r="F843">
            <v>7</v>
          </cell>
          <cell r="G843">
            <v>13</v>
          </cell>
          <cell r="H843">
            <v>5000</v>
          </cell>
          <cell r="I843">
            <v>5400</v>
          </cell>
          <cell r="J843">
            <v>543</v>
          </cell>
          <cell r="K843">
            <v>1</v>
          </cell>
          <cell r="M843" t="str">
            <v>Antidrone</v>
          </cell>
          <cell r="N843">
            <v>0</v>
          </cell>
          <cell r="O843">
            <v>0</v>
          </cell>
          <cell r="P843">
            <v>0</v>
          </cell>
          <cell r="Q843" t="str">
            <v>Pieza</v>
          </cell>
        </row>
        <row r="844">
          <cell r="B844" t="str">
            <v>371350005500</v>
          </cell>
          <cell r="C844">
            <v>2023</v>
          </cell>
          <cell r="D844">
            <v>0</v>
          </cell>
          <cell r="E844">
            <v>3</v>
          </cell>
          <cell r="F844">
            <v>7</v>
          </cell>
          <cell r="G844">
            <v>13</v>
          </cell>
          <cell r="H844">
            <v>5000</v>
          </cell>
          <cell r="I844">
            <v>5500</v>
          </cell>
          <cell r="K844" t="str">
            <v/>
          </cell>
          <cell r="M844" t="str">
            <v>Equipo de Defensa y Seguridad</v>
          </cell>
          <cell r="N844">
            <v>0</v>
          </cell>
          <cell r="O844">
            <v>0</v>
          </cell>
          <cell r="P844">
            <v>0</v>
          </cell>
          <cell r="Q844" t="str">
            <v/>
          </cell>
        </row>
        <row r="845">
          <cell r="B845" t="str">
            <v>371350005500551</v>
          </cell>
          <cell r="C845">
            <v>2023</v>
          </cell>
          <cell r="D845">
            <v>0</v>
          </cell>
          <cell r="E845">
            <v>3</v>
          </cell>
          <cell r="F845">
            <v>7</v>
          </cell>
          <cell r="G845">
            <v>13</v>
          </cell>
          <cell r="H845">
            <v>5000</v>
          </cell>
          <cell r="I845">
            <v>5500</v>
          </cell>
          <cell r="J845">
            <v>551</v>
          </cell>
          <cell r="M845" t="str">
            <v>Equipo de defensa y seguridad</v>
          </cell>
          <cell r="N845">
            <v>0</v>
          </cell>
          <cell r="O845">
            <v>0</v>
          </cell>
          <cell r="P845">
            <v>0</v>
          </cell>
          <cell r="Q845" t="str">
            <v/>
          </cell>
        </row>
        <row r="846">
          <cell r="B846" t="str">
            <v>3713500055005511</v>
          </cell>
          <cell r="C846">
            <v>2023</v>
          </cell>
          <cell r="D846">
            <v>0</v>
          </cell>
          <cell r="E846">
            <v>3</v>
          </cell>
          <cell r="F846">
            <v>7</v>
          </cell>
          <cell r="G846">
            <v>13</v>
          </cell>
          <cell r="H846">
            <v>5000</v>
          </cell>
          <cell r="I846">
            <v>5500</v>
          </cell>
          <cell r="J846">
            <v>551</v>
          </cell>
          <cell r="K846">
            <v>1</v>
          </cell>
          <cell r="M846" t="str">
            <v>Arma corta</v>
          </cell>
          <cell r="N846">
            <v>0</v>
          </cell>
          <cell r="O846">
            <v>0</v>
          </cell>
          <cell r="P846">
            <v>0</v>
          </cell>
          <cell r="Q846" t="str">
            <v>Pieza</v>
          </cell>
        </row>
        <row r="847">
          <cell r="B847" t="str">
            <v>3713500055005512</v>
          </cell>
          <cell r="C847">
            <v>2023</v>
          </cell>
          <cell r="D847">
            <v>0</v>
          </cell>
          <cell r="E847">
            <v>3</v>
          </cell>
          <cell r="F847">
            <v>7</v>
          </cell>
          <cell r="G847">
            <v>13</v>
          </cell>
          <cell r="H847">
            <v>5000</v>
          </cell>
          <cell r="I847">
            <v>5500</v>
          </cell>
          <cell r="J847">
            <v>551</v>
          </cell>
          <cell r="K847">
            <v>2</v>
          </cell>
          <cell r="M847" t="str">
            <v>Arma larga</v>
          </cell>
          <cell r="N847">
            <v>0</v>
          </cell>
          <cell r="O847">
            <v>0</v>
          </cell>
          <cell r="P847">
            <v>0</v>
          </cell>
          <cell r="Q847" t="str">
            <v>Pieza</v>
          </cell>
        </row>
        <row r="848">
          <cell r="B848" t="str">
            <v>3713500055005513</v>
          </cell>
          <cell r="C848">
            <v>2023</v>
          </cell>
          <cell r="D848">
            <v>0</v>
          </cell>
          <cell r="E848">
            <v>3</v>
          </cell>
          <cell r="F848">
            <v>7</v>
          </cell>
          <cell r="G848">
            <v>13</v>
          </cell>
          <cell r="H848">
            <v>5000</v>
          </cell>
          <cell r="I848">
            <v>5500</v>
          </cell>
          <cell r="J848">
            <v>551</v>
          </cell>
          <cell r="K848">
            <v>3</v>
          </cell>
          <cell r="M848" t="str">
            <v>Cabina portátil insonorizada</v>
          </cell>
          <cell r="N848">
            <v>0</v>
          </cell>
          <cell r="O848">
            <v>0</v>
          </cell>
          <cell r="P848">
            <v>0</v>
          </cell>
          <cell r="Q848" t="str">
            <v>Pieza</v>
          </cell>
        </row>
        <row r="849">
          <cell r="B849" t="str">
            <v>3713500055005514</v>
          </cell>
          <cell r="C849">
            <v>2023</v>
          </cell>
          <cell r="D849">
            <v>0</v>
          </cell>
          <cell r="E849">
            <v>3</v>
          </cell>
          <cell r="F849">
            <v>7</v>
          </cell>
          <cell r="G849">
            <v>13</v>
          </cell>
          <cell r="H849">
            <v>5000</v>
          </cell>
          <cell r="I849">
            <v>5500</v>
          </cell>
          <cell r="J849">
            <v>551</v>
          </cell>
          <cell r="K849">
            <v>4</v>
          </cell>
          <cell r="M849" t="str">
            <v>Cañón sónico (acústico de largo alcance de 150 decibelios)</v>
          </cell>
          <cell r="N849">
            <v>0</v>
          </cell>
          <cell r="O849">
            <v>0</v>
          </cell>
          <cell r="P849">
            <v>0</v>
          </cell>
          <cell r="Q849" t="str">
            <v>Pieza</v>
          </cell>
        </row>
        <row r="850">
          <cell r="B850" t="str">
            <v>3713500055005515</v>
          </cell>
          <cell r="C850">
            <v>2023</v>
          </cell>
          <cell r="D850">
            <v>0</v>
          </cell>
          <cell r="E850">
            <v>3</v>
          </cell>
          <cell r="F850">
            <v>7</v>
          </cell>
          <cell r="G850">
            <v>13</v>
          </cell>
          <cell r="H850">
            <v>5000</v>
          </cell>
          <cell r="I850">
            <v>5500</v>
          </cell>
          <cell r="J850">
            <v>551</v>
          </cell>
          <cell r="K850">
            <v>5</v>
          </cell>
          <cell r="M850" t="str">
            <v>Cargador para arma corta</v>
          </cell>
          <cell r="N850">
            <v>0</v>
          </cell>
          <cell r="O850">
            <v>0</v>
          </cell>
          <cell r="P850">
            <v>0</v>
          </cell>
          <cell r="Q850" t="str">
            <v>Pieza</v>
          </cell>
        </row>
        <row r="851">
          <cell r="B851" t="str">
            <v>3713500055005516</v>
          </cell>
          <cell r="C851">
            <v>2023</v>
          </cell>
          <cell r="D851">
            <v>0</v>
          </cell>
          <cell r="E851">
            <v>3</v>
          </cell>
          <cell r="F851">
            <v>7</v>
          </cell>
          <cell r="G851">
            <v>13</v>
          </cell>
          <cell r="H851">
            <v>5000</v>
          </cell>
          <cell r="I851">
            <v>5500</v>
          </cell>
          <cell r="J851">
            <v>551</v>
          </cell>
          <cell r="K851">
            <v>6</v>
          </cell>
          <cell r="M851" t="str">
            <v>Detector de explosivos y narcóticos</v>
          </cell>
          <cell r="N851">
            <v>0</v>
          </cell>
          <cell r="O851">
            <v>0</v>
          </cell>
          <cell r="P851">
            <v>0</v>
          </cell>
          <cell r="Q851" t="str">
            <v>Pieza</v>
          </cell>
        </row>
        <row r="852">
          <cell r="B852" t="str">
            <v>3713500055005517</v>
          </cell>
          <cell r="C852">
            <v>2023</v>
          </cell>
          <cell r="D852">
            <v>0</v>
          </cell>
          <cell r="E852">
            <v>3</v>
          </cell>
          <cell r="F852">
            <v>7</v>
          </cell>
          <cell r="G852">
            <v>13</v>
          </cell>
          <cell r="H852">
            <v>5000</v>
          </cell>
          <cell r="I852">
            <v>5500</v>
          </cell>
          <cell r="J852">
            <v>551</v>
          </cell>
          <cell r="K852">
            <v>7</v>
          </cell>
          <cell r="M852" t="str">
            <v>Detector de metales tipo silla para cavidades del cuerpo</v>
          </cell>
          <cell r="N852">
            <v>0</v>
          </cell>
          <cell r="O852">
            <v>0</v>
          </cell>
          <cell r="P852">
            <v>0</v>
          </cell>
          <cell r="Q852" t="str">
            <v>Pieza</v>
          </cell>
        </row>
        <row r="853">
          <cell r="B853" t="str">
            <v>3713500055005518</v>
          </cell>
          <cell r="C853">
            <v>2023</v>
          </cell>
          <cell r="D853">
            <v>0</v>
          </cell>
          <cell r="E853">
            <v>3</v>
          </cell>
          <cell r="F853">
            <v>7</v>
          </cell>
          <cell r="G853">
            <v>13</v>
          </cell>
          <cell r="H853">
            <v>5000</v>
          </cell>
          <cell r="I853">
            <v>5500</v>
          </cell>
          <cell r="J853">
            <v>551</v>
          </cell>
          <cell r="K853">
            <v>8</v>
          </cell>
          <cell r="M853" t="str">
            <v>Sistema de detección de objetos y sustancias prohibidas adheridos al cuerpo en cavidades</v>
          </cell>
          <cell r="N853">
            <v>0</v>
          </cell>
          <cell r="O853">
            <v>0</v>
          </cell>
          <cell r="P853">
            <v>0</v>
          </cell>
          <cell r="Q853" t="str">
            <v>Pieza</v>
          </cell>
        </row>
        <row r="854">
          <cell r="B854" t="str">
            <v>371350005600</v>
          </cell>
          <cell r="C854">
            <v>2023</v>
          </cell>
          <cell r="D854">
            <v>0</v>
          </cell>
          <cell r="E854">
            <v>3</v>
          </cell>
          <cell r="F854">
            <v>7</v>
          </cell>
          <cell r="G854">
            <v>13</v>
          </cell>
          <cell r="H854">
            <v>5000</v>
          </cell>
          <cell r="I854">
            <v>5600</v>
          </cell>
          <cell r="K854" t="str">
            <v/>
          </cell>
          <cell r="M854" t="str">
            <v>Maquinaria, Otros Equipos y Herramientas</v>
          </cell>
          <cell r="N854">
            <v>0</v>
          </cell>
          <cell r="O854">
            <v>0</v>
          </cell>
          <cell r="P854">
            <v>0</v>
          </cell>
          <cell r="Q854" t="str">
            <v/>
          </cell>
        </row>
        <row r="855">
          <cell r="B855" t="str">
            <v>371350005600562</v>
          </cell>
          <cell r="C855">
            <v>2023</v>
          </cell>
          <cell r="D855">
            <v>0</v>
          </cell>
          <cell r="E855">
            <v>3</v>
          </cell>
          <cell r="F855">
            <v>7</v>
          </cell>
          <cell r="G855">
            <v>13</v>
          </cell>
          <cell r="H855">
            <v>5000</v>
          </cell>
          <cell r="I855">
            <v>5600</v>
          </cell>
          <cell r="J855">
            <v>562</v>
          </cell>
          <cell r="M855" t="str">
            <v>Maquinaria y equipo industrial</v>
          </cell>
          <cell r="N855">
            <v>0</v>
          </cell>
          <cell r="O855">
            <v>0</v>
          </cell>
          <cell r="P855">
            <v>0</v>
          </cell>
          <cell r="Q855" t="str">
            <v/>
          </cell>
        </row>
        <row r="856">
          <cell r="B856" t="str">
            <v>3713500056005621</v>
          </cell>
          <cell r="C856">
            <v>2023</v>
          </cell>
          <cell r="D856">
            <v>0</v>
          </cell>
          <cell r="E856">
            <v>3</v>
          </cell>
          <cell r="F856">
            <v>7</v>
          </cell>
          <cell r="G856">
            <v>13</v>
          </cell>
          <cell r="H856">
            <v>5000</v>
          </cell>
          <cell r="I856">
            <v>5600</v>
          </cell>
          <cell r="J856">
            <v>562</v>
          </cell>
          <cell r="K856">
            <v>1</v>
          </cell>
          <cell r="M856" t="str">
            <v>Detector de metales</v>
          </cell>
          <cell r="N856">
            <v>0</v>
          </cell>
          <cell r="O856">
            <v>0</v>
          </cell>
          <cell r="P856">
            <v>0</v>
          </cell>
          <cell r="Q856" t="str">
            <v>Pieza</v>
          </cell>
        </row>
        <row r="857">
          <cell r="B857" t="str">
            <v>371350005600564</v>
          </cell>
          <cell r="C857">
            <v>2023</v>
          </cell>
          <cell r="D857">
            <v>0</v>
          </cell>
          <cell r="E857">
            <v>3</v>
          </cell>
          <cell r="F857">
            <v>7</v>
          </cell>
          <cell r="G857">
            <v>13</v>
          </cell>
          <cell r="H857">
            <v>5000</v>
          </cell>
          <cell r="I857">
            <v>5600</v>
          </cell>
          <cell r="J857">
            <v>564</v>
          </cell>
          <cell r="M857" t="str">
            <v>Sistemas de aire acondicionado, calefacción y de refrigeración industrial y comercial</v>
          </cell>
          <cell r="N857">
            <v>0</v>
          </cell>
          <cell r="O857">
            <v>0</v>
          </cell>
          <cell r="P857">
            <v>0</v>
          </cell>
          <cell r="Q857" t="str">
            <v/>
          </cell>
        </row>
        <row r="858">
          <cell r="B858" t="str">
            <v>3713500056005641</v>
          </cell>
          <cell r="C858">
            <v>2023</v>
          </cell>
          <cell r="D858">
            <v>0</v>
          </cell>
          <cell r="E858">
            <v>3</v>
          </cell>
          <cell r="F858">
            <v>7</v>
          </cell>
          <cell r="G858">
            <v>13</v>
          </cell>
          <cell r="H858">
            <v>5000</v>
          </cell>
          <cell r="I858">
            <v>5600</v>
          </cell>
          <cell r="J858">
            <v>564</v>
          </cell>
          <cell r="K858">
            <v>1</v>
          </cell>
          <cell r="M858" t="str">
            <v>Condensador para cuarto frío</v>
          </cell>
          <cell r="N858">
            <v>0</v>
          </cell>
          <cell r="O858">
            <v>0</v>
          </cell>
          <cell r="P858">
            <v>0</v>
          </cell>
          <cell r="Q858" t="str">
            <v>Pieza</v>
          </cell>
        </row>
        <row r="859">
          <cell r="B859" t="str">
            <v>3713500056005642</v>
          </cell>
          <cell r="C859">
            <v>2023</v>
          </cell>
          <cell r="D859">
            <v>0</v>
          </cell>
          <cell r="E859">
            <v>3</v>
          </cell>
          <cell r="F859">
            <v>7</v>
          </cell>
          <cell r="G859">
            <v>13</v>
          </cell>
          <cell r="H859">
            <v>5000</v>
          </cell>
          <cell r="I859">
            <v>5600</v>
          </cell>
          <cell r="J859">
            <v>564</v>
          </cell>
          <cell r="K859">
            <v>2</v>
          </cell>
          <cell r="M859" t="str">
            <v>Cuarto frío</v>
          </cell>
          <cell r="N859">
            <v>0</v>
          </cell>
          <cell r="O859">
            <v>0</v>
          </cell>
          <cell r="P859">
            <v>0</v>
          </cell>
          <cell r="Q859" t="str">
            <v>Pieza</v>
          </cell>
        </row>
        <row r="860">
          <cell r="B860" t="str">
            <v>371350005600565</v>
          </cell>
          <cell r="C860">
            <v>2023</v>
          </cell>
          <cell r="D860">
            <v>0</v>
          </cell>
          <cell r="E860">
            <v>3</v>
          </cell>
          <cell r="F860">
            <v>7</v>
          </cell>
          <cell r="G860">
            <v>13</v>
          </cell>
          <cell r="H860">
            <v>5000</v>
          </cell>
          <cell r="I860">
            <v>5600</v>
          </cell>
          <cell r="J860">
            <v>565</v>
          </cell>
          <cell r="M860" t="str">
            <v>Equipo de comunicación y telecomunicación</v>
          </cell>
          <cell r="N860">
            <v>0</v>
          </cell>
          <cell r="O860">
            <v>0</v>
          </cell>
          <cell r="P860">
            <v>0</v>
          </cell>
          <cell r="Q860" t="str">
            <v/>
          </cell>
        </row>
        <row r="861">
          <cell r="B861" t="str">
            <v>3713500056005651</v>
          </cell>
          <cell r="C861">
            <v>2023</v>
          </cell>
          <cell r="D861">
            <v>0</v>
          </cell>
          <cell r="E861">
            <v>3</v>
          </cell>
          <cell r="F861">
            <v>7</v>
          </cell>
          <cell r="G861">
            <v>13</v>
          </cell>
          <cell r="H861">
            <v>5000</v>
          </cell>
          <cell r="I861">
            <v>5600</v>
          </cell>
          <cell r="J861">
            <v>565</v>
          </cell>
          <cell r="K861">
            <v>1</v>
          </cell>
          <cell r="M861" t="str">
            <v>Accesorios para radiocomunicación</v>
          </cell>
          <cell r="N861">
            <v>0</v>
          </cell>
          <cell r="O861">
            <v>0</v>
          </cell>
          <cell r="P861">
            <v>0</v>
          </cell>
          <cell r="Q861" t="str">
            <v>Pieza</v>
          </cell>
        </row>
        <row r="862">
          <cell r="B862" t="str">
            <v>3713500056005652</v>
          </cell>
          <cell r="C862">
            <v>2023</v>
          </cell>
          <cell r="D862">
            <v>0</v>
          </cell>
          <cell r="E862">
            <v>3</v>
          </cell>
          <cell r="F862">
            <v>7</v>
          </cell>
          <cell r="G862">
            <v>13</v>
          </cell>
          <cell r="H862">
            <v>5000</v>
          </cell>
          <cell r="I862">
            <v>5600</v>
          </cell>
          <cell r="J862">
            <v>565</v>
          </cell>
          <cell r="K862">
            <v>2</v>
          </cell>
          <cell r="M862" t="str">
            <v>Equipo de radio base</v>
          </cell>
          <cell r="N862">
            <v>0</v>
          </cell>
          <cell r="O862">
            <v>0</v>
          </cell>
          <cell r="P862">
            <v>0</v>
          </cell>
          <cell r="Q862" t="str">
            <v>Pieza</v>
          </cell>
        </row>
        <row r="863">
          <cell r="B863" t="str">
            <v>3713500056005653</v>
          </cell>
          <cell r="C863">
            <v>2023</v>
          </cell>
          <cell r="D863">
            <v>0</v>
          </cell>
          <cell r="E863">
            <v>3</v>
          </cell>
          <cell r="F863">
            <v>7</v>
          </cell>
          <cell r="G863">
            <v>13</v>
          </cell>
          <cell r="H863">
            <v>5000</v>
          </cell>
          <cell r="I863">
            <v>5600</v>
          </cell>
          <cell r="J863">
            <v>565</v>
          </cell>
          <cell r="K863">
            <v>3</v>
          </cell>
          <cell r="M863" t="str">
            <v>Equipo de radiocomunicación (tipo matra)</v>
          </cell>
          <cell r="N863">
            <v>0</v>
          </cell>
          <cell r="O863">
            <v>0</v>
          </cell>
          <cell r="P863">
            <v>0</v>
          </cell>
          <cell r="Q863" t="str">
            <v>Pieza</v>
          </cell>
        </row>
        <row r="864">
          <cell r="B864" t="str">
            <v>3713500056005654</v>
          </cell>
          <cell r="C864">
            <v>2023</v>
          </cell>
          <cell r="D864">
            <v>0</v>
          </cell>
          <cell r="E864">
            <v>3</v>
          </cell>
          <cell r="F864">
            <v>7</v>
          </cell>
          <cell r="G864">
            <v>13</v>
          </cell>
          <cell r="H864">
            <v>5000</v>
          </cell>
          <cell r="I864">
            <v>5600</v>
          </cell>
          <cell r="J864">
            <v>565</v>
          </cell>
          <cell r="K864">
            <v>4</v>
          </cell>
          <cell r="M864" t="str">
            <v>Equipo para enlace de transmisión de datos</v>
          </cell>
          <cell r="N864">
            <v>0</v>
          </cell>
          <cell r="O864">
            <v>0</v>
          </cell>
          <cell r="P864">
            <v>0</v>
          </cell>
          <cell r="Q864" t="str">
            <v>Pieza</v>
          </cell>
        </row>
        <row r="865">
          <cell r="B865" t="str">
            <v>3713500056005655</v>
          </cell>
          <cell r="C865">
            <v>2023</v>
          </cell>
          <cell r="D865">
            <v>0</v>
          </cell>
          <cell r="E865">
            <v>3</v>
          </cell>
          <cell r="F865">
            <v>7</v>
          </cell>
          <cell r="G865">
            <v>13</v>
          </cell>
          <cell r="H865">
            <v>5000</v>
          </cell>
          <cell r="I865">
            <v>5600</v>
          </cell>
          <cell r="J865">
            <v>565</v>
          </cell>
          <cell r="K865">
            <v>5</v>
          </cell>
          <cell r="M865" t="str">
            <v>Infraestructura y software para monitoreo remoto</v>
          </cell>
          <cell r="N865">
            <v>0</v>
          </cell>
          <cell r="O865">
            <v>0</v>
          </cell>
          <cell r="P865">
            <v>0</v>
          </cell>
          <cell r="Q865" t="str">
            <v>Pieza</v>
          </cell>
        </row>
        <row r="866">
          <cell r="B866" t="str">
            <v>3713500056005656</v>
          </cell>
          <cell r="C866">
            <v>2023</v>
          </cell>
          <cell r="D866">
            <v>0</v>
          </cell>
          <cell r="E866">
            <v>3</v>
          </cell>
          <cell r="F866">
            <v>7</v>
          </cell>
          <cell r="G866">
            <v>13</v>
          </cell>
          <cell r="H866">
            <v>5000</v>
          </cell>
          <cell r="I866">
            <v>5600</v>
          </cell>
          <cell r="J866">
            <v>565</v>
          </cell>
          <cell r="K866">
            <v>6</v>
          </cell>
          <cell r="M866" t="str">
            <v>Kit de monitoreo remoto</v>
          </cell>
          <cell r="N866">
            <v>0</v>
          </cell>
          <cell r="O866">
            <v>0</v>
          </cell>
          <cell r="P866">
            <v>0</v>
          </cell>
          <cell r="Q866" t="str">
            <v>Kit</v>
          </cell>
        </row>
        <row r="867">
          <cell r="B867" t="str">
            <v>3713500056005657</v>
          </cell>
          <cell r="C867">
            <v>2023</v>
          </cell>
          <cell r="D867">
            <v>0</v>
          </cell>
          <cell r="E867">
            <v>3</v>
          </cell>
          <cell r="F867">
            <v>7</v>
          </cell>
          <cell r="G867">
            <v>13</v>
          </cell>
          <cell r="H867">
            <v>5000</v>
          </cell>
          <cell r="I867">
            <v>5600</v>
          </cell>
          <cell r="J867">
            <v>565</v>
          </cell>
          <cell r="K867">
            <v>7</v>
          </cell>
          <cell r="M867" t="str">
            <v>Kit de radios de intercomunicación táctico</v>
          </cell>
          <cell r="N867">
            <v>0</v>
          </cell>
          <cell r="O867">
            <v>0</v>
          </cell>
          <cell r="P867">
            <v>0</v>
          </cell>
          <cell r="Q867" t="str">
            <v>Pieza</v>
          </cell>
        </row>
        <row r="868">
          <cell r="B868" t="str">
            <v>3713500056005658</v>
          </cell>
          <cell r="C868">
            <v>2023</v>
          </cell>
          <cell r="D868">
            <v>0</v>
          </cell>
          <cell r="E868">
            <v>3</v>
          </cell>
          <cell r="F868">
            <v>7</v>
          </cell>
          <cell r="G868">
            <v>13</v>
          </cell>
          <cell r="H868">
            <v>5000</v>
          </cell>
          <cell r="I868">
            <v>5600</v>
          </cell>
          <cell r="J868">
            <v>565</v>
          </cell>
          <cell r="K868">
            <v>8</v>
          </cell>
          <cell r="M868" t="str">
            <v>Módulo de amplificación de frecuencia</v>
          </cell>
          <cell r="N868">
            <v>0</v>
          </cell>
          <cell r="O868">
            <v>0</v>
          </cell>
          <cell r="P868">
            <v>0</v>
          </cell>
          <cell r="Q868" t="str">
            <v>Equipo/ Pieza</v>
          </cell>
        </row>
        <row r="869">
          <cell r="B869" t="str">
            <v>3713500056005659</v>
          </cell>
          <cell r="C869">
            <v>2023</v>
          </cell>
          <cell r="D869">
            <v>0</v>
          </cell>
          <cell r="E869">
            <v>3</v>
          </cell>
          <cell r="F869">
            <v>7</v>
          </cell>
          <cell r="G869">
            <v>13</v>
          </cell>
          <cell r="H869">
            <v>5000</v>
          </cell>
          <cell r="I869">
            <v>5600</v>
          </cell>
          <cell r="J869">
            <v>565</v>
          </cell>
          <cell r="K869">
            <v>9</v>
          </cell>
          <cell r="M869" t="str">
            <v>Repetidor para cobertura de radiocomunicación</v>
          </cell>
          <cell r="N869">
            <v>0</v>
          </cell>
          <cell r="O869">
            <v>0</v>
          </cell>
          <cell r="P869">
            <v>0</v>
          </cell>
          <cell r="Q869" t="str">
            <v>Equipo/ Pieza</v>
          </cell>
        </row>
        <row r="870">
          <cell r="B870" t="str">
            <v>37135000560056510</v>
          </cell>
          <cell r="C870">
            <v>2023</v>
          </cell>
          <cell r="D870">
            <v>0</v>
          </cell>
          <cell r="E870">
            <v>3</v>
          </cell>
          <cell r="F870">
            <v>7</v>
          </cell>
          <cell r="G870">
            <v>13</v>
          </cell>
          <cell r="H870">
            <v>5000</v>
          </cell>
          <cell r="I870">
            <v>5600</v>
          </cell>
          <cell r="J870">
            <v>565</v>
          </cell>
          <cell r="K870">
            <v>10</v>
          </cell>
          <cell r="M870" t="str">
            <v>Sistema electrónico de Seguridad Perimetral</v>
          </cell>
          <cell r="N870">
            <v>0</v>
          </cell>
          <cell r="O870">
            <v>0</v>
          </cell>
          <cell r="P870">
            <v>0</v>
          </cell>
          <cell r="Q870" t="str">
            <v>Equipo/ Pieza</v>
          </cell>
        </row>
        <row r="871">
          <cell r="B871" t="str">
            <v>37135000560056511</v>
          </cell>
          <cell r="C871">
            <v>2023</v>
          </cell>
          <cell r="D871">
            <v>0</v>
          </cell>
          <cell r="E871">
            <v>3</v>
          </cell>
          <cell r="F871">
            <v>7</v>
          </cell>
          <cell r="G871">
            <v>13</v>
          </cell>
          <cell r="H871">
            <v>5000</v>
          </cell>
          <cell r="I871">
            <v>5600</v>
          </cell>
          <cell r="J871">
            <v>565</v>
          </cell>
          <cell r="K871">
            <v>11</v>
          </cell>
          <cell r="M871" t="str">
            <v>Torre para radiocomunicación</v>
          </cell>
          <cell r="N871">
            <v>0</v>
          </cell>
          <cell r="O871">
            <v>0</v>
          </cell>
          <cell r="P871">
            <v>0</v>
          </cell>
          <cell r="Q871" t="str">
            <v>Pieza</v>
          </cell>
        </row>
        <row r="872">
          <cell r="B872" t="str">
            <v>371350005600566</v>
          </cell>
          <cell r="C872">
            <v>2023</v>
          </cell>
          <cell r="D872">
            <v>0</v>
          </cell>
          <cell r="E872">
            <v>3</v>
          </cell>
          <cell r="F872">
            <v>7</v>
          </cell>
          <cell r="G872">
            <v>13</v>
          </cell>
          <cell r="H872">
            <v>5000</v>
          </cell>
          <cell r="I872">
            <v>5600</v>
          </cell>
          <cell r="J872">
            <v>566</v>
          </cell>
          <cell r="M872" t="str">
            <v>Equipos de generación eléctrica, aparatos y accesorios eléctricos</v>
          </cell>
          <cell r="N872">
            <v>0</v>
          </cell>
          <cell r="O872">
            <v>0</v>
          </cell>
          <cell r="P872">
            <v>0</v>
          </cell>
          <cell r="Q872" t="str">
            <v/>
          </cell>
        </row>
        <row r="873">
          <cell r="B873" t="str">
            <v>3713500056005661</v>
          </cell>
          <cell r="C873">
            <v>2023</v>
          </cell>
          <cell r="D873">
            <v>0</v>
          </cell>
          <cell r="E873">
            <v>3</v>
          </cell>
          <cell r="F873">
            <v>7</v>
          </cell>
          <cell r="G873">
            <v>13</v>
          </cell>
          <cell r="H873">
            <v>5000</v>
          </cell>
          <cell r="I873">
            <v>5600</v>
          </cell>
          <cell r="J873">
            <v>566</v>
          </cell>
          <cell r="K873">
            <v>1</v>
          </cell>
          <cell r="M873" t="str">
            <v>Homologación de tierras físicas</v>
          </cell>
          <cell r="N873">
            <v>0</v>
          </cell>
          <cell r="O873">
            <v>0</v>
          </cell>
          <cell r="P873">
            <v>0</v>
          </cell>
          <cell r="Q873" t="str">
            <v>Pieza</v>
          </cell>
        </row>
        <row r="874">
          <cell r="B874" t="str">
            <v>3713500056005662</v>
          </cell>
          <cell r="C874">
            <v>2023</v>
          </cell>
          <cell r="D874">
            <v>0</v>
          </cell>
          <cell r="E874">
            <v>3</v>
          </cell>
          <cell r="F874">
            <v>7</v>
          </cell>
          <cell r="G874">
            <v>13</v>
          </cell>
          <cell r="H874">
            <v>5000</v>
          </cell>
          <cell r="I874">
            <v>5600</v>
          </cell>
          <cell r="J874">
            <v>566</v>
          </cell>
          <cell r="K874">
            <v>2</v>
          </cell>
          <cell r="M874" t="str">
            <v>Paneles Solares</v>
          </cell>
          <cell r="N874">
            <v>0</v>
          </cell>
          <cell r="O874">
            <v>0</v>
          </cell>
          <cell r="P874">
            <v>0</v>
          </cell>
          <cell r="Q874" t="str">
            <v>Pieza</v>
          </cell>
        </row>
        <row r="875">
          <cell r="B875" t="str">
            <v>371350005600569</v>
          </cell>
          <cell r="C875">
            <v>2023</v>
          </cell>
          <cell r="D875">
            <v>0</v>
          </cell>
          <cell r="E875">
            <v>3</v>
          </cell>
          <cell r="F875">
            <v>7</v>
          </cell>
          <cell r="G875">
            <v>13</v>
          </cell>
          <cell r="H875">
            <v>5000</v>
          </cell>
          <cell r="I875">
            <v>5600</v>
          </cell>
          <cell r="J875">
            <v>569</v>
          </cell>
          <cell r="M875" t="str">
            <v>Otros equipos</v>
          </cell>
          <cell r="N875">
            <v>0</v>
          </cell>
          <cell r="O875">
            <v>0</v>
          </cell>
          <cell r="P875">
            <v>0</v>
          </cell>
          <cell r="Q875" t="str">
            <v/>
          </cell>
        </row>
        <row r="876">
          <cell r="B876" t="str">
            <v>3713500056005691</v>
          </cell>
          <cell r="C876">
            <v>2023</v>
          </cell>
          <cell r="D876">
            <v>0</v>
          </cell>
          <cell r="E876">
            <v>3</v>
          </cell>
          <cell r="F876">
            <v>7</v>
          </cell>
          <cell r="G876">
            <v>13</v>
          </cell>
          <cell r="H876">
            <v>5000</v>
          </cell>
          <cell r="I876">
            <v>5600</v>
          </cell>
          <cell r="J876">
            <v>569</v>
          </cell>
          <cell r="K876">
            <v>1</v>
          </cell>
          <cell r="M876" t="str">
            <v>Aduana inteligente</v>
          </cell>
          <cell r="N876">
            <v>0</v>
          </cell>
          <cell r="O876">
            <v>0</v>
          </cell>
          <cell r="P876">
            <v>0</v>
          </cell>
          <cell r="Q876" t="str">
            <v>Pieza</v>
          </cell>
        </row>
        <row r="877">
          <cell r="B877" t="str">
            <v>3713500056005692</v>
          </cell>
          <cell r="C877">
            <v>2023</v>
          </cell>
          <cell r="D877">
            <v>0</v>
          </cell>
          <cell r="E877">
            <v>3</v>
          </cell>
          <cell r="F877">
            <v>7</v>
          </cell>
          <cell r="G877">
            <v>13</v>
          </cell>
          <cell r="H877">
            <v>5000</v>
          </cell>
          <cell r="I877">
            <v>5600</v>
          </cell>
          <cell r="J877">
            <v>569</v>
          </cell>
          <cell r="K877">
            <v>2</v>
          </cell>
          <cell r="M877" t="str">
            <v>Cabina para grabación de voz</v>
          </cell>
          <cell r="N877">
            <v>0</v>
          </cell>
          <cell r="O877">
            <v>0</v>
          </cell>
          <cell r="P877">
            <v>0</v>
          </cell>
          <cell r="Q877" t="str">
            <v>Pieza</v>
          </cell>
        </row>
        <row r="878">
          <cell r="B878" t="str">
            <v>3713500056005693</v>
          </cell>
          <cell r="C878">
            <v>2023</v>
          </cell>
          <cell r="D878">
            <v>0</v>
          </cell>
          <cell r="E878">
            <v>3</v>
          </cell>
          <cell r="F878">
            <v>7</v>
          </cell>
          <cell r="G878">
            <v>13</v>
          </cell>
          <cell r="H878">
            <v>5000</v>
          </cell>
          <cell r="I878">
            <v>5600</v>
          </cell>
          <cell r="J878">
            <v>569</v>
          </cell>
          <cell r="K878">
            <v>3</v>
          </cell>
          <cell r="M878" t="str">
            <v>Sistema de Protección de Acceso Vehicular</v>
          </cell>
          <cell r="N878">
            <v>0</v>
          </cell>
          <cell r="O878">
            <v>0</v>
          </cell>
          <cell r="P878">
            <v>0</v>
          </cell>
          <cell r="Q878" t="str">
            <v>Pieza</v>
          </cell>
        </row>
        <row r="879">
          <cell r="B879" t="str">
            <v>3714</v>
          </cell>
          <cell r="C879">
            <v>2023</v>
          </cell>
          <cell r="D879">
            <v>0</v>
          </cell>
          <cell r="E879">
            <v>3</v>
          </cell>
          <cell r="F879">
            <v>7</v>
          </cell>
          <cell r="G879">
            <v>14</v>
          </cell>
          <cell r="M879" t="str">
            <v>Fortalecimiento de la autoridad administrativa especializada del sistema de justicia penal para adolescentes</v>
          </cell>
          <cell r="N879">
            <v>0</v>
          </cell>
          <cell r="O879">
            <v>0</v>
          </cell>
          <cell r="P879">
            <v>0</v>
          </cell>
        </row>
        <row r="880">
          <cell r="B880" t="str">
            <v>37142000</v>
          </cell>
          <cell r="C880">
            <v>2023</v>
          </cell>
          <cell r="D880">
            <v>0</v>
          </cell>
          <cell r="E880">
            <v>3</v>
          </cell>
          <cell r="F880">
            <v>7</v>
          </cell>
          <cell r="G880">
            <v>14</v>
          </cell>
          <cell r="H880">
            <v>2000</v>
          </cell>
          <cell r="K880" t="str">
            <v/>
          </cell>
          <cell r="M880" t="str">
            <v>Materiales y Suministros</v>
          </cell>
          <cell r="N880">
            <v>0</v>
          </cell>
          <cell r="O880">
            <v>0</v>
          </cell>
          <cell r="P880">
            <v>0</v>
          </cell>
          <cell r="Q880" t="str">
            <v/>
          </cell>
        </row>
        <row r="881">
          <cell r="B881" t="str">
            <v>371420002900</v>
          </cell>
          <cell r="C881">
            <v>2023</v>
          </cell>
          <cell r="D881">
            <v>0</v>
          </cell>
          <cell r="E881">
            <v>3</v>
          </cell>
          <cell r="F881">
            <v>7</v>
          </cell>
          <cell r="G881">
            <v>14</v>
          </cell>
          <cell r="H881">
            <v>2000</v>
          </cell>
          <cell r="I881">
            <v>2900</v>
          </cell>
          <cell r="M881" t="str">
            <v>Herramientas, Refacciones y Accesorios Menores</v>
          </cell>
          <cell r="N881">
            <v>0</v>
          </cell>
          <cell r="O881">
            <v>0</v>
          </cell>
          <cell r="P881">
            <v>0</v>
          </cell>
          <cell r="Q881" t="str">
            <v/>
          </cell>
        </row>
        <row r="882">
          <cell r="B882" t="str">
            <v>371420002900291</v>
          </cell>
          <cell r="C882">
            <v>2023</v>
          </cell>
          <cell r="D882">
            <v>0</v>
          </cell>
          <cell r="E882">
            <v>3</v>
          </cell>
          <cell r="F882">
            <v>7</v>
          </cell>
          <cell r="G882">
            <v>14</v>
          </cell>
          <cell r="H882">
            <v>2000</v>
          </cell>
          <cell r="I882">
            <v>2900</v>
          </cell>
          <cell r="J882">
            <v>291</v>
          </cell>
          <cell r="M882" t="str">
            <v>Herramientas menores</v>
          </cell>
          <cell r="N882">
            <v>0</v>
          </cell>
          <cell r="O882">
            <v>0</v>
          </cell>
          <cell r="P882">
            <v>0</v>
          </cell>
          <cell r="Q882" t="str">
            <v/>
          </cell>
        </row>
        <row r="883">
          <cell r="B883" t="str">
            <v>3714200028002912</v>
          </cell>
          <cell r="C883">
            <v>2023</v>
          </cell>
          <cell r="D883">
            <v>0</v>
          </cell>
          <cell r="E883">
            <v>3</v>
          </cell>
          <cell r="F883">
            <v>7</v>
          </cell>
          <cell r="G883">
            <v>14</v>
          </cell>
          <cell r="H883">
            <v>2000</v>
          </cell>
          <cell r="I883">
            <v>2800</v>
          </cell>
          <cell r="J883">
            <v>291</v>
          </cell>
          <cell r="K883">
            <v>2</v>
          </cell>
          <cell r="M883" t="str">
            <v>Paletas para revisión de personas</v>
          </cell>
          <cell r="N883">
            <v>0</v>
          </cell>
          <cell r="O883">
            <v>0</v>
          </cell>
          <cell r="P883">
            <v>0</v>
          </cell>
          <cell r="Q883" t="str">
            <v>Pieza</v>
          </cell>
        </row>
        <row r="884">
          <cell r="B884" t="str">
            <v>37143000</v>
          </cell>
          <cell r="C884">
            <v>2023</v>
          </cell>
          <cell r="D884">
            <v>0</v>
          </cell>
          <cell r="E884">
            <v>3</v>
          </cell>
          <cell r="F884">
            <v>7</v>
          </cell>
          <cell r="G884">
            <v>14</v>
          </cell>
          <cell r="H884">
            <v>3000</v>
          </cell>
          <cell r="K884" t="str">
            <v/>
          </cell>
          <cell r="M884" t="str">
            <v>Servicios Generales</v>
          </cell>
          <cell r="N884">
            <v>0</v>
          </cell>
          <cell r="O884">
            <v>0</v>
          </cell>
          <cell r="P884">
            <v>0</v>
          </cell>
          <cell r="Q884" t="str">
            <v/>
          </cell>
        </row>
        <row r="885">
          <cell r="B885" t="str">
            <v>371430003100</v>
          </cell>
          <cell r="C885">
            <v>2023</v>
          </cell>
          <cell r="D885">
            <v>0</v>
          </cell>
          <cell r="E885">
            <v>3</v>
          </cell>
          <cell r="F885">
            <v>7</v>
          </cell>
          <cell r="G885">
            <v>14</v>
          </cell>
          <cell r="H885">
            <v>3000</v>
          </cell>
          <cell r="I885">
            <v>3100</v>
          </cell>
          <cell r="K885" t="str">
            <v/>
          </cell>
          <cell r="M885" t="str">
            <v>Servicios Básicos</v>
          </cell>
          <cell r="N885">
            <v>0</v>
          </cell>
          <cell r="O885">
            <v>0</v>
          </cell>
          <cell r="P885">
            <v>0</v>
          </cell>
          <cell r="Q885" t="str">
            <v/>
          </cell>
        </row>
        <row r="886">
          <cell r="B886" t="str">
            <v>371430003100316</v>
          </cell>
          <cell r="C886">
            <v>2023</v>
          </cell>
          <cell r="D886">
            <v>0</v>
          </cell>
          <cell r="E886">
            <v>3</v>
          </cell>
          <cell r="F886">
            <v>7</v>
          </cell>
          <cell r="G886">
            <v>14</v>
          </cell>
          <cell r="H886">
            <v>3000</v>
          </cell>
          <cell r="I886">
            <v>3100</v>
          </cell>
          <cell r="J886">
            <v>316</v>
          </cell>
          <cell r="M886" t="str">
            <v>Servicios de telecomunicaciones y satélites</v>
          </cell>
          <cell r="N886">
            <v>0</v>
          </cell>
          <cell r="O886">
            <v>0</v>
          </cell>
          <cell r="P886">
            <v>0</v>
          </cell>
          <cell r="Q886" t="str">
            <v/>
          </cell>
        </row>
        <row r="887">
          <cell r="B887" t="str">
            <v>3714300031003161</v>
          </cell>
          <cell r="C887">
            <v>2023</v>
          </cell>
          <cell r="D887">
            <v>0</v>
          </cell>
          <cell r="E887">
            <v>3</v>
          </cell>
          <cell r="F887">
            <v>7</v>
          </cell>
          <cell r="G887">
            <v>14</v>
          </cell>
          <cell r="H887">
            <v>3000</v>
          </cell>
          <cell r="I887">
            <v>3100</v>
          </cell>
          <cell r="J887">
            <v>316</v>
          </cell>
          <cell r="K887">
            <v>1</v>
          </cell>
          <cell r="M887" t="str">
            <v>Red de telecomunicaciones</v>
          </cell>
          <cell r="N887">
            <v>0</v>
          </cell>
          <cell r="O887">
            <v>0</v>
          </cell>
          <cell r="P887">
            <v>0</v>
          </cell>
          <cell r="Q887" t="str">
            <v>Servicio</v>
          </cell>
        </row>
        <row r="888">
          <cell r="B888" t="str">
            <v>371430003100317</v>
          </cell>
          <cell r="C888">
            <v>2023</v>
          </cell>
          <cell r="D888">
            <v>0</v>
          </cell>
          <cell r="E888">
            <v>3</v>
          </cell>
          <cell r="F888">
            <v>7</v>
          </cell>
          <cell r="G888">
            <v>14</v>
          </cell>
          <cell r="H888">
            <v>3000</v>
          </cell>
          <cell r="I888">
            <v>3100</v>
          </cell>
          <cell r="J888">
            <v>317</v>
          </cell>
          <cell r="M888" t="str">
            <v>Servicios de acceso de Internet, redes y procesamiento de información</v>
          </cell>
          <cell r="N888">
            <v>0</v>
          </cell>
          <cell r="O888">
            <v>0</v>
          </cell>
          <cell r="P888">
            <v>0</v>
          </cell>
          <cell r="Q888" t="str">
            <v/>
          </cell>
        </row>
        <row r="889">
          <cell r="B889" t="str">
            <v>3714300031003171</v>
          </cell>
          <cell r="C889">
            <v>2023</v>
          </cell>
          <cell r="D889">
            <v>0</v>
          </cell>
          <cell r="E889">
            <v>3</v>
          </cell>
          <cell r="F889">
            <v>7</v>
          </cell>
          <cell r="G889">
            <v>14</v>
          </cell>
          <cell r="H889">
            <v>3000</v>
          </cell>
          <cell r="I889">
            <v>3100</v>
          </cell>
          <cell r="J889">
            <v>317</v>
          </cell>
          <cell r="K889">
            <v>1</v>
          </cell>
          <cell r="M889" t="str">
            <v>Servicios de conducción de señales analógicas y digitales</v>
          </cell>
          <cell r="N889">
            <v>0</v>
          </cell>
          <cell r="O889">
            <v>0</v>
          </cell>
          <cell r="P889">
            <v>0</v>
          </cell>
          <cell r="Q889" t="str">
            <v>Servicio</v>
          </cell>
        </row>
        <row r="890">
          <cell r="B890" t="str">
            <v>371430003300</v>
          </cell>
          <cell r="C890">
            <v>2023</v>
          </cell>
          <cell r="D890">
            <v>0</v>
          </cell>
          <cell r="E890">
            <v>3</v>
          </cell>
          <cell r="F890">
            <v>7</v>
          </cell>
          <cell r="G890">
            <v>14</v>
          </cell>
          <cell r="H890">
            <v>3000</v>
          </cell>
          <cell r="I890">
            <v>3300</v>
          </cell>
          <cell r="K890" t="str">
            <v/>
          </cell>
          <cell r="M890" t="str">
            <v>Servicios Profesionales, Científicos, Técnicos y Otros Servicios</v>
          </cell>
          <cell r="N890">
            <v>0</v>
          </cell>
          <cell r="O890">
            <v>0</v>
          </cell>
          <cell r="P890">
            <v>0</v>
          </cell>
          <cell r="Q890" t="str">
            <v/>
          </cell>
        </row>
        <row r="891">
          <cell r="B891" t="str">
            <v>371430003300333</v>
          </cell>
          <cell r="C891">
            <v>2023</v>
          </cell>
          <cell r="D891">
            <v>0</v>
          </cell>
          <cell r="E891">
            <v>3</v>
          </cell>
          <cell r="F891">
            <v>7</v>
          </cell>
          <cell r="G891">
            <v>14</v>
          </cell>
          <cell r="H891">
            <v>3000</v>
          </cell>
          <cell r="I891">
            <v>3300</v>
          </cell>
          <cell r="J891">
            <v>333</v>
          </cell>
          <cell r="M891" t="str">
            <v>Servicios de consultoría administrativa, procesos, técnica y en tecnologías de la información</v>
          </cell>
          <cell r="N891">
            <v>0</v>
          </cell>
          <cell r="O891">
            <v>0</v>
          </cell>
          <cell r="P891">
            <v>0</v>
          </cell>
          <cell r="Q891" t="str">
            <v/>
          </cell>
        </row>
        <row r="892">
          <cell r="B892" t="str">
            <v>3714300033003331</v>
          </cell>
          <cell r="C892">
            <v>2023</v>
          </cell>
          <cell r="D892">
            <v>0</v>
          </cell>
          <cell r="E892">
            <v>3</v>
          </cell>
          <cell r="F892">
            <v>7</v>
          </cell>
          <cell r="G892">
            <v>14</v>
          </cell>
          <cell r="H892">
            <v>3000</v>
          </cell>
          <cell r="I892">
            <v>3300</v>
          </cell>
          <cell r="J892">
            <v>333</v>
          </cell>
          <cell r="K892">
            <v>1</v>
          </cell>
          <cell r="M892" t="str">
            <v>Servicios de informática</v>
          </cell>
          <cell r="N892">
            <v>0</v>
          </cell>
          <cell r="O892">
            <v>0</v>
          </cell>
          <cell r="P892">
            <v>0</v>
          </cell>
          <cell r="Q892" t="str">
            <v>Servicio</v>
          </cell>
        </row>
        <row r="893">
          <cell r="B893" t="str">
            <v>37145000</v>
          </cell>
          <cell r="C893">
            <v>2023</v>
          </cell>
          <cell r="D893">
            <v>0</v>
          </cell>
          <cell r="E893">
            <v>3</v>
          </cell>
          <cell r="F893">
            <v>7</v>
          </cell>
          <cell r="G893">
            <v>14</v>
          </cell>
          <cell r="H893">
            <v>5000</v>
          </cell>
          <cell r="K893" t="str">
            <v/>
          </cell>
          <cell r="M893" t="str">
            <v>Bienes Muebles, Inmuebles e Intangibles</v>
          </cell>
          <cell r="N893">
            <v>0</v>
          </cell>
          <cell r="O893">
            <v>0</v>
          </cell>
          <cell r="P893">
            <v>0</v>
          </cell>
          <cell r="Q893" t="str">
            <v/>
          </cell>
        </row>
        <row r="894">
          <cell r="B894" t="str">
            <v>371450005100</v>
          </cell>
          <cell r="C894">
            <v>2023</v>
          </cell>
          <cell r="D894">
            <v>0</v>
          </cell>
          <cell r="E894">
            <v>3</v>
          </cell>
          <cell r="F894">
            <v>7</v>
          </cell>
          <cell r="G894">
            <v>14</v>
          </cell>
          <cell r="H894">
            <v>5000</v>
          </cell>
          <cell r="I894">
            <v>5100</v>
          </cell>
          <cell r="K894" t="str">
            <v/>
          </cell>
          <cell r="M894" t="str">
            <v>Mobiliario y Equipo de Administración</v>
          </cell>
          <cell r="N894">
            <v>0</v>
          </cell>
          <cell r="O894">
            <v>0</v>
          </cell>
          <cell r="P894">
            <v>0</v>
          </cell>
          <cell r="Q894" t="str">
            <v/>
          </cell>
        </row>
        <row r="895">
          <cell r="B895" t="str">
            <v>371450005100515</v>
          </cell>
          <cell r="C895">
            <v>2023</v>
          </cell>
          <cell r="D895">
            <v>0</v>
          </cell>
          <cell r="E895">
            <v>3</v>
          </cell>
          <cell r="F895">
            <v>7</v>
          </cell>
          <cell r="G895">
            <v>14</v>
          </cell>
          <cell r="H895">
            <v>5000</v>
          </cell>
          <cell r="I895">
            <v>5100</v>
          </cell>
          <cell r="J895">
            <v>515</v>
          </cell>
          <cell r="M895" t="str">
            <v>Equipo de cómputo y de tecnologías de la información</v>
          </cell>
          <cell r="N895">
            <v>0</v>
          </cell>
          <cell r="O895">
            <v>0</v>
          </cell>
          <cell r="P895">
            <v>0</v>
          </cell>
          <cell r="Q895" t="str">
            <v/>
          </cell>
        </row>
        <row r="896">
          <cell r="B896" t="str">
            <v>3714500051005151</v>
          </cell>
          <cell r="C896">
            <v>2023</v>
          </cell>
          <cell r="D896">
            <v>0</v>
          </cell>
          <cell r="E896">
            <v>3</v>
          </cell>
          <cell r="F896">
            <v>7</v>
          </cell>
          <cell r="G896">
            <v>14</v>
          </cell>
          <cell r="H896">
            <v>5000</v>
          </cell>
          <cell r="I896">
            <v>5100</v>
          </cell>
          <cell r="J896">
            <v>515</v>
          </cell>
          <cell r="K896">
            <v>1</v>
          </cell>
          <cell r="M896" t="str">
            <v>Computadora de escritorio</v>
          </cell>
          <cell r="N896">
            <v>0</v>
          </cell>
          <cell r="O896">
            <v>0</v>
          </cell>
          <cell r="P896">
            <v>0</v>
          </cell>
          <cell r="Q896" t="str">
            <v>Pieza</v>
          </cell>
        </row>
        <row r="897">
          <cell r="B897" t="str">
            <v>3714500051005152</v>
          </cell>
          <cell r="C897">
            <v>2023</v>
          </cell>
          <cell r="D897">
            <v>0</v>
          </cell>
          <cell r="E897">
            <v>3</v>
          </cell>
          <cell r="F897">
            <v>7</v>
          </cell>
          <cell r="G897">
            <v>14</v>
          </cell>
          <cell r="H897">
            <v>5000</v>
          </cell>
          <cell r="I897">
            <v>5100</v>
          </cell>
          <cell r="J897">
            <v>515</v>
          </cell>
          <cell r="K897">
            <v>2</v>
          </cell>
          <cell r="M897" t="str">
            <v>Computadora portátil</v>
          </cell>
          <cell r="N897">
            <v>0</v>
          </cell>
          <cell r="O897">
            <v>0</v>
          </cell>
          <cell r="P897">
            <v>0</v>
          </cell>
          <cell r="Q897" t="str">
            <v>Pieza</v>
          </cell>
        </row>
        <row r="898">
          <cell r="B898" t="str">
            <v>3714500051005153</v>
          </cell>
          <cell r="C898">
            <v>2023</v>
          </cell>
          <cell r="D898">
            <v>0</v>
          </cell>
          <cell r="E898">
            <v>3</v>
          </cell>
          <cell r="F898">
            <v>7</v>
          </cell>
          <cell r="G898">
            <v>14</v>
          </cell>
          <cell r="H898">
            <v>5000</v>
          </cell>
          <cell r="I898">
            <v>5100</v>
          </cell>
          <cell r="J898">
            <v>515</v>
          </cell>
          <cell r="K898">
            <v>3</v>
          </cell>
          <cell r="M898" t="str">
            <v>Digitalizador de voz</v>
          </cell>
          <cell r="N898">
            <v>0</v>
          </cell>
          <cell r="O898">
            <v>0</v>
          </cell>
          <cell r="P898">
            <v>0</v>
          </cell>
          <cell r="Q898" t="str">
            <v>Pieza</v>
          </cell>
        </row>
        <row r="899">
          <cell r="B899" t="str">
            <v>3714500051005154</v>
          </cell>
          <cell r="C899">
            <v>2023</v>
          </cell>
          <cell r="D899">
            <v>0</v>
          </cell>
          <cell r="E899">
            <v>3</v>
          </cell>
          <cell r="F899">
            <v>7</v>
          </cell>
          <cell r="G899">
            <v>14</v>
          </cell>
          <cell r="H899">
            <v>5000</v>
          </cell>
          <cell r="I899">
            <v>5100</v>
          </cell>
          <cell r="J899">
            <v>515</v>
          </cell>
          <cell r="K899">
            <v>4</v>
          </cell>
          <cell r="M899" t="str">
            <v>Equipo biométrico</v>
          </cell>
          <cell r="N899">
            <v>0</v>
          </cell>
          <cell r="O899">
            <v>0</v>
          </cell>
          <cell r="P899">
            <v>0</v>
          </cell>
          <cell r="Q899" t="str">
            <v>Pieza</v>
          </cell>
        </row>
        <row r="900">
          <cell r="B900" t="str">
            <v>3714500051005155</v>
          </cell>
          <cell r="C900">
            <v>2023</v>
          </cell>
          <cell r="D900">
            <v>0</v>
          </cell>
          <cell r="E900">
            <v>3</v>
          </cell>
          <cell r="F900">
            <v>7</v>
          </cell>
          <cell r="G900">
            <v>14</v>
          </cell>
          <cell r="H900">
            <v>5000</v>
          </cell>
          <cell r="I900">
            <v>5100</v>
          </cell>
          <cell r="J900">
            <v>515</v>
          </cell>
          <cell r="K900">
            <v>5</v>
          </cell>
          <cell r="M900" t="str">
            <v>Lector de iris</v>
          </cell>
          <cell r="N900">
            <v>0</v>
          </cell>
          <cell r="O900">
            <v>0</v>
          </cell>
          <cell r="P900">
            <v>0</v>
          </cell>
          <cell r="Q900" t="str">
            <v>Pieza</v>
          </cell>
        </row>
        <row r="901">
          <cell r="B901" t="str">
            <v>3714500051005156</v>
          </cell>
          <cell r="C901">
            <v>2023</v>
          </cell>
          <cell r="D901">
            <v>0</v>
          </cell>
          <cell r="E901">
            <v>3</v>
          </cell>
          <cell r="F901">
            <v>7</v>
          </cell>
          <cell r="G901">
            <v>14</v>
          </cell>
          <cell r="H901">
            <v>5000</v>
          </cell>
          <cell r="I901">
            <v>5100</v>
          </cell>
          <cell r="J901">
            <v>515</v>
          </cell>
          <cell r="K901">
            <v>6</v>
          </cell>
          <cell r="M901" t="str">
            <v>Servidor de datos</v>
          </cell>
          <cell r="N901">
            <v>0</v>
          </cell>
          <cell r="O901">
            <v>0</v>
          </cell>
          <cell r="P901">
            <v>0</v>
          </cell>
          <cell r="Q901" t="str">
            <v>Pieza</v>
          </cell>
        </row>
        <row r="902">
          <cell r="B902" t="str">
            <v>3714500051005157</v>
          </cell>
          <cell r="C902">
            <v>2023</v>
          </cell>
          <cell r="D902">
            <v>0</v>
          </cell>
          <cell r="E902">
            <v>3</v>
          </cell>
          <cell r="F902">
            <v>7</v>
          </cell>
          <cell r="G902">
            <v>14</v>
          </cell>
          <cell r="H902">
            <v>5000</v>
          </cell>
          <cell r="I902">
            <v>5100</v>
          </cell>
          <cell r="J902">
            <v>515</v>
          </cell>
          <cell r="K902">
            <v>7</v>
          </cell>
          <cell r="M902" t="str">
            <v>Unidad de protección y respaldo de energía (UPS)</v>
          </cell>
          <cell r="N902">
            <v>0</v>
          </cell>
          <cell r="O902">
            <v>0</v>
          </cell>
          <cell r="P902">
            <v>0</v>
          </cell>
          <cell r="Q902" t="str">
            <v>Pieza</v>
          </cell>
        </row>
        <row r="903">
          <cell r="B903" t="str">
            <v>371450005200</v>
          </cell>
          <cell r="C903">
            <v>2023</v>
          </cell>
          <cell r="D903">
            <v>0</v>
          </cell>
          <cell r="E903">
            <v>3</v>
          </cell>
          <cell r="F903">
            <v>7</v>
          </cell>
          <cell r="G903">
            <v>14</v>
          </cell>
          <cell r="H903">
            <v>5000</v>
          </cell>
          <cell r="I903">
            <v>5200</v>
          </cell>
          <cell r="M903" t="str">
            <v xml:space="preserve">Moobiliario y Equipo educacional y Recreativo </v>
          </cell>
          <cell r="N903">
            <v>0</v>
          </cell>
          <cell r="O903">
            <v>0</v>
          </cell>
          <cell r="P903">
            <v>0</v>
          </cell>
        </row>
        <row r="904">
          <cell r="B904" t="str">
            <v>371450005200521</v>
          </cell>
          <cell r="C904">
            <v>2023</v>
          </cell>
          <cell r="D904">
            <v>0</v>
          </cell>
          <cell r="E904">
            <v>3</v>
          </cell>
          <cell r="F904">
            <v>7</v>
          </cell>
          <cell r="G904">
            <v>14</v>
          </cell>
          <cell r="H904">
            <v>5000</v>
          </cell>
          <cell r="I904">
            <v>5200</v>
          </cell>
          <cell r="J904">
            <v>521</v>
          </cell>
          <cell r="M904" t="str">
            <v>Equipos y aparatos audiovisuales</v>
          </cell>
          <cell r="N904">
            <v>0</v>
          </cell>
          <cell r="O904">
            <v>0</v>
          </cell>
          <cell r="P904">
            <v>0</v>
          </cell>
        </row>
        <row r="905">
          <cell r="B905" t="str">
            <v>3714500052005211</v>
          </cell>
          <cell r="C905">
            <v>2023</v>
          </cell>
          <cell r="D905">
            <v>0</v>
          </cell>
          <cell r="E905">
            <v>3</v>
          </cell>
          <cell r="F905">
            <v>7</v>
          </cell>
          <cell r="G905">
            <v>14</v>
          </cell>
          <cell r="H905">
            <v>5000</v>
          </cell>
          <cell r="I905">
            <v>5200</v>
          </cell>
          <cell r="J905">
            <v>521</v>
          </cell>
          <cell r="K905">
            <v>1</v>
          </cell>
          <cell r="M905" t="str">
            <v>Grabadora</v>
          </cell>
          <cell r="N905">
            <v>0</v>
          </cell>
          <cell r="O905">
            <v>0</v>
          </cell>
          <cell r="P905">
            <v>0</v>
          </cell>
          <cell r="Q905" t="str">
            <v>Pieza</v>
          </cell>
        </row>
        <row r="906">
          <cell r="B906" t="str">
            <v>371450005200523</v>
          </cell>
          <cell r="C906">
            <v>2023</v>
          </cell>
          <cell r="D906">
            <v>0</v>
          </cell>
          <cell r="E906">
            <v>3</v>
          </cell>
          <cell r="F906">
            <v>7</v>
          </cell>
          <cell r="G906">
            <v>14</v>
          </cell>
          <cell r="H906">
            <v>5000</v>
          </cell>
          <cell r="I906">
            <v>5200</v>
          </cell>
          <cell r="J906">
            <v>523</v>
          </cell>
          <cell r="M906" t="str">
            <v>Cámaras fotográficas y de video</v>
          </cell>
          <cell r="N906">
            <v>0</v>
          </cell>
          <cell r="O906">
            <v>0</v>
          </cell>
          <cell r="P906">
            <v>0</v>
          </cell>
        </row>
        <row r="907">
          <cell r="B907" t="str">
            <v>3714500052005231</v>
          </cell>
          <cell r="C907">
            <v>2023</v>
          </cell>
          <cell r="D907">
            <v>0</v>
          </cell>
          <cell r="E907">
            <v>3</v>
          </cell>
          <cell r="F907">
            <v>7</v>
          </cell>
          <cell r="G907">
            <v>14</v>
          </cell>
          <cell r="H907">
            <v>5000</v>
          </cell>
          <cell r="I907">
            <v>5200</v>
          </cell>
          <cell r="J907">
            <v>523</v>
          </cell>
          <cell r="K907">
            <v>1</v>
          </cell>
          <cell r="M907" t="str">
            <v>Videoproyector</v>
          </cell>
          <cell r="N907">
            <v>0</v>
          </cell>
          <cell r="O907">
            <v>0</v>
          </cell>
          <cell r="P907">
            <v>0</v>
          </cell>
          <cell r="Q907" t="str">
            <v>Pieza</v>
          </cell>
        </row>
        <row r="908">
          <cell r="B908" t="str">
            <v>371450005300</v>
          </cell>
          <cell r="C908">
            <v>2023</v>
          </cell>
          <cell r="D908">
            <v>0</v>
          </cell>
          <cell r="E908">
            <v>3</v>
          </cell>
          <cell r="F908">
            <v>7</v>
          </cell>
          <cell r="G908">
            <v>14</v>
          </cell>
          <cell r="H908">
            <v>5000</v>
          </cell>
          <cell r="I908">
            <v>5300</v>
          </cell>
          <cell r="M908" t="str">
            <v>Equipo e Instrumental Médico y de Laboratorio</v>
          </cell>
          <cell r="N908">
            <v>0</v>
          </cell>
          <cell r="O908">
            <v>0</v>
          </cell>
          <cell r="P908">
            <v>0</v>
          </cell>
        </row>
        <row r="909">
          <cell r="B909" t="str">
            <v>371450005300531</v>
          </cell>
          <cell r="C909">
            <v>2023</v>
          </cell>
          <cell r="D909">
            <v>0</v>
          </cell>
          <cell r="E909">
            <v>3</v>
          </cell>
          <cell r="F909">
            <v>7</v>
          </cell>
          <cell r="G909">
            <v>14</v>
          </cell>
          <cell r="H909">
            <v>5000</v>
          </cell>
          <cell r="I909">
            <v>5300</v>
          </cell>
          <cell r="J909">
            <v>531</v>
          </cell>
          <cell r="M909" t="str">
            <v>Equipo médico y de laboratorio</v>
          </cell>
          <cell r="N909">
            <v>0</v>
          </cell>
          <cell r="O909">
            <v>0</v>
          </cell>
          <cell r="P909">
            <v>0</v>
          </cell>
        </row>
        <row r="910">
          <cell r="B910" t="str">
            <v>3714500053005311</v>
          </cell>
          <cell r="C910">
            <v>2023</v>
          </cell>
          <cell r="D910">
            <v>0</v>
          </cell>
          <cell r="E910">
            <v>3</v>
          </cell>
          <cell r="F910">
            <v>7</v>
          </cell>
          <cell r="G910">
            <v>14</v>
          </cell>
          <cell r="H910">
            <v>5000</v>
          </cell>
          <cell r="I910">
            <v>5300</v>
          </cell>
          <cell r="J910">
            <v>531</v>
          </cell>
          <cell r="K910">
            <v>1</v>
          </cell>
          <cell r="M910" t="str">
            <v>Caja obscura para revelar placa de rayos X dental</v>
          </cell>
          <cell r="N910">
            <v>0</v>
          </cell>
          <cell r="O910">
            <v>0</v>
          </cell>
          <cell r="P910">
            <v>0</v>
          </cell>
          <cell r="Q910" t="str">
            <v>Pieza</v>
          </cell>
        </row>
        <row r="911">
          <cell r="B911" t="str">
            <v>3714500053005312</v>
          </cell>
          <cell r="C911">
            <v>2023</v>
          </cell>
          <cell r="D911">
            <v>0</v>
          </cell>
          <cell r="E911">
            <v>3</v>
          </cell>
          <cell r="F911">
            <v>7</v>
          </cell>
          <cell r="G911">
            <v>14</v>
          </cell>
          <cell r="H911">
            <v>5000</v>
          </cell>
          <cell r="I911">
            <v>5300</v>
          </cell>
          <cell r="J911">
            <v>531</v>
          </cell>
          <cell r="K911">
            <v>2</v>
          </cell>
          <cell r="M911" t="str">
            <v>Carro rojo de emergencia</v>
          </cell>
          <cell r="N911">
            <v>0</v>
          </cell>
          <cell r="O911">
            <v>0</v>
          </cell>
          <cell r="P911">
            <v>0</v>
          </cell>
          <cell r="Q911" t="str">
            <v>Pieza</v>
          </cell>
        </row>
        <row r="912">
          <cell r="B912" t="str">
            <v>3714500053005313</v>
          </cell>
          <cell r="C912">
            <v>2023</v>
          </cell>
          <cell r="D912">
            <v>0</v>
          </cell>
          <cell r="E912">
            <v>3</v>
          </cell>
          <cell r="F912">
            <v>7</v>
          </cell>
          <cell r="G912">
            <v>14</v>
          </cell>
          <cell r="H912">
            <v>5000</v>
          </cell>
          <cell r="I912">
            <v>5300</v>
          </cell>
          <cell r="J912">
            <v>531</v>
          </cell>
          <cell r="K912">
            <v>3</v>
          </cell>
          <cell r="M912" t="str">
            <v>Cuna de calor radiante</v>
          </cell>
          <cell r="N912">
            <v>0</v>
          </cell>
          <cell r="O912">
            <v>0</v>
          </cell>
          <cell r="P912">
            <v>0</v>
          </cell>
          <cell r="Q912" t="str">
            <v>Pieza</v>
          </cell>
        </row>
        <row r="913">
          <cell r="B913" t="str">
            <v>3714500053005314</v>
          </cell>
          <cell r="C913">
            <v>2023</v>
          </cell>
          <cell r="D913">
            <v>0</v>
          </cell>
          <cell r="E913">
            <v>3</v>
          </cell>
          <cell r="F913">
            <v>7</v>
          </cell>
          <cell r="G913">
            <v>14</v>
          </cell>
          <cell r="H913">
            <v>5000</v>
          </cell>
          <cell r="I913">
            <v>5300</v>
          </cell>
          <cell r="J913">
            <v>531</v>
          </cell>
          <cell r="K913">
            <v>4</v>
          </cell>
          <cell r="M913" t="str">
            <v>Electrocardiógrafo</v>
          </cell>
          <cell r="N913">
            <v>0</v>
          </cell>
          <cell r="O913">
            <v>0</v>
          </cell>
          <cell r="P913">
            <v>0</v>
          </cell>
          <cell r="Q913" t="str">
            <v>Pieza</v>
          </cell>
        </row>
        <row r="914">
          <cell r="B914" t="str">
            <v>3714500053005315</v>
          </cell>
          <cell r="C914">
            <v>2023</v>
          </cell>
          <cell r="D914">
            <v>0</v>
          </cell>
          <cell r="E914">
            <v>3</v>
          </cell>
          <cell r="F914">
            <v>7</v>
          </cell>
          <cell r="G914">
            <v>14</v>
          </cell>
          <cell r="H914">
            <v>5000</v>
          </cell>
          <cell r="I914">
            <v>5300</v>
          </cell>
          <cell r="J914">
            <v>531</v>
          </cell>
          <cell r="K914">
            <v>5</v>
          </cell>
          <cell r="M914" t="str">
            <v>Electrocauterio</v>
          </cell>
          <cell r="N914">
            <v>0</v>
          </cell>
          <cell r="O914">
            <v>0</v>
          </cell>
          <cell r="P914">
            <v>0</v>
          </cell>
          <cell r="Q914" t="str">
            <v>Pieza</v>
          </cell>
        </row>
        <row r="915">
          <cell r="B915" t="str">
            <v>3714500053005316</v>
          </cell>
          <cell r="C915">
            <v>2023</v>
          </cell>
          <cell r="D915">
            <v>0</v>
          </cell>
          <cell r="E915">
            <v>3</v>
          </cell>
          <cell r="F915">
            <v>7</v>
          </cell>
          <cell r="G915">
            <v>14</v>
          </cell>
          <cell r="H915">
            <v>5000</v>
          </cell>
          <cell r="I915">
            <v>5300</v>
          </cell>
          <cell r="J915">
            <v>531</v>
          </cell>
          <cell r="K915">
            <v>6</v>
          </cell>
          <cell r="M915" t="str">
            <v>Equipo de química sanguínea</v>
          </cell>
          <cell r="N915">
            <v>0</v>
          </cell>
          <cell r="O915">
            <v>0</v>
          </cell>
          <cell r="P915">
            <v>0</v>
          </cell>
          <cell r="Q915" t="str">
            <v>Pieza</v>
          </cell>
        </row>
        <row r="916">
          <cell r="B916" t="str">
            <v>3714500053005317</v>
          </cell>
          <cell r="C916">
            <v>2023</v>
          </cell>
          <cell r="D916">
            <v>0</v>
          </cell>
          <cell r="E916">
            <v>3</v>
          </cell>
          <cell r="F916">
            <v>7</v>
          </cell>
          <cell r="G916">
            <v>14</v>
          </cell>
          <cell r="H916">
            <v>5000</v>
          </cell>
          <cell r="I916">
            <v>5300</v>
          </cell>
          <cell r="J916">
            <v>531</v>
          </cell>
          <cell r="K916">
            <v>7</v>
          </cell>
          <cell r="M916" t="str">
            <v>Espectrofotómetro</v>
          </cell>
          <cell r="N916">
            <v>0</v>
          </cell>
          <cell r="O916">
            <v>0</v>
          </cell>
          <cell r="P916">
            <v>0</v>
          </cell>
          <cell r="Q916" t="str">
            <v>Pieza</v>
          </cell>
        </row>
        <row r="917">
          <cell r="B917" t="str">
            <v>3714500053005318</v>
          </cell>
          <cell r="C917">
            <v>2023</v>
          </cell>
          <cell r="D917">
            <v>0</v>
          </cell>
          <cell r="E917">
            <v>3</v>
          </cell>
          <cell r="F917">
            <v>7</v>
          </cell>
          <cell r="G917">
            <v>14</v>
          </cell>
          <cell r="H917">
            <v>5000</v>
          </cell>
          <cell r="I917">
            <v>5300</v>
          </cell>
          <cell r="J917">
            <v>531</v>
          </cell>
          <cell r="K917">
            <v>8</v>
          </cell>
          <cell r="M917" t="str">
            <v>Generador radiológico</v>
          </cell>
          <cell r="N917">
            <v>0</v>
          </cell>
          <cell r="O917">
            <v>0</v>
          </cell>
          <cell r="P917">
            <v>0</v>
          </cell>
          <cell r="Q917" t="str">
            <v>Pieza</v>
          </cell>
        </row>
        <row r="918">
          <cell r="B918" t="str">
            <v>3714500053005319</v>
          </cell>
          <cell r="C918">
            <v>2023</v>
          </cell>
          <cell r="D918">
            <v>0</v>
          </cell>
          <cell r="E918">
            <v>3</v>
          </cell>
          <cell r="F918">
            <v>7</v>
          </cell>
          <cell r="G918">
            <v>14</v>
          </cell>
          <cell r="H918">
            <v>5000</v>
          </cell>
          <cell r="I918">
            <v>5300</v>
          </cell>
          <cell r="J918">
            <v>531</v>
          </cell>
          <cell r="K918">
            <v>9</v>
          </cell>
          <cell r="M918" t="str">
            <v>Negatoscopio</v>
          </cell>
          <cell r="N918">
            <v>0</v>
          </cell>
          <cell r="O918">
            <v>0</v>
          </cell>
          <cell r="P918">
            <v>0</v>
          </cell>
          <cell r="Q918" t="str">
            <v>Pieza</v>
          </cell>
        </row>
        <row r="919">
          <cell r="B919" t="str">
            <v>37145000530053110</v>
          </cell>
          <cell r="C919">
            <v>2023</v>
          </cell>
          <cell r="D919">
            <v>0</v>
          </cell>
          <cell r="E919">
            <v>3</v>
          </cell>
          <cell r="F919">
            <v>7</v>
          </cell>
          <cell r="G919">
            <v>14</v>
          </cell>
          <cell r="H919">
            <v>5000</v>
          </cell>
          <cell r="I919">
            <v>5300</v>
          </cell>
          <cell r="J919">
            <v>531</v>
          </cell>
          <cell r="K919">
            <v>10</v>
          </cell>
          <cell r="M919" t="str">
            <v>Sistema para inactivar o esterilizar los residuos peligrosos biológicos</v>
          </cell>
          <cell r="N919">
            <v>0</v>
          </cell>
          <cell r="O919">
            <v>0</v>
          </cell>
          <cell r="P919">
            <v>0</v>
          </cell>
          <cell r="Q919" t="str">
            <v>Pieza</v>
          </cell>
        </row>
        <row r="920">
          <cell r="B920" t="str">
            <v>37145000530053111</v>
          </cell>
          <cell r="C920">
            <v>2023</v>
          </cell>
          <cell r="D920">
            <v>0</v>
          </cell>
          <cell r="E920">
            <v>3</v>
          </cell>
          <cell r="F920">
            <v>7</v>
          </cell>
          <cell r="G920">
            <v>14</v>
          </cell>
          <cell r="H920">
            <v>5000</v>
          </cell>
          <cell r="I920">
            <v>5300</v>
          </cell>
          <cell r="J920">
            <v>531</v>
          </cell>
          <cell r="K920">
            <v>11</v>
          </cell>
          <cell r="M920" t="str">
            <v>Sistema para marcar placas</v>
          </cell>
          <cell r="N920">
            <v>0</v>
          </cell>
          <cell r="O920">
            <v>0</v>
          </cell>
          <cell r="P920">
            <v>0</v>
          </cell>
          <cell r="Q920" t="str">
            <v>Pieza</v>
          </cell>
        </row>
        <row r="921">
          <cell r="B921" t="str">
            <v>37145000530053112</v>
          </cell>
          <cell r="C921">
            <v>2023</v>
          </cell>
          <cell r="D921">
            <v>0</v>
          </cell>
          <cell r="E921">
            <v>3</v>
          </cell>
          <cell r="F921">
            <v>7</v>
          </cell>
          <cell r="G921">
            <v>14</v>
          </cell>
          <cell r="H921">
            <v>5000</v>
          </cell>
          <cell r="I921">
            <v>5300</v>
          </cell>
          <cell r="J921">
            <v>531</v>
          </cell>
          <cell r="K921">
            <v>12</v>
          </cell>
          <cell r="M921" t="str">
            <v>Sistema para recolectar residuos peligrosos y para inactivar o esterilizar</v>
          </cell>
          <cell r="N921">
            <v>0</v>
          </cell>
          <cell r="O921">
            <v>0</v>
          </cell>
          <cell r="P921">
            <v>0</v>
          </cell>
          <cell r="Q921" t="str">
            <v>Pieza</v>
          </cell>
        </row>
        <row r="922">
          <cell r="B922" t="str">
            <v>37145000530053113</v>
          </cell>
          <cell r="C922">
            <v>2023</v>
          </cell>
          <cell r="D922">
            <v>0</v>
          </cell>
          <cell r="E922">
            <v>3</v>
          </cell>
          <cell r="F922">
            <v>7</v>
          </cell>
          <cell r="G922">
            <v>14</v>
          </cell>
          <cell r="H922">
            <v>5000</v>
          </cell>
          <cell r="I922">
            <v>5300</v>
          </cell>
          <cell r="J922">
            <v>531</v>
          </cell>
          <cell r="K922">
            <v>13</v>
          </cell>
          <cell r="M922" t="str">
            <v>Tanque compresor de oxígeno grado médico</v>
          </cell>
          <cell r="N922">
            <v>0</v>
          </cell>
          <cell r="O922">
            <v>0</v>
          </cell>
          <cell r="P922">
            <v>0</v>
          </cell>
          <cell r="Q922" t="str">
            <v>Pieza</v>
          </cell>
        </row>
        <row r="923">
          <cell r="B923" t="str">
            <v>371450005300532</v>
          </cell>
          <cell r="C923">
            <v>2023</v>
          </cell>
          <cell r="D923">
            <v>0</v>
          </cell>
          <cell r="E923">
            <v>3</v>
          </cell>
          <cell r="F923">
            <v>7</v>
          </cell>
          <cell r="G923">
            <v>14</v>
          </cell>
          <cell r="H923">
            <v>5000</v>
          </cell>
          <cell r="I923">
            <v>5300</v>
          </cell>
          <cell r="J923">
            <v>532</v>
          </cell>
          <cell r="M923" t="str">
            <v>Instrumental médico y de laboratorio</v>
          </cell>
          <cell r="N923">
            <v>0</v>
          </cell>
          <cell r="O923">
            <v>0</v>
          </cell>
          <cell r="P923">
            <v>0</v>
          </cell>
        </row>
        <row r="924">
          <cell r="B924" t="str">
            <v>3714500053005321</v>
          </cell>
          <cell r="C924">
            <v>2023</v>
          </cell>
          <cell r="D924">
            <v>0</v>
          </cell>
          <cell r="E924">
            <v>3</v>
          </cell>
          <cell r="F924">
            <v>7</v>
          </cell>
          <cell r="G924">
            <v>14</v>
          </cell>
          <cell r="H924">
            <v>5000</v>
          </cell>
          <cell r="I924">
            <v>5300</v>
          </cell>
          <cell r="J924">
            <v>532</v>
          </cell>
          <cell r="K924">
            <v>1</v>
          </cell>
          <cell r="M924" t="str">
            <v>Cámara de neubawer</v>
          </cell>
          <cell r="N924">
            <v>0</v>
          </cell>
          <cell r="O924">
            <v>0</v>
          </cell>
          <cell r="P924">
            <v>0</v>
          </cell>
          <cell r="Q924" t="str">
            <v>Pieza</v>
          </cell>
        </row>
        <row r="925">
          <cell r="B925" t="str">
            <v>3714500053005322</v>
          </cell>
          <cell r="C925">
            <v>2023</v>
          </cell>
          <cell r="D925">
            <v>0</v>
          </cell>
          <cell r="E925">
            <v>3</v>
          </cell>
          <cell r="F925">
            <v>7</v>
          </cell>
          <cell r="G925">
            <v>14</v>
          </cell>
          <cell r="H925">
            <v>5000</v>
          </cell>
          <cell r="I925">
            <v>5300</v>
          </cell>
          <cell r="J925">
            <v>532</v>
          </cell>
          <cell r="K925">
            <v>2</v>
          </cell>
          <cell r="M925" t="str">
            <v>Esterilizador de vapor con cámara de acero</v>
          </cell>
          <cell r="N925">
            <v>0</v>
          </cell>
          <cell r="O925">
            <v>0</v>
          </cell>
          <cell r="P925">
            <v>0</v>
          </cell>
          <cell r="Q925" t="str">
            <v>Pieza</v>
          </cell>
        </row>
        <row r="926">
          <cell r="B926" t="str">
            <v>3714500053005323</v>
          </cell>
          <cell r="C926">
            <v>2023</v>
          </cell>
          <cell r="D926">
            <v>0</v>
          </cell>
          <cell r="E926">
            <v>3</v>
          </cell>
          <cell r="F926">
            <v>7</v>
          </cell>
          <cell r="G926">
            <v>14</v>
          </cell>
          <cell r="H926">
            <v>5000</v>
          </cell>
          <cell r="I926">
            <v>5300</v>
          </cell>
          <cell r="J926">
            <v>532</v>
          </cell>
          <cell r="K926">
            <v>3</v>
          </cell>
          <cell r="M926" t="str">
            <v>Refractómetro de mano</v>
          </cell>
          <cell r="N926">
            <v>0</v>
          </cell>
          <cell r="O926">
            <v>0</v>
          </cell>
          <cell r="P926">
            <v>0</v>
          </cell>
          <cell r="Q926" t="str">
            <v>Pieza</v>
          </cell>
        </row>
        <row r="927">
          <cell r="B927" t="str">
            <v>371450005400</v>
          </cell>
          <cell r="C927">
            <v>2023</v>
          </cell>
          <cell r="D927">
            <v>0</v>
          </cell>
          <cell r="E927">
            <v>3</v>
          </cell>
          <cell r="F927">
            <v>7</v>
          </cell>
          <cell r="G927">
            <v>14</v>
          </cell>
          <cell r="H927">
            <v>5000</v>
          </cell>
          <cell r="I927">
            <v>5400</v>
          </cell>
          <cell r="M927" t="str">
            <v>Vehículos y Equipo de Transporte</v>
          </cell>
          <cell r="N927">
            <v>0</v>
          </cell>
          <cell r="O927">
            <v>0</v>
          </cell>
          <cell r="P927">
            <v>0</v>
          </cell>
        </row>
        <row r="928">
          <cell r="B928" t="str">
            <v>371450005400541</v>
          </cell>
          <cell r="C928">
            <v>2023</v>
          </cell>
          <cell r="D928">
            <v>0</v>
          </cell>
          <cell r="E928">
            <v>3</v>
          </cell>
          <cell r="F928">
            <v>7</v>
          </cell>
          <cell r="G928">
            <v>14</v>
          </cell>
          <cell r="H928">
            <v>5000</v>
          </cell>
          <cell r="I928">
            <v>5400</v>
          </cell>
          <cell r="J928">
            <v>541</v>
          </cell>
          <cell r="M928" t="str">
            <v>Vehículos y equipo terrestre</v>
          </cell>
          <cell r="N928">
            <v>0</v>
          </cell>
          <cell r="O928">
            <v>0</v>
          </cell>
          <cell r="P928">
            <v>0</v>
          </cell>
        </row>
        <row r="929">
          <cell r="B929" t="str">
            <v>3714500054005411</v>
          </cell>
          <cell r="C929">
            <v>2023</v>
          </cell>
          <cell r="D929">
            <v>0</v>
          </cell>
          <cell r="E929">
            <v>3</v>
          </cell>
          <cell r="F929">
            <v>7</v>
          </cell>
          <cell r="G929">
            <v>14</v>
          </cell>
          <cell r="H929">
            <v>5000</v>
          </cell>
          <cell r="I929">
            <v>5400</v>
          </cell>
          <cell r="J929">
            <v>541</v>
          </cell>
          <cell r="K929">
            <v>1</v>
          </cell>
          <cell r="M929" t="str">
            <v>Camión para traslado de adolescentes que cumplen medida</v>
          </cell>
          <cell r="N929">
            <v>0</v>
          </cell>
          <cell r="O929">
            <v>0</v>
          </cell>
          <cell r="P929">
            <v>0</v>
          </cell>
          <cell r="Q929" t="str">
            <v>Pieza</v>
          </cell>
        </row>
        <row r="930">
          <cell r="B930" t="str">
            <v>371450005600</v>
          </cell>
          <cell r="C930">
            <v>2023</v>
          </cell>
          <cell r="D930">
            <v>0</v>
          </cell>
          <cell r="E930">
            <v>3</v>
          </cell>
          <cell r="F930">
            <v>7</v>
          </cell>
          <cell r="G930">
            <v>14</v>
          </cell>
          <cell r="H930">
            <v>5000</v>
          </cell>
          <cell r="I930">
            <v>5600</v>
          </cell>
          <cell r="M930" t="str">
            <v>Maquinaria, Otros Equipos y Herramientas</v>
          </cell>
          <cell r="N930">
            <v>0</v>
          </cell>
          <cell r="O930">
            <v>0</v>
          </cell>
          <cell r="P930">
            <v>0</v>
          </cell>
        </row>
        <row r="931">
          <cell r="B931" t="str">
            <v>371450005600562</v>
          </cell>
          <cell r="C931">
            <v>2023</v>
          </cell>
          <cell r="D931">
            <v>0</v>
          </cell>
          <cell r="E931">
            <v>3</v>
          </cell>
          <cell r="F931">
            <v>7</v>
          </cell>
          <cell r="G931">
            <v>14</v>
          </cell>
          <cell r="H931">
            <v>5000</v>
          </cell>
          <cell r="I931">
            <v>5600</v>
          </cell>
          <cell r="J931">
            <v>562</v>
          </cell>
          <cell r="M931" t="str">
            <v>Maquinaria y equipo industrial</v>
          </cell>
          <cell r="N931">
            <v>0</v>
          </cell>
          <cell r="O931">
            <v>0</v>
          </cell>
          <cell r="P931">
            <v>0</v>
          </cell>
        </row>
        <row r="932">
          <cell r="B932" t="str">
            <v>3714500056005621</v>
          </cell>
          <cell r="C932">
            <v>2023</v>
          </cell>
          <cell r="D932">
            <v>0</v>
          </cell>
          <cell r="E932">
            <v>3</v>
          </cell>
          <cell r="F932">
            <v>7</v>
          </cell>
          <cell r="G932">
            <v>14</v>
          </cell>
          <cell r="H932">
            <v>5000</v>
          </cell>
          <cell r="I932">
            <v>5600</v>
          </cell>
          <cell r="J932">
            <v>562</v>
          </cell>
          <cell r="K932">
            <v>1</v>
          </cell>
          <cell r="M932" t="str">
            <v>Detector de metales</v>
          </cell>
          <cell r="N932">
            <v>0</v>
          </cell>
          <cell r="O932">
            <v>0</v>
          </cell>
          <cell r="P932">
            <v>0</v>
          </cell>
          <cell r="Q932" t="str">
            <v>Pieza</v>
          </cell>
        </row>
        <row r="933">
          <cell r="B933" t="str">
            <v>371450005600565</v>
          </cell>
          <cell r="C933">
            <v>2023</v>
          </cell>
          <cell r="D933">
            <v>0</v>
          </cell>
          <cell r="E933">
            <v>3</v>
          </cell>
          <cell r="F933">
            <v>7</v>
          </cell>
          <cell r="G933">
            <v>14</v>
          </cell>
          <cell r="H933">
            <v>5000</v>
          </cell>
          <cell r="I933">
            <v>5600</v>
          </cell>
          <cell r="J933">
            <v>565</v>
          </cell>
          <cell r="M933" t="str">
            <v>Equipo de comunicación y telecomunicación</v>
          </cell>
          <cell r="N933">
            <v>0</v>
          </cell>
          <cell r="O933">
            <v>0</v>
          </cell>
          <cell r="P933">
            <v>0</v>
          </cell>
        </row>
        <row r="934">
          <cell r="B934" t="str">
            <v>3714500056005651</v>
          </cell>
          <cell r="C934">
            <v>2023</v>
          </cell>
          <cell r="D934">
            <v>0</v>
          </cell>
          <cell r="E934">
            <v>3</v>
          </cell>
          <cell r="F934">
            <v>7</v>
          </cell>
          <cell r="G934">
            <v>14</v>
          </cell>
          <cell r="H934">
            <v>5000</v>
          </cell>
          <cell r="I934">
            <v>5600</v>
          </cell>
          <cell r="J934">
            <v>565</v>
          </cell>
          <cell r="K934">
            <v>1</v>
          </cell>
          <cell r="M934" t="str">
            <v>Accesorios para radiocomunicación</v>
          </cell>
          <cell r="N934">
            <v>0</v>
          </cell>
          <cell r="O934">
            <v>0</v>
          </cell>
          <cell r="P934">
            <v>0</v>
          </cell>
          <cell r="Q934" t="str">
            <v>Pieza</v>
          </cell>
        </row>
        <row r="935">
          <cell r="B935" t="str">
            <v>3714500056005652</v>
          </cell>
          <cell r="C935">
            <v>2023</v>
          </cell>
          <cell r="D935">
            <v>0</v>
          </cell>
          <cell r="E935">
            <v>3</v>
          </cell>
          <cell r="F935">
            <v>7</v>
          </cell>
          <cell r="G935">
            <v>14</v>
          </cell>
          <cell r="H935">
            <v>5000</v>
          </cell>
          <cell r="I935">
            <v>5600</v>
          </cell>
          <cell r="J935">
            <v>565</v>
          </cell>
          <cell r="K935">
            <v>2</v>
          </cell>
          <cell r="M935" t="str">
            <v>Equipo de radio base</v>
          </cell>
          <cell r="N935">
            <v>0</v>
          </cell>
          <cell r="O935">
            <v>0</v>
          </cell>
          <cell r="P935">
            <v>0</v>
          </cell>
          <cell r="Q935" t="str">
            <v>Pieza</v>
          </cell>
        </row>
        <row r="936">
          <cell r="B936" t="str">
            <v>3714500056005653</v>
          </cell>
          <cell r="C936">
            <v>2023</v>
          </cell>
          <cell r="D936">
            <v>0</v>
          </cell>
          <cell r="E936">
            <v>3</v>
          </cell>
          <cell r="F936">
            <v>7</v>
          </cell>
          <cell r="G936">
            <v>14</v>
          </cell>
          <cell r="H936">
            <v>5000</v>
          </cell>
          <cell r="I936">
            <v>5600</v>
          </cell>
          <cell r="J936">
            <v>565</v>
          </cell>
          <cell r="K936">
            <v>3</v>
          </cell>
          <cell r="M936" t="str">
            <v>Equipo para enlace de transmisión de datos</v>
          </cell>
          <cell r="N936">
            <v>0</v>
          </cell>
          <cell r="O936">
            <v>0</v>
          </cell>
          <cell r="P936">
            <v>0</v>
          </cell>
          <cell r="Q936" t="str">
            <v>Pieza</v>
          </cell>
        </row>
        <row r="937">
          <cell r="B937" t="str">
            <v>3714500056005654</v>
          </cell>
          <cell r="C937">
            <v>2023</v>
          </cell>
          <cell r="D937">
            <v>0</v>
          </cell>
          <cell r="E937">
            <v>3</v>
          </cell>
          <cell r="F937">
            <v>7</v>
          </cell>
          <cell r="G937">
            <v>14</v>
          </cell>
          <cell r="H937">
            <v>5000</v>
          </cell>
          <cell r="I937">
            <v>5600</v>
          </cell>
          <cell r="J937">
            <v>565</v>
          </cell>
          <cell r="K937">
            <v>4</v>
          </cell>
          <cell r="M937" t="str">
            <v>Infraestructura y software para monitoreo remoto</v>
          </cell>
          <cell r="N937">
            <v>0</v>
          </cell>
          <cell r="O937">
            <v>0</v>
          </cell>
          <cell r="P937">
            <v>0</v>
          </cell>
          <cell r="Q937" t="str">
            <v>Pieza</v>
          </cell>
        </row>
        <row r="938">
          <cell r="B938" t="str">
            <v>3714500056005655</v>
          </cell>
          <cell r="C938">
            <v>2023</v>
          </cell>
          <cell r="D938">
            <v>0</v>
          </cell>
          <cell r="E938">
            <v>3</v>
          </cell>
          <cell r="F938">
            <v>7</v>
          </cell>
          <cell r="G938">
            <v>14</v>
          </cell>
          <cell r="H938">
            <v>5000</v>
          </cell>
          <cell r="I938">
            <v>5600</v>
          </cell>
          <cell r="J938">
            <v>565</v>
          </cell>
          <cell r="K938">
            <v>5</v>
          </cell>
          <cell r="M938" t="str">
            <v>Kit de monitoreo remoto</v>
          </cell>
          <cell r="N938">
            <v>0</v>
          </cell>
          <cell r="O938">
            <v>0</v>
          </cell>
          <cell r="P938">
            <v>0</v>
          </cell>
          <cell r="Q938" t="str">
            <v>Kit</v>
          </cell>
        </row>
        <row r="939">
          <cell r="B939" t="str">
            <v>3714500056005656</v>
          </cell>
          <cell r="C939">
            <v>2023</v>
          </cell>
          <cell r="D939">
            <v>0</v>
          </cell>
          <cell r="E939">
            <v>3</v>
          </cell>
          <cell r="F939">
            <v>7</v>
          </cell>
          <cell r="G939">
            <v>14</v>
          </cell>
          <cell r="H939">
            <v>5000</v>
          </cell>
          <cell r="I939">
            <v>5600</v>
          </cell>
          <cell r="J939">
            <v>565</v>
          </cell>
          <cell r="K939">
            <v>6</v>
          </cell>
          <cell r="M939" t="str">
            <v>Módulo de amplificación de frecuencia</v>
          </cell>
          <cell r="N939">
            <v>0</v>
          </cell>
          <cell r="O939">
            <v>0</v>
          </cell>
          <cell r="P939">
            <v>0</v>
          </cell>
          <cell r="Q939" t="str">
            <v>Equipo/ Pieza</v>
          </cell>
        </row>
        <row r="940">
          <cell r="B940" t="str">
            <v>3714500056005657</v>
          </cell>
          <cell r="C940">
            <v>2023</v>
          </cell>
          <cell r="D940">
            <v>0</v>
          </cell>
          <cell r="E940">
            <v>3</v>
          </cell>
          <cell r="F940">
            <v>7</v>
          </cell>
          <cell r="G940">
            <v>14</v>
          </cell>
          <cell r="H940">
            <v>5000</v>
          </cell>
          <cell r="I940">
            <v>5600</v>
          </cell>
          <cell r="J940">
            <v>565</v>
          </cell>
          <cell r="K940">
            <v>7</v>
          </cell>
          <cell r="M940" t="str">
            <v>Repetidor para cobertura de radiocomunicación</v>
          </cell>
          <cell r="N940">
            <v>0</v>
          </cell>
          <cell r="O940">
            <v>0</v>
          </cell>
          <cell r="P940">
            <v>0</v>
          </cell>
          <cell r="Q940" t="str">
            <v>Equipo/ Pieza</v>
          </cell>
        </row>
        <row r="941">
          <cell r="B941" t="str">
            <v>3714500056005658</v>
          </cell>
          <cell r="C941">
            <v>2023</v>
          </cell>
          <cell r="D941">
            <v>0</v>
          </cell>
          <cell r="E941">
            <v>3</v>
          </cell>
          <cell r="F941">
            <v>7</v>
          </cell>
          <cell r="G941">
            <v>14</v>
          </cell>
          <cell r="H941">
            <v>5000</v>
          </cell>
          <cell r="I941">
            <v>5600</v>
          </cell>
          <cell r="J941">
            <v>565</v>
          </cell>
          <cell r="K941">
            <v>8</v>
          </cell>
          <cell r="M941" t="str">
            <v>Torre para radiocomunicación</v>
          </cell>
          <cell r="N941">
            <v>0</v>
          </cell>
          <cell r="O941">
            <v>0</v>
          </cell>
          <cell r="P941">
            <v>0</v>
          </cell>
          <cell r="Q941" t="str">
            <v>Pieza</v>
          </cell>
        </row>
        <row r="942">
          <cell r="B942" t="str">
            <v>371450005600566</v>
          </cell>
          <cell r="C942">
            <v>2023</v>
          </cell>
          <cell r="D942">
            <v>0</v>
          </cell>
          <cell r="E942">
            <v>3</v>
          </cell>
          <cell r="F942">
            <v>7</v>
          </cell>
          <cell r="G942">
            <v>14</v>
          </cell>
          <cell r="H942">
            <v>5000</v>
          </cell>
          <cell r="I942">
            <v>5600</v>
          </cell>
          <cell r="J942">
            <v>566</v>
          </cell>
          <cell r="M942" t="str">
            <v>Equipos de generación eléctrica, aparatos y accesorios eléctricos</v>
          </cell>
          <cell r="N942">
            <v>0</v>
          </cell>
          <cell r="O942">
            <v>0</v>
          </cell>
          <cell r="P942">
            <v>0</v>
          </cell>
        </row>
        <row r="943">
          <cell r="B943" t="str">
            <v>3714500056005661</v>
          </cell>
          <cell r="C943">
            <v>2023</v>
          </cell>
          <cell r="D943">
            <v>0</v>
          </cell>
          <cell r="E943">
            <v>3</v>
          </cell>
          <cell r="F943">
            <v>7</v>
          </cell>
          <cell r="G943">
            <v>14</v>
          </cell>
          <cell r="H943">
            <v>5000</v>
          </cell>
          <cell r="I943">
            <v>5600</v>
          </cell>
          <cell r="J943">
            <v>566</v>
          </cell>
          <cell r="K943">
            <v>1</v>
          </cell>
          <cell r="M943" t="str">
            <v>Homologación de tierras físicas</v>
          </cell>
          <cell r="N943">
            <v>0</v>
          </cell>
          <cell r="O943">
            <v>0</v>
          </cell>
          <cell r="P943">
            <v>0</v>
          </cell>
          <cell r="Q943" t="str">
            <v>Pieza</v>
          </cell>
        </row>
        <row r="944">
          <cell r="B944" t="str">
            <v>3714500056005662</v>
          </cell>
          <cell r="C944">
            <v>2023</v>
          </cell>
          <cell r="D944">
            <v>0</v>
          </cell>
          <cell r="E944">
            <v>3</v>
          </cell>
          <cell r="F944">
            <v>7</v>
          </cell>
          <cell r="G944">
            <v>14</v>
          </cell>
          <cell r="H944">
            <v>5000</v>
          </cell>
          <cell r="I944">
            <v>5600</v>
          </cell>
          <cell r="J944">
            <v>566</v>
          </cell>
          <cell r="K944">
            <v>2</v>
          </cell>
          <cell r="M944" t="str">
            <v>Transformador</v>
          </cell>
          <cell r="N944">
            <v>0</v>
          </cell>
          <cell r="O944">
            <v>0</v>
          </cell>
          <cell r="P944">
            <v>0</v>
          </cell>
          <cell r="Q944" t="str">
            <v>Pieza</v>
          </cell>
        </row>
        <row r="945">
          <cell r="B945" t="str">
            <v>4</v>
          </cell>
          <cell r="C945">
            <v>2023</v>
          </cell>
          <cell r="D945">
            <v>0</v>
          </cell>
          <cell r="E945">
            <v>4</v>
          </cell>
          <cell r="M945" t="str">
            <v>Fortalecer la capacidad tecnológica que permita a las instituciones de seguridad de los tres órdenes de gobierno el intercambio seguro de la información en la generación de inteligencia, prevención y persecución del delito</v>
          </cell>
          <cell r="N945">
            <v>0</v>
          </cell>
          <cell r="O945">
            <v>0</v>
          </cell>
          <cell r="P945">
            <v>0</v>
          </cell>
        </row>
        <row r="946">
          <cell r="B946" t="str">
            <v>48</v>
          </cell>
          <cell r="C946">
            <v>2023</v>
          </cell>
          <cell r="D946">
            <v>0</v>
          </cell>
          <cell r="E946">
            <v>4</v>
          </cell>
          <cell r="F946">
            <v>8</v>
          </cell>
          <cell r="M946" t="str">
            <v>Sistema Nacional de Información</v>
          </cell>
          <cell r="N946">
            <v>0</v>
          </cell>
          <cell r="O946">
            <v>0</v>
          </cell>
          <cell r="P946">
            <v>0</v>
          </cell>
        </row>
        <row r="947">
          <cell r="B947" t="str">
            <v>4815</v>
          </cell>
          <cell r="C947">
            <v>2023</v>
          </cell>
          <cell r="D947">
            <v>0</v>
          </cell>
          <cell r="E947">
            <v>4</v>
          </cell>
          <cell r="F947">
            <v>8</v>
          </cell>
          <cell r="G947">
            <v>15</v>
          </cell>
          <cell r="M947" t="str">
            <v>Bases de datos del Sistema Nacional de Seguridad Pública</v>
          </cell>
          <cell r="N947">
            <v>0</v>
          </cell>
          <cell r="O947">
            <v>0</v>
          </cell>
          <cell r="P947">
            <v>0</v>
          </cell>
        </row>
        <row r="948">
          <cell r="B948" t="str">
            <v>48152000</v>
          </cell>
          <cell r="C948">
            <v>2023</v>
          </cell>
          <cell r="D948">
            <v>0</v>
          </cell>
          <cell r="E948">
            <v>4</v>
          </cell>
          <cell r="F948">
            <v>8</v>
          </cell>
          <cell r="G948">
            <v>15</v>
          </cell>
          <cell r="H948">
            <v>2000</v>
          </cell>
          <cell r="K948" t="str">
            <v/>
          </cell>
          <cell r="M948" t="str">
            <v>Materiales y Suministros</v>
          </cell>
          <cell r="N948">
            <v>0</v>
          </cell>
          <cell r="O948">
            <v>0</v>
          </cell>
          <cell r="P948">
            <v>0</v>
          </cell>
          <cell r="Q948" t="str">
            <v/>
          </cell>
        </row>
        <row r="949">
          <cell r="B949" t="str">
            <v>481520002100</v>
          </cell>
          <cell r="C949">
            <v>2023</v>
          </cell>
          <cell r="D949">
            <v>0</v>
          </cell>
          <cell r="E949">
            <v>4</v>
          </cell>
          <cell r="F949">
            <v>8</v>
          </cell>
          <cell r="G949">
            <v>15</v>
          </cell>
          <cell r="H949">
            <v>2000</v>
          </cell>
          <cell r="I949">
            <v>2100</v>
          </cell>
          <cell r="K949" t="str">
            <v/>
          </cell>
          <cell r="M949" t="str">
            <v>Materiales de Administración, Emisión de Documentos y Artículos Oficiales</v>
          </cell>
          <cell r="N949">
            <v>0</v>
          </cell>
          <cell r="O949">
            <v>0</v>
          </cell>
          <cell r="P949">
            <v>0</v>
          </cell>
          <cell r="Q949" t="str">
            <v/>
          </cell>
        </row>
        <row r="950">
          <cell r="B950" t="str">
            <v>481520002100212</v>
          </cell>
          <cell r="C950">
            <v>2023</v>
          </cell>
          <cell r="D950">
            <v>0</v>
          </cell>
          <cell r="E950">
            <v>4</v>
          </cell>
          <cell r="F950">
            <v>8</v>
          </cell>
          <cell r="G950">
            <v>15</v>
          </cell>
          <cell r="H950">
            <v>2000</v>
          </cell>
          <cell r="I950">
            <v>2100</v>
          </cell>
          <cell r="J950">
            <v>212</v>
          </cell>
          <cell r="M950" t="str">
            <v>Materiales y útiles de impresión y reproducción</v>
          </cell>
          <cell r="N950">
            <v>0</v>
          </cell>
          <cell r="O950">
            <v>0</v>
          </cell>
          <cell r="P950">
            <v>0</v>
          </cell>
          <cell r="Q950" t="str">
            <v/>
          </cell>
        </row>
        <row r="951">
          <cell r="B951" t="str">
            <v>4815200021002121</v>
          </cell>
          <cell r="C951">
            <v>2023</v>
          </cell>
          <cell r="D951">
            <v>0</v>
          </cell>
          <cell r="E951">
            <v>4</v>
          </cell>
          <cell r="F951">
            <v>8</v>
          </cell>
          <cell r="G951">
            <v>15</v>
          </cell>
          <cell r="H951">
            <v>2000</v>
          </cell>
          <cell r="I951">
            <v>2100</v>
          </cell>
          <cell r="J951">
            <v>212</v>
          </cell>
          <cell r="K951">
            <v>1</v>
          </cell>
          <cell r="M951" t="str">
            <v>Cintas para impresora térmica</v>
          </cell>
          <cell r="N951">
            <v>0</v>
          </cell>
          <cell r="O951">
            <v>0</v>
          </cell>
          <cell r="P951">
            <v>0</v>
          </cell>
          <cell r="Q951" t="str">
            <v>Pieza</v>
          </cell>
        </row>
        <row r="952">
          <cell r="B952" t="str">
            <v>481520002100214</v>
          </cell>
          <cell r="C952">
            <v>2023</v>
          </cell>
          <cell r="D952">
            <v>0</v>
          </cell>
          <cell r="E952">
            <v>4</v>
          </cell>
          <cell r="F952">
            <v>8</v>
          </cell>
          <cell r="G952">
            <v>15</v>
          </cell>
          <cell r="H952">
            <v>2000</v>
          </cell>
          <cell r="I952">
            <v>2100</v>
          </cell>
          <cell r="J952">
            <v>214</v>
          </cell>
          <cell r="M952" t="str">
            <v>Materiales, útiles y equipos menores de tecnologías de la información y comunicaciones</v>
          </cell>
          <cell r="N952">
            <v>0</v>
          </cell>
          <cell r="O952">
            <v>0</v>
          </cell>
          <cell r="P952">
            <v>0</v>
          </cell>
          <cell r="Q952" t="str">
            <v/>
          </cell>
        </row>
        <row r="953">
          <cell r="B953" t="str">
            <v>4815200021002141</v>
          </cell>
          <cell r="C953">
            <v>2023</v>
          </cell>
          <cell r="D953">
            <v>0</v>
          </cell>
          <cell r="E953">
            <v>4</v>
          </cell>
          <cell r="F953">
            <v>8</v>
          </cell>
          <cell r="G953">
            <v>15</v>
          </cell>
          <cell r="H953">
            <v>2000</v>
          </cell>
          <cell r="I953">
            <v>2100</v>
          </cell>
          <cell r="J953">
            <v>214</v>
          </cell>
          <cell r="K953">
            <v>1</v>
          </cell>
          <cell r="M953" t="str">
            <v xml:space="preserve">Materiales y útiles para el procesamiento en equipos y bienes informáticos </v>
          </cell>
          <cell r="N953">
            <v>0</v>
          </cell>
          <cell r="O953">
            <v>0</v>
          </cell>
          <cell r="P953">
            <v>0</v>
          </cell>
          <cell r="Q953" t="str">
            <v>Lote</v>
          </cell>
        </row>
        <row r="954">
          <cell r="B954" t="str">
            <v>481520002500</v>
          </cell>
          <cell r="C954">
            <v>2023</v>
          </cell>
          <cell r="D954">
            <v>0</v>
          </cell>
          <cell r="E954">
            <v>4</v>
          </cell>
          <cell r="F954">
            <v>8</v>
          </cell>
          <cell r="G954">
            <v>15</v>
          </cell>
          <cell r="H954">
            <v>2000</v>
          </cell>
          <cell r="I954">
            <v>2500</v>
          </cell>
          <cell r="K954" t="str">
            <v/>
          </cell>
          <cell r="M954" t="str">
            <v>Productos Químicos, Farmacéuticos y de Laboratorio</v>
          </cell>
          <cell r="N954">
            <v>0</v>
          </cell>
          <cell r="O954">
            <v>0</v>
          </cell>
          <cell r="P954">
            <v>0</v>
          </cell>
          <cell r="Q954" t="str">
            <v/>
          </cell>
        </row>
        <row r="955">
          <cell r="B955" t="str">
            <v>481520002500255</v>
          </cell>
          <cell r="C955">
            <v>2023</v>
          </cell>
          <cell r="D955">
            <v>0</v>
          </cell>
          <cell r="E955">
            <v>4</v>
          </cell>
          <cell r="F955">
            <v>8</v>
          </cell>
          <cell r="G955">
            <v>15</v>
          </cell>
          <cell r="H955">
            <v>2000</v>
          </cell>
          <cell r="I955">
            <v>2500</v>
          </cell>
          <cell r="J955">
            <v>255</v>
          </cell>
          <cell r="M955" t="str">
            <v>Materiales, accesorios y suministros de laboratorio</v>
          </cell>
          <cell r="N955">
            <v>0</v>
          </cell>
          <cell r="O955">
            <v>0</v>
          </cell>
          <cell r="P955">
            <v>0</v>
          </cell>
          <cell r="Q955" t="str">
            <v/>
          </cell>
        </row>
        <row r="956">
          <cell r="B956" t="str">
            <v>4815200025002551</v>
          </cell>
          <cell r="C956">
            <v>2023</v>
          </cell>
          <cell r="D956">
            <v>0</v>
          </cell>
          <cell r="E956">
            <v>4</v>
          </cell>
          <cell r="F956">
            <v>8</v>
          </cell>
          <cell r="G956">
            <v>15</v>
          </cell>
          <cell r="H956">
            <v>2000</v>
          </cell>
          <cell r="I956">
            <v>2500</v>
          </cell>
          <cell r="J956">
            <v>255</v>
          </cell>
          <cell r="K956">
            <v>1</v>
          </cell>
          <cell r="M956" t="str">
            <v>Materiales, accesorios y suministros de laboratorio</v>
          </cell>
          <cell r="N956">
            <v>0</v>
          </cell>
          <cell r="O956">
            <v>0</v>
          </cell>
          <cell r="P956">
            <v>0</v>
          </cell>
          <cell r="Q956" t="str">
            <v>Lote</v>
          </cell>
        </row>
        <row r="957">
          <cell r="B957" t="str">
            <v>48153000</v>
          </cell>
          <cell r="C957">
            <v>2023</v>
          </cell>
          <cell r="D957">
            <v>0</v>
          </cell>
          <cell r="E957">
            <v>4</v>
          </cell>
          <cell r="F957">
            <v>8</v>
          </cell>
          <cell r="G957">
            <v>15</v>
          </cell>
          <cell r="H957">
            <v>3000</v>
          </cell>
          <cell r="M957" t="str">
            <v>Servicios Generales</v>
          </cell>
          <cell r="N957">
            <v>0</v>
          </cell>
          <cell r="O957">
            <v>0</v>
          </cell>
          <cell r="P957">
            <v>0</v>
          </cell>
        </row>
        <row r="958">
          <cell r="B958" t="str">
            <v>481530003100</v>
          </cell>
          <cell r="C958">
            <v>2023</v>
          </cell>
          <cell r="D958">
            <v>0</v>
          </cell>
          <cell r="E958">
            <v>4</v>
          </cell>
          <cell r="F958">
            <v>8</v>
          </cell>
          <cell r="G958">
            <v>15</v>
          </cell>
          <cell r="H958">
            <v>3000</v>
          </cell>
          <cell r="I958">
            <v>3100</v>
          </cell>
          <cell r="K958" t="str">
            <v/>
          </cell>
          <cell r="M958" t="str">
            <v>Servicios Básicos</v>
          </cell>
          <cell r="N958">
            <v>0</v>
          </cell>
          <cell r="O958">
            <v>0</v>
          </cell>
          <cell r="P958">
            <v>0</v>
          </cell>
          <cell r="Q958" t="str">
            <v/>
          </cell>
        </row>
        <row r="959">
          <cell r="B959" t="str">
            <v>481530003100317</v>
          </cell>
          <cell r="C959">
            <v>2023</v>
          </cell>
          <cell r="D959">
            <v>0</v>
          </cell>
          <cell r="E959">
            <v>4</v>
          </cell>
          <cell r="F959">
            <v>8</v>
          </cell>
          <cell r="G959">
            <v>15</v>
          </cell>
          <cell r="H959">
            <v>3000</v>
          </cell>
          <cell r="I959">
            <v>3100</v>
          </cell>
          <cell r="J959">
            <v>317</v>
          </cell>
          <cell r="M959" t="str">
            <v>Servicios de acceso de internet, redes y procesamiento de información</v>
          </cell>
          <cell r="N959">
            <v>0</v>
          </cell>
          <cell r="O959">
            <v>0</v>
          </cell>
          <cell r="P959">
            <v>0</v>
          </cell>
          <cell r="Q959" t="str">
            <v/>
          </cell>
        </row>
        <row r="960">
          <cell r="B960" t="str">
            <v>4815300031003171</v>
          </cell>
          <cell r="C960">
            <v>2023</v>
          </cell>
          <cell r="D960">
            <v>0</v>
          </cell>
          <cell r="E960">
            <v>4</v>
          </cell>
          <cell r="F960">
            <v>8</v>
          </cell>
          <cell r="G960">
            <v>15</v>
          </cell>
          <cell r="H960">
            <v>3000</v>
          </cell>
          <cell r="I960">
            <v>3100</v>
          </cell>
          <cell r="J960">
            <v>317</v>
          </cell>
          <cell r="K960">
            <v>1</v>
          </cell>
          <cell r="M960" t="str">
            <v>Servicios de conducción de señales analógicas y digitales</v>
          </cell>
          <cell r="N960">
            <v>0</v>
          </cell>
          <cell r="O960">
            <v>0</v>
          </cell>
          <cell r="P960">
            <v>0</v>
          </cell>
          <cell r="Q960" t="str">
            <v>Servicio</v>
          </cell>
        </row>
        <row r="961">
          <cell r="B961" t="str">
            <v>4815300031003172</v>
          </cell>
          <cell r="C961">
            <v>2023</v>
          </cell>
          <cell r="D961">
            <v>0</v>
          </cell>
          <cell r="E961">
            <v>4</v>
          </cell>
          <cell r="F961">
            <v>8</v>
          </cell>
          <cell r="G961">
            <v>15</v>
          </cell>
          <cell r="H961">
            <v>3000</v>
          </cell>
          <cell r="I961">
            <v>3100</v>
          </cell>
          <cell r="J961">
            <v>317</v>
          </cell>
          <cell r="K961">
            <v>2</v>
          </cell>
          <cell r="M961" t="str">
            <v>Cableado Estructurado</v>
          </cell>
          <cell r="N961">
            <v>0</v>
          </cell>
          <cell r="O961">
            <v>0</v>
          </cell>
          <cell r="P961">
            <v>0</v>
          </cell>
          <cell r="Q961" t="str">
            <v>Servicio</v>
          </cell>
        </row>
        <row r="962">
          <cell r="B962" t="str">
            <v>481530003100319</v>
          </cell>
          <cell r="C962">
            <v>2023</v>
          </cell>
          <cell r="D962">
            <v>0</v>
          </cell>
          <cell r="E962">
            <v>4</v>
          </cell>
          <cell r="F962">
            <v>8</v>
          </cell>
          <cell r="G962">
            <v>15</v>
          </cell>
          <cell r="H962">
            <v>3000</v>
          </cell>
          <cell r="I962">
            <v>3100</v>
          </cell>
          <cell r="J962">
            <v>319</v>
          </cell>
          <cell r="M962" t="str">
            <v>Servicios integrales y otros servicios</v>
          </cell>
          <cell r="N962">
            <v>0</v>
          </cell>
          <cell r="O962">
            <v>0</v>
          </cell>
          <cell r="P962">
            <v>0</v>
          </cell>
          <cell r="Q962" t="str">
            <v/>
          </cell>
        </row>
        <row r="963">
          <cell r="B963" t="str">
            <v>4815300031003191</v>
          </cell>
          <cell r="C963">
            <v>2023</v>
          </cell>
          <cell r="D963">
            <v>0</v>
          </cell>
          <cell r="E963">
            <v>4</v>
          </cell>
          <cell r="F963">
            <v>8</v>
          </cell>
          <cell r="G963">
            <v>15</v>
          </cell>
          <cell r="H963">
            <v>3000</v>
          </cell>
          <cell r="I963">
            <v>3100</v>
          </cell>
          <cell r="J963">
            <v>319</v>
          </cell>
          <cell r="K963">
            <v>1</v>
          </cell>
          <cell r="M963" t="str">
            <v>Servicios integrales de infraestructura de cómputo</v>
          </cell>
          <cell r="N963">
            <v>0</v>
          </cell>
          <cell r="O963">
            <v>0</v>
          </cell>
          <cell r="P963">
            <v>0</v>
          </cell>
          <cell r="Q963" t="str">
            <v>Servicio</v>
          </cell>
        </row>
        <row r="964">
          <cell r="B964" t="str">
            <v>481530003200</v>
          </cell>
          <cell r="C964">
            <v>2023</v>
          </cell>
          <cell r="D964">
            <v>0</v>
          </cell>
          <cell r="E964">
            <v>4</v>
          </cell>
          <cell r="F964">
            <v>8</v>
          </cell>
          <cell r="G964">
            <v>15</v>
          </cell>
          <cell r="H964">
            <v>3000</v>
          </cell>
          <cell r="I964">
            <v>3200</v>
          </cell>
          <cell r="M964" t="str">
            <v>Servicio de Arrendamiento</v>
          </cell>
          <cell r="N964">
            <v>0</v>
          </cell>
          <cell r="O964">
            <v>0</v>
          </cell>
          <cell r="P964">
            <v>0</v>
          </cell>
          <cell r="Q964" t="str">
            <v/>
          </cell>
        </row>
        <row r="965">
          <cell r="B965" t="str">
            <v>481530003200327</v>
          </cell>
          <cell r="C965">
            <v>2023</v>
          </cell>
          <cell r="D965">
            <v>0</v>
          </cell>
          <cell r="E965">
            <v>4</v>
          </cell>
          <cell r="F965">
            <v>8</v>
          </cell>
          <cell r="G965">
            <v>15</v>
          </cell>
          <cell r="H965">
            <v>3000</v>
          </cell>
          <cell r="I965">
            <v>3200</v>
          </cell>
          <cell r="J965">
            <v>327</v>
          </cell>
          <cell r="M965" t="str">
            <v>Arrendamiento de activos intangibles</v>
          </cell>
          <cell r="N965">
            <v>0</v>
          </cell>
          <cell r="O965">
            <v>0</v>
          </cell>
          <cell r="P965">
            <v>0</v>
          </cell>
          <cell r="Q965" t="str">
            <v/>
          </cell>
        </row>
        <row r="966">
          <cell r="B966" t="str">
            <v>4815300032003271</v>
          </cell>
          <cell r="C966">
            <v>2023</v>
          </cell>
          <cell r="D966">
            <v>0</v>
          </cell>
          <cell r="E966">
            <v>4</v>
          </cell>
          <cell r="F966">
            <v>8</v>
          </cell>
          <cell r="G966">
            <v>15</v>
          </cell>
          <cell r="H966">
            <v>3000</v>
          </cell>
          <cell r="I966">
            <v>3200</v>
          </cell>
          <cell r="J966">
            <v>327</v>
          </cell>
          <cell r="K966">
            <v>1</v>
          </cell>
          <cell r="M966" t="str">
            <v>Renovación de licencias</v>
          </cell>
          <cell r="N966">
            <v>0</v>
          </cell>
          <cell r="O966">
            <v>0</v>
          </cell>
          <cell r="P966">
            <v>0</v>
          </cell>
          <cell r="Q966" t="str">
            <v>Servicio</v>
          </cell>
        </row>
        <row r="967">
          <cell r="B967" t="str">
            <v>481530003300</v>
          </cell>
          <cell r="C967">
            <v>2023</v>
          </cell>
          <cell r="D967">
            <v>0</v>
          </cell>
          <cell r="E967">
            <v>4</v>
          </cell>
          <cell r="F967">
            <v>8</v>
          </cell>
          <cell r="G967">
            <v>15</v>
          </cell>
          <cell r="H967">
            <v>3000</v>
          </cell>
          <cell r="I967">
            <v>3300</v>
          </cell>
          <cell r="M967" t="str">
            <v>Servicios Profesionales, Científicos, Técnicos y Otros Servicios</v>
          </cell>
          <cell r="N967">
            <v>0</v>
          </cell>
          <cell r="O967">
            <v>0</v>
          </cell>
          <cell r="P967">
            <v>0</v>
          </cell>
          <cell r="Q967" t="str">
            <v/>
          </cell>
        </row>
        <row r="968">
          <cell r="B968" t="str">
            <v>481530003300333</v>
          </cell>
          <cell r="C968">
            <v>2023</v>
          </cell>
          <cell r="D968">
            <v>0</v>
          </cell>
          <cell r="E968">
            <v>4</v>
          </cell>
          <cell r="F968">
            <v>8</v>
          </cell>
          <cell r="G968">
            <v>15</v>
          </cell>
          <cell r="H968">
            <v>3000</v>
          </cell>
          <cell r="I968">
            <v>3300</v>
          </cell>
          <cell r="J968">
            <v>333</v>
          </cell>
          <cell r="M968" t="str">
            <v>Servicios de consultoría administrativa, procesos, técnica y en tecnologías de la información</v>
          </cell>
          <cell r="N968">
            <v>0</v>
          </cell>
          <cell r="O968">
            <v>0</v>
          </cell>
          <cell r="P968">
            <v>0</v>
          </cell>
          <cell r="Q968" t="str">
            <v/>
          </cell>
        </row>
        <row r="969">
          <cell r="B969" t="str">
            <v>4815300033003331</v>
          </cell>
          <cell r="C969">
            <v>2023</v>
          </cell>
          <cell r="D969">
            <v>0</v>
          </cell>
          <cell r="E969">
            <v>4</v>
          </cell>
          <cell r="F969">
            <v>8</v>
          </cell>
          <cell r="G969">
            <v>15</v>
          </cell>
          <cell r="H969">
            <v>3000</v>
          </cell>
          <cell r="I969">
            <v>3300</v>
          </cell>
          <cell r="J969">
            <v>333</v>
          </cell>
          <cell r="K969">
            <v>1</v>
          </cell>
          <cell r="M969" t="str">
            <v>Servicios de desarrollo de aplicaciones informáticas y servicio de instalación de software</v>
          </cell>
          <cell r="N969">
            <v>0</v>
          </cell>
          <cell r="O969">
            <v>0</v>
          </cell>
          <cell r="P969">
            <v>0</v>
          </cell>
          <cell r="Q969" t="str">
            <v>Servicio</v>
          </cell>
        </row>
        <row r="970">
          <cell r="B970" t="str">
            <v>48155000</v>
          </cell>
          <cell r="C970">
            <v>2023</v>
          </cell>
          <cell r="D970">
            <v>0</v>
          </cell>
          <cell r="E970">
            <v>4</v>
          </cell>
          <cell r="F970">
            <v>8</v>
          </cell>
          <cell r="G970">
            <v>15</v>
          </cell>
          <cell r="H970">
            <v>5000</v>
          </cell>
          <cell r="M970" t="str">
            <v>Bienes Muebles, Inmuebles e Intangibles</v>
          </cell>
          <cell r="N970">
            <v>0</v>
          </cell>
          <cell r="O970">
            <v>0</v>
          </cell>
          <cell r="P970">
            <v>0</v>
          </cell>
        </row>
        <row r="971">
          <cell r="B971" t="str">
            <v>481550005100</v>
          </cell>
          <cell r="C971">
            <v>2023</v>
          </cell>
          <cell r="D971">
            <v>0</v>
          </cell>
          <cell r="E971">
            <v>4</v>
          </cell>
          <cell r="F971">
            <v>8</v>
          </cell>
          <cell r="G971">
            <v>15</v>
          </cell>
          <cell r="H971">
            <v>5000</v>
          </cell>
          <cell r="I971">
            <v>5100</v>
          </cell>
          <cell r="K971" t="str">
            <v/>
          </cell>
          <cell r="M971" t="str">
            <v>Mobiliario y Equipo de Administración</v>
          </cell>
          <cell r="N971">
            <v>0</v>
          </cell>
          <cell r="O971">
            <v>0</v>
          </cell>
          <cell r="P971">
            <v>0</v>
          </cell>
          <cell r="Q971" t="str">
            <v/>
          </cell>
        </row>
        <row r="972">
          <cell r="B972" t="str">
            <v>481550005100515</v>
          </cell>
          <cell r="C972">
            <v>2023</v>
          </cell>
          <cell r="D972">
            <v>0</v>
          </cell>
          <cell r="E972">
            <v>4</v>
          </cell>
          <cell r="F972">
            <v>8</v>
          </cell>
          <cell r="G972">
            <v>15</v>
          </cell>
          <cell r="H972">
            <v>5000</v>
          </cell>
          <cell r="I972">
            <v>5100</v>
          </cell>
          <cell r="J972">
            <v>515</v>
          </cell>
          <cell r="M972" t="str">
            <v>Equipo de cómputo y de tecnologías de la información</v>
          </cell>
          <cell r="N972">
            <v>0</v>
          </cell>
          <cell r="O972">
            <v>0</v>
          </cell>
          <cell r="P972">
            <v>0</v>
          </cell>
          <cell r="Q972" t="str">
            <v/>
          </cell>
        </row>
        <row r="973">
          <cell r="B973" t="str">
            <v>4815500051005151</v>
          </cell>
          <cell r="C973">
            <v>2023</v>
          </cell>
          <cell r="D973">
            <v>0</v>
          </cell>
          <cell r="E973">
            <v>4</v>
          </cell>
          <cell r="F973">
            <v>8</v>
          </cell>
          <cell r="G973">
            <v>15</v>
          </cell>
          <cell r="H973">
            <v>5000</v>
          </cell>
          <cell r="I973">
            <v>5100</v>
          </cell>
          <cell r="J973">
            <v>515</v>
          </cell>
          <cell r="K973">
            <v>1</v>
          </cell>
          <cell r="M973" t="str">
            <v>Access Point</v>
          </cell>
          <cell r="N973">
            <v>0</v>
          </cell>
          <cell r="O973">
            <v>0</v>
          </cell>
          <cell r="P973">
            <v>0</v>
          </cell>
          <cell r="Q973" t="str">
            <v>Pieza</v>
          </cell>
        </row>
        <row r="974">
          <cell r="B974" t="str">
            <v>4815500051005152</v>
          </cell>
          <cell r="C974">
            <v>2023</v>
          </cell>
          <cell r="D974">
            <v>0</v>
          </cell>
          <cell r="E974">
            <v>4</v>
          </cell>
          <cell r="F974">
            <v>8</v>
          </cell>
          <cell r="G974">
            <v>15</v>
          </cell>
          <cell r="H974">
            <v>5000</v>
          </cell>
          <cell r="I974">
            <v>5100</v>
          </cell>
          <cell r="J974">
            <v>515</v>
          </cell>
          <cell r="K974">
            <v>2</v>
          </cell>
          <cell r="M974" t="str">
            <v>Analizador de voz</v>
          </cell>
          <cell r="N974">
            <v>0</v>
          </cell>
          <cell r="O974">
            <v>0</v>
          </cell>
          <cell r="P974">
            <v>0</v>
          </cell>
          <cell r="Q974" t="str">
            <v>Pieza</v>
          </cell>
        </row>
        <row r="975">
          <cell r="B975" t="str">
            <v>4815500051005153</v>
          </cell>
          <cell r="C975">
            <v>2023</v>
          </cell>
          <cell r="D975">
            <v>0</v>
          </cell>
          <cell r="E975">
            <v>4</v>
          </cell>
          <cell r="F975">
            <v>8</v>
          </cell>
          <cell r="G975">
            <v>15</v>
          </cell>
          <cell r="H975">
            <v>5000</v>
          </cell>
          <cell r="I975">
            <v>5100</v>
          </cell>
          <cell r="J975">
            <v>515</v>
          </cell>
          <cell r="K975">
            <v>3</v>
          </cell>
          <cell r="M975" t="str">
            <v>Computadora de escritorio</v>
          </cell>
          <cell r="N975">
            <v>0</v>
          </cell>
          <cell r="O975">
            <v>0</v>
          </cell>
          <cell r="P975">
            <v>0</v>
          </cell>
          <cell r="Q975" t="str">
            <v>Pieza</v>
          </cell>
        </row>
        <row r="976">
          <cell r="B976" t="str">
            <v>4815500051005154</v>
          </cell>
          <cell r="C976">
            <v>2023</v>
          </cell>
          <cell r="D976">
            <v>0</v>
          </cell>
          <cell r="E976">
            <v>4</v>
          </cell>
          <cell r="F976">
            <v>8</v>
          </cell>
          <cell r="G976">
            <v>15</v>
          </cell>
          <cell r="H976">
            <v>5000</v>
          </cell>
          <cell r="I976">
            <v>5100</v>
          </cell>
          <cell r="J976">
            <v>515</v>
          </cell>
          <cell r="K976">
            <v>4</v>
          </cell>
          <cell r="M976" t="str">
            <v>Computadora portátil</v>
          </cell>
          <cell r="N976">
            <v>0</v>
          </cell>
          <cell r="O976">
            <v>0</v>
          </cell>
          <cell r="P976">
            <v>0</v>
          </cell>
          <cell r="Q976" t="str">
            <v>Pieza</v>
          </cell>
        </row>
        <row r="977">
          <cell r="B977" t="str">
            <v>4815500051005155</v>
          </cell>
          <cell r="C977">
            <v>2023</v>
          </cell>
          <cell r="D977">
            <v>0</v>
          </cell>
          <cell r="E977">
            <v>4</v>
          </cell>
          <cell r="F977">
            <v>8</v>
          </cell>
          <cell r="G977">
            <v>15</v>
          </cell>
          <cell r="H977">
            <v>5000</v>
          </cell>
          <cell r="I977">
            <v>5100</v>
          </cell>
          <cell r="J977">
            <v>515</v>
          </cell>
          <cell r="K977">
            <v>5</v>
          </cell>
          <cell r="M977" t="str">
            <v>Digiscan Web</v>
          </cell>
          <cell r="N977">
            <v>0</v>
          </cell>
          <cell r="O977">
            <v>0</v>
          </cell>
          <cell r="P977">
            <v>0</v>
          </cell>
          <cell r="Q977" t="str">
            <v>Pieza</v>
          </cell>
        </row>
        <row r="978">
          <cell r="B978" t="str">
            <v>4815500051005156</v>
          </cell>
          <cell r="C978">
            <v>2023</v>
          </cell>
          <cell r="D978">
            <v>0</v>
          </cell>
          <cell r="E978">
            <v>4</v>
          </cell>
          <cell r="F978">
            <v>8</v>
          </cell>
          <cell r="G978">
            <v>15</v>
          </cell>
          <cell r="H978">
            <v>5000</v>
          </cell>
          <cell r="I978">
            <v>5100</v>
          </cell>
          <cell r="J978">
            <v>515</v>
          </cell>
          <cell r="K978">
            <v>6</v>
          </cell>
          <cell r="M978" t="str">
            <v>Equipo de seguridad informática (Firewall, IPS, Anti-Spam)</v>
          </cell>
          <cell r="N978">
            <v>0</v>
          </cell>
          <cell r="O978">
            <v>0</v>
          </cell>
          <cell r="P978">
            <v>0</v>
          </cell>
          <cell r="Q978" t="str">
            <v>Pieza</v>
          </cell>
        </row>
        <row r="979">
          <cell r="B979" t="str">
            <v>4815500051005157</v>
          </cell>
          <cell r="C979">
            <v>2023</v>
          </cell>
          <cell r="D979">
            <v>0</v>
          </cell>
          <cell r="E979">
            <v>4</v>
          </cell>
          <cell r="F979">
            <v>8</v>
          </cell>
          <cell r="G979">
            <v>15</v>
          </cell>
          <cell r="H979">
            <v>5000</v>
          </cell>
          <cell r="I979">
            <v>5100</v>
          </cell>
          <cell r="J979">
            <v>515</v>
          </cell>
          <cell r="K979">
            <v>7</v>
          </cell>
          <cell r="M979" t="str">
            <v xml:space="preserve">Estación de captura de registros dactilares y palmas </v>
          </cell>
          <cell r="N979">
            <v>0</v>
          </cell>
          <cell r="O979">
            <v>0</v>
          </cell>
          <cell r="P979">
            <v>0</v>
          </cell>
          <cell r="Q979" t="str">
            <v>Pieza</v>
          </cell>
        </row>
        <row r="980">
          <cell r="B980" t="str">
            <v>4815500051005158</v>
          </cell>
          <cell r="C980">
            <v>2023</v>
          </cell>
          <cell r="D980">
            <v>0</v>
          </cell>
          <cell r="E980">
            <v>4</v>
          </cell>
          <cell r="F980">
            <v>8</v>
          </cell>
          <cell r="G980">
            <v>15</v>
          </cell>
          <cell r="H980">
            <v>5000</v>
          </cell>
          <cell r="I980">
            <v>5100</v>
          </cell>
          <cell r="J980">
            <v>515</v>
          </cell>
          <cell r="K980">
            <v>8</v>
          </cell>
          <cell r="M980" t="str">
            <v>Lector biométrico</v>
          </cell>
          <cell r="N980">
            <v>0</v>
          </cell>
          <cell r="O980">
            <v>0</v>
          </cell>
          <cell r="P980">
            <v>0</v>
          </cell>
          <cell r="Q980" t="str">
            <v>Pieza</v>
          </cell>
        </row>
        <row r="981">
          <cell r="B981" t="str">
            <v>4815500051005159</v>
          </cell>
          <cell r="C981">
            <v>2023</v>
          </cell>
          <cell r="D981">
            <v>0</v>
          </cell>
          <cell r="E981">
            <v>4</v>
          </cell>
          <cell r="F981">
            <v>8</v>
          </cell>
          <cell r="G981">
            <v>15</v>
          </cell>
          <cell r="H981">
            <v>5000</v>
          </cell>
          <cell r="I981">
            <v>5100</v>
          </cell>
          <cell r="J981">
            <v>515</v>
          </cell>
          <cell r="K981">
            <v>9</v>
          </cell>
          <cell r="M981" t="str">
            <v>Plotter</v>
          </cell>
          <cell r="N981">
            <v>0</v>
          </cell>
          <cell r="O981">
            <v>0</v>
          </cell>
          <cell r="P981">
            <v>0</v>
          </cell>
          <cell r="Q981" t="str">
            <v>Pieza</v>
          </cell>
        </row>
        <row r="982">
          <cell r="B982" t="str">
            <v>48155000510051510</v>
          </cell>
          <cell r="C982">
            <v>2023</v>
          </cell>
          <cell r="D982">
            <v>0</v>
          </cell>
          <cell r="E982">
            <v>4</v>
          </cell>
          <cell r="F982">
            <v>8</v>
          </cell>
          <cell r="G982">
            <v>15</v>
          </cell>
          <cell r="H982">
            <v>5000</v>
          </cell>
          <cell r="I982">
            <v>5100</v>
          </cell>
          <cell r="J982">
            <v>515</v>
          </cell>
          <cell r="K982">
            <v>10</v>
          </cell>
          <cell r="M982" t="str">
            <v>Servidor de cómputo</v>
          </cell>
          <cell r="N982">
            <v>0</v>
          </cell>
          <cell r="O982">
            <v>0</v>
          </cell>
          <cell r="P982">
            <v>0</v>
          </cell>
          <cell r="Q982" t="str">
            <v>Pieza</v>
          </cell>
        </row>
        <row r="983">
          <cell r="B983" t="str">
            <v>48155000510051511</v>
          </cell>
          <cell r="C983">
            <v>2023</v>
          </cell>
          <cell r="D983">
            <v>0</v>
          </cell>
          <cell r="E983">
            <v>4</v>
          </cell>
          <cell r="F983">
            <v>8</v>
          </cell>
          <cell r="G983">
            <v>15</v>
          </cell>
          <cell r="H983">
            <v>5000</v>
          </cell>
          <cell r="I983">
            <v>5100</v>
          </cell>
          <cell r="J983">
            <v>515</v>
          </cell>
          <cell r="K983">
            <v>11</v>
          </cell>
          <cell r="M983" t="str">
            <v>Sistema de almacenamiento de datos</v>
          </cell>
          <cell r="N983">
            <v>0</v>
          </cell>
          <cell r="O983">
            <v>0</v>
          </cell>
          <cell r="P983">
            <v>0</v>
          </cell>
          <cell r="Q983" t="str">
            <v>Pieza</v>
          </cell>
        </row>
        <row r="984">
          <cell r="B984" t="str">
            <v>48155000510051512</v>
          </cell>
          <cell r="C984">
            <v>2023</v>
          </cell>
          <cell r="D984">
            <v>0</v>
          </cell>
          <cell r="E984">
            <v>4</v>
          </cell>
          <cell r="F984">
            <v>8</v>
          </cell>
          <cell r="G984">
            <v>15</v>
          </cell>
          <cell r="H984">
            <v>5000</v>
          </cell>
          <cell r="I984">
            <v>5100</v>
          </cell>
          <cell r="J984">
            <v>515</v>
          </cell>
          <cell r="K984">
            <v>12</v>
          </cell>
          <cell r="M984" t="str">
            <v>Torre (arriostrada-autosoportada)</v>
          </cell>
          <cell r="N984">
            <v>0</v>
          </cell>
          <cell r="O984">
            <v>0</v>
          </cell>
          <cell r="P984">
            <v>0</v>
          </cell>
          <cell r="Q984" t="str">
            <v>Pieza</v>
          </cell>
        </row>
        <row r="985">
          <cell r="B985" t="str">
            <v>48155000510051513</v>
          </cell>
          <cell r="C985">
            <v>2023</v>
          </cell>
          <cell r="D985">
            <v>0</v>
          </cell>
          <cell r="E985">
            <v>4</v>
          </cell>
          <cell r="F985">
            <v>8</v>
          </cell>
          <cell r="G985">
            <v>15</v>
          </cell>
          <cell r="H985">
            <v>5000</v>
          </cell>
          <cell r="I985">
            <v>5100</v>
          </cell>
          <cell r="J985">
            <v>515</v>
          </cell>
          <cell r="K985">
            <v>13</v>
          </cell>
          <cell r="M985" t="str">
            <v>Unidad de almacenamiento de datos</v>
          </cell>
          <cell r="N985">
            <v>0</v>
          </cell>
          <cell r="O985">
            <v>0</v>
          </cell>
          <cell r="P985">
            <v>0</v>
          </cell>
          <cell r="Q985" t="str">
            <v>Pieza</v>
          </cell>
        </row>
        <row r="986">
          <cell r="B986" t="str">
            <v>48155000510051514</v>
          </cell>
          <cell r="C986">
            <v>2023</v>
          </cell>
          <cell r="D986">
            <v>0</v>
          </cell>
          <cell r="E986">
            <v>4</v>
          </cell>
          <cell r="F986">
            <v>8</v>
          </cell>
          <cell r="G986">
            <v>15</v>
          </cell>
          <cell r="H986">
            <v>5000</v>
          </cell>
          <cell r="I986">
            <v>5100</v>
          </cell>
          <cell r="J986">
            <v>515</v>
          </cell>
          <cell r="K986">
            <v>14</v>
          </cell>
          <cell r="M986" t="str">
            <v>Unidad de energía ininterrumpida</v>
          </cell>
          <cell r="N986">
            <v>0</v>
          </cell>
          <cell r="O986">
            <v>0</v>
          </cell>
          <cell r="P986">
            <v>0</v>
          </cell>
          <cell r="Q986" t="str">
            <v>Pieza</v>
          </cell>
        </row>
        <row r="987">
          <cell r="B987" t="str">
            <v>48155000510051515</v>
          </cell>
          <cell r="C987">
            <v>2023</v>
          </cell>
          <cell r="D987">
            <v>0</v>
          </cell>
          <cell r="E987">
            <v>4</v>
          </cell>
          <cell r="F987">
            <v>8</v>
          </cell>
          <cell r="G987">
            <v>15</v>
          </cell>
          <cell r="H987">
            <v>5000</v>
          </cell>
          <cell r="I987">
            <v>5100</v>
          </cell>
          <cell r="J987">
            <v>515</v>
          </cell>
          <cell r="K987">
            <v>15</v>
          </cell>
          <cell r="M987" t="str">
            <v>Unidad de protección y respaldo de energía (UPS)</v>
          </cell>
          <cell r="N987">
            <v>0</v>
          </cell>
          <cell r="O987">
            <v>0</v>
          </cell>
          <cell r="P987">
            <v>0</v>
          </cell>
          <cell r="Q987" t="str">
            <v>Pieza</v>
          </cell>
        </row>
        <row r="988">
          <cell r="B988" t="str">
            <v>481550005100519</v>
          </cell>
          <cell r="C988">
            <v>2023</v>
          </cell>
          <cell r="D988">
            <v>0</v>
          </cell>
          <cell r="E988">
            <v>4</v>
          </cell>
          <cell r="F988">
            <v>8</v>
          </cell>
          <cell r="G988">
            <v>15</v>
          </cell>
          <cell r="H988">
            <v>5000</v>
          </cell>
          <cell r="I988">
            <v>5100</v>
          </cell>
          <cell r="J988">
            <v>519</v>
          </cell>
          <cell r="M988" t="str">
            <v>Otros mobiliarios y equipos de administración</v>
          </cell>
          <cell r="N988">
            <v>0</v>
          </cell>
          <cell r="O988">
            <v>0</v>
          </cell>
          <cell r="P988">
            <v>0</v>
          </cell>
          <cell r="Q988" t="str">
            <v/>
          </cell>
        </row>
        <row r="989">
          <cell r="B989" t="str">
            <v>4815500051005191</v>
          </cell>
          <cell r="C989">
            <v>2023</v>
          </cell>
          <cell r="D989">
            <v>0</v>
          </cell>
          <cell r="E989">
            <v>4</v>
          </cell>
          <cell r="F989">
            <v>8</v>
          </cell>
          <cell r="G989">
            <v>15</v>
          </cell>
          <cell r="H989">
            <v>5000</v>
          </cell>
          <cell r="I989">
            <v>5100</v>
          </cell>
          <cell r="J989">
            <v>519</v>
          </cell>
          <cell r="K989">
            <v>1</v>
          </cell>
          <cell r="M989" t="str">
            <v>Circuito cerrado de televisión (CCTV)</v>
          </cell>
          <cell r="N989">
            <v>0</v>
          </cell>
          <cell r="O989">
            <v>0</v>
          </cell>
          <cell r="P989">
            <v>0</v>
          </cell>
          <cell r="Q989" t="str">
            <v>Sistema</v>
          </cell>
        </row>
        <row r="990">
          <cell r="B990" t="str">
            <v>481550005200</v>
          </cell>
          <cell r="C990">
            <v>2023</v>
          </cell>
          <cell r="D990">
            <v>0</v>
          </cell>
          <cell r="E990">
            <v>4</v>
          </cell>
          <cell r="F990">
            <v>8</v>
          </cell>
          <cell r="G990">
            <v>15</v>
          </cell>
          <cell r="H990">
            <v>5000</v>
          </cell>
          <cell r="I990">
            <v>5200</v>
          </cell>
          <cell r="M990" t="str">
            <v>Mobiliario y Equipo Educacional y Recreativo</v>
          </cell>
          <cell r="N990">
            <v>0</v>
          </cell>
          <cell r="O990">
            <v>0</v>
          </cell>
          <cell r="P990">
            <v>0</v>
          </cell>
          <cell r="Q990" t="str">
            <v/>
          </cell>
        </row>
        <row r="991">
          <cell r="B991" t="str">
            <v>481550005200521</v>
          </cell>
          <cell r="C991">
            <v>2023</v>
          </cell>
          <cell r="D991">
            <v>0</v>
          </cell>
          <cell r="E991">
            <v>4</v>
          </cell>
          <cell r="F991">
            <v>8</v>
          </cell>
          <cell r="G991">
            <v>15</v>
          </cell>
          <cell r="H991">
            <v>5000</v>
          </cell>
          <cell r="I991">
            <v>5200</v>
          </cell>
          <cell r="J991">
            <v>521</v>
          </cell>
          <cell r="M991" t="str">
            <v>Equipos y aparatos audiovisuales</v>
          </cell>
          <cell r="N991">
            <v>0</v>
          </cell>
          <cell r="O991">
            <v>0</v>
          </cell>
          <cell r="P991">
            <v>0</v>
          </cell>
          <cell r="Q991" t="str">
            <v/>
          </cell>
        </row>
        <row r="992">
          <cell r="B992" t="str">
            <v>4815500052005211</v>
          </cell>
          <cell r="C992">
            <v>2023</v>
          </cell>
          <cell r="D992">
            <v>0</v>
          </cell>
          <cell r="E992">
            <v>4</v>
          </cell>
          <cell r="F992">
            <v>8</v>
          </cell>
          <cell r="G992">
            <v>15</v>
          </cell>
          <cell r="H992">
            <v>5000</v>
          </cell>
          <cell r="I992">
            <v>5200</v>
          </cell>
          <cell r="J992">
            <v>521</v>
          </cell>
          <cell r="K992">
            <v>1</v>
          </cell>
          <cell r="M992" t="str">
            <v>Videoproyector</v>
          </cell>
          <cell r="N992">
            <v>0</v>
          </cell>
          <cell r="O992">
            <v>0</v>
          </cell>
          <cell r="P992">
            <v>0</v>
          </cell>
          <cell r="Q992" t="str">
            <v>Pieza</v>
          </cell>
        </row>
        <row r="993">
          <cell r="B993" t="str">
            <v>481550005200523</v>
          </cell>
          <cell r="C993">
            <v>2023</v>
          </cell>
          <cell r="D993">
            <v>0</v>
          </cell>
          <cell r="E993">
            <v>4</v>
          </cell>
          <cell r="F993">
            <v>8</v>
          </cell>
          <cell r="G993">
            <v>15</v>
          </cell>
          <cell r="H993">
            <v>5000</v>
          </cell>
          <cell r="I993">
            <v>5200</v>
          </cell>
          <cell r="J993">
            <v>523</v>
          </cell>
          <cell r="M993" t="str">
            <v>Cámaras fotográficas y de video</v>
          </cell>
          <cell r="N993">
            <v>0</v>
          </cell>
          <cell r="O993">
            <v>0</v>
          </cell>
          <cell r="P993">
            <v>0</v>
          </cell>
          <cell r="Q993" t="str">
            <v/>
          </cell>
        </row>
        <row r="994">
          <cell r="B994" t="str">
            <v>4815500052005231</v>
          </cell>
          <cell r="C994">
            <v>2023</v>
          </cell>
          <cell r="D994">
            <v>0</v>
          </cell>
          <cell r="E994">
            <v>4</v>
          </cell>
          <cell r="F994">
            <v>8</v>
          </cell>
          <cell r="G994">
            <v>15</v>
          </cell>
          <cell r="H994">
            <v>5000</v>
          </cell>
          <cell r="I994">
            <v>5200</v>
          </cell>
          <cell r="J994">
            <v>523</v>
          </cell>
          <cell r="K994">
            <v>1</v>
          </cell>
          <cell r="M994" t="str">
            <v>Kit de Lámpara</v>
          </cell>
          <cell r="N994">
            <v>0</v>
          </cell>
          <cell r="O994">
            <v>0</v>
          </cell>
          <cell r="P994">
            <v>0</v>
          </cell>
          <cell r="Q994" t="str">
            <v>Pieza</v>
          </cell>
        </row>
        <row r="995">
          <cell r="B995" t="str">
            <v>4815500052005232</v>
          </cell>
          <cell r="C995">
            <v>2023</v>
          </cell>
          <cell r="D995">
            <v>0</v>
          </cell>
          <cell r="E995">
            <v>4</v>
          </cell>
          <cell r="F995">
            <v>8</v>
          </cell>
          <cell r="G995">
            <v>15</v>
          </cell>
          <cell r="H995">
            <v>5000</v>
          </cell>
          <cell r="I995">
            <v>5200</v>
          </cell>
          <cell r="J995">
            <v>523</v>
          </cell>
          <cell r="K995">
            <v>2</v>
          </cell>
          <cell r="M995" t="str">
            <v>Video Proyector</v>
          </cell>
          <cell r="N995">
            <v>0</v>
          </cell>
          <cell r="O995">
            <v>0</v>
          </cell>
          <cell r="P995">
            <v>0</v>
          </cell>
          <cell r="Q995" t="str">
            <v>Pieza</v>
          </cell>
        </row>
        <row r="996">
          <cell r="B996" t="str">
            <v>481550005500</v>
          </cell>
          <cell r="C996">
            <v>2023</v>
          </cell>
          <cell r="D996">
            <v>0</v>
          </cell>
          <cell r="E996">
            <v>4</v>
          </cell>
          <cell r="F996">
            <v>8</v>
          </cell>
          <cell r="G996">
            <v>15</v>
          </cell>
          <cell r="H996">
            <v>5000</v>
          </cell>
          <cell r="I996">
            <v>5500</v>
          </cell>
          <cell r="M996" t="str">
            <v>Equipo de Defensa y Seguridad</v>
          </cell>
          <cell r="N996">
            <v>0</v>
          </cell>
          <cell r="O996">
            <v>0</v>
          </cell>
          <cell r="P996">
            <v>0</v>
          </cell>
          <cell r="Q996" t="str">
            <v/>
          </cell>
        </row>
        <row r="997">
          <cell r="B997" t="str">
            <v>481550005500551</v>
          </cell>
          <cell r="C997">
            <v>2023</v>
          </cell>
          <cell r="D997">
            <v>0</v>
          </cell>
          <cell r="E997">
            <v>4</v>
          </cell>
          <cell r="F997">
            <v>8</v>
          </cell>
          <cell r="G997">
            <v>15</v>
          </cell>
          <cell r="H997">
            <v>5000</v>
          </cell>
          <cell r="I997">
            <v>5500</v>
          </cell>
          <cell r="J997">
            <v>551</v>
          </cell>
          <cell r="M997" t="str">
            <v>Equipo de defensa y seguridad</v>
          </cell>
          <cell r="N997">
            <v>0</v>
          </cell>
          <cell r="O997">
            <v>0</v>
          </cell>
          <cell r="P997">
            <v>0</v>
          </cell>
          <cell r="Q997" t="str">
            <v/>
          </cell>
        </row>
        <row r="998">
          <cell r="B998" t="str">
            <v>481550005500551551</v>
          </cell>
          <cell r="C998">
            <v>2023</v>
          </cell>
          <cell r="D998">
            <v>0</v>
          </cell>
          <cell r="E998">
            <v>4</v>
          </cell>
          <cell r="F998">
            <v>8</v>
          </cell>
          <cell r="G998">
            <v>15</v>
          </cell>
          <cell r="H998">
            <v>5000</v>
          </cell>
          <cell r="I998">
            <v>5500</v>
          </cell>
          <cell r="J998">
            <v>551</v>
          </cell>
          <cell r="K998">
            <v>551</v>
          </cell>
          <cell r="M998" t="str">
            <v>Cabina portátil insonorizada</v>
          </cell>
          <cell r="N998">
            <v>0</v>
          </cell>
          <cell r="O998">
            <v>0</v>
          </cell>
          <cell r="P998">
            <v>0</v>
          </cell>
          <cell r="Q998" t="str">
            <v>Pieza</v>
          </cell>
        </row>
        <row r="999">
          <cell r="B999" t="str">
            <v>481550005600</v>
          </cell>
          <cell r="C999">
            <v>2023</v>
          </cell>
          <cell r="D999">
            <v>0</v>
          </cell>
          <cell r="E999">
            <v>4</v>
          </cell>
          <cell r="F999">
            <v>8</v>
          </cell>
          <cell r="G999">
            <v>15</v>
          </cell>
          <cell r="H999">
            <v>5000</v>
          </cell>
          <cell r="I999">
            <v>5600</v>
          </cell>
          <cell r="M999" t="str">
            <v>Maquinaria, Otros Equipos y Herramientas</v>
          </cell>
          <cell r="N999">
            <v>0</v>
          </cell>
          <cell r="O999">
            <v>0</v>
          </cell>
          <cell r="P999">
            <v>0</v>
          </cell>
          <cell r="Q999" t="str">
            <v/>
          </cell>
        </row>
        <row r="1000">
          <cell r="B1000" t="str">
            <v>481550005600565</v>
          </cell>
          <cell r="C1000">
            <v>2023</v>
          </cell>
          <cell r="D1000">
            <v>0</v>
          </cell>
          <cell r="E1000">
            <v>4</v>
          </cell>
          <cell r="F1000">
            <v>8</v>
          </cell>
          <cell r="G1000">
            <v>15</v>
          </cell>
          <cell r="H1000">
            <v>5000</v>
          </cell>
          <cell r="I1000">
            <v>5600</v>
          </cell>
          <cell r="J1000">
            <v>565</v>
          </cell>
          <cell r="M1000" t="str">
            <v>Equipo de comunicación y telecomunicación</v>
          </cell>
          <cell r="N1000">
            <v>0</v>
          </cell>
          <cell r="O1000">
            <v>0</v>
          </cell>
          <cell r="P1000">
            <v>0</v>
          </cell>
          <cell r="Q1000" t="str">
            <v/>
          </cell>
        </row>
        <row r="1001">
          <cell r="B1001" t="str">
            <v>4815500056005651</v>
          </cell>
          <cell r="C1001">
            <v>2023</v>
          </cell>
          <cell r="D1001">
            <v>0</v>
          </cell>
          <cell r="E1001">
            <v>4</v>
          </cell>
          <cell r="F1001">
            <v>8</v>
          </cell>
          <cell r="G1001">
            <v>15</v>
          </cell>
          <cell r="H1001">
            <v>5000</v>
          </cell>
          <cell r="I1001">
            <v>5600</v>
          </cell>
          <cell r="J1001">
            <v>565</v>
          </cell>
          <cell r="K1001">
            <v>1</v>
          </cell>
          <cell r="M1001" t="str">
            <v>Accesorios mayores (fibra óptica)</v>
          </cell>
          <cell r="N1001">
            <v>0</v>
          </cell>
          <cell r="O1001">
            <v>0</v>
          </cell>
          <cell r="P1001">
            <v>0</v>
          </cell>
          <cell r="Q1001" t="str">
            <v>Pieza</v>
          </cell>
        </row>
        <row r="1002">
          <cell r="B1002" t="str">
            <v>4815500056005652</v>
          </cell>
          <cell r="C1002">
            <v>2023</v>
          </cell>
          <cell r="D1002">
            <v>0</v>
          </cell>
          <cell r="E1002">
            <v>4</v>
          </cell>
          <cell r="F1002">
            <v>8</v>
          </cell>
          <cell r="G1002">
            <v>15</v>
          </cell>
          <cell r="H1002">
            <v>5000</v>
          </cell>
          <cell r="I1002">
            <v>5600</v>
          </cell>
          <cell r="J1002">
            <v>565</v>
          </cell>
          <cell r="K1002">
            <v>2</v>
          </cell>
          <cell r="M1002" t="str">
            <v>Equipo de enlaces de datos inalámbricos o de microondas en 4.9 GHz</v>
          </cell>
          <cell r="N1002">
            <v>0</v>
          </cell>
          <cell r="O1002">
            <v>0</v>
          </cell>
          <cell r="P1002">
            <v>0</v>
          </cell>
          <cell r="Q1002" t="str">
            <v>Pieza</v>
          </cell>
        </row>
        <row r="1003">
          <cell r="B1003" t="str">
            <v>4815500056005653</v>
          </cell>
          <cell r="C1003">
            <v>2023</v>
          </cell>
          <cell r="D1003">
            <v>0</v>
          </cell>
          <cell r="E1003">
            <v>4</v>
          </cell>
          <cell r="F1003">
            <v>8</v>
          </cell>
          <cell r="G1003">
            <v>15</v>
          </cell>
          <cell r="H1003">
            <v>5000</v>
          </cell>
          <cell r="I1003">
            <v>5600</v>
          </cell>
          <cell r="J1003">
            <v>565</v>
          </cell>
          <cell r="K1003">
            <v>3</v>
          </cell>
          <cell r="M1003" t="str">
            <v>Equipo de videoconferencia</v>
          </cell>
          <cell r="N1003">
            <v>0</v>
          </cell>
          <cell r="O1003">
            <v>0</v>
          </cell>
          <cell r="P1003">
            <v>0</v>
          </cell>
          <cell r="Q1003" t="str">
            <v>Pieza</v>
          </cell>
        </row>
        <row r="1004">
          <cell r="B1004" t="str">
            <v>481550005600566</v>
          </cell>
          <cell r="C1004">
            <v>2023</v>
          </cell>
          <cell r="D1004">
            <v>0</v>
          </cell>
          <cell r="E1004">
            <v>4</v>
          </cell>
          <cell r="F1004">
            <v>8</v>
          </cell>
          <cell r="G1004">
            <v>15</v>
          </cell>
          <cell r="H1004">
            <v>5000</v>
          </cell>
          <cell r="I1004">
            <v>5600</v>
          </cell>
          <cell r="J1004">
            <v>566</v>
          </cell>
          <cell r="M1004" t="str">
            <v>Equipos de generación eléctrica, aparatos y accesorios eléctricos</v>
          </cell>
          <cell r="N1004">
            <v>0</v>
          </cell>
          <cell r="O1004">
            <v>0</v>
          </cell>
          <cell r="P1004">
            <v>0</v>
          </cell>
          <cell r="Q1004" t="str">
            <v/>
          </cell>
        </row>
        <row r="1005">
          <cell r="B1005" t="str">
            <v>4815500056005661</v>
          </cell>
          <cell r="C1005">
            <v>2023</v>
          </cell>
          <cell r="D1005">
            <v>0</v>
          </cell>
          <cell r="E1005">
            <v>4</v>
          </cell>
          <cell r="F1005">
            <v>8</v>
          </cell>
          <cell r="G1005">
            <v>15</v>
          </cell>
          <cell r="H1005">
            <v>5000</v>
          </cell>
          <cell r="I1005">
            <v>5600</v>
          </cell>
          <cell r="J1005">
            <v>566</v>
          </cell>
          <cell r="K1005">
            <v>1</v>
          </cell>
          <cell r="M1005" t="str">
            <v>Equipo de protección contra descargas atmosféricas (Sistema de Tierras Físicas y Apartarrayos)</v>
          </cell>
          <cell r="N1005">
            <v>0</v>
          </cell>
          <cell r="O1005">
            <v>0</v>
          </cell>
          <cell r="P1005">
            <v>0</v>
          </cell>
          <cell r="Q1005" t="str">
            <v>Pieza</v>
          </cell>
        </row>
        <row r="1006">
          <cell r="B1006" t="str">
            <v>4815500056005662</v>
          </cell>
          <cell r="C1006">
            <v>2023</v>
          </cell>
          <cell r="D1006">
            <v>0</v>
          </cell>
          <cell r="E1006">
            <v>4</v>
          </cell>
          <cell r="F1006">
            <v>8</v>
          </cell>
          <cell r="G1006">
            <v>15</v>
          </cell>
          <cell r="H1006">
            <v>5000</v>
          </cell>
          <cell r="I1006">
            <v>5600</v>
          </cell>
          <cell r="J1006">
            <v>566</v>
          </cell>
          <cell r="K1006">
            <v>2</v>
          </cell>
          <cell r="M1006" t="str">
            <v>Sistema de energía interrumpible</v>
          </cell>
          <cell r="N1006">
            <v>0</v>
          </cell>
          <cell r="O1006">
            <v>0</v>
          </cell>
          <cell r="P1006">
            <v>0</v>
          </cell>
          <cell r="Q1006" t="str">
            <v>Pieza</v>
          </cell>
        </row>
        <row r="1007">
          <cell r="B1007" t="str">
            <v>4816</v>
          </cell>
          <cell r="C1007">
            <v>2023</v>
          </cell>
          <cell r="D1007">
            <v>0</v>
          </cell>
          <cell r="E1007">
            <v>4</v>
          </cell>
          <cell r="F1007">
            <v>8</v>
          </cell>
          <cell r="G1007">
            <v>16</v>
          </cell>
          <cell r="M1007" t="str">
            <v>Sistema Nacional de Atención de Llamadas de Emergencias y Denuncias Ciudadanas</v>
          </cell>
          <cell r="N1007">
            <v>0</v>
          </cell>
          <cell r="O1007">
            <v>0</v>
          </cell>
          <cell r="P1007">
            <v>0</v>
          </cell>
        </row>
        <row r="1008">
          <cell r="B1008" t="str">
            <v>48163000</v>
          </cell>
          <cell r="C1008">
            <v>2023</v>
          </cell>
          <cell r="D1008">
            <v>0</v>
          </cell>
          <cell r="E1008">
            <v>4</v>
          </cell>
          <cell r="F1008">
            <v>8</v>
          </cell>
          <cell r="G1008">
            <v>16</v>
          </cell>
          <cell r="H1008">
            <v>3000</v>
          </cell>
          <cell r="M1008" t="str">
            <v>Servicios Generales</v>
          </cell>
          <cell r="N1008">
            <v>0</v>
          </cell>
          <cell r="O1008">
            <v>0</v>
          </cell>
          <cell r="P1008">
            <v>0</v>
          </cell>
        </row>
        <row r="1009">
          <cell r="B1009" t="str">
            <v>481630003100</v>
          </cell>
          <cell r="C1009">
            <v>2023</v>
          </cell>
          <cell r="D1009">
            <v>0</v>
          </cell>
          <cell r="E1009">
            <v>4</v>
          </cell>
          <cell r="F1009">
            <v>8</v>
          </cell>
          <cell r="G1009">
            <v>16</v>
          </cell>
          <cell r="H1009">
            <v>3000</v>
          </cell>
          <cell r="I1009">
            <v>3100</v>
          </cell>
          <cell r="K1009" t="str">
            <v/>
          </cell>
          <cell r="M1009" t="str">
            <v>Servicios Básicos</v>
          </cell>
          <cell r="N1009">
            <v>0</v>
          </cell>
          <cell r="O1009">
            <v>0</v>
          </cell>
          <cell r="P1009">
            <v>0</v>
          </cell>
          <cell r="Q1009" t="str">
            <v/>
          </cell>
        </row>
        <row r="1010">
          <cell r="B1010" t="str">
            <v>481630003100317</v>
          </cell>
          <cell r="C1010">
            <v>2023</v>
          </cell>
          <cell r="D1010">
            <v>0</v>
          </cell>
          <cell r="E1010">
            <v>4</v>
          </cell>
          <cell r="F1010">
            <v>8</v>
          </cell>
          <cell r="G1010">
            <v>16</v>
          </cell>
          <cell r="H1010">
            <v>3000</v>
          </cell>
          <cell r="I1010">
            <v>3100</v>
          </cell>
          <cell r="J1010">
            <v>317</v>
          </cell>
          <cell r="M1010" t="str">
            <v>Servicios de acceso de internet, redes y procesamiento de información</v>
          </cell>
          <cell r="N1010">
            <v>0</v>
          </cell>
          <cell r="O1010">
            <v>0</v>
          </cell>
          <cell r="P1010">
            <v>0</v>
          </cell>
          <cell r="Q1010" t="str">
            <v/>
          </cell>
        </row>
        <row r="1011">
          <cell r="B1011" t="str">
            <v>4816300031003171</v>
          </cell>
          <cell r="C1011">
            <v>2023</v>
          </cell>
          <cell r="D1011">
            <v>0</v>
          </cell>
          <cell r="E1011">
            <v>4</v>
          </cell>
          <cell r="F1011">
            <v>8</v>
          </cell>
          <cell r="G1011">
            <v>16</v>
          </cell>
          <cell r="H1011">
            <v>3000</v>
          </cell>
          <cell r="I1011">
            <v>3100</v>
          </cell>
          <cell r="J1011">
            <v>317</v>
          </cell>
          <cell r="K1011">
            <v>1</v>
          </cell>
          <cell r="M1011" t="str">
            <v>Servicios de conducción de señales analógicas y digitales</v>
          </cell>
          <cell r="N1011">
            <v>0</v>
          </cell>
          <cell r="O1011">
            <v>0</v>
          </cell>
          <cell r="P1011">
            <v>0</v>
          </cell>
          <cell r="Q1011" t="str">
            <v>Servicio</v>
          </cell>
        </row>
        <row r="1012">
          <cell r="B1012" t="str">
            <v>481630003100319</v>
          </cell>
          <cell r="C1012">
            <v>2023</v>
          </cell>
          <cell r="D1012">
            <v>0</v>
          </cell>
          <cell r="E1012">
            <v>4</v>
          </cell>
          <cell r="F1012">
            <v>8</v>
          </cell>
          <cell r="G1012">
            <v>16</v>
          </cell>
          <cell r="H1012">
            <v>3000</v>
          </cell>
          <cell r="I1012">
            <v>3100</v>
          </cell>
          <cell r="J1012">
            <v>319</v>
          </cell>
          <cell r="M1012" t="str">
            <v>Servicios integrales y otros servicios</v>
          </cell>
          <cell r="N1012">
            <v>0</v>
          </cell>
          <cell r="O1012">
            <v>0</v>
          </cell>
          <cell r="P1012">
            <v>0</v>
          </cell>
          <cell r="Q1012" t="str">
            <v/>
          </cell>
        </row>
        <row r="1013">
          <cell r="B1013" t="str">
            <v>4816300031003191</v>
          </cell>
          <cell r="C1013">
            <v>2023</v>
          </cell>
          <cell r="D1013">
            <v>0</v>
          </cell>
          <cell r="E1013">
            <v>4</v>
          </cell>
          <cell r="F1013">
            <v>8</v>
          </cell>
          <cell r="G1013">
            <v>16</v>
          </cell>
          <cell r="H1013">
            <v>3000</v>
          </cell>
          <cell r="I1013">
            <v>3100</v>
          </cell>
          <cell r="J1013">
            <v>319</v>
          </cell>
          <cell r="K1013">
            <v>1</v>
          </cell>
          <cell r="M1013" t="str">
            <v>Servicios integrales de telecomunicación</v>
          </cell>
          <cell r="N1013">
            <v>0</v>
          </cell>
          <cell r="O1013">
            <v>0</v>
          </cell>
          <cell r="P1013">
            <v>0</v>
          </cell>
          <cell r="Q1013" t="str">
            <v>Servicio</v>
          </cell>
        </row>
        <row r="1014">
          <cell r="B1014" t="str">
            <v>481630003300</v>
          </cell>
          <cell r="C1014">
            <v>2023</v>
          </cell>
          <cell r="D1014">
            <v>0</v>
          </cell>
          <cell r="E1014">
            <v>4</v>
          </cell>
          <cell r="F1014">
            <v>8</v>
          </cell>
          <cell r="G1014">
            <v>16</v>
          </cell>
          <cell r="H1014">
            <v>3000</v>
          </cell>
          <cell r="I1014">
            <v>3300</v>
          </cell>
          <cell r="M1014" t="str">
            <v>Servicios Profesionales, Científicos, Técnicos y Otros Servicios</v>
          </cell>
          <cell r="N1014">
            <v>0</v>
          </cell>
          <cell r="O1014">
            <v>0</v>
          </cell>
          <cell r="P1014">
            <v>0</v>
          </cell>
          <cell r="Q1014" t="str">
            <v/>
          </cell>
        </row>
        <row r="1015">
          <cell r="B1015" t="str">
            <v>481630003300333</v>
          </cell>
          <cell r="C1015">
            <v>2023</v>
          </cell>
          <cell r="D1015">
            <v>0</v>
          </cell>
          <cell r="E1015">
            <v>4</v>
          </cell>
          <cell r="F1015">
            <v>8</v>
          </cell>
          <cell r="G1015">
            <v>16</v>
          </cell>
          <cell r="H1015">
            <v>3000</v>
          </cell>
          <cell r="I1015">
            <v>3300</v>
          </cell>
          <cell r="J1015">
            <v>333</v>
          </cell>
          <cell r="M1015" t="str">
            <v>Servicios de consultoría administrativa, procesos, técnica y en tecnologías de la información</v>
          </cell>
          <cell r="N1015">
            <v>0</v>
          </cell>
          <cell r="O1015">
            <v>0</v>
          </cell>
          <cell r="P1015">
            <v>0</v>
          </cell>
          <cell r="Q1015" t="str">
            <v/>
          </cell>
        </row>
        <row r="1016">
          <cell r="B1016" t="str">
            <v>4816300033003331</v>
          </cell>
          <cell r="C1016">
            <v>2023</v>
          </cell>
          <cell r="D1016">
            <v>0</v>
          </cell>
          <cell r="E1016">
            <v>4</v>
          </cell>
          <cell r="F1016">
            <v>8</v>
          </cell>
          <cell r="G1016">
            <v>16</v>
          </cell>
          <cell r="H1016">
            <v>3000</v>
          </cell>
          <cell r="I1016">
            <v>3300</v>
          </cell>
          <cell r="J1016">
            <v>333</v>
          </cell>
          <cell r="K1016">
            <v>1</v>
          </cell>
          <cell r="M1016" t="str">
            <v>Servicios de desarrollo de aplicaciones informáticas y servicio de instalación de software</v>
          </cell>
          <cell r="N1016">
            <v>0</v>
          </cell>
          <cell r="O1016">
            <v>0</v>
          </cell>
          <cell r="P1016">
            <v>0</v>
          </cell>
          <cell r="Q1016" t="str">
            <v>Servicio</v>
          </cell>
        </row>
        <row r="1017">
          <cell r="B1017" t="str">
            <v>4816300033003332</v>
          </cell>
          <cell r="C1017">
            <v>2023</v>
          </cell>
          <cell r="D1017">
            <v>0</v>
          </cell>
          <cell r="E1017">
            <v>4</v>
          </cell>
          <cell r="F1017">
            <v>8</v>
          </cell>
          <cell r="G1017">
            <v>16</v>
          </cell>
          <cell r="H1017">
            <v>3000</v>
          </cell>
          <cell r="I1017">
            <v>3300</v>
          </cell>
          <cell r="J1017">
            <v>333</v>
          </cell>
          <cell r="K1017">
            <v>2</v>
          </cell>
          <cell r="M1017" t="str">
            <v>Servicios relacionados con certificación de procesos</v>
          </cell>
          <cell r="N1017">
            <v>0</v>
          </cell>
          <cell r="O1017">
            <v>0</v>
          </cell>
          <cell r="P1017">
            <v>0</v>
          </cell>
          <cell r="Q1017" t="str">
            <v>Servicio</v>
          </cell>
        </row>
        <row r="1018">
          <cell r="B1018" t="str">
            <v>481630003600</v>
          </cell>
          <cell r="C1018">
            <v>2023</v>
          </cell>
          <cell r="D1018">
            <v>0</v>
          </cell>
          <cell r="E1018">
            <v>4</v>
          </cell>
          <cell r="F1018">
            <v>8</v>
          </cell>
          <cell r="G1018">
            <v>16</v>
          </cell>
          <cell r="H1018">
            <v>3000</v>
          </cell>
          <cell r="I1018">
            <v>3600</v>
          </cell>
          <cell r="M1018" t="str">
            <v>Servicios de Comunicación Social y Publicidad</v>
          </cell>
          <cell r="N1018">
            <v>0</v>
          </cell>
          <cell r="O1018">
            <v>0</v>
          </cell>
          <cell r="P1018">
            <v>0</v>
          </cell>
          <cell r="Q1018" t="str">
            <v/>
          </cell>
        </row>
        <row r="1019">
          <cell r="B1019" t="str">
            <v>481630003600361</v>
          </cell>
          <cell r="C1019">
            <v>2023</v>
          </cell>
          <cell r="D1019">
            <v>0</v>
          </cell>
          <cell r="E1019">
            <v>4</v>
          </cell>
          <cell r="F1019">
            <v>8</v>
          </cell>
          <cell r="G1019">
            <v>16</v>
          </cell>
          <cell r="H1019">
            <v>3000</v>
          </cell>
          <cell r="I1019">
            <v>3600</v>
          </cell>
          <cell r="J1019">
            <v>361</v>
          </cell>
          <cell r="M1019" t="str">
            <v>Difusión por radio, televisión y otros medios de mensajes sobre programas y actividades gubernamentales</v>
          </cell>
          <cell r="N1019">
            <v>0</v>
          </cell>
          <cell r="O1019">
            <v>0</v>
          </cell>
          <cell r="P1019">
            <v>0</v>
          </cell>
          <cell r="Q1019" t="str">
            <v/>
          </cell>
        </row>
        <row r="1020">
          <cell r="B1020" t="str">
            <v>4816300036003611</v>
          </cell>
          <cell r="C1020">
            <v>2023</v>
          </cell>
          <cell r="D1020">
            <v>0</v>
          </cell>
          <cell r="E1020">
            <v>4</v>
          </cell>
          <cell r="F1020">
            <v>8</v>
          </cell>
          <cell r="G1020">
            <v>16</v>
          </cell>
          <cell r="H1020">
            <v>3000</v>
          </cell>
          <cell r="I1020">
            <v>3600</v>
          </cell>
          <cell r="J1020">
            <v>361</v>
          </cell>
          <cell r="K1020">
            <v>1</v>
          </cell>
          <cell r="M1020" t="str">
            <v>Difusión de mensajes sobre programas y actividades gubernamentales</v>
          </cell>
          <cell r="N1020">
            <v>0</v>
          </cell>
          <cell r="O1020">
            <v>0</v>
          </cell>
          <cell r="P1020">
            <v>0</v>
          </cell>
          <cell r="Q1020" t="str">
            <v>Servicio</v>
          </cell>
        </row>
        <row r="1021">
          <cell r="B1021" t="str">
            <v>48165000</v>
          </cell>
          <cell r="C1021">
            <v>2023</v>
          </cell>
          <cell r="D1021">
            <v>0</v>
          </cell>
          <cell r="E1021">
            <v>4</v>
          </cell>
          <cell r="F1021">
            <v>8</v>
          </cell>
          <cell r="G1021">
            <v>16</v>
          </cell>
          <cell r="H1021">
            <v>5000</v>
          </cell>
          <cell r="M1021" t="str">
            <v>Bienes Muebles, Inmuebles e Intangibles</v>
          </cell>
          <cell r="N1021">
            <v>0</v>
          </cell>
          <cell r="O1021">
            <v>0</v>
          </cell>
          <cell r="P1021">
            <v>0</v>
          </cell>
          <cell r="Q1021" t="str">
            <v/>
          </cell>
        </row>
        <row r="1022">
          <cell r="B1022" t="str">
            <v>481650005100</v>
          </cell>
          <cell r="C1022">
            <v>2023</v>
          </cell>
          <cell r="D1022">
            <v>0</v>
          </cell>
          <cell r="E1022">
            <v>4</v>
          </cell>
          <cell r="F1022">
            <v>8</v>
          </cell>
          <cell r="G1022">
            <v>16</v>
          </cell>
          <cell r="H1022">
            <v>5000</v>
          </cell>
          <cell r="I1022">
            <v>5100</v>
          </cell>
          <cell r="M1022" t="str">
            <v>Mobiliario y Equipo de Administración</v>
          </cell>
          <cell r="N1022">
            <v>0</v>
          </cell>
          <cell r="O1022">
            <v>0</v>
          </cell>
          <cell r="P1022">
            <v>0</v>
          </cell>
        </row>
        <row r="1023">
          <cell r="B1023" t="str">
            <v>481650005100515</v>
          </cell>
          <cell r="C1023">
            <v>2023</v>
          </cell>
          <cell r="D1023">
            <v>0</v>
          </cell>
          <cell r="E1023">
            <v>4</v>
          </cell>
          <cell r="F1023">
            <v>8</v>
          </cell>
          <cell r="G1023">
            <v>16</v>
          </cell>
          <cell r="H1023">
            <v>5000</v>
          </cell>
          <cell r="I1023">
            <v>5100</v>
          </cell>
          <cell r="J1023">
            <v>515</v>
          </cell>
          <cell r="M1023" t="str">
            <v>Equipo de cómputo y de tecnologías de la información</v>
          </cell>
          <cell r="N1023">
            <v>0</v>
          </cell>
          <cell r="O1023">
            <v>0</v>
          </cell>
          <cell r="P1023">
            <v>0</v>
          </cell>
          <cell r="Q1023" t="str">
            <v/>
          </cell>
        </row>
        <row r="1024">
          <cell r="B1024" t="str">
            <v>4816500051005151</v>
          </cell>
          <cell r="C1024">
            <v>2023</v>
          </cell>
          <cell r="D1024">
            <v>0</v>
          </cell>
          <cell r="E1024">
            <v>4</v>
          </cell>
          <cell r="F1024">
            <v>8</v>
          </cell>
          <cell r="G1024">
            <v>16</v>
          </cell>
          <cell r="H1024">
            <v>5000</v>
          </cell>
          <cell r="I1024">
            <v>5100</v>
          </cell>
          <cell r="J1024">
            <v>515</v>
          </cell>
          <cell r="K1024">
            <v>1</v>
          </cell>
          <cell r="M1024" t="str">
            <v>Access Point</v>
          </cell>
          <cell r="N1024">
            <v>0</v>
          </cell>
          <cell r="O1024">
            <v>0</v>
          </cell>
          <cell r="P1024">
            <v>0</v>
          </cell>
          <cell r="Q1024" t="str">
            <v>Pieza</v>
          </cell>
        </row>
        <row r="1025">
          <cell r="B1025" t="str">
            <v>4816500051005152</v>
          </cell>
          <cell r="C1025">
            <v>2023</v>
          </cell>
          <cell r="D1025">
            <v>0</v>
          </cell>
          <cell r="E1025">
            <v>4</v>
          </cell>
          <cell r="F1025">
            <v>8</v>
          </cell>
          <cell r="G1025">
            <v>16</v>
          </cell>
          <cell r="H1025">
            <v>5000</v>
          </cell>
          <cell r="I1025">
            <v>5100</v>
          </cell>
          <cell r="J1025">
            <v>515</v>
          </cell>
          <cell r="K1025">
            <v>2</v>
          </cell>
          <cell r="M1025" t="str">
            <v>Computadora de escritorio</v>
          </cell>
          <cell r="N1025">
            <v>0</v>
          </cell>
          <cell r="O1025">
            <v>0</v>
          </cell>
          <cell r="P1025">
            <v>0</v>
          </cell>
          <cell r="Q1025" t="str">
            <v>Pieza</v>
          </cell>
        </row>
        <row r="1026">
          <cell r="B1026" t="str">
            <v>4816500051005153</v>
          </cell>
          <cell r="C1026">
            <v>2023</v>
          </cell>
          <cell r="D1026">
            <v>0</v>
          </cell>
          <cell r="E1026">
            <v>4</v>
          </cell>
          <cell r="F1026">
            <v>8</v>
          </cell>
          <cell r="G1026">
            <v>16</v>
          </cell>
          <cell r="H1026">
            <v>5000</v>
          </cell>
          <cell r="I1026">
            <v>5100</v>
          </cell>
          <cell r="J1026">
            <v>515</v>
          </cell>
          <cell r="K1026">
            <v>3</v>
          </cell>
          <cell r="M1026" t="str">
            <v>Servidor de cómputo</v>
          </cell>
          <cell r="N1026">
            <v>0</v>
          </cell>
          <cell r="O1026">
            <v>0</v>
          </cell>
          <cell r="P1026">
            <v>0</v>
          </cell>
          <cell r="Q1026" t="str">
            <v>Pieza</v>
          </cell>
        </row>
        <row r="1027">
          <cell r="B1027" t="str">
            <v>4816500051005154</v>
          </cell>
          <cell r="C1027">
            <v>2023</v>
          </cell>
          <cell r="D1027">
            <v>0</v>
          </cell>
          <cell r="E1027">
            <v>4</v>
          </cell>
          <cell r="F1027">
            <v>8</v>
          </cell>
          <cell r="G1027">
            <v>16</v>
          </cell>
          <cell r="H1027">
            <v>5000</v>
          </cell>
          <cell r="I1027">
            <v>5100</v>
          </cell>
          <cell r="J1027">
            <v>515</v>
          </cell>
          <cell r="K1027">
            <v>4</v>
          </cell>
          <cell r="M1027" t="str">
            <v>Unidad de energía Ininterrumpida</v>
          </cell>
          <cell r="N1027">
            <v>0</v>
          </cell>
          <cell r="O1027">
            <v>0</v>
          </cell>
          <cell r="P1027">
            <v>0</v>
          </cell>
          <cell r="Q1027" t="str">
            <v>Pieza</v>
          </cell>
        </row>
        <row r="1028">
          <cell r="B1028" t="str">
            <v>4816500051005155</v>
          </cell>
          <cell r="C1028">
            <v>2023</v>
          </cell>
          <cell r="D1028">
            <v>0</v>
          </cell>
          <cell r="E1028">
            <v>4</v>
          </cell>
          <cell r="F1028">
            <v>8</v>
          </cell>
          <cell r="G1028">
            <v>16</v>
          </cell>
          <cell r="H1028">
            <v>5000</v>
          </cell>
          <cell r="I1028">
            <v>5100</v>
          </cell>
          <cell r="J1028">
            <v>515</v>
          </cell>
          <cell r="K1028">
            <v>5</v>
          </cell>
          <cell r="M1028" t="str">
            <v>Unidad de protección y respaldo de energía (UPS)</v>
          </cell>
          <cell r="N1028">
            <v>0</v>
          </cell>
          <cell r="O1028">
            <v>0</v>
          </cell>
          <cell r="P1028">
            <v>0</v>
          </cell>
          <cell r="Q1028" t="str">
            <v>Pieza</v>
          </cell>
        </row>
        <row r="1029">
          <cell r="B1029" t="str">
            <v>4816500051005156</v>
          </cell>
          <cell r="C1029">
            <v>2023</v>
          </cell>
          <cell r="D1029">
            <v>0</v>
          </cell>
          <cell r="E1029">
            <v>4</v>
          </cell>
          <cell r="F1029">
            <v>8</v>
          </cell>
          <cell r="G1029">
            <v>16</v>
          </cell>
          <cell r="H1029">
            <v>5000</v>
          </cell>
          <cell r="I1029">
            <v>5100</v>
          </cell>
          <cell r="J1029">
            <v>515</v>
          </cell>
          <cell r="K1029">
            <v>6</v>
          </cell>
          <cell r="M1029" t="str">
            <v>Equipos de generación eléctrica, aparatos y accesorios eléctricos</v>
          </cell>
          <cell r="N1029">
            <v>0</v>
          </cell>
          <cell r="O1029">
            <v>0</v>
          </cell>
          <cell r="P1029">
            <v>0</v>
          </cell>
          <cell r="Q1029" t="str">
            <v>Pieza</v>
          </cell>
        </row>
        <row r="1030">
          <cell r="B1030" t="str">
            <v>481650005900</v>
          </cell>
          <cell r="C1030">
            <v>2023</v>
          </cell>
          <cell r="D1030">
            <v>0</v>
          </cell>
          <cell r="E1030">
            <v>4</v>
          </cell>
          <cell r="F1030">
            <v>8</v>
          </cell>
          <cell r="G1030">
            <v>16</v>
          </cell>
          <cell r="H1030">
            <v>5000</v>
          </cell>
          <cell r="I1030">
            <v>5900</v>
          </cell>
          <cell r="M1030" t="str">
            <v>Activos Intangibles</v>
          </cell>
          <cell r="N1030">
            <v>0</v>
          </cell>
          <cell r="O1030">
            <v>0</v>
          </cell>
          <cell r="P1030">
            <v>0</v>
          </cell>
        </row>
        <row r="1031">
          <cell r="B1031" t="str">
            <v>481650005900591</v>
          </cell>
          <cell r="C1031">
            <v>2023</v>
          </cell>
          <cell r="D1031">
            <v>0</v>
          </cell>
          <cell r="E1031">
            <v>4</v>
          </cell>
          <cell r="F1031">
            <v>8</v>
          </cell>
          <cell r="G1031">
            <v>16</v>
          </cell>
          <cell r="H1031">
            <v>5000</v>
          </cell>
          <cell r="I1031">
            <v>5900</v>
          </cell>
          <cell r="J1031">
            <v>591</v>
          </cell>
          <cell r="M1031" t="str">
            <v>Software</v>
          </cell>
          <cell r="N1031">
            <v>0</v>
          </cell>
          <cell r="O1031">
            <v>0</v>
          </cell>
          <cell r="P1031">
            <v>0</v>
          </cell>
        </row>
        <row r="1032">
          <cell r="B1032" t="str">
            <v>4816500059005911</v>
          </cell>
          <cell r="C1032">
            <v>2023</v>
          </cell>
          <cell r="D1032">
            <v>0</v>
          </cell>
          <cell r="E1032">
            <v>4</v>
          </cell>
          <cell r="F1032">
            <v>8</v>
          </cell>
          <cell r="G1032">
            <v>16</v>
          </cell>
          <cell r="H1032">
            <v>5000</v>
          </cell>
          <cell r="I1032">
            <v>5900</v>
          </cell>
          <cell r="J1032">
            <v>591</v>
          </cell>
          <cell r="K1032">
            <v>1</v>
          </cell>
          <cell r="M1032" t="str">
            <v>Software</v>
          </cell>
          <cell r="N1032">
            <v>0</v>
          </cell>
          <cell r="O1032">
            <v>0</v>
          </cell>
          <cell r="P1032">
            <v>0</v>
          </cell>
          <cell r="Q1032" t="str">
            <v>Licencia</v>
          </cell>
        </row>
        <row r="1033">
          <cell r="B1033" t="str">
            <v>4817</v>
          </cell>
          <cell r="C1033">
            <v>2023</v>
          </cell>
          <cell r="D1033">
            <v>0</v>
          </cell>
          <cell r="E1033">
            <v>4</v>
          </cell>
          <cell r="F1033">
            <v>8</v>
          </cell>
          <cell r="G1033">
            <v>17</v>
          </cell>
          <cell r="M1033" t="str">
            <v>Fortalecimiento de los Sistemas de Videovigilancia y Geolocalización.</v>
          </cell>
          <cell r="N1033">
            <v>0</v>
          </cell>
          <cell r="O1033">
            <v>0</v>
          </cell>
          <cell r="P1033">
            <v>0</v>
          </cell>
        </row>
        <row r="1034">
          <cell r="B1034" t="str">
            <v>48173000</v>
          </cell>
          <cell r="C1034">
            <v>2023</v>
          </cell>
          <cell r="D1034">
            <v>0</v>
          </cell>
          <cell r="E1034">
            <v>4</v>
          </cell>
          <cell r="F1034">
            <v>8</v>
          </cell>
          <cell r="G1034">
            <v>17</v>
          </cell>
          <cell r="H1034">
            <v>3000</v>
          </cell>
          <cell r="M1034" t="str">
            <v>Servicios Generales</v>
          </cell>
          <cell r="N1034">
            <v>0</v>
          </cell>
          <cell r="O1034">
            <v>0</v>
          </cell>
          <cell r="P1034">
            <v>0</v>
          </cell>
          <cell r="Q1034" t="str">
            <v/>
          </cell>
        </row>
        <row r="1035">
          <cell r="B1035" t="str">
            <v>481730003100</v>
          </cell>
          <cell r="C1035">
            <v>2023</v>
          </cell>
          <cell r="D1035">
            <v>0</v>
          </cell>
          <cell r="E1035">
            <v>4</v>
          </cell>
          <cell r="F1035">
            <v>8</v>
          </cell>
          <cell r="G1035">
            <v>17</v>
          </cell>
          <cell r="H1035">
            <v>3000</v>
          </cell>
          <cell r="I1035">
            <v>3100</v>
          </cell>
          <cell r="K1035" t="str">
            <v/>
          </cell>
          <cell r="M1035" t="str">
            <v>Servicios Básicos</v>
          </cell>
          <cell r="N1035">
            <v>0</v>
          </cell>
          <cell r="O1035">
            <v>0</v>
          </cell>
          <cell r="P1035">
            <v>0</v>
          </cell>
          <cell r="Q1035" t="str">
            <v/>
          </cell>
        </row>
        <row r="1036">
          <cell r="B1036" t="str">
            <v>481730003100317</v>
          </cell>
          <cell r="C1036">
            <v>2023</v>
          </cell>
          <cell r="D1036">
            <v>0</v>
          </cell>
          <cell r="E1036">
            <v>4</v>
          </cell>
          <cell r="F1036">
            <v>8</v>
          </cell>
          <cell r="G1036">
            <v>17</v>
          </cell>
          <cell r="H1036">
            <v>3000</v>
          </cell>
          <cell r="I1036">
            <v>3100</v>
          </cell>
          <cell r="J1036">
            <v>317</v>
          </cell>
          <cell r="M1036" t="str">
            <v>Servicios de acceso de internet, redes y procesamiento de información</v>
          </cell>
          <cell r="N1036">
            <v>0</v>
          </cell>
          <cell r="O1036">
            <v>0</v>
          </cell>
          <cell r="P1036">
            <v>0</v>
          </cell>
          <cell r="Q1036" t="str">
            <v/>
          </cell>
        </row>
        <row r="1037">
          <cell r="B1037" t="str">
            <v>4817300031003171</v>
          </cell>
          <cell r="C1037">
            <v>2023</v>
          </cell>
          <cell r="D1037">
            <v>0</v>
          </cell>
          <cell r="E1037">
            <v>4</v>
          </cell>
          <cell r="F1037">
            <v>8</v>
          </cell>
          <cell r="G1037">
            <v>17</v>
          </cell>
          <cell r="H1037">
            <v>3000</v>
          </cell>
          <cell r="I1037">
            <v>3100</v>
          </cell>
          <cell r="J1037">
            <v>317</v>
          </cell>
          <cell r="K1037">
            <v>1</v>
          </cell>
          <cell r="M1037" t="str">
            <v>Servicios de conducción de señales analógicas y digitales</v>
          </cell>
          <cell r="N1037">
            <v>0</v>
          </cell>
          <cell r="O1037">
            <v>0</v>
          </cell>
          <cell r="P1037">
            <v>0</v>
          </cell>
          <cell r="Q1037" t="str">
            <v>Servicio</v>
          </cell>
        </row>
        <row r="1038">
          <cell r="B1038" t="str">
            <v>4817300031003172</v>
          </cell>
          <cell r="C1038">
            <v>2023</v>
          </cell>
          <cell r="D1038">
            <v>0</v>
          </cell>
          <cell r="E1038">
            <v>4</v>
          </cell>
          <cell r="F1038">
            <v>8</v>
          </cell>
          <cell r="G1038">
            <v>17</v>
          </cell>
          <cell r="H1038">
            <v>3000</v>
          </cell>
          <cell r="I1038">
            <v>3100</v>
          </cell>
          <cell r="J1038">
            <v>317</v>
          </cell>
          <cell r="K1038">
            <v>2</v>
          </cell>
          <cell r="M1038" t="str">
            <v>Cableado estructurado</v>
          </cell>
          <cell r="N1038">
            <v>0</v>
          </cell>
          <cell r="O1038">
            <v>0</v>
          </cell>
          <cell r="P1038">
            <v>0</v>
          </cell>
          <cell r="Q1038" t="str">
            <v>Servicio</v>
          </cell>
        </row>
        <row r="1039">
          <cell r="B1039" t="str">
            <v>481730003100319</v>
          </cell>
          <cell r="C1039">
            <v>2023</v>
          </cell>
          <cell r="D1039">
            <v>0</v>
          </cell>
          <cell r="E1039">
            <v>4</v>
          </cell>
          <cell r="F1039">
            <v>8</v>
          </cell>
          <cell r="G1039">
            <v>17</v>
          </cell>
          <cell r="H1039">
            <v>3000</v>
          </cell>
          <cell r="I1039">
            <v>3100</v>
          </cell>
          <cell r="J1039">
            <v>319</v>
          </cell>
          <cell r="M1039" t="str">
            <v>Servicios integrales y otros servicios</v>
          </cell>
          <cell r="N1039">
            <v>0</v>
          </cell>
          <cell r="O1039">
            <v>0</v>
          </cell>
          <cell r="P1039">
            <v>0</v>
          </cell>
          <cell r="Q1039" t="str">
            <v/>
          </cell>
        </row>
        <row r="1040">
          <cell r="B1040" t="str">
            <v>4817300031003191</v>
          </cell>
          <cell r="C1040">
            <v>2023</v>
          </cell>
          <cell r="D1040">
            <v>0</v>
          </cell>
          <cell r="E1040">
            <v>4</v>
          </cell>
          <cell r="F1040">
            <v>8</v>
          </cell>
          <cell r="G1040">
            <v>17</v>
          </cell>
          <cell r="H1040">
            <v>3000</v>
          </cell>
          <cell r="I1040">
            <v>3100</v>
          </cell>
          <cell r="J1040">
            <v>319</v>
          </cell>
          <cell r="K1040">
            <v>1</v>
          </cell>
          <cell r="M1040" t="str">
            <v>Servicios Integrales de Telecomunicación</v>
          </cell>
          <cell r="N1040">
            <v>0</v>
          </cell>
          <cell r="O1040">
            <v>0</v>
          </cell>
          <cell r="P1040">
            <v>0</v>
          </cell>
          <cell r="Q1040" t="str">
            <v>Servicio</v>
          </cell>
        </row>
        <row r="1041">
          <cell r="B1041" t="str">
            <v>48175000</v>
          </cell>
          <cell r="C1041">
            <v>2023</v>
          </cell>
          <cell r="D1041">
            <v>0</v>
          </cell>
          <cell r="E1041">
            <v>4</v>
          </cell>
          <cell r="F1041">
            <v>8</v>
          </cell>
          <cell r="G1041">
            <v>17</v>
          </cell>
          <cell r="H1041">
            <v>5000</v>
          </cell>
          <cell r="M1041" t="str">
            <v>Bienes Muebles, Inmuebles e Intangibles</v>
          </cell>
          <cell r="N1041">
            <v>0</v>
          </cell>
          <cell r="O1041">
            <v>0</v>
          </cell>
          <cell r="P1041">
            <v>0</v>
          </cell>
          <cell r="Q1041" t="str">
            <v/>
          </cell>
        </row>
        <row r="1042">
          <cell r="B1042" t="str">
            <v>481750005100</v>
          </cell>
          <cell r="C1042">
            <v>2023</v>
          </cell>
          <cell r="D1042">
            <v>0</v>
          </cell>
          <cell r="E1042">
            <v>4</v>
          </cell>
          <cell r="F1042">
            <v>8</v>
          </cell>
          <cell r="G1042">
            <v>17</v>
          </cell>
          <cell r="H1042">
            <v>5000</v>
          </cell>
          <cell r="I1042">
            <v>5100</v>
          </cell>
          <cell r="M1042" t="str">
            <v>Mobiliario y Equipo de Administración</v>
          </cell>
          <cell r="N1042">
            <v>0</v>
          </cell>
          <cell r="O1042">
            <v>0</v>
          </cell>
          <cell r="P1042">
            <v>0</v>
          </cell>
          <cell r="Q1042" t="str">
            <v/>
          </cell>
        </row>
        <row r="1043">
          <cell r="B1043" t="str">
            <v>481750005100515</v>
          </cell>
          <cell r="C1043">
            <v>2023</v>
          </cell>
          <cell r="D1043">
            <v>0</v>
          </cell>
          <cell r="E1043">
            <v>4</v>
          </cell>
          <cell r="F1043">
            <v>8</v>
          </cell>
          <cell r="G1043">
            <v>17</v>
          </cell>
          <cell r="H1043">
            <v>5000</v>
          </cell>
          <cell r="I1043">
            <v>5100</v>
          </cell>
          <cell r="J1043">
            <v>515</v>
          </cell>
          <cell r="M1043" t="str">
            <v>Equipo de cómputo y de tecnologías de la información</v>
          </cell>
          <cell r="N1043">
            <v>0</v>
          </cell>
          <cell r="O1043">
            <v>0</v>
          </cell>
          <cell r="P1043">
            <v>0</v>
          </cell>
          <cell r="Q1043" t="str">
            <v/>
          </cell>
        </row>
        <row r="1044">
          <cell r="B1044" t="str">
            <v>4817500051005151</v>
          </cell>
          <cell r="C1044">
            <v>2023</v>
          </cell>
          <cell r="D1044">
            <v>0</v>
          </cell>
          <cell r="E1044">
            <v>4</v>
          </cell>
          <cell r="F1044">
            <v>8</v>
          </cell>
          <cell r="G1044">
            <v>17</v>
          </cell>
          <cell r="H1044">
            <v>5000</v>
          </cell>
          <cell r="I1044">
            <v>5100</v>
          </cell>
          <cell r="J1044">
            <v>515</v>
          </cell>
          <cell r="K1044">
            <v>1</v>
          </cell>
          <cell r="M1044" t="str">
            <v>Computadora de escritorio</v>
          </cell>
          <cell r="N1044">
            <v>0</v>
          </cell>
          <cell r="O1044">
            <v>0</v>
          </cell>
          <cell r="P1044">
            <v>0</v>
          </cell>
          <cell r="Q1044" t="str">
            <v>Pieza</v>
          </cell>
        </row>
        <row r="1045">
          <cell r="B1045" t="str">
            <v>4817500051005152</v>
          </cell>
          <cell r="C1045">
            <v>2023</v>
          </cell>
          <cell r="D1045">
            <v>0</v>
          </cell>
          <cell r="E1045">
            <v>4</v>
          </cell>
          <cell r="F1045">
            <v>8</v>
          </cell>
          <cell r="G1045">
            <v>17</v>
          </cell>
          <cell r="H1045">
            <v>5000</v>
          </cell>
          <cell r="I1045">
            <v>5100</v>
          </cell>
          <cell r="J1045">
            <v>515</v>
          </cell>
          <cell r="K1045">
            <v>2</v>
          </cell>
          <cell r="M1045" t="str">
            <v>Computadora portátil</v>
          </cell>
          <cell r="N1045">
            <v>0</v>
          </cell>
          <cell r="O1045">
            <v>0</v>
          </cell>
          <cell r="P1045">
            <v>0</v>
          </cell>
          <cell r="Q1045" t="str">
            <v>Pieza</v>
          </cell>
        </row>
        <row r="1046">
          <cell r="B1046" t="str">
            <v>4817500051005153</v>
          </cell>
          <cell r="C1046">
            <v>2023</v>
          </cell>
          <cell r="D1046">
            <v>0</v>
          </cell>
          <cell r="E1046">
            <v>4</v>
          </cell>
          <cell r="F1046">
            <v>8</v>
          </cell>
          <cell r="G1046">
            <v>17</v>
          </cell>
          <cell r="H1046">
            <v>5000</v>
          </cell>
          <cell r="I1046">
            <v>5100</v>
          </cell>
          <cell r="J1046">
            <v>515</v>
          </cell>
          <cell r="K1046">
            <v>3</v>
          </cell>
          <cell r="M1046" t="str">
            <v>Servidor de cómputo</v>
          </cell>
          <cell r="N1046">
            <v>0</v>
          </cell>
          <cell r="O1046">
            <v>0</v>
          </cell>
          <cell r="P1046">
            <v>0</v>
          </cell>
          <cell r="Q1046" t="str">
            <v>Pieza</v>
          </cell>
        </row>
        <row r="1047">
          <cell r="B1047" t="str">
            <v>4817500051005154</v>
          </cell>
          <cell r="C1047">
            <v>2023</v>
          </cell>
          <cell r="D1047">
            <v>0</v>
          </cell>
          <cell r="E1047">
            <v>4</v>
          </cell>
          <cell r="F1047">
            <v>8</v>
          </cell>
          <cell r="G1047">
            <v>17</v>
          </cell>
          <cell r="H1047">
            <v>5000</v>
          </cell>
          <cell r="I1047">
            <v>5100</v>
          </cell>
          <cell r="J1047">
            <v>515</v>
          </cell>
          <cell r="K1047">
            <v>4</v>
          </cell>
          <cell r="M1047" t="str">
            <v>Sistema de grabación y almacenamiento de video</v>
          </cell>
          <cell r="N1047">
            <v>0</v>
          </cell>
          <cell r="O1047">
            <v>0</v>
          </cell>
          <cell r="P1047">
            <v>0</v>
          </cell>
          <cell r="Q1047" t="str">
            <v>Pieza</v>
          </cell>
        </row>
        <row r="1048">
          <cell r="B1048" t="str">
            <v>4817500051005155</v>
          </cell>
          <cell r="C1048">
            <v>2023</v>
          </cell>
          <cell r="D1048">
            <v>0</v>
          </cell>
          <cell r="E1048">
            <v>4</v>
          </cell>
          <cell r="F1048">
            <v>8</v>
          </cell>
          <cell r="G1048">
            <v>17</v>
          </cell>
          <cell r="H1048">
            <v>5000</v>
          </cell>
          <cell r="I1048">
            <v>5100</v>
          </cell>
          <cell r="J1048">
            <v>515</v>
          </cell>
          <cell r="K1048">
            <v>5</v>
          </cell>
          <cell r="M1048" t="str">
            <v>Unidad de protección y respaldo de energía (UPS)</v>
          </cell>
          <cell r="N1048">
            <v>0</v>
          </cell>
          <cell r="O1048">
            <v>0</v>
          </cell>
          <cell r="P1048">
            <v>0</v>
          </cell>
          <cell r="Q1048" t="str">
            <v>Pieza</v>
          </cell>
        </row>
        <row r="1049">
          <cell r="B1049" t="str">
            <v>481750005100519</v>
          </cell>
          <cell r="C1049">
            <v>2023</v>
          </cell>
          <cell r="D1049">
            <v>0</v>
          </cell>
          <cell r="E1049">
            <v>4</v>
          </cell>
          <cell r="F1049">
            <v>8</v>
          </cell>
          <cell r="G1049">
            <v>17</v>
          </cell>
          <cell r="H1049">
            <v>5000</v>
          </cell>
          <cell r="I1049">
            <v>5100</v>
          </cell>
          <cell r="J1049">
            <v>519</v>
          </cell>
          <cell r="M1049" t="str">
            <v>Otros mobiliarios y equipos de administración</v>
          </cell>
          <cell r="N1049">
            <v>0</v>
          </cell>
          <cell r="O1049">
            <v>0</v>
          </cell>
          <cell r="P1049">
            <v>0</v>
          </cell>
          <cell r="Q1049" t="str">
            <v/>
          </cell>
        </row>
        <row r="1050">
          <cell r="B1050" t="str">
            <v>4817500051005191</v>
          </cell>
          <cell r="C1050">
            <v>2023</v>
          </cell>
          <cell r="D1050">
            <v>0</v>
          </cell>
          <cell r="E1050">
            <v>4</v>
          </cell>
          <cell r="F1050">
            <v>8</v>
          </cell>
          <cell r="G1050">
            <v>17</v>
          </cell>
          <cell r="H1050">
            <v>5000</v>
          </cell>
          <cell r="I1050">
            <v>5100</v>
          </cell>
          <cell r="J1050">
            <v>519</v>
          </cell>
          <cell r="K1050">
            <v>1</v>
          </cell>
          <cell r="M1050" t="str">
            <v>Circuito Cerrado de Televisión (CCTV)</v>
          </cell>
          <cell r="N1050">
            <v>0</v>
          </cell>
          <cell r="O1050">
            <v>0</v>
          </cell>
          <cell r="P1050">
            <v>0</v>
          </cell>
          <cell r="Q1050" t="str">
            <v>Pieza</v>
          </cell>
        </row>
        <row r="1051">
          <cell r="B1051" t="str">
            <v>481750005600</v>
          </cell>
          <cell r="C1051">
            <v>2023</v>
          </cell>
          <cell r="D1051">
            <v>0</v>
          </cell>
          <cell r="E1051">
            <v>4</v>
          </cell>
          <cell r="F1051">
            <v>8</v>
          </cell>
          <cell r="G1051">
            <v>17</v>
          </cell>
          <cell r="H1051">
            <v>5000</v>
          </cell>
          <cell r="I1051">
            <v>5600</v>
          </cell>
          <cell r="M1051" t="str">
            <v>Maquinaria, Otros Equipos y Herramientas</v>
          </cell>
          <cell r="N1051">
            <v>0</v>
          </cell>
          <cell r="O1051">
            <v>0</v>
          </cell>
          <cell r="P1051">
            <v>0</v>
          </cell>
          <cell r="Q1051" t="str">
            <v/>
          </cell>
        </row>
        <row r="1052">
          <cell r="B1052" t="str">
            <v>481750005600565</v>
          </cell>
          <cell r="C1052">
            <v>2023</v>
          </cell>
          <cell r="D1052">
            <v>0</v>
          </cell>
          <cell r="E1052">
            <v>4</v>
          </cell>
          <cell r="F1052">
            <v>8</v>
          </cell>
          <cell r="G1052">
            <v>17</v>
          </cell>
          <cell r="H1052">
            <v>5000</v>
          </cell>
          <cell r="I1052">
            <v>5600</v>
          </cell>
          <cell r="J1052">
            <v>565</v>
          </cell>
          <cell r="M1052" t="str">
            <v>Equipo de comunicación y telecomunicación</v>
          </cell>
          <cell r="N1052">
            <v>0</v>
          </cell>
          <cell r="O1052">
            <v>0</v>
          </cell>
          <cell r="P1052">
            <v>0</v>
          </cell>
          <cell r="Q1052" t="str">
            <v/>
          </cell>
        </row>
        <row r="1053">
          <cell r="B1053" t="str">
            <v>4817500056005651</v>
          </cell>
          <cell r="C1053">
            <v>2023</v>
          </cell>
          <cell r="D1053">
            <v>0</v>
          </cell>
          <cell r="E1053">
            <v>4</v>
          </cell>
          <cell r="F1053">
            <v>8</v>
          </cell>
          <cell r="G1053">
            <v>17</v>
          </cell>
          <cell r="H1053">
            <v>5000</v>
          </cell>
          <cell r="I1053">
            <v>5600</v>
          </cell>
          <cell r="J1053">
            <v>565</v>
          </cell>
          <cell r="K1053">
            <v>1</v>
          </cell>
          <cell r="M1053" t="str">
            <v>Cámara IP</v>
          </cell>
          <cell r="N1053">
            <v>0</v>
          </cell>
          <cell r="O1053">
            <v>0</v>
          </cell>
          <cell r="P1053">
            <v>0</v>
          </cell>
          <cell r="Q1053" t="str">
            <v>Pieza</v>
          </cell>
        </row>
        <row r="1054">
          <cell r="B1054" t="str">
            <v>481750005600566</v>
          </cell>
          <cell r="C1054">
            <v>2023</v>
          </cell>
          <cell r="D1054">
            <v>0</v>
          </cell>
          <cell r="E1054">
            <v>4</v>
          </cell>
          <cell r="F1054">
            <v>8</v>
          </cell>
          <cell r="G1054">
            <v>17</v>
          </cell>
          <cell r="H1054">
            <v>5000</v>
          </cell>
          <cell r="I1054">
            <v>5600</v>
          </cell>
          <cell r="J1054">
            <v>566</v>
          </cell>
          <cell r="M1054" t="str">
            <v>Equipos de generación eléctrica, aparatos y accesorios eléctricos</v>
          </cell>
          <cell r="N1054">
            <v>0</v>
          </cell>
          <cell r="O1054">
            <v>0</v>
          </cell>
          <cell r="P1054">
            <v>0</v>
          </cell>
          <cell r="Q1054" t="str">
            <v/>
          </cell>
        </row>
        <row r="1055">
          <cell r="B1055" t="str">
            <v>4817500056005661</v>
          </cell>
          <cell r="C1055">
            <v>2023</v>
          </cell>
          <cell r="D1055">
            <v>0</v>
          </cell>
          <cell r="E1055">
            <v>4</v>
          </cell>
          <cell r="F1055">
            <v>8</v>
          </cell>
          <cell r="G1055">
            <v>17</v>
          </cell>
          <cell r="H1055">
            <v>5000</v>
          </cell>
          <cell r="I1055">
            <v>5600</v>
          </cell>
          <cell r="J1055">
            <v>566</v>
          </cell>
          <cell r="K1055">
            <v>1</v>
          </cell>
          <cell r="M1055" t="str">
            <v>Equipo de protección contra descargas atmosféricas (Sistema de Tierras Físicas y Apartarrayos)</v>
          </cell>
          <cell r="N1055">
            <v>0</v>
          </cell>
          <cell r="O1055">
            <v>0</v>
          </cell>
          <cell r="P1055">
            <v>0</v>
          </cell>
          <cell r="Q1055" t="str">
            <v>Pieza</v>
          </cell>
        </row>
        <row r="1056">
          <cell r="B1056" t="str">
            <v>4818</v>
          </cell>
          <cell r="C1056">
            <v>2023</v>
          </cell>
          <cell r="D1056">
            <v>0</v>
          </cell>
          <cell r="E1056">
            <v>4</v>
          </cell>
          <cell r="F1056">
            <v>8</v>
          </cell>
          <cell r="G1056">
            <v>18</v>
          </cell>
          <cell r="M1056" t="str">
            <v xml:space="preserve">Red Nacional de Radiocomunicación </v>
          </cell>
          <cell r="N1056">
            <v>0</v>
          </cell>
          <cell r="O1056">
            <v>0</v>
          </cell>
          <cell r="P1056">
            <v>0</v>
          </cell>
        </row>
        <row r="1057">
          <cell r="B1057" t="str">
            <v>48182000</v>
          </cell>
          <cell r="C1057">
            <v>2023</v>
          </cell>
          <cell r="D1057">
            <v>0</v>
          </cell>
          <cell r="E1057">
            <v>4</v>
          </cell>
          <cell r="F1057">
            <v>8</v>
          </cell>
          <cell r="G1057">
            <v>18</v>
          </cell>
          <cell r="H1057">
            <v>2000</v>
          </cell>
          <cell r="M1057" t="str">
            <v>Materiales y Suministros</v>
          </cell>
          <cell r="N1057">
            <v>0</v>
          </cell>
          <cell r="O1057">
            <v>0</v>
          </cell>
          <cell r="P1057">
            <v>0</v>
          </cell>
          <cell r="Q1057" t="str">
            <v/>
          </cell>
        </row>
        <row r="1058">
          <cell r="B1058" t="str">
            <v>481820002100</v>
          </cell>
          <cell r="C1058">
            <v>2023</v>
          </cell>
          <cell r="D1058">
            <v>0</v>
          </cell>
          <cell r="E1058">
            <v>4</v>
          </cell>
          <cell r="F1058">
            <v>8</v>
          </cell>
          <cell r="G1058">
            <v>18</v>
          </cell>
          <cell r="H1058">
            <v>2000</v>
          </cell>
          <cell r="I1058">
            <v>2100</v>
          </cell>
          <cell r="M1058" t="str">
            <v>Materiales de Administración, Emisión de Documentos y Artículos Oficiales</v>
          </cell>
          <cell r="N1058">
            <v>0</v>
          </cell>
          <cell r="O1058">
            <v>0</v>
          </cell>
          <cell r="P1058">
            <v>0</v>
          </cell>
          <cell r="Q1058" t="str">
            <v/>
          </cell>
        </row>
        <row r="1059">
          <cell r="B1059" t="str">
            <v>481820002100214</v>
          </cell>
          <cell r="C1059">
            <v>2023</v>
          </cell>
          <cell r="D1059">
            <v>0</v>
          </cell>
          <cell r="E1059">
            <v>4</v>
          </cell>
          <cell r="F1059">
            <v>8</v>
          </cell>
          <cell r="G1059">
            <v>18</v>
          </cell>
          <cell r="H1059">
            <v>2000</v>
          </cell>
          <cell r="I1059">
            <v>2100</v>
          </cell>
          <cell r="J1059">
            <v>214</v>
          </cell>
          <cell r="M1059" t="str">
            <v>Materiales, útiles y equipos menores de tecnologías de la información y comunicaciones</v>
          </cell>
          <cell r="N1059">
            <v>0</v>
          </cell>
          <cell r="O1059">
            <v>0</v>
          </cell>
          <cell r="P1059">
            <v>0</v>
          </cell>
          <cell r="Q1059" t="str">
            <v/>
          </cell>
        </row>
        <row r="1060">
          <cell r="B1060" t="str">
            <v>4818200021002141</v>
          </cell>
          <cell r="C1060">
            <v>2023</v>
          </cell>
          <cell r="D1060">
            <v>0</v>
          </cell>
          <cell r="E1060">
            <v>4</v>
          </cell>
          <cell r="F1060">
            <v>8</v>
          </cell>
          <cell r="G1060">
            <v>18</v>
          </cell>
          <cell r="H1060">
            <v>2000</v>
          </cell>
          <cell r="I1060">
            <v>2100</v>
          </cell>
          <cell r="J1060">
            <v>214</v>
          </cell>
          <cell r="K1060">
            <v>1</v>
          </cell>
          <cell r="M1060" t="str">
            <v>Materiales y útiles para el procesamiento en equipos y bienes informáticos</v>
          </cell>
          <cell r="N1060">
            <v>0</v>
          </cell>
          <cell r="O1060">
            <v>0</v>
          </cell>
          <cell r="P1060">
            <v>0</v>
          </cell>
          <cell r="Q1060" t="str">
            <v>Lote</v>
          </cell>
        </row>
        <row r="1061">
          <cell r="B1061" t="str">
            <v>48183000</v>
          </cell>
          <cell r="C1061">
            <v>2023</v>
          </cell>
          <cell r="D1061">
            <v>0</v>
          </cell>
          <cell r="E1061">
            <v>4</v>
          </cell>
          <cell r="F1061">
            <v>8</v>
          </cell>
          <cell r="G1061">
            <v>18</v>
          </cell>
          <cell r="H1061">
            <v>3000</v>
          </cell>
          <cell r="M1061" t="str">
            <v>Servicios Generales</v>
          </cell>
          <cell r="N1061">
            <v>0</v>
          </cell>
          <cell r="O1061">
            <v>0</v>
          </cell>
          <cell r="P1061">
            <v>0</v>
          </cell>
          <cell r="Q1061" t="str">
            <v/>
          </cell>
        </row>
        <row r="1062">
          <cell r="B1062" t="str">
            <v>481830003100</v>
          </cell>
          <cell r="C1062">
            <v>2023</v>
          </cell>
          <cell r="D1062">
            <v>0</v>
          </cell>
          <cell r="E1062">
            <v>4</v>
          </cell>
          <cell r="F1062">
            <v>8</v>
          </cell>
          <cell r="G1062">
            <v>18</v>
          </cell>
          <cell r="H1062">
            <v>3000</v>
          </cell>
          <cell r="I1062">
            <v>3100</v>
          </cell>
          <cell r="M1062" t="str">
            <v>Servicios Básicos</v>
          </cell>
          <cell r="N1062">
            <v>0</v>
          </cell>
          <cell r="O1062">
            <v>0</v>
          </cell>
          <cell r="P1062">
            <v>0</v>
          </cell>
          <cell r="Q1062" t="str">
            <v/>
          </cell>
        </row>
        <row r="1063">
          <cell r="B1063" t="str">
            <v>481830003100317</v>
          </cell>
          <cell r="C1063">
            <v>2023</v>
          </cell>
          <cell r="D1063">
            <v>0</v>
          </cell>
          <cell r="E1063">
            <v>4</v>
          </cell>
          <cell r="F1063">
            <v>8</v>
          </cell>
          <cell r="G1063">
            <v>18</v>
          </cell>
          <cell r="H1063">
            <v>3000</v>
          </cell>
          <cell r="I1063">
            <v>3100</v>
          </cell>
          <cell r="J1063">
            <v>317</v>
          </cell>
          <cell r="M1063" t="str">
            <v>Servicios de acceso de internet, redes y procesamiento de información</v>
          </cell>
          <cell r="N1063">
            <v>0</v>
          </cell>
          <cell r="O1063">
            <v>0</v>
          </cell>
          <cell r="P1063">
            <v>0</v>
          </cell>
          <cell r="Q1063" t="str">
            <v/>
          </cell>
        </row>
        <row r="1064">
          <cell r="B1064" t="str">
            <v>4818300031003171</v>
          </cell>
          <cell r="C1064">
            <v>2023</v>
          </cell>
          <cell r="D1064">
            <v>0</v>
          </cell>
          <cell r="E1064">
            <v>4</v>
          </cell>
          <cell r="F1064">
            <v>8</v>
          </cell>
          <cell r="G1064">
            <v>18</v>
          </cell>
          <cell r="H1064">
            <v>3000</v>
          </cell>
          <cell r="I1064">
            <v>3100</v>
          </cell>
          <cell r="J1064">
            <v>317</v>
          </cell>
          <cell r="K1064">
            <v>1</v>
          </cell>
          <cell r="M1064" t="str">
            <v>Servicios de conducción de señales analógicas y digitales</v>
          </cell>
          <cell r="N1064">
            <v>0</v>
          </cell>
          <cell r="O1064">
            <v>0</v>
          </cell>
          <cell r="P1064">
            <v>0</v>
          </cell>
          <cell r="Q1064" t="str">
            <v>Servicio</v>
          </cell>
        </row>
        <row r="1065">
          <cell r="B1065" t="str">
            <v>481830003300</v>
          </cell>
          <cell r="C1065">
            <v>2023</v>
          </cell>
          <cell r="D1065">
            <v>0</v>
          </cell>
          <cell r="E1065">
            <v>4</v>
          </cell>
          <cell r="F1065">
            <v>8</v>
          </cell>
          <cell r="G1065">
            <v>18</v>
          </cell>
          <cell r="H1065">
            <v>3000</v>
          </cell>
          <cell r="I1065">
            <v>3300</v>
          </cell>
          <cell r="M1065" t="str">
            <v>Servicios Profesionales, Científicos, Técnicos y Otros Servicios</v>
          </cell>
          <cell r="N1065">
            <v>0</v>
          </cell>
          <cell r="O1065">
            <v>0</v>
          </cell>
          <cell r="P1065">
            <v>0</v>
          </cell>
          <cell r="Q1065" t="str">
            <v/>
          </cell>
        </row>
        <row r="1066">
          <cell r="B1066" t="str">
            <v>481830003300333</v>
          </cell>
          <cell r="C1066">
            <v>2023</v>
          </cell>
          <cell r="D1066">
            <v>0</v>
          </cell>
          <cell r="E1066">
            <v>4</v>
          </cell>
          <cell r="F1066">
            <v>8</v>
          </cell>
          <cell r="G1066">
            <v>18</v>
          </cell>
          <cell r="H1066">
            <v>3000</v>
          </cell>
          <cell r="I1066">
            <v>3300</v>
          </cell>
          <cell r="J1066">
            <v>333</v>
          </cell>
          <cell r="M1066" t="str">
            <v>Servicios de consultoría administrativa, procesos, técnica y en tecnologías de la información</v>
          </cell>
          <cell r="N1066">
            <v>0</v>
          </cell>
          <cell r="O1066">
            <v>0</v>
          </cell>
          <cell r="P1066">
            <v>0</v>
          </cell>
          <cell r="Q1066" t="str">
            <v/>
          </cell>
        </row>
        <row r="1067">
          <cell r="B1067" t="str">
            <v>4818300033003331</v>
          </cell>
          <cell r="C1067">
            <v>2023</v>
          </cell>
          <cell r="D1067">
            <v>0</v>
          </cell>
          <cell r="E1067">
            <v>4</v>
          </cell>
          <cell r="F1067">
            <v>8</v>
          </cell>
          <cell r="G1067">
            <v>18</v>
          </cell>
          <cell r="H1067">
            <v>3000</v>
          </cell>
          <cell r="I1067">
            <v>3300</v>
          </cell>
          <cell r="J1067">
            <v>333</v>
          </cell>
          <cell r="K1067">
            <v>1</v>
          </cell>
          <cell r="M1067" t="str">
            <v>Servicios de desarrollo de aplicaciones informáticas y servicio de instalación de software</v>
          </cell>
          <cell r="N1067">
            <v>0</v>
          </cell>
          <cell r="O1067">
            <v>0</v>
          </cell>
          <cell r="P1067">
            <v>0</v>
          </cell>
          <cell r="Q1067" t="str">
            <v>Servicio</v>
          </cell>
        </row>
        <row r="1068">
          <cell r="B1068" t="str">
            <v>481830003500</v>
          </cell>
          <cell r="C1068">
            <v>2023</v>
          </cell>
          <cell r="D1068">
            <v>0</v>
          </cell>
          <cell r="E1068">
            <v>4</v>
          </cell>
          <cell r="F1068">
            <v>8</v>
          </cell>
          <cell r="G1068">
            <v>18</v>
          </cell>
          <cell r="H1068">
            <v>3000</v>
          </cell>
          <cell r="I1068">
            <v>3500</v>
          </cell>
          <cell r="M1068" t="str">
            <v>Servicios de Instalación, Reparación, Mantenimiento y Conservación</v>
          </cell>
          <cell r="N1068">
            <v>0</v>
          </cell>
          <cell r="O1068">
            <v>0</v>
          </cell>
          <cell r="P1068">
            <v>0</v>
          </cell>
          <cell r="Q1068" t="str">
            <v/>
          </cell>
        </row>
        <row r="1069">
          <cell r="B1069" t="str">
            <v>481830003500357</v>
          </cell>
          <cell r="C1069">
            <v>2023</v>
          </cell>
          <cell r="D1069">
            <v>0</v>
          </cell>
          <cell r="E1069">
            <v>4</v>
          </cell>
          <cell r="F1069">
            <v>8</v>
          </cell>
          <cell r="G1069">
            <v>18</v>
          </cell>
          <cell r="H1069">
            <v>3000</v>
          </cell>
          <cell r="I1069">
            <v>3500</v>
          </cell>
          <cell r="J1069">
            <v>357</v>
          </cell>
          <cell r="M1069" t="str">
            <v>Instalación, reparación y mantenimiento de maquinaria, otros equipos y herramienta</v>
          </cell>
          <cell r="N1069">
            <v>0</v>
          </cell>
          <cell r="O1069">
            <v>0</v>
          </cell>
          <cell r="P1069">
            <v>0</v>
          </cell>
          <cell r="Q1069" t="str">
            <v/>
          </cell>
        </row>
        <row r="1070">
          <cell r="B1070" t="str">
            <v>4818300035003571</v>
          </cell>
          <cell r="C1070">
            <v>2023</v>
          </cell>
          <cell r="D1070">
            <v>0</v>
          </cell>
          <cell r="E1070">
            <v>4</v>
          </cell>
          <cell r="F1070">
            <v>8</v>
          </cell>
          <cell r="G1070">
            <v>18</v>
          </cell>
          <cell r="H1070">
            <v>3000</v>
          </cell>
          <cell r="I1070">
            <v>3500</v>
          </cell>
          <cell r="J1070">
            <v>357</v>
          </cell>
          <cell r="K1070">
            <v>1</v>
          </cell>
          <cell r="M1070" t="str">
            <v>Mantenimiento a aires acondicionados</v>
          </cell>
          <cell r="N1070">
            <v>0</v>
          </cell>
          <cell r="O1070">
            <v>0</v>
          </cell>
          <cell r="P1070">
            <v>0</v>
          </cell>
          <cell r="Q1070" t="str">
            <v>Servicio</v>
          </cell>
        </row>
        <row r="1071">
          <cell r="B1071" t="str">
            <v>48185000</v>
          </cell>
          <cell r="C1071">
            <v>2023</v>
          </cell>
          <cell r="D1071">
            <v>0</v>
          </cell>
          <cell r="E1071">
            <v>4</v>
          </cell>
          <cell r="F1071">
            <v>8</v>
          </cell>
          <cell r="G1071">
            <v>18</v>
          </cell>
          <cell r="H1071">
            <v>5000</v>
          </cell>
          <cell r="M1071" t="str">
            <v>Bienes Muebles, Inmuebles e Intangibles</v>
          </cell>
          <cell r="N1071">
            <v>0</v>
          </cell>
          <cell r="O1071">
            <v>0</v>
          </cell>
          <cell r="P1071">
            <v>0</v>
          </cell>
          <cell r="Q1071" t="str">
            <v/>
          </cell>
        </row>
        <row r="1072">
          <cell r="B1072" t="str">
            <v>481850005100</v>
          </cell>
          <cell r="C1072">
            <v>2023</v>
          </cell>
          <cell r="D1072">
            <v>0</v>
          </cell>
          <cell r="E1072">
            <v>4</v>
          </cell>
          <cell r="F1072">
            <v>8</v>
          </cell>
          <cell r="G1072">
            <v>18</v>
          </cell>
          <cell r="H1072">
            <v>5000</v>
          </cell>
          <cell r="I1072">
            <v>5100</v>
          </cell>
          <cell r="M1072" t="str">
            <v>Mobiliario y Equipo de Administración</v>
          </cell>
          <cell r="N1072">
            <v>0</v>
          </cell>
          <cell r="O1072">
            <v>0</v>
          </cell>
          <cell r="P1072">
            <v>0</v>
          </cell>
          <cell r="Q1072" t="str">
            <v/>
          </cell>
        </row>
        <row r="1073">
          <cell r="B1073" t="str">
            <v>481850005100515</v>
          </cell>
          <cell r="C1073">
            <v>2023</v>
          </cell>
          <cell r="D1073">
            <v>0</v>
          </cell>
          <cell r="E1073">
            <v>4</v>
          </cell>
          <cell r="F1073">
            <v>8</v>
          </cell>
          <cell r="G1073">
            <v>18</v>
          </cell>
          <cell r="H1073">
            <v>5000</v>
          </cell>
          <cell r="I1073">
            <v>5100</v>
          </cell>
          <cell r="J1073">
            <v>515</v>
          </cell>
          <cell r="M1073" t="str">
            <v>Equipo de cómputo y de tecnologías de la información</v>
          </cell>
          <cell r="N1073">
            <v>0</v>
          </cell>
          <cell r="O1073">
            <v>0</v>
          </cell>
          <cell r="P1073">
            <v>0</v>
          </cell>
          <cell r="Q1073" t="str">
            <v/>
          </cell>
        </row>
        <row r="1074">
          <cell r="B1074" t="str">
            <v>4818500051005151</v>
          </cell>
          <cell r="C1074">
            <v>2023</v>
          </cell>
          <cell r="D1074">
            <v>0</v>
          </cell>
          <cell r="E1074">
            <v>4</v>
          </cell>
          <cell r="F1074">
            <v>8</v>
          </cell>
          <cell r="G1074">
            <v>18</v>
          </cell>
          <cell r="H1074">
            <v>5000</v>
          </cell>
          <cell r="I1074">
            <v>5100</v>
          </cell>
          <cell r="J1074">
            <v>515</v>
          </cell>
          <cell r="K1074">
            <v>1</v>
          </cell>
          <cell r="M1074" t="str">
            <v>Computadora de escritorio</v>
          </cell>
          <cell r="N1074">
            <v>0</v>
          </cell>
          <cell r="O1074">
            <v>0</v>
          </cell>
          <cell r="P1074">
            <v>0</v>
          </cell>
          <cell r="Q1074" t="str">
            <v>Pieza</v>
          </cell>
        </row>
        <row r="1075">
          <cell r="B1075" t="str">
            <v>4818500051005152</v>
          </cell>
          <cell r="C1075">
            <v>2023</v>
          </cell>
          <cell r="D1075">
            <v>0</v>
          </cell>
          <cell r="E1075">
            <v>4</v>
          </cell>
          <cell r="F1075">
            <v>8</v>
          </cell>
          <cell r="G1075">
            <v>18</v>
          </cell>
          <cell r="H1075">
            <v>5000</v>
          </cell>
          <cell r="I1075">
            <v>5100</v>
          </cell>
          <cell r="J1075">
            <v>515</v>
          </cell>
          <cell r="K1075">
            <v>2</v>
          </cell>
          <cell r="M1075" t="str">
            <v>Computadora portátil</v>
          </cell>
          <cell r="N1075">
            <v>0</v>
          </cell>
          <cell r="O1075">
            <v>0</v>
          </cell>
          <cell r="P1075">
            <v>0</v>
          </cell>
          <cell r="Q1075" t="str">
            <v>Pieza</v>
          </cell>
        </row>
        <row r="1076">
          <cell r="B1076" t="str">
            <v>4818500051005153</v>
          </cell>
          <cell r="C1076">
            <v>2023</v>
          </cell>
          <cell r="D1076">
            <v>0</v>
          </cell>
          <cell r="E1076">
            <v>4</v>
          </cell>
          <cell r="F1076">
            <v>8</v>
          </cell>
          <cell r="G1076">
            <v>18</v>
          </cell>
          <cell r="H1076">
            <v>5000</v>
          </cell>
          <cell r="I1076">
            <v>5100</v>
          </cell>
          <cell r="J1076">
            <v>515</v>
          </cell>
          <cell r="K1076">
            <v>3</v>
          </cell>
          <cell r="M1076" t="str">
            <v>Servidor de cómputo</v>
          </cell>
          <cell r="N1076">
            <v>0</v>
          </cell>
          <cell r="O1076">
            <v>0</v>
          </cell>
          <cell r="P1076">
            <v>0</v>
          </cell>
          <cell r="Q1076" t="str">
            <v>Pieza</v>
          </cell>
        </row>
        <row r="1077">
          <cell r="B1077" t="str">
            <v>481850005600</v>
          </cell>
          <cell r="C1077">
            <v>2023</v>
          </cell>
          <cell r="D1077">
            <v>0</v>
          </cell>
          <cell r="E1077">
            <v>4</v>
          </cell>
          <cell r="F1077">
            <v>8</v>
          </cell>
          <cell r="G1077">
            <v>18</v>
          </cell>
          <cell r="H1077">
            <v>5000</v>
          </cell>
          <cell r="I1077">
            <v>5600</v>
          </cell>
          <cell r="M1077" t="str">
            <v>Maquinaria, Otros Equipos y Herramientas</v>
          </cell>
          <cell r="N1077">
            <v>0</v>
          </cell>
          <cell r="O1077">
            <v>0</v>
          </cell>
          <cell r="P1077">
            <v>0</v>
          </cell>
          <cell r="Q1077" t="str">
            <v/>
          </cell>
        </row>
        <row r="1078">
          <cell r="B1078" t="str">
            <v>481850005600565</v>
          </cell>
          <cell r="C1078">
            <v>2023</v>
          </cell>
          <cell r="D1078">
            <v>0</v>
          </cell>
          <cell r="E1078">
            <v>4</v>
          </cell>
          <cell r="F1078">
            <v>8</v>
          </cell>
          <cell r="G1078">
            <v>18</v>
          </cell>
          <cell r="H1078">
            <v>5000</v>
          </cell>
          <cell r="I1078">
            <v>5600</v>
          </cell>
          <cell r="J1078">
            <v>565</v>
          </cell>
          <cell r="M1078" t="str">
            <v>Equipo de comunicación y telecomunicación</v>
          </cell>
          <cell r="N1078">
            <v>0</v>
          </cell>
          <cell r="O1078">
            <v>0</v>
          </cell>
          <cell r="P1078">
            <v>0</v>
          </cell>
          <cell r="Q1078" t="str">
            <v/>
          </cell>
        </row>
        <row r="1079">
          <cell r="B1079" t="str">
            <v>4818500056005651</v>
          </cell>
          <cell r="C1079">
            <v>2023</v>
          </cell>
          <cell r="D1079">
            <v>0</v>
          </cell>
          <cell r="E1079">
            <v>4</v>
          </cell>
          <cell r="F1079">
            <v>8</v>
          </cell>
          <cell r="G1079">
            <v>18</v>
          </cell>
          <cell r="H1079">
            <v>5000</v>
          </cell>
          <cell r="I1079">
            <v>5600</v>
          </cell>
          <cell r="J1079">
            <v>565</v>
          </cell>
          <cell r="K1079">
            <v>1</v>
          </cell>
          <cell r="M1079" t="str">
            <v>Torre de radiocomunicación</v>
          </cell>
          <cell r="N1079">
            <v>0</v>
          </cell>
          <cell r="O1079">
            <v>0</v>
          </cell>
          <cell r="P1079">
            <v>0</v>
          </cell>
          <cell r="Q1079" t="str">
            <v>Pieza</v>
          </cell>
        </row>
        <row r="1080">
          <cell r="B1080" t="str">
            <v>481850005600566</v>
          </cell>
          <cell r="C1080">
            <v>2023</v>
          </cell>
          <cell r="D1080">
            <v>0</v>
          </cell>
          <cell r="E1080">
            <v>4</v>
          </cell>
          <cell r="F1080">
            <v>8</v>
          </cell>
          <cell r="G1080">
            <v>18</v>
          </cell>
          <cell r="H1080">
            <v>5000</v>
          </cell>
          <cell r="I1080">
            <v>5600</v>
          </cell>
          <cell r="J1080">
            <v>566</v>
          </cell>
          <cell r="M1080" t="str">
            <v>Equipos de generación eléctrica, aparatos y accesorios eléctricos</v>
          </cell>
          <cell r="N1080">
            <v>0</v>
          </cell>
          <cell r="O1080">
            <v>0</v>
          </cell>
          <cell r="P1080">
            <v>0</v>
          </cell>
        </row>
        <row r="1081">
          <cell r="B1081" t="str">
            <v>4818500056005661</v>
          </cell>
          <cell r="C1081">
            <v>2023</v>
          </cell>
          <cell r="D1081">
            <v>0</v>
          </cell>
          <cell r="E1081">
            <v>4</v>
          </cell>
          <cell r="F1081">
            <v>8</v>
          </cell>
          <cell r="G1081">
            <v>18</v>
          </cell>
          <cell r="H1081">
            <v>5000</v>
          </cell>
          <cell r="I1081">
            <v>5600</v>
          </cell>
          <cell r="J1081">
            <v>566</v>
          </cell>
          <cell r="K1081">
            <v>1</v>
          </cell>
          <cell r="M1081" t="str">
            <v>Equipo de protección contra descargas atmosféricas (Apartarrayos)</v>
          </cell>
          <cell r="N1081">
            <v>0</v>
          </cell>
          <cell r="O1081">
            <v>0</v>
          </cell>
          <cell r="P1081">
            <v>0</v>
          </cell>
          <cell r="Q1081" t="str">
            <v>Sistema</v>
          </cell>
        </row>
        <row r="1082">
          <cell r="B1082" t="str">
            <v>4818500056005662</v>
          </cell>
          <cell r="C1082">
            <v>2023</v>
          </cell>
          <cell r="D1082">
            <v>0</v>
          </cell>
          <cell r="E1082">
            <v>4</v>
          </cell>
          <cell r="F1082">
            <v>8</v>
          </cell>
          <cell r="G1082">
            <v>18</v>
          </cell>
          <cell r="H1082">
            <v>5000</v>
          </cell>
          <cell r="I1082">
            <v>5600</v>
          </cell>
          <cell r="J1082">
            <v>566</v>
          </cell>
          <cell r="K1082">
            <v>2</v>
          </cell>
          <cell r="M1082" t="str">
            <v>Equipo de protección contra descargas atmosféricas (Sistema de tierras físicas)</v>
          </cell>
          <cell r="N1082">
            <v>0</v>
          </cell>
          <cell r="O1082">
            <v>0</v>
          </cell>
          <cell r="P1082">
            <v>0</v>
          </cell>
          <cell r="Q1082" t="str">
            <v>Sistema</v>
          </cell>
        </row>
        <row r="1083">
          <cell r="B1083" t="str">
            <v>4818500056005663</v>
          </cell>
          <cell r="C1083">
            <v>2023</v>
          </cell>
          <cell r="D1083">
            <v>0</v>
          </cell>
          <cell r="E1083">
            <v>4</v>
          </cell>
          <cell r="F1083">
            <v>8</v>
          </cell>
          <cell r="G1083">
            <v>18</v>
          </cell>
          <cell r="H1083">
            <v>5000</v>
          </cell>
          <cell r="I1083">
            <v>5600</v>
          </cell>
          <cell r="J1083">
            <v>566</v>
          </cell>
          <cell r="K1083">
            <v>3</v>
          </cell>
          <cell r="M1083" t="str">
            <v>Transformador</v>
          </cell>
          <cell r="N1083">
            <v>0</v>
          </cell>
          <cell r="O1083">
            <v>0</v>
          </cell>
          <cell r="P1083">
            <v>0</v>
          </cell>
          <cell r="Q1083" t="str">
            <v>Pieza</v>
          </cell>
        </row>
        <row r="1084">
          <cell r="B1084" t="str">
            <v>4818500056005664</v>
          </cell>
          <cell r="C1084">
            <v>2023</v>
          </cell>
          <cell r="D1084">
            <v>0</v>
          </cell>
          <cell r="E1084">
            <v>4</v>
          </cell>
          <cell r="F1084">
            <v>8</v>
          </cell>
          <cell r="G1084">
            <v>18</v>
          </cell>
          <cell r="H1084">
            <v>5000</v>
          </cell>
          <cell r="I1084">
            <v>5600</v>
          </cell>
          <cell r="J1084">
            <v>566</v>
          </cell>
          <cell r="K1084">
            <v>4</v>
          </cell>
          <cell r="M1084" t="str">
            <v>Unidad de Protección y Respaldo de Energía (UPS)</v>
          </cell>
          <cell r="N1084">
            <v>0</v>
          </cell>
          <cell r="O1084">
            <v>0</v>
          </cell>
          <cell r="P1084">
            <v>0</v>
          </cell>
          <cell r="Q1084" t="str">
            <v>Pieza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7030A0"/>
    <pageSetUpPr fitToPage="1"/>
  </sheetPr>
  <dimension ref="A1:BA1300"/>
  <sheetViews>
    <sheetView topLeftCell="A19" zoomScale="40" zoomScaleNormal="40" workbookViewId="0">
      <selection activeCell="O45" sqref="O45"/>
    </sheetView>
  </sheetViews>
  <sheetFormatPr baseColWidth="10" defaultColWidth="14.42578125" defaultRowHeight="15" customHeight="1"/>
  <cols>
    <col min="1" max="1" width="14.42578125" style="1"/>
    <col min="2" max="2" width="7.140625" style="1" hidden="1" customWidth="1"/>
    <col min="3" max="3" width="13.28515625" style="1" customWidth="1"/>
    <col min="4" max="7" width="9" style="1" customWidth="1"/>
    <col min="8" max="8" width="12.140625" style="1" customWidth="1"/>
    <col min="9" max="9" width="11.5703125" style="1" customWidth="1"/>
    <col min="10" max="10" width="13.28515625" style="1" customWidth="1"/>
    <col min="11" max="11" width="16.5703125" style="1" customWidth="1"/>
    <col min="12" max="12" width="16.5703125" style="1" hidden="1" customWidth="1"/>
    <col min="13" max="13" width="109.28515625" style="1" customWidth="1"/>
    <col min="14" max="14" width="36.28515625" style="1" customWidth="1"/>
    <col min="15" max="15" width="39.140625" style="1" customWidth="1"/>
    <col min="16" max="16" width="37.28515625" style="1" customWidth="1"/>
    <col min="17" max="17" width="18.5703125" style="3" customWidth="1"/>
    <col min="18" max="19" width="14" style="1" customWidth="1"/>
    <col min="20" max="27" width="24.7109375" style="1" customWidth="1"/>
    <col min="28" max="28" width="34.7109375" style="1" customWidth="1"/>
    <col min="29" max="29" width="38.140625" style="1" customWidth="1"/>
    <col min="30" max="30" width="37" style="1" customWidth="1"/>
    <col min="31" max="31" width="35" style="1" customWidth="1"/>
    <col min="32" max="32" width="38.7109375" style="1" customWidth="1"/>
    <col min="33" max="33" width="37" style="1" customWidth="1"/>
    <col min="34" max="34" width="35" style="1" customWidth="1"/>
    <col min="35" max="35" width="37.42578125" style="1" customWidth="1"/>
    <col min="36" max="36" width="39" style="1" customWidth="1"/>
    <col min="37" max="37" width="39.42578125" style="1" customWidth="1"/>
    <col min="38" max="38" width="35" style="1" customWidth="1"/>
    <col min="39" max="39" width="38.140625" style="1" customWidth="1"/>
    <col min="40" max="40" width="36.140625" style="1" customWidth="1"/>
    <col min="41" max="41" width="35.5703125" style="1" customWidth="1"/>
    <col min="42" max="42" width="37.5703125" style="1" customWidth="1"/>
    <col min="43" max="43" width="35.5703125" style="1" customWidth="1"/>
    <col min="44" max="44" width="34.5703125" style="1" customWidth="1"/>
    <col min="45" max="45" width="39" style="1" customWidth="1"/>
    <col min="46" max="53" width="24.7109375" style="1" customWidth="1"/>
    <col min="54" max="16384" width="14.42578125" style="1"/>
  </cols>
  <sheetData>
    <row r="1" spans="3:45" ht="29.25">
      <c r="C1" s="2" t="str">
        <f>+C43</f>
        <v>FONDO PARA EL FORTALECIMIENTO DE LAS INSTITUCIONES DE SEGURIDAD PÚBLICA (FOFISP) PARA EL EJERCICIO FISCAL 2023</v>
      </c>
    </row>
    <row r="2" spans="3:45" ht="29.25">
      <c r="C2" s="2" t="str">
        <f>+C44</f>
        <v>"FORMATO DE LA ESTRUCTURA PRESUPUESTARIA FOFISP 2023"</v>
      </c>
    </row>
    <row r="3" spans="3:45" ht="29.25">
      <c r="C3" s="2" t="str">
        <f>+C45</f>
        <v>ENTIDAD FEDERATIVA: ESTADO DE MÉXICO</v>
      </c>
      <c r="N3" s="4" t="s">
        <v>0</v>
      </c>
      <c r="O3" s="527">
        <v>45078</v>
      </c>
      <c r="P3" s="4" t="s">
        <v>782</v>
      </c>
    </row>
    <row r="4" spans="3:45" ht="29.25">
      <c r="C4" s="2" t="str">
        <f>+C46</f>
        <v>(Pesos)</v>
      </c>
    </row>
    <row r="5" spans="3:45" ht="15" customHeight="1" thickBot="1"/>
    <row r="6" spans="3:45" ht="30" thickBot="1">
      <c r="C6" s="462" t="s">
        <v>1</v>
      </c>
      <c r="D6" s="462" t="s">
        <v>2</v>
      </c>
      <c r="E6" s="462" t="s">
        <v>3</v>
      </c>
      <c r="F6" s="462" t="s">
        <v>4</v>
      </c>
      <c r="G6" s="462" t="s">
        <v>5</v>
      </c>
      <c r="H6" s="462" t="s">
        <v>6</v>
      </c>
      <c r="I6" s="462" t="s">
        <v>7</v>
      </c>
      <c r="J6" s="462" t="s">
        <v>8</v>
      </c>
      <c r="K6" s="462" t="s">
        <v>9</v>
      </c>
      <c r="L6" s="5"/>
      <c r="M6" s="452" t="s">
        <v>10</v>
      </c>
      <c r="N6" s="477" t="s">
        <v>11</v>
      </c>
      <c r="O6" s="478"/>
      <c r="P6" s="479"/>
      <c r="Q6" s="6"/>
      <c r="R6" s="7"/>
      <c r="S6" s="7"/>
      <c r="T6" s="483" t="s">
        <v>12</v>
      </c>
      <c r="U6" s="484"/>
      <c r="V6" s="484"/>
      <c r="W6" s="484"/>
      <c r="X6" s="484"/>
      <c r="Y6" s="484"/>
      <c r="Z6" s="484"/>
      <c r="AA6" s="485"/>
      <c r="AB6" s="483" t="s">
        <v>13</v>
      </c>
      <c r="AC6" s="484"/>
      <c r="AD6" s="485"/>
      <c r="AE6" s="437" t="s">
        <v>14</v>
      </c>
      <c r="AF6" s="438"/>
      <c r="AG6" s="439"/>
      <c r="AH6" s="440" t="s">
        <v>15</v>
      </c>
      <c r="AI6" s="441"/>
      <c r="AJ6" s="442"/>
      <c r="AK6" s="443" t="s">
        <v>16</v>
      </c>
      <c r="AL6" s="444"/>
      <c r="AM6" s="445"/>
      <c r="AN6" s="446" t="s">
        <v>17</v>
      </c>
      <c r="AO6" s="447"/>
      <c r="AP6" s="448"/>
      <c r="AQ6" s="449" t="s">
        <v>18</v>
      </c>
      <c r="AR6" s="450"/>
      <c r="AS6" s="451"/>
    </row>
    <row r="7" spans="3:45" ht="73.900000000000006" customHeight="1" thickBot="1">
      <c r="C7" s="463"/>
      <c r="D7" s="462"/>
      <c r="E7" s="462"/>
      <c r="F7" s="462"/>
      <c r="G7" s="462"/>
      <c r="H7" s="462"/>
      <c r="I7" s="462"/>
      <c r="J7" s="462"/>
      <c r="K7" s="463"/>
      <c r="L7" s="8"/>
      <c r="M7" s="452"/>
      <c r="N7" s="480"/>
      <c r="O7" s="481"/>
      <c r="P7" s="482"/>
      <c r="Q7" s="6"/>
      <c r="R7" s="7"/>
      <c r="S7" s="7"/>
      <c r="T7" s="426" t="s">
        <v>19</v>
      </c>
      <c r="U7" s="427"/>
      <c r="V7" s="427"/>
      <c r="W7" s="428"/>
      <c r="X7" s="429" t="s">
        <v>20</v>
      </c>
      <c r="Y7" s="430"/>
      <c r="Z7" s="430"/>
      <c r="AA7" s="431"/>
      <c r="AB7" s="471" t="s">
        <v>21</v>
      </c>
      <c r="AC7" s="471" t="s">
        <v>22</v>
      </c>
      <c r="AD7" s="9" t="s">
        <v>23</v>
      </c>
      <c r="AE7" s="473" t="s">
        <v>24</v>
      </c>
      <c r="AF7" s="473" t="s">
        <v>22</v>
      </c>
      <c r="AG7" s="10" t="s">
        <v>23</v>
      </c>
      <c r="AH7" s="475" t="s">
        <v>24</v>
      </c>
      <c r="AI7" s="475" t="s">
        <v>22</v>
      </c>
      <c r="AJ7" s="11" t="s">
        <v>25</v>
      </c>
      <c r="AK7" s="465" t="s">
        <v>24</v>
      </c>
      <c r="AL7" s="465" t="s">
        <v>22</v>
      </c>
      <c r="AM7" s="12" t="s">
        <v>25</v>
      </c>
      <c r="AN7" s="467" t="s">
        <v>24</v>
      </c>
      <c r="AO7" s="467" t="s">
        <v>22</v>
      </c>
      <c r="AP7" s="13" t="s">
        <v>25</v>
      </c>
      <c r="AQ7" s="469" t="s">
        <v>24</v>
      </c>
      <c r="AR7" s="469" t="s">
        <v>22</v>
      </c>
      <c r="AS7" s="14" t="s">
        <v>25</v>
      </c>
    </row>
    <row r="8" spans="3:45" ht="73.900000000000006" customHeight="1" thickBot="1">
      <c r="C8" s="464"/>
      <c r="D8" s="462"/>
      <c r="E8" s="462"/>
      <c r="F8" s="462"/>
      <c r="G8" s="462"/>
      <c r="H8" s="462"/>
      <c r="I8" s="462"/>
      <c r="J8" s="462"/>
      <c r="K8" s="464"/>
      <c r="L8" s="8"/>
      <c r="M8" s="452"/>
      <c r="N8" s="15" t="s">
        <v>26</v>
      </c>
      <c r="O8" s="15" t="s">
        <v>22</v>
      </c>
      <c r="P8" s="15" t="s">
        <v>27</v>
      </c>
      <c r="Q8" s="6"/>
      <c r="R8" s="7"/>
      <c r="S8" s="7"/>
      <c r="T8" s="16" t="s">
        <v>28</v>
      </c>
      <c r="U8" s="16" t="s">
        <v>29</v>
      </c>
      <c r="V8" s="16" t="s">
        <v>30</v>
      </c>
      <c r="W8" s="16" t="s">
        <v>31</v>
      </c>
      <c r="X8" s="16" t="s">
        <v>28</v>
      </c>
      <c r="Y8" s="16" t="s">
        <v>29</v>
      </c>
      <c r="Z8" s="16" t="s">
        <v>30</v>
      </c>
      <c r="AA8" s="16" t="s">
        <v>31</v>
      </c>
      <c r="AB8" s="472"/>
      <c r="AC8" s="472"/>
      <c r="AD8" s="16" t="s">
        <v>32</v>
      </c>
      <c r="AE8" s="474"/>
      <c r="AF8" s="474"/>
      <c r="AG8" s="17" t="s">
        <v>32</v>
      </c>
      <c r="AH8" s="476"/>
      <c r="AI8" s="476"/>
      <c r="AJ8" s="18" t="s">
        <v>32</v>
      </c>
      <c r="AK8" s="466"/>
      <c r="AL8" s="466"/>
      <c r="AM8" s="19" t="s">
        <v>32</v>
      </c>
      <c r="AN8" s="468"/>
      <c r="AO8" s="468"/>
      <c r="AP8" s="20" t="s">
        <v>32</v>
      </c>
      <c r="AQ8" s="470"/>
      <c r="AR8" s="470"/>
      <c r="AS8" s="21" t="s">
        <v>32</v>
      </c>
    </row>
    <row r="9" spans="3:45" ht="30" thickBot="1">
      <c r="C9" s="22"/>
      <c r="D9" s="22"/>
      <c r="E9" s="23"/>
      <c r="F9" s="23"/>
      <c r="G9" s="23"/>
      <c r="H9" s="23"/>
      <c r="I9" s="24"/>
      <c r="J9" s="25"/>
      <c r="K9" s="25"/>
      <c r="L9" s="25"/>
      <c r="M9" s="26" t="s">
        <v>32</v>
      </c>
      <c r="N9" s="27">
        <f>+N51</f>
        <v>107920078</v>
      </c>
      <c r="O9" s="27">
        <f>+O51</f>
        <v>107920078</v>
      </c>
      <c r="P9" s="27">
        <f>N9+O9</f>
        <v>215840156</v>
      </c>
      <c r="Q9" s="6"/>
      <c r="R9" s="7"/>
      <c r="S9" s="7"/>
      <c r="T9" s="28">
        <f>T51</f>
        <v>0</v>
      </c>
      <c r="U9" s="29">
        <f t="shared" ref="U9:AS9" si="0">U51</f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30">
        <f t="shared" si="0"/>
        <v>0</v>
      </c>
      <c r="AB9" s="31">
        <f t="shared" si="0"/>
        <v>107920078</v>
      </c>
      <c r="AC9" s="31">
        <f t="shared" si="0"/>
        <v>107920078</v>
      </c>
      <c r="AD9" s="31">
        <f t="shared" si="0"/>
        <v>215840156</v>
      </c>
      <c r="AE9" s="32">
        <f t="shared" si="0"/>
        <v>0</v>
      </c>
      <c r="AF9" s="32">
        <f t="shared" si="0"/>
        <v>0</v>
      </c>
      <c r="AG9" s="32">
        <f t="shared" si="0"/>
        <v>0</v>
      </c>
      <c r="AH9" s="33">
        <f t="shared" si="0"/>
        <v>77920078</v>
      </c>
      <c r="AI9" s="33">
        <f t="shared" si="0"/>
        <v>1924560</v>
      </c>
      <c r="AJ9" s="33">
        <f t="shared" si="0"/>
        <v>79844638</v>
      </c>
      <c r="AK9" s="34">
        <f t="shared" si="0"/>
        <v>0</v>
      </c>
      <c r="AL9" s="34">
        <f t="shared" si="0"/>
        <v>0</v>
      </c>
      <c r="AM9" s="34">
        <f t="shared" si="0"/>
        <v>0</v>
      </c>
      <c r="AN9" s="35">
        <f t="shared" si="0"/>
        <v>0</v>
      </c>
      <c r="AO9" s="35">
        <f t="shared" si="0"/>
        <v>0</v>
      </c>
      <c r="AP9" s="35">
        <f t="shared" si="0"/>
        <v>0</v>
      </c>
      <c r="AQ9" s="36">
        <f t="shared" si="0"/>
        <v>30000000</v>
      </c>
      <c r="AR9" s="36">
        <f t="shared" si="0"/>
        <v>105995518</v>
      </c>
      <c r="AS9" s="36">
        <f t="shared" si="0"/>
        <v>135995518</v>
      </c>
    </row>
    <row r="10" spans="3:45" ht="117">
      <c r="C10" s="37">
        <f t="shared" ref="C10:G11" si="1">+C53</f>
        <v>2023</v>
      </c>
      <c r="D10" s="37">
        <f t="shared" si="1"/>
        <v>15</v>
      </c>
      <c r="E10" s="37">
        <f t="shared" si="1"/>
        <v>1</v>
      </c>
      <c r="F10" s="37">
        <f t="shared" si="1"/>
        <v>1</v>
      </c>
      <c r="G10" s="37"/>
      <c r="H10" s="37"/>
      <c r="I10" s="37"/>
      <c r="J10" s="37"/>
      <c r="K10" s="37"/>
      <c r="L10" s="37"/>
      <c r="M10" s="38" t="str">
        <f t="shared" ref="M10:M11" si="2">+M53</f>
        <v>Dignificación del personal de las Instituciones de Seguridad Pública y Procuración de Justicia conforme al Modelo Nacional de Policía y Justicia Cívica</v>
      </c>
      <c r="N10" s="39">
        <f>+N53</f>
        <v>0</v>
      </c>
      <c r="O10" s="39">
        <f>+O53</f>
        <v>4298978</v>
      </c>
      <c r="P10" s="39">
        <f t="shared" ref="P10:P40" si="3">N10+O10</f>
        <v>4298978</v>
      </c>
      <c r="Q10" s="6"/>
      <c r="R10" s="7"/>
      <c r="S10" s="7"/>
      <c r="T10" s="40">
        <f>T53</f>
        <v>0</v>
      </c>
      <c r="U10" s="41">
        <f>U53</f>
        <v>0</v>
      </c>
      <c r="V10" s="41">
        <f t="shared" ref="V10:Z11" si="4">V53</f>
        <v>0</v>
      </c>
      <c r="W10" s="41">
        <f t="shared" si="4"/>
        <v>0</v>
      </c>
      <c r="X10" s="41">
        <f t="shared" si="4"/>
        <v>0</v>
      </c>
      <c r="Y10" s="41">
        <f t="shared" si="4"/>
        <v>0</v>
      </c>
      <c r="Z10" s="41">
        <f t="shared" si="4"/>
        <v>0</v>
      </c>
      <c r="AA10" s="41">
        <f>AA53</f>
        <v>0</v>
      </c>
      <c r="AB10" s="39">
        <f>+AB53</f>
        <v>0</v>
      </c>
      <c r="AC10" s="39">
        <f>+AC53</f>
        <v>4298978</v>
      </c>
      <c r="AD10" s="39">
        <f>AB10+AC10</f>
        <v>4298978</v>
      </c>
      <c r="AE10" s="39">
        <f>+AE53</f>
        <v>0</v>
      </c>
      <c r="AF10" s="39">
        <f>+AF53</f>
        <v>0</v>
      </c>
      <c r="AG10" s="39">
        <f>AE10+AF10</f>
        <v>0</v>
      </c>
      <c r="AH10" s="39">
        <f>+AH53</f>
        <v>0</v>
      </c>
      <c r="AI10" s="39">
        <f>+AI53</f>
        <v>0</v>
      </c>
      <c r="AJ10" s="39">
        <f>AH10+AI10</f>
        <v>0</v>
      </c>
      <c r="AK10" s="39">
        <f>+AK53</f>
        <v>0</v>
      </c>
      <c r="AL10" s="39">
        <f>+AL53</f>
        <v>0</v>
      </c>
      <c r="AM10" s="39">
        <f>AK10+AL10</f>
        <v>0</v>
      </c>
      <c r="AN10" s="39">
        <f>+AN53</f>
        <v>0</v>
      </c>
      <c r="AO10" s="39">
        <f>+AO53</f>
        <v>0</v>
      </c>
      <c r="AP10" s="39">
        <f>AN10+AO10</f>
        <v>0</v>
      </c>
      <c r="AQ10" s="39">
        <f>+AQ53</f>
        <v>0</v>
      </c>
      <c r="AR10" s="39">
        <f>+AR53</f>
        <v>4298978</v>
      </c>
      <c r="AS10" s="39">
        <f>AQ10+AR10</f>
        <v>4298978</v>
      </c>
    </row>
    <row r="11" spans="3:45" ht="58.5">
      <c r="C11" s="37">
        <f t="shared" si="1"/>
        <v>2023</v>
      </c>
      <c r="D11" s="37">
        <f t="shared" si="1"/>
        <v>15</v>
      </c>
      <c r="E11" s="37">
        <f t="shared" si="1"/>
        <v>1</v>
      </c>
      <c r="F11" s="37">
        <f t="shared" si="1"/>
        <v>1</v>
      </c>
      <c r="G11" s="37">
        <f t="shared" si="1"/>
        <v>1</v>
      </c>
      <c r="H11" s="37"/>
      <c r="I11" s="37"/>
      <c r="J11" s="37"/>
      <c r="K11" s="37"/>
      <c r="L11" s="37"/>
      <c r="M11" s="42" t="str">
        <f t="shared" si="2"/>
        <v>Mejora salarial, prestaciones y bonos por buen desempeño</v>
      </c>
      <c r="N11" s="43">
        <f>+N54</f>
        <v>0</v>
      </c>
      <c r="O11" s="43">
        <f>+O54</f>
        <v>0</v>
      </c>
      <c r="P11" s="43">
        <f>+P54</f>
        <v>0</v>
      </c>
      <c r="T11" s="44">
        <f>T54</f>
        <v>0</v>
      </c>
      <c r="U11" s="45">
        <f>U54</f>
        <v>0</v>
      </c>
      <c r="V11" s="45">
        <f t="shared" si="4"/>
        <v>0</v>
      </c>
      <c r="W11" s="45">
        <f t="shared" si="4"/>
        <v>0</v>
      </c>
      <c r="X11" s="45">
        <f t="shared" si="4"/>
        <v>0</v>
      </c>
      <c r="Y11" s="45">
        <f t="shared" si="4"/>
        <v>0</v>
      </c>
      <c r="Z11" s="45">
        <f t="shared" si="4"/>
        <v>0</v>
      </c>
      <c r="AA11" s="45">
        <f>AA54</f>
        <v>0</v>
      </c>
      <c r="AB11" s="43">
        <f>+AB54</f>
        <v>0</v>
      </c>
      <c r="AC11" s="43">
        <f>+AC54</f>
        <v>0</v>
      </c>
      <c r="AD11" s="43">
        <f>+AD54</f>
        <v>0</v>
      </c>
      <c r="AE11" s="43">
        <f>+AE54</f>
        <v>0</v>
      </c>
      <c r="AF11" s="43">
        <f>+AF54</f>
        <v>0</v>
      </c>
      <c r="AG11" s="43">
        <f>+AG54</f>
        <v>0</v>
      </c>
      <c r="AH11" s="43">
        <f>+AH54</f>
        <v>0</v>
      </c>
      <c r="AI11" s="43">
        <f>+AI54</f>
        <v>0</v>
      </c>
      <c r="AJ11" s="43">
        <f>+AJ54</f>
        <v>0</v>
      </c>
      <c r="AK11" s="43">
        <f>+AK54</f>
        <v>0</v>
      </c>
      <c r="AL11" s="43">
        <f>+AL54</f>
        <v>0</v>
      </c>
      <c r="AM11" s="43">
        <f>+AM54</f>
        <v>0</v>
      </c>
      <c r="AN11" s="43">
        <f>+AN54</f>
        <v>0</v>
      </c>
      <c r="AO11" s="43">
        <f>+AO54</f>
        <v>0</v>
      </c>
      <c r="AP11" s="43">
        <f>+AP54</f>
        <v>0</v>
      </c>
      <c r="AQ11" s="43">
        <f>+AQ54</f>
        <v>0</v>
      </c>
      <c r="AR11" s="43">
        <f>+AR54</f>
        <v>0</v>
      </c>
      <c r="AS11" s="43">
        <f>+AS54</f>
        <v>0</v>
      </c>
    </row>
    <row r="12" spans="3:45" ht="58.5">
      <c r="C12" s="37">
        <f>+C59</f>
        <v>2023</v>
      </c>
      <c r="D12" s="37">
        <f>+D59</f>
        <v>15</v>
      </c>
      <c r="E12" s="37">
        <f>+E59</f>
        <v>1</v>
      </c>
      <c r="F12" s="37">
        <f>+F59</f>
        <v>1</v>
      </c>
      <c r="G12" s="37">
        <f>+G59</f>
        <v>2</v>
      </c>
      <c r="H12" s="37"/>
      <c r="I12" s="37"/>
      <c r="J12" s="37"/>
      <c r="K12" s="37"/>
      <c r="L12" s="37"/>
      <c r="M12" s="42" t="str">
        <f>+M59</f>
        <v>Equipamiento del personal de las instituciones de Seguridad Pública y Procuración de Justicia</v>
      </c>
      <c r="N12" s="43">
        <f>+N59</f>
        <v>0</v>
      </c>
      <c r="O12" s="43">
        <f>+O59</f>
        <v>4298978</v>
      </c>
      <c r="P12" s="43">
        <f t="shared" si="3"/>
        <v>4298978</v>
      </c>
      <c r="T12" s="44">
        <f>T59</f>
        <v>0</v>
      </c>
      <c r="U12" s="45">
        <f>U59</f>
        <v>0</v>
      </c>
      <c r="V12" s="45">
        <f t="shared" ref="V12:Z12" si="5">V59</f>
        <v>0</v>
      </c>
      <c r="W12" s="45">
        <f t="shared" si="5"/>
        <v>0</v>
      </c>
      <c r="X12" s="45">
        <f t="shared" si="5"/>
        <v>0</v>
      </c>
      <c r="Y12" s="45">
        <f t="shared" si="5"/>
        <v>0</v>
      </c>
      <c r="Z12" s="45">
        <f t="shared" si="5"/>
        <v>0</v>
      </c>
      <c r="AA12" s="45">
        <f>AA59</f>
        <v>0</v>
      </c>
      <c r="AB12" s="43">
        <f>+AB59</f>
        <v>0</v>
      </c>
      <c r="AC12" s="43">
        <f>+AC59</f>
        <v>4298978</v>
      </c>
      <c r="AD12" s="43">
        <f t="shared" ref="AD12:AD35" si="6">AB12+AC12</f>
        <v>4298978</v>
      </c>
      <c r="AE12" s="43">
        <f>+AE59</f>
        <v>0</v>
      </c>
      <c r="AF12" s="43">
        <f>+AF59</f>
        <v>0</v>
      </c>
      <c r="AG12" s="43">
        <f t="shared" ref="AG12:AG35" si="7">AE12+AF12</f>
        <v>0</v>
      </c>
      <c r="AH12" s="43">
        <f>+AH59</f>
        <v>0</v>
      </c>
      <c r="AI12" s="43">
        <f>+AI59</f>
        <v>0</v>
      </c>
      <c r="AJ12" s="43">
        <f t="shared" ref="AJ12:AJ35" si="8">AH12+AI12</f>
        <v>0</v>
      </c>
      <c r="AK12" s="43">
        <f>+AK59</f>
        <v>0</v>
      </c>
      <c r="AL12" s="43">
        <f>+AL59</f>
        <v>0</v>
      </c>
      <c r="AM12" s="43">
        <f t="shared" ref="AM12:AM35" si="9">AK12+AL12</f>
        <v>0</v>
      </c>
      <c r="AN12" s="43">
        <f>+AN59</f>
        <v>0</v>
      </c>
      <c r="AO12" s="43">
        <f>+AO59</f>
        <v>0</v>
      </c>
      <c r="AP12" s="43">
        <f t="shared" ref="AP12:AP35" si="10">AN12+AO12</f>
        <v>0</v>
      </c>
      <c r="AQ12" s="43">
        <f>+AQ59</f>
        <v>0</v>
      </c>
      <c r="AR12" s="43">
        <f>+AR59</f>
        <v>4298978</v>
      </c>
      <c r="AS12" s="43">
        <f t="shared" ref="AS12:AS35" si="11">AQ12+AR12</f>
        <v>4298978</v>
      </c>
    </row>
    <row r="13" spans="3:45" ht="117">
      <c r="C13" s="37">
        <f t="shared" ref="C13:G14" si="12">+C73</f>
        <v>2023</v>
      </c>
      <c r="D13" s="37">
        <f t="shared" si="12"/>
        <v>15</v>
      </c>
      <c r="E13" s="37">
        <f t="shared" si="12"/>
        <v>1</v>
      </c>
      <c r="F13" s="37">
        <f t="shared" si="12"/>
        <v>2</v>
      </c>
      <c r="G13" s="37"/>
      <c r="H13" s="37"/>
      <c r="I13" s="37"/>
      <c r="J13" s="37"/>
      <c r="K13" s="37"/>
      <c r="L13" s="37"/>
      <c r="M13" s="38" t="str">
        <f t="shared" ref="M13:O14" si="13">+M73</f>
        <v>Certificación, capacitación y profesionalización de los elementos policiales de las Instituciones de Seguridad Pública conforme al Modelo Nacional de Policía y Justicia Cívica</v>
      </c>
      <c r="N13" s="39">
        <f t="shared" si="13"/>
        <v>0</v>
      </c>
      <c r="O13" s="39">
        <f t="shared" si="13"/>
        <v>17087965</v>
      </c>
      <c r="P13" s="39">
        <f t="shared" si="3"/>
        <v>17087965</v>
      </c>
      <c r="T13" s="44">
        <f>T73</f>
        <v>0</v>
      </c>
      <c r="U13" s="45">
        <f>U73</f>
        <v>0</v>
      </c>
      <c r="V13" s="45">
        <f t="shared" ref="V13:Z14" si="14">V73</f>
        <v>0</v>
      </c>
      <c r="W13" s="45">
        <f t="shared" si="14"/>
        <v>0</v>
      </c>
      <c r="X13" s="45">
        <f t="shared" si="14"/>
        <v>0</v>
      </c>
      <c r="Y13" s="45">
        <f t="shared" si="14"/>
        <v>0</v>
      </c>
      <c r="Z13" s="45">
        <f t="shared" si="14"/>
        <v>0</v>
      </c>
      <c r="AA13" s="45">
        <f>AA73</f>
        <v>0</v>
      </c>
      <c r="AB13" s="39">
        <f>+AB73</f>
        <v>0</v>
      </c>
      <c r="AC13" s="39">
        <f>+AC73</f>
        <v>17087965</v>
      </c>
      <c r="AD13" s="39">
        <f t="shared" si="6"/>
        <v>17087965</v>
      </c>
      <c r="AE13" s="39">
        <f>+AE73</f>
        <v>0</v>
      </c>
      <c r="AF13" s="39">
        <f>+AF73</f>
        <v>0</v>
      </c>
      <c r="AG13" s="39">
        <f t="shared" si="7"/>
        <v>0</v>
      </c>
      <c r="AH13" s="39">
        <f>+AH73</f>
        <v>0</v>
      </c>
      <c r="AI13" s="39">
        <f>+AI73</f>
        <v>1924560</v>
      </c>
      <c r="AJ13" s="39">
        <f t="shared" si="8"/>
        <v>1924560</v>
      </c>
      <c r="AK13" s="39">
        <f>+AK73</f>
        <v>0</v>
      </c>
      <c r="AL13" s="39">
        <f>+AL73</f>
        <v>0</v>
      </c>
      <c r="AM13" s="39">
        <f t="shared" si="9"/>
        <v>0</v>
      </c>
      <c r="AN13" s="39">
        <f>+AN73</f>
        <v>0</v>
      </c>
      <c r="AO13" s="39">
        <f>+AO73</f>
        <v>0</v>
      </c>
      <c r="AP13" s="39">
        <f t="shared" si="10"/>
        <v>0</v>
      </c>
      <c r="AQ13" s="39">
        <f>+AQ73</f>
        <v>0</v>
      </c>
      <c r="AR13" s="39">
        <f>+AR73</f>
        <v>15163405</v>
      </c>
      <c r="AS13" s="39">
        <f t="shared" si="11"/>
        <v>15163405</v>
      </c>
    </row>
    <row r="14" spans="3:45" ht="58.5">
      <c r="C14" s="37">
        <f t="shared" si="12"/>
        <v>2023</v>
      </c>
      <c r="D14" s="37">
        <f t="shared" si="12"/>
        <v>15</v>
      </c>
      <c r="E14" s="37">
        <f t="shared" si="12"/>
        <v>1</v>
      </c>
      <c r="F14" s="37">
        <f t="shared" si="12"/>
        <v>2</v>
      </c>
      <c r="G14" s="37">
        <f t="shared" si="12"/>
        <v>3</v>
      </c>
      <c r="H14" s="37"/>
      <c r="I14" s="37"/>
      <c r="J14" s="37"/>
      <c r="K14" s="37"/>
      <c r="L14" s="37"/>
      <c r="M14" s="42" t="str">
        <f t="shared" si="13"/>
        <v>Fortalecimiento de las capacidades de evaluación en control de confianza</v>
      </c>
      <c r="N14" s="43">
        <f t="shared" si="13"/>
        <v>0</v>
      </c>
      <c r="O14" s="43">
        <f t="shared" si="13"/>
        <v>5477736</v>
      </c>
      <c r="P14" s="43">
        <f t="shared" si="3"/>
        <v>5477736</v>
      </c>
      <c r="T14" s="44">
        <f>T74</f>
        <v>0</v>
      </c>
      <c r="U14" s="45">
        <f>U74</f>
        <v>0</v>
      </c>
      <c r="V14" s="45">
        <f t="shared" si="14"/>
        <v>0</v>
      </c>
      <c r="W14" s="45">
        <f t="shared" si="14"/>
        <v>0</v>
      </c>
      <c r="X14" s="45">
        <f t="shared" si="14"/>
        <v>0</v>
      </c>
      <c r="Y14" s="45">
        <f t="shared" si="14"/>
        <v>0</v>
      </c>
      <c r="Z14" s="45">
        <f t="shared" si="14"/>
        <v>0</v>
      </c>
      <c r="AA14" s="45">
        <f>AA74</f>
        <v>0</v>
      </c>
      <c r="AB14" s="43">
        <f>+AB74</f>
        <v>0</v>
      </c>
      <c r="AC14" s="43">
        <f>+AC74</f>
        <v>5477736</v>
      </c>
      <c r="AD14" s="43">
        <f t="shared" si="6"/>
        <v>5477736</v>
      </c>
      <c r="AE14" s="43">
        <f>+AE74</f>
        <v>0</v>
      </c>
      <c r="AF14" s="43">
        <f>+AF74</f>
        <v>0</v>
      </c>
      <c r="AG14" s="43">
        <f t="shared" si="7"/>
        <v>0</v>
      </c>
      <c r="AH14" s="43">
        <f>+AH74</f>
        <v>0</v>
      </c>
      <c r="AI14" s="43">
        <f>+AI74</f>
        <v>38500</v>
      </c>
      <c r="AJ14" s="43">
        <f t="shared" si="8"/>
        <v>38500</v>
      </c>
      <c r="AK14" s="43">
        <f>+AK74</f>
        <v>0</v>
      </c>
      <c r="AL14" s="43">
        <f>+AL74</f>
        <v>0</v>
      </c>
      <c r="AM14" s="43">
        <f t="shared" si="9"/>
        <v>0</v>
      </c>
      <c r="AN14" s="43">
        <f>+AN74</f>
        <v>0</v>
      </c>
      <c r="AO14" s="43">
        <f>+AO74</f>
        <v>0</v>
      </c>
      <c r="AP14" s="43">
        <f t="shared" si="10"/>
        <v>0</v>
      </c>
      <c r="AQ14" s="43">
        <f>+AQ74</f>
        <v>0</v>
      </c>
      <c r="AR14" s="43">
        <f>+AR74</f>
        <v>5439236</v>
      </c>
      <c r="AS14" s="43">
        <f t="shared" si="11"/>
        <v>5439236</v>
      </c>
    </row>
    <row r="15" spans="3:45" ht="117">
      <c r="C15" s="37">
        <f>+C81</f>
        <v>2023</v>
      </c>
      <c r="D15" s="37">
        <f>+D81</f>
        <v>15</v>
      </c>
      <c r="E15" s="37">
        <f>+E81</f>
        <v>1</v>
      </c>
      <c r="F15" s="37">
        <f>+F81</f>
        <v>2</v>
      </c>
      <c r="G15" s="37">
        <f>+G81</f>
        <v>4</v>
      </c>
      <c r="H15" s="37"/>
      <c r="I15" s="37"/>
      <c r="J15" s="37"/>
      <c r="K15" s="37"/>
      <c r="L15" s="37"/>
      <c r="M15" s="42" t="str">
        <f>+M81</f>
        <v>Capacitación en todas sus modalidades para el mejor desempeño de los elementos de las instituciones de seguridad pública y de procuración de justicia conforme al Modelo Nacional de Policía y Justicia Cívica</v>
      </c>
      <c r="N15" s="43">
        <f>+N81</f>
        <v>0</v>
      </c>
      <c r="O15" s="43">
        <f>+O81</f>
        <v>11610229</v>
      </c>
      <c r="P15" s="43">
        <f t="shared" si="3"/>
        <v>11610229</v>
      </c>
      <c r="T15" s="44">
        <f>T81</f>
        <v>0</v>
      </c>
      <c r="U15" s="45">
        <f>U81</f>
        <v>0</v>
      </c>
      <c r="V15" s="45">
        <f t="shared" ref="V15:Z15" si="15">V81</f>
        <v>0</v>
      </c>
      <c r="W15" s="45">
        <f t="shared" si="15"/>
        <v>0</v>
      </c>
      <c r="X15" s="45">
        <f t="shared" si="15"/>
        <v>0</v>
      </c>
      <c r="Y15" s="45">
        <f t="shared" si="15"/>
        <v>0</v>
      </c>
      <c r="Z15" s="45">
        <f t="shared" si="15"/>
        <v>0</v>
      </c>
      <c r="AA15" s="45">
        <f>AA81</f>
        <v>0</v>
      </c>
      <c r="AB15" s="43">
        <f>+AB81</f>
        <v>0</v>
      </c>
      <c r="AC15" s="43">
        <f>+AC81</f>
        <v>11610229</v>
      </c>
      <c r="AD15" s="43">
        <f t="shared" si="6"/>
        <v>11610229</v>
      </c>
      <c r="AE15" s="43">
        <f>+AE81</f>
        <v>0</v>
      </c>
      <c r="AF15" s="43">
        <f>+AF81</f>
        <v>0</v>
      </c>
      <c r="AG15" s="43">
        <f t="shared" si="7"/>
        <v>0</v>
      </c>
      <c r="AH15" s="43">
        <f>+AH81</f>
        <v>0</v>
      </c>
      <c r="AI15" s="43">
        <f>+AI81</f>
        <v>1886060</v>
      </c>
      <c r="AJ15" s="43">
        <f t="shared" si="8"/>
        <v>1886060</v>
      </c>
      <c r="AK15" s="43">
        <f>+AK81</f>
        <v>0</v>
      </c>
      <c r="AL15" s="43">
        <f>+AL81</f>
        <v>0</v>
      </c>
      <c r="AM15" s="43">
        <f t="shared" si="9"/>
        <v>0</v>
      </c>
      <c r="AN15" s="43">
        <f>+AN81</f>
        <v>0</v>
      </c>
      <c r="AO15" s="43">
        <f>+AO81</f>
        <v>0</v>
      </c>
      <c r="AP15" s="43">
        <f t="shared" si="10"/>
        <v>0</v>
      </c>
      <c r="AQ15" s="43">
        <f>+AQ81</f>
        <v>0</v>
      </c>
      <c r="AR15" s="43">
        <f>+AR81</f>
        <v>9724169</v>
      </c>
      <c r="AS15" s="43">
        <f t="shared" si="11"/>
        <v>9724169</v>
      </c>
    </row>
    <row r="16" spans="3:45" ht="79.900000000000006" customHeight="1">
      <c r="C16" s="37">
        <f>+C108</f>
        <v>2023</v>
      </c>
      <c r="D16" s="37">
        <f>+D108</f>
        <v>15</v>
      </c>
      <c r="E16" s="37">
        <f>+E108</f>
        <v>1</v>
      </c>
      <c r="F16" s="37">
        <f>+F108</f>
        <v>3</v>
      </c>
      <c r="G16" s="37">
        <f>+G108</f>
        <v>5</v>
      </c>
      <c r="H16" s="37"/>
      <c r="I16" s="37"/>
      <c r="J16" s="37"/>
      <c r="K16" s="37"/>
      <c r="L16" s="37"/>
      <c r="M16" s="38" t="str">
        <f>+M107</f>
        <v>Infraestructura de las Instituciones de seguridad pública e instancias de procuración e impartición de justicia conforme al Modelo Nacional de Policía y Justicia Cívica</v>
      </c>
      <c r="N16" s="39">
        <f t="shared" ref="N16:O18" si="16">+N107</f>
        <v>30000000</v>
      </c>
      <c r="O16" s="39">
        <f t="shared" si="16"/>
        <v>86533135</v>
      </c>
      <c r="P16" s="39">
        <f t="shared" si="3"/>
        <v>116533135</v>
      </c>
      <c r="T16" s="44">
        <f t="shared" ref="T16:Z18" si="17">T107</f>
        <v>0</v>
      </c>
      <c r="U16" s="45">
        <f t="shared" si="17"/>
        <v>0</v>
      </c>
      <c r="V16" s="45">
        <f t="shared" si="17"/>
        <v>0</v>
      </c>
      <c r="W16" s="45">
        <f t="shared" si="17"/>
        <v>0</v>
      </c>
      <c r="X16" s="45">
        <f t="shared" si="17"/>
        <v>0</v>
      </c>
      <c r="Y16" s="45">
        <f t="shared" si="17"/>
        <v>0</v>
      </c>
      <c r="Z16" s="45">
        <f t="shared" si="17"/>
        <v>0</v>
      </c>
      <c r="AA16" s="45">
        <f>AA107</f>
        <v>0</v>
      </c>
      <c r="AB16" s="39">
        <f t="shared" ref="AB16:AC18" si="18">+AB107</f>
        <v>30000000</v>
      </c>
      <c r="AC16" s="39">
        <f t="shared" si="18"/>
        <v>86533135</v>
      </c>
      <c r="AD16" s="39">
        <f t="shared" si="6"/>
        <v>116533135</v>
      </c>
      <c r="AE16" s="39">
        <f t="shared" ref="AE16:AF18" si="19">+AE107</f>
        <v>0</v>
      </c>
      <c r="AF16" s="39">
        <f t="shared" si="19"/>
        <v>0</v>
      </c>
      <c r="AG16" s="39">
        <f t="shared" si="7"/>
        <v>0</v>
      </c>
      <c r="AH16" s="39">
        <f t="shared" ref="AH16:AI18" si="20">+AH107</f>
        <v>0</v>
      </c>
      <c r="AI16" s="39">
        <f t="shared" si="20"/>
        <v>0</v>
      </c>
      <c r="AJ16" s="39">
        <f t="shared" si="8"/>
        <v>0</v>
      </c>
      <c r="AK16" s="39">
        <f t="shared" ref="AK16:AL18" si="21">+AK107</f>
        <v>0</v>
      </c>
      <c r="AL16" s="39">
        <f t="shared" si="21"/>
        <v>0</v>
      </c>
      <c r="AM16" s="39">
        <f t="shared" si="9"/>
        <v>0</v>
      </c>
      <c r="AN16" s="39">
        <f t="shared" ref="AN16:AO18" si="22">+AN107</f>
        <v>0</v>
      </c>
      <c r="AO16" s="39">
        <f t="shared" si="22"/>
        <v>0</v>
      </c>
      <c r="AP16" s="39">
        <f t="shared" si="10"/>
        <v>0</v>
      </c>
      <c r="AQ16" s="39">
        <f t="shared" ref="AQ16:AR18" si="23">+AQ107</f>
        <v>30000000</v>
      </c>
      <c r="AR16" s="39">
        <f t="shared" si="23"/>
        <v>86533135</v>
      </c>
      <c r="AS16" s="39">
        <f t="shared" si="11"/>
        <v>116533135</v>
      </c>
    </row>
    <row r="17" spans="3:53" ht="58.5">
      <c r="C17" s="37">
        <f t="shared" ref="C17:G18" si="24">+C108</f>
        <v>2023</v>
      </c>
      <c r="D17" s="37">
        <f t="shared" si="24"/>
        <v>15</v>
      </c>
      <c r="E17" s="37">
        <f t="shared" si="24"/>
        <v>1</v>
      </c>
      <c r="F17" s="37">
        <f t="shared" si="24"/>
        <v>3</v>
      </c>
      <c r="G17" s="37">
        <f t="shared" si="24"/>
        <v>5</v>
      </c>
      <c r="H17" s="37"/>
      <c r="I17" s="37"/>
      <c r="J17" s="37"/>
      <c r="K17" s="37"/>
      <c r="L17" s="37"/>
      <c r="M17" s="42" t="str">
        <f>+M108</f>
        <v>Infraestructura y equipamiento de las Instituciones de Seguridad Pública y Procuración de Justicia</v>
      </c>
      <c r="N17" s="43">
        <f t="shared" si="16"/>
        <v>26000000</v>
      </c>
      <c r="O17" s="43">
        <f t="shared" si="16"/>
        <v>86533135</v>
      </c>
      <c r="P17" s="43">
        <f t="shared" si="3"/>
        <v>112533135</v>
      </c>
      <c r="T17" s="44">
        <f t="shared" si="17"/>
        <v>0</v>
      </c>
      <c r="U17" s="45">
        <f t="shared" si="17"/>
        <v>0</v>
      </c>
      <c r="V17" s="45">
        <f t="shared" si="17"/>
        <v>0</v>
      </c>
      <c r="W17" s="45">
        <f t="shared" si="17"/>
        <v>0</v>
      </c>
      <c r="X17" s="45">
        <f t="shared" si="17"/>
        <v>0</v>
      </c>
      <c r="Y17" s="45">
        <f t="shared" si="17"/>
        <v>0</v>
      </c>
      <c r="Z17" s="45">
        <f t="shared" si="17"/>
        <v>0</v>
      </c>
      <c r="AA17" s="45">
        <f>AA108</f>
        <v>0</v>
      </c>
      <c r="AB17" s="43">
        <f t="shared" si="18"/>
        <v>26000000</v>
      </c>
      <c r="AC17" s="43">
        <f t="shared" si="18"/>
        <v>86533135</v>
      </c>
      <c r="AD17" s="43">
        <f t="shared" si="6"/>
        <v>112533135</v>
      </c>
      <c r="AE17" s="43">
        <f t="shared" si="19"/>
        <v>0</v>
      </c>
      <c r="AF17" s="43">
        <f t="shared" si="19"/>
        <v>0</v>
      </c>
      <c r="AG17" s="43">
        <f t="shared" si="7"/>
        <v>0</v>
      </c>
      <c r="AH17" s="43">
        <f t="shared" si="20"/>
        <v>0</v>
      </c>
      <c r="AI17" s="43">
        <f t="shared" si="20"/>
        <v>0</v>
      </c>
      <c r="AJ17" s="43">
        <f t="shared" si="8"/>
        <v>0</v>
      </c>
      <c r="AK17" s="43">
        <f t="shared" si="21"/>
        <v>0</v>
      </c>
      <c r="AL17" s="43">
        <f t="shared" si="21"/>
        <v>0</v>
      </c>
      <c r="AM17" s="43">
        <f t="shared" si="9"/>
        <v>0</v>
      </c>
      <c r="AN17" s="43">
        <f t="shared" si="22"/>
        <v>0</v>
      </c>
      <c r="AO17" s="43">
        <f t="shared" si="22"/>
        <v>0</v>
      </c>
      <c r="AP17" s="43">
        <f t="shared" si="10"/>
        <v>0</v>
      </c>
      <c r="AQ17" s="43">
        <f t="shared" si="23"/>
        <v>26000000</v>
      </c>
      <c r="AR17" s="43">
        <f t="shared" si="23"/>
        <v>86533135</v>
      </c>
      <c r="AS17" s="43">
        <f t="shared" si="11"/>
        <v>112533135</v>
      </c>
      <c r="AT17" s="3"/>
      <c r="AU17" s="3"/>
      <c r="AV17" s="3"/>
      <c r="AW17" s="3"/>
      <c r="AX17" s="3"/>
      <c r="AY17" s="3"/>
      <c r="AZ17" s="3"/>
      <c r="BA17" s="3"/>
    </row>
    <row r="18" spans="3:53" ht="58.5">
      <c r="C18" s="37">
        <f t="shared" si="24"/>
        <v>2023</v>
      </c>
      <c r="D18" s="37">
        <f t="shared" si="24"/>
        <v>15</v>
      </c>
      <c r="E18" s="37">
        <f t="shared" si="24"/>
        <v>1</v>
      </c>
      <c r="F18" s="37">
        <f t="shared" si="24"/>
        <v>3</v>
      </c>
      <c r="G18" s="37">
        <f t="shared" si="24"/>
        <v>5</v>
      </c>
      <c r="H18" s="37"/>
      <c r="I18" s="37"/>
      <c r="J18" s="37"/>
      <c r="K18" s="37"/>
      <c r="L18" s="37"/>
      <c r="M18" s="46" t="str">
        <f>+M109</f>
        <v>a) Infraestructura y equipamiento de las instituciones de seguridad pública y procuración de justicia</v>
      </c>
      <c r="N18" s="43">
        <f t="shared" si="16"/>
        <v>0</v>
      </c>
      <c r="O18" s="43">
        <f t="shared" si="16"/>
        <v>75409414</v>
      </c>
      <c r="P18" s="43">
        <f t="shared" si="3"/>
        <v>75409414</v>
      </c>
      <c r="T18" s="44">
        <f t="shared" si="17"/>
        <v>0</v>
      </c>
      <c r="U18" s="45">
        <f t="shared" si="17"/>
        <v>0</v>
      </c>
      <c r="V18" s="45">
        <f t="shared" si="17"/>
        <v>0</v>
      </c>
      <c r="W18" s="45">
        <f t="shared" si="17"/>
        <v>0</v>
      </c>
      <c r="X18" s="45">
        <f t="shared" si="17"/>
        <v>0</v>
      </c>
      <c r="Y18" s="45">
        <f t="shared" si="17"/>
        <v>0</v>
      </c>
      <c r="Z18" s="45">
        <f t="shared" si="17"/>
        <v>0</v>
      </c>
      <c r="AA18" s="45">
        <f>AA109</f>
        <v>0</v>
      </c>
      <c r="AB18" s="43">
        <f t="shared" si="18"/>
        <v>0</v>
      </c>
      <c r="AC18" s="43">
        <f t="shared" si="18"/>
        <v>75409414</v>
      </c>
      <c r="AD18" s="43">
        <f t="shared" si="6"/>
        <v>75409414</v>
      </c>
      <c r="AE18" s="43">
        <f t="shared" si="19"/>
        <v>0</v>
      </c>
      <c r="AF18" s="43">
        <f t="shared" si="19"/>
        <v>0</v>
      </c>
      <c r="AG18" s="43">
        <f t="shared" si="7"/>
        <v>0</v>
      </c>
      <c r="AH18" s="43">
        <f t="shared" si="20"/>
        <v>0</v>
      </c>
      <c r="AI18" s="43">
        <f t="shared" si="20"/>
        <v>0</v>
      </c>
      <c r="AJ18" s="43">
        <f t="shared" si="8"/>
        <v>0</v>
      </c>
      <c r="AK18" s="43">
        <f t="shared" si="21"/>
        <v>0</v>
      </c>
      <c r="AL18" s="43">
        <f t="shared" si="21"/>
        <v>0</v>
      </c>
      <c r="AM18" s="43">
        <f t="shared" si="9"/>
        <v>0</v>
      </c>
      <c r="AN18" s="43">
        <f t="shared" si="22"/>
        <v>0</v>
      </c>
      <c r="AO18" s="43">
        <f t="shared" si="22"/>
        <v>0</v>
      </c>
      <c r="AP18" s="43">
        <f t="shared" si="10"/>
        <v>0</v>
      </c>
      <c r="AQ18" s="43">
        <f t="shared" si="23"/>
        <v>0</v>
      </c>
      <c r="AR18" s="43">
        <f t="shared" si="23"/>
        <v>75409414</v>
      </c>
      <c r="AS18" s="43">
        <f t="shared" si="11"/>
        <v>75409414</v>
      </c>
      <c r="AT18" s="3"/>
      <c r="AU18" s="3"/>
      <c r="AV18" s="3"/>
      <c r="AW18" s="3"/>
      <c r="AX18" s="3"/>
      <c r="AY18" s="3"/>
      <c r="AZ18" s="3"/>
      <c r="BA18" s="3"/>
    </row>
    <row r="19" spans="3:53" ht="58.5">
      <c r="C19" s="37">
        <f>+C160</f>
        <v>2023</v>
      </c>
      <c r="D19" s="37">
        <f>+D160</f>
        <v>15</v>
      </c>
      <c r="E19" s="37">
        <f>+E160</f>
        <v>1</v>
      </c>
      <c r="F19" s="37">
        <f>+F160</f>
        <v>3</v>
      </c>
      <c r="G19" s="37">
        <f>+G160</f>
        <v>5</v>
      </c>
      <c r="H19" s="37"/>
      <c r="I19" s="37"/>
      <c r="J19" s="37"/>
      <c r="K19" s="37"/>
      <c r="L19" s="37"/>
      <c r="M19" s="46" t="str">
        <f>+M160</f>
        <v>b) Fortalecimiento de capacidades para la prevención y combate a delitos de alto impacto</v>
      </c>
      <c r="N19" s="43">
        <f>+N160</f>
        <v>26000000</v>
      </c>
      <c r="O19" s="43">
        <f>+O160</f>
        <v>0</v>
      </c>
      <c r="P19" s="43">
        <f t="shared" si="3"/>
        <v>26000000</v>
      </c>
      <c r="T19" s="44">
        <f>T160</f>
        <v>0</v>
      </c>
      <c r="U19" s="45">
        <f>U160</f>
        <v>0</v>
      </c>
      <c r="V19" s="45">
        <f t="shared" ref="V19:Z19" si="25">V160</f>
        <v>0</v>
      </c>
      <c r="W19" s="45">
        <f t="shared" si="25"/>
        <v>0</v>
      </c>
      <c r="X19" s="45">
        <f t="shared" si="25"/>
        <v>0</v>
      </c>
      <c r="Y19" s="45">
        <f t="shared" si="25"/>
        <v>0</v>
      </c>
      <c r="Z19" s="45">
        <f t="shared" si="25"/>
        <v>0</v>
      </c>
      <c r="AA19" s="45">
        <f>AA160</f>
        <v>0</v>
      </c>
      <c r="AB19" s="43">
        <f>+AB160</f>
        <v>26000000</v>
      </c>
      <c r="AC19" s="43">
        <f>+AC160</f>
        <v>0</v>
      </c>
      <c r="AD19" s="43">
        <f t="shared" si="6"/>
        <v>26000000</v>
      </c>
      <c r="AE19" s="43">
        <f>+AE160</f>
        <v>0</v>
      </c>
      <c r="AF19" s="43">
        <f>+AF160</f>
        <v>0</v>
      </c>
      <c r="AG19" s="43">
        <f t="shared" si="7"/>
        <v>0</v>
      </c>
      <c r="AH19" s="43">
        <f>+AH160</f>
        <v>0</v>
      </c>
      <c r="AI19" s="43">
        <f>+AI160</f>
        <v>0</v>
      </c>
      <c r="AJ19" s="43">
        <f t="shared" si="8"/>
        <v>0</v>
      </c>
      <c r="AK19" s="43">
        <f>+AK160</f>
        <v>0</v>
      </c>
      <c r="AL19" s="43">
        <f>+AL160</f>
        <v>0</v>
      </c>
      <c r="AM19" s="43">
        <f t="shared" si="9"/>
        <v>0</v>
      </c>
      <c r="AN19" s="43">
        <f>+AN160</f>
        <v>0</v>
      </c>
      <c r="AO19" s="43">
        <f>+AO160</f>
        <v>0</v>
      </c>
      <c r="AP19" s="43">
        <f t="shared" si="10"/>
        <v>0</v>
      </c>
      <c r="AQ19" s="43">
        <f>+AQ160</f>
        <v>26000000</v>
      </c>
      <c r="AR19" s="43">
        <f>+AR160</f>
        <v>0</v>
      </c>
      <c r="AS19" s="43">
        <f t="shared" si="11"/>
        <v>26000000</v>
      </c>
      <c r="AT19" s="3"/>
      <c r="AU19" s="3"/>
      <c r="AV19" s="3"/>
      <c r="AW19" s="3"/>
      <c r="AX19" s="3"/>
      <c r="AY19" s="3"/>
      <c r="AZ19" s="3"/>
      <c r="BA19" s="3"/>
    </row>
    <row r="20" spans="3:53" ht="29.25">
      <c r="C20" s="37">
        <f>+C265</f>
        <v>2023</v>
      </c>
      <c r="D20" s="37">
        <f>+D265</f>
        <v>15</v>
      </c>
      <c r="E20" s="37">
        <f>+E265</f>
        <v>1</v>
      </c>
      <c r="F20" s="37">
        <f>+F265</f>
        <v>3</v>
      </c>
      <c r="G20" s="37">
        <f>+G265</f>
        <v>5</v>
      </c>
      <c r="H20" s="37"/>
      <c r="I20" s="37"/>
      <c r="J20" s="37"/>
      <c r="K20" s="37"/>
      <c r="L20" s="37"/>
      <c r="M20" s="47" t="str">
        <f>+M265</f>
        <v>c) Unidades de investigación del delito para policía estatal y municipal</v>
      </c>
      <c r="N20" s="43">
        <f>+N265</f>
        <v>0</v>
      </c>
      <c r="O20" s="43">
        <f>+O265</f>
        <v>0</v>
      </c>
      <c r="P20" s="43">
        <f t="shared" si="3"/>
        <v>0</v>
      </c>
      <c r="T20" s="44">
        <f>T265</f>
        <v>0</v>
      </c>
      <c r="U20" s="45">
        <f>U265</f>
        <v>0</v>
      </c>
      <c r="V20" s="45">
        <f t="shared" ref="V20:Z20" si="26">V265</f>
        <v>0</v>
      </c>
      <c r="W20" s="45">
        <f t="shared" si="26"/>
        <v>0</v>
      </c>
      <c r="X20" s="45">
        <f t="shared" si="26"/>
        <v>0</v>
      </c>
      <c r="Y20" s="45">
        <f t="shared" si="26"/>
        <v>0</v>
      </c>
      <c r="Z20" s="45">
        <f t="shared" si="26"/>
        <v>0</v>
      </c>
      <c r="AA20" s="45">
        <f>AA265</f>
        <v>0</v>
      </c>
      <c r="AB20" s="43">
        <f>+AB265</f>
        <v>0</v>
      </c>
      <c r="AC20" s="43">
        <f>+AC265</f>
        <v>0</v>
      </c>
      <c r="AD20" s="43">
        <f t="shared" si="6"/>
        <v>0</v>
      </c>
      <c r="AE20" s="43">
        <f>+AE265</f>
        <v>0</v>
      </c>
      <c r="AF20" s="43">
        <f>+AF265</f>
        <v>0</v>
      </c>
      <c r="AG20" s="43">
        <f t="shared" si="7"/>
        <v>0</v>
      </c>
      <c r="AH20" s="43">
        <f>+AH265</f>
        <v>0</v>
      </c>
      <c r="AI20" s="43">
        <f>+AI265</f>
        <v>0</v>
      </c>
      <c r="AJ20" s="43">
        <f t="shared" si="8"/>
        <v>0</v>
      </c>
      <c r="AK20" s="43">
        <f>+AK265</f>
        <v>0</v>
      </c>
      <c r="AL20" s="43">
        <f>+AL265</f>
        <v>0</v>
      </c>
      <c r="AM20" s="43">
        <f t="shared" si="9"/>
        <v>0</v>
      </c>
      <c r="AN20" s="43">
        <f>+AN265</f>
        <v>0</v>
      </c>
      <c r="AO20" s="43">
        <f>+AO265</f>
        <v>0</v>
      </c>
      <c r="AP20" s="43">
        <f t="shared" si="10"/>
        <v>0</v>
      </c>
      <c r="AQ20" s="43">
        <f>+AQ265</f>
        <v>0</v>
      </c>
      <c r="AR20" s="43">
        <f>+AR265</f>
        <v>0</v>
      </c>
      <c r="AS20" s="43">
        <f t="shared" si="11"/>
        <v>0</v>
      </c>
      <c r="AT20" s="3"/>
      <c r="AU20" s="3"/>
      <c r="AV20" s="3"/>
      <c r="AW20" s="3"/>
      <c r="AX20" s="3"/>
      <c r="AY20" s="3"/>
      <c r="AZ20" s="3"/>
      <c r="BA20" s="3"/>
    </row>
    <row r="21" spans="3:53" ht="29.25">
      <c r="C21" s="37">
        <f>+C324</f>
        <v>2023</v>
      </c>
      <c r="D21" s="37">
        <f>+D324</f>
        <v>15</v>
      </c>
      <c r="E21" s="37">
        <f>+E324</f>
        <v>1</v>
      </c>
      <c r="F21" s="37">
        <f>+F324</f>
        <v>3</v>
      </c>
      <c r="G21" s="37">
        <f>+G324</f>
        <v>5</v>
      </c>
      <c r="H21" s="37"/>
      <c r="I21" s="37"/>
      <c r="J21" s="37"/>
      <c r="K21" s="37"/>
      <c r="L21" s="37"/>
      <c r="M21" s="47" t="str">
        <f>+M324</f>
        <v>d) Modelo homologado de unidades de policía cibernética</v>
      </c>
      <c r="N21" s="43">
        <f>+N324</f>
        <v>0</v>
      </c>
      <c r="O21" s="43">
        <f>+O324</f>
        <v>0</v>
      </c>
      <c r="P21" s="43">
        <f t="shared" si="3"/>
        <v>0</v>
      </c>
      <c r="T21" s="44">
        <f>T324</f>
        <v>0</v>
      </c>
      <c r="U21" s="45">
        <f>U324</f>
        <v>0</v>
      </c>
      <c r="V21" s="45">
        <f t="shared" ref="V21:Z21" si="27">V324</f>
        <v>0</v>
      </c>
      <c r="W21" s="45">
        <f t="shared" si="27"/>
        <v>0</v>
      </c>
      <c r="X21" s="45">
        <f t="shared" si="27"/>
        <v>0</v>
      </c>
      <c r="Y21" s="45">
        <f t="shared" si="27"/>
        <v>0</v>
      </c>
      <c r="Z21" s="45">
        <f t="shared" si="27"/>
        <v>0</v>
      </c>
      <c r="AA21" s="45">
        <f>AA324</f>
        <v>0</v>
      </c>
      <c r="AB21" s="43">
        <f>+AB324</f>
        <v>0</v>
      </c>
      <c r="AC21" s="43">
        <f>+AC324</f>
        <v>0</v>
      </c>
      <c r="AD21" s="43">
        <f t="shared" si="6"/>
        <v>0</v>
      </c>
      <c r="AE21" s="43">
        <f>+AE324</f>
        <v>0</v>
      </c>
      <c r="AF21" s="43">
        <f>+AF324</f>
        <v>0</v>
      </c>
      <c r="AG21" s="43">
        <f t="shared" si="7"/>
        <v>0</v>
      </c>
      <c r="AH21" s="43">
        <f>+AH324</f>
        <v>0</v>
      </c>
      <c r="AI21" s="43">
        <f>+AI324</f>
        <v>0</v>
      </c>
      <c r="AJ21" s="43">
        <f t="shared" si="8"/>
        <v>0</v>
      </c>
      <c r="AK21" s="43">
        <f>+AK324</f>
        <v>0</v>
      </c>
      <c r="AL21" s="43">
        <f>+AL324</f>
        <v>0</v>
      </c>
      <c r="AM21" s="43">
        <f t="shared" si="9"/>
        <v>0</v>
      </c>
      <c r="AN21" s="43">
        <f>+AN324</f>
        <v>0</v>
      </c>
      <c r="AO21" s="43">
        <f>+AO324</f>
        <v>0</v>
      </c>
      <c r="AP21" s="43">
        <f t="shared" si="10"/>
        <v>0</v>
      </c>
      <c r="AQ21" s="43">
        <f>+AQ324</f>
        <v>0</v>
      </c>
      <c r="AR21" s="43">
        <f>+AR324</f>
        <v>0</v>
      </c>
      <c r="AS21" s="43">
        <f t="shared" si="11"/>
        <v>0</v>
      </c>
      <c r="AT21" s="3"/>
      <c r="AU21" s="3"/>
      <c r="AV21" s="3"/>
      <c r="AW21" s="3"/>
      <c r="AX21" s="3"/>
      <c r="AY21" s="3"/>
      <c r="AZ21" s="3"/>
      <c r="BA21" s="3"/>
    </row>
    <row r="22" spans="3:53" ht="29.25">
      <c r="C22" s="37">
        <f>+C366</f>
        <v>2023</v>
      </c>
      <c r="D22" s="37">
        <f>+D366</f>
        <v>15</v>
      </c>
      <c r="E22" s="37">
        <f>+E366</f>
        <v>1</v>
      </c>
      <c r="F22" s="37">
        <f>+F366</f>
        <v>3</v>
      </c>
      <c r="G22" s="37">
        <f>+G366</f>
        <v>5</v>
      </c>
      <c r="H22" s="37"/>
      <c r="I22" s="37"/>
      <c r="J22" s="37"/>
      <c r="K22" s="37"/>
      <c r="L22" s="37"/>
      <c r="M22" s="47" t="str">
        <f>+M366</f>
        <v>f) Fortalecimiento y/o creación de las unidades de inteligencia patrimonial y económica (UIPE’S)</v>
      </c>
      <c r="N22" s="43">
        <f>+N366</f>
        <v>0</v>
      </c>
      <c r="O22" s="43">
        <f>+O366</f>
        <v>0</v>
      </c>
      <c r="P22" s="43">
        <f t="shared" si="3"/>
        <v>0</v>
      </c>
      <c r="T22" s="44">
        <f>T366</f>
        <v>0</v>
      </c>
      <c r="U22" s="45">
        <f>U366</f>
        <v>0</v>
      </c>
      <c r="V22" s="45">
        <f t="shared" ref="V22:Z22" si="28">V366</f>
        <v>0</v>
      </c>
      <c r="W22" s="45">
        <f t="shared" si="28"/>
        <v>0</v>
      </c>
      <c r="X22" s="45">
        <f t="shared" si="28"/>
        <v>0</v>
      </c>
      <c r="Y22" s="45">
        <f t="shared" si="28"/>
        <v>0</v>
      </c>
      <c r="Z22" s="45">
        <f t="shared" si="28"/>
        <v>0</v>
      </c>
      <c r="AA22" s="45">
        <f>AA366</f>
        <v>0</v>
      </c>
      <c r="AB22" s="43">
        <f>+AB366</f>
        <v>0</v>
      </c>
      <c r="AC22" s="43">
        <f>+AC366</f>
        <v>0</v>
      </c>
      <c r="AD22" s="43">
        <f t="shared" si="6"/>
        <v>0</v>
      </c>
      <c r="AE22" s="43">
        <f>+AE366</f>
        <v>0</v>
      </c>
      <c r="AF22" s="43">
        <f>+AF366</f>
        <v>0</v>
      </c>
      <c r="AG22" s="43">
        <f t="shared" si="7"/>
        <v>0</v>
      </c>
      <c r="AH22" s="43">
        <f>+AH366</f>
        <v>0</v>
      </c>
      <c r="AI22" s="43">
        <f>+AI366</f>
        <v>0</v>
      </c>
      <c r="AJ22" s="43">
        <f t="shared" si="8"/>
        <v>0</v>
      </c>
      <c r="AK22" s="43">
        <f>+AK366</f>
        <v>0</v>
      </c>
      <c r="AL22" s="43">
        <f>+AL366</f>
        <v>0</v>
      </c>
      <c r="AM22" s="43">
        <f t="shared" si="9"/>
        <v>0</v>
      </c>
      <c r="AN22" s="43">
        <f>+AN366</f>
        <v>0</v>
      </c>
      <c r="AO22" s="43">
        <f>+AO366</f>
        <v>0</v>
      </c>
      <c r="AP22" s="43">
        <f t="shared" si="10"/>
        <v>0</v>
      </c>
      <c r="AQ22" s="43">
        <f>+AQ366</f>
        <v>0</v>
      </c>
      <c r="AR22" s="43">
        <f>+AR366</f>
        <v>0</v>
      </c>
      <c r="AS22" s="43">
        <f t="shared" si="11"/>
        <v>0</v>
      </c>
      <c r="AT22" s="3"/>
      <c r="AU22" s="3"/>
      <c r="AV22" s="3"/>
      <c r="AW22" s="3"/>
      <c r="AX22" s="3"/>
      <c r="AY22" s="3"/>
      <c r="AZ22" s="3"/>
      <c r="BA22" s="3"/>
    </row>
    <row r="23" spans="3:53" ht="29.25">
      <c r="C23" s="37">
        <f>+C399</f>
        <v>2023</v>
      </c>
      <c r="D23" s="37">
        <f>+D399</f>
        <v>15</v>
      </c>
      <c r="E23" s="37">
        <f>+E399</f>
        <v>1</v>
      </c>
      <c r="F23" s="37">
        <f>+F399</f>
        <v>3</v>
      </c>
      <c r="G23" s="37">
        <f>+G399</f>
        <v>5</v>
      </c>
      <c r="H23" s="37"/>
      <c r="I23" s="37"/>
      <c r="J23" s="37"/>
      <c r="K23" s="37"/>
      <c r="L23" s="37"/>
      <c r="M23" s="47" t="str">
        <f>+M399</f>
        <v>g) Justicia cívica</v>
      </c>
      <c r="N23" s="43">
        <f>+N399</f>
        <v>0</v>
      </c>
      <c r="O23" s="43">
        <f>+O399</f>
        <v>11123721</v>
      </c>
      <c r="P23" s="43">
        <f t="shared" si="3"/>
        <v>11123721</v>
      </c>
      <c r="T23" s="44">
        <f>T399</f>
        <v>0</v>
      </c>
      <c r="U23" s="45">
        <f>U399</f>
        <v>0</v>
      </c>
      <c r="V23" s="45">
        <f t="shared" ref="V23:Z23" si="29">V399</f>
        <v>0</v>
      </c>
      <c r="W23" s="45">
        <f t="shared" si="29"/>
        <v>0</v>
      </c>
      <c r="X23" s="45">
        <f t="shared" si="29"/>
        <v>0</v>
      </c>
      <c r="Y23" s="45">
        <f t="shared" si="29"/>
        <v>0</v>
      </c>
      <c r="Z23" s="45">
        <f t="shared" si="29"/>
        <v>0</v>
      </c>
      <c r="AA23" s="45">
        <f>AA399</f>
        <v>0</v>
      </c>
      <c r="AB23" s="43">
        <f>+AB399</f>
        <v>0</v>
      </c>
      <c r="AC23" s="43">
        <f>+AC399</f>
        <v>11123721</v>
      </c>
      <c r="AD23" s="43">
        <f t="shared" si="6"/>
        <v>11123721</v>
      </c>
      <c r="AE23" s="43">
        <f>+AE399</f>
        <v>0</v>
      </c>
      <c r="AF23" s="43">
        <f>+AF399</f>
        <v>0</v>
      </c>
      <c r="AG23" s="43">
        <f t="shared" si="7"/>
        <v>0</v>
      </c>
      <c r="AH23" s="43">
        <f>+AH399</f>
        <v>0</v>
      </c>
      <c r="AI23" s="43">
        <f>+AI399</f>
        <v>0</v>
      </c>
      <c r="AJ23" s="43">
        <f t="shared" si="8"/>
        <v>0</v>
      </c>
      <c r="AK23" s="43">
        <f>+AK399</f>
        <v>0</v>
      </c>
      <c r="AL23" s="43">
        <f>+AL399</f>
        <v>0</v>
      </c>
      <c r="AM23" s="43">
        <f t="shared" si="9"/>
        <v>0</v>
      </c>
      <c r="AN23" s="43">
        <f>+AN399</f>
        <v>0</v>
      </c>
      <c r="AO23" s="43">
        <f>+AO399</f>
        <v>0</v>
      </c>
      <c r="AP23" s="43">
        <f t="shared" si="10"/>
        <v>0</v>
      </c>
      <c r="AQ23" s="43">
        <f>+AQ399</f>
        <v>0</v>
      </c>
      <c r="AR23" s="43">
        <f>+AR399</f>
        <v>11123721</v>
      </c>
      <c r="AS23" s="43">
        <f t="shared" si="11"/>
        <v>11123721</v>
      </c>
      <c r="AT23" s="3"/>
      <c r="AU23" s="3"/>
      <c r="AV23" s="3"/>
      <c r="AW23" s="3"/>
      <c r="AX23" s="3"/>
      <c r="AY23" s="3"/>
      <c r="AZ23" s="3"/>
      <c r="BA23" s="3"/>
    </row>
    <row r="24" spans="3:53" ht="58.5">
      <c r="C24" s="37">
        <f>+C418</f>
        <v>2023</v>
      </c>
      <c r="D24" s="37">
        <f>+D418</f>
        <v>15</v>
      </c>
      <c r="E24" s="37">
        <f>+E418</f>
        <v>1</v>
      </c>
      <c r="F24" s="37">
        <f>+F418</f>
        <v>3</v>
      </c>
      <c r="G24" s="37">
        <f>+G418</f>
        <v>6</v>
      </c>
      <c r="H24" s="37"/>
      <c r="I24" s="37"/>
      <c r="J24" s="37"/>
      <c r="K24" s="37"/>
      <c r="L24" s="37"/>
      <c r="M24" s="42" t="str">
        <f>+M418</f>
        <v>Fortalecimiento de las áreas de investigación forense y pericial</v>
      </c>
      <c r="N24" s="43">
        <f>+N418</f>
        <v>4000000</v>
      </c>
      <c r="O24" s="43">
        <f>+O418</f>
        <v>0</v>
      </c>
      <c r="P24" s="43">
        <f t="shared" si="3"/>
        <v>4000000</v>
      </c>
      <c r="T24" s="44">
        <f>T418</f>
        <v>0</v>
      </c>
      <c r="U24" s="45">
        <f>U418</f>
        <v>0</v>
      </c>
      <c r="V24" s="45">
        <f t="shared" ref="V24:Z24" si="30">V418</f>
        <v>0</v>
      </c>
      <c r="W24" s="45">
        <f t="shared" si="30"/>
        <v>0</v>
      </c>
      <c r="X24" s="45">
        <f t="shared" si="30"/>
        <v>0</v>
      </c>
      <c r="Y24" s="45">
        <f t="shared" si="30"/>
        <v>0</v>
      </c>
      <c r="Z24" s="45">
        <f t="shared" si="30"/>
        <v>0</v>
      </c>
      <c r="AA24" s="45">
        <f>AA418</f>
        <v>0</v>
      </c>
      <c r="AB24" s="43">
        <f>+AB418</f>
        <v>4000000</v>
      </c>
      <c r="AC24" s="43">
        <f>+AC418</f>
        <v>0</v>
      </c>
      <c r="AD24" s="43">
        <f t="shared" si="6"/>
        <v>4000000</v>
      </c>
      <c r="AE24" s="43">
        <f>+AE418</f>
        <v>0</v>
      </c>
      <c r="AF24" s="43">
        <f>+AF418</f>
        <v>0</v>
      </c>
      <c r="AG24" s="43">
        <f t="shared" si="7"/>
        <v>0</v>
      </c>
      <c r="AH24" s="43">
        <f>+AH418</f>
        <v>0</v>
      </c>
      <c r="AI24" s="43">
        <f>+AI418</f>
        <v>0</v>
      </c>
      <c r="AJ24" s="43">
        <f t="shared" si="8"/>
        <v>0</v>
      </c>
      <c r="AK24" s="43">
        <f>+AK418</f>
        <v>0</v>
      </c>
      <c r="AL24" s="43">
        <f>+AL418</f>
        <v>0</v>
      </c>
      <c r="AM24" s="43">
        <f t="shared" si="9"/>
        <v>0</v>
      </c>
      <c r="AN24" s="43">
        <f>+AN418</f>
        <v>0</v>
      </c>
      <c r="AO24" s="43">
        <f>+AO418</f>
        <v>0</v>
      </c>
      <c r="AP24" s="43">
        <f t="shared" si="10"/>
        <v>0</v>
      </c>
      <c r="AQ24" s="43">
        <f>+AQ418</f>
        <v>4000000</v>
      </c>
      <c r="AR24" s="43">
        <f>+AR418</f>
        <v>0</v>
      </c>
      <c r="AS24" s="43">
        <f t="shared" si="11"/>
        <v>4000000</v>
      </c>
      <c r="AT24" s="3"/>
      <c r="AU24" s="3"/>
      <c r="AV24" s="3"/>
      <c r="AW24" s="3"/>
      <c r="AX24" s="3"/>
      <c r="AY24" s="3"/>
      <c r="AZ24" s="3"/>
      <c r="BA24" s="3"/>
    </row>
    <row r="25" spans="3:53" ht="58.5">
      <c r="C25" s="37">
        <f t="shared" ref="C25:G26" si="31">+C595</f>
        <v>2023</v>
      </c>
      <c r="D25" s="37">
        <f t="shared" si="31"/>
        <v>15</v>
      </c>
      <c r="E25" s="37">
        <f t="shared" si="31"/>
        <v>1</v>
      </c>
      <c r="F25" s="37">
        <f t="shared" si="31"/>
        <v>4</v>
      </c>
      <c r="G25" s="37"/>
      <c r="H25" s="37"/>
      <c r="I25" s="37"/>
      <c r="J25" s="37"/>
      <c r="K25" s="37"/>
      <c r="L25" s="37"/>
      <c r="M25" s="38" t="str">
        <f t="shared" ref="M25:O26" si="32">+M595</f>
        <v>Sistema de estándares de trabajo y rendición de cuentas</v>
      </c>
      <c r="N25" s="39">
        <f t="shared" si="32"/>
        <v>77920078</v>
      </c>
      <c r="O25" s="39">
        <f t="shared" si="32"/>
        <v>0</v>
      </c>
      <c r="P25" s="39">
        <f t="shared" si="3"/>
        <v>77920078</v>
      </c>
      <c r="T25" s="44">
        <f>T595</f>
        <v>0</v>
      </c>
      <c r="U25" s="45">
        <f>U595</f>
        <v>0</v>
      </c>
      <c r="V25" s="45">
        <f t="shared" ref="V25:Z26" si="33">V595</f>
        <v>0</v>
      </c>
      <c r="W25" s="45">
        <f t="shared" si="33"/>
        <v>0</v>
      </c>
      <c r="X25" s="45">
        <f t="shared" si="33"/>
        <v>0</v>
      </c>
      <c r="Y25" s="45">
        <f t="shared" si="33"/>
        <v>0</v>
      </c>
      <c r="Z25" s="45">
        <f t="shared" si="33"/>
        <v>0</v>
      </c>
      <c r="AA25" s="45">
        <f>AA595</f>
        <v>0</v>
      </c>
      <c r="AB25" s="39">
        <f>+AB595</f>
        <v>77920078</v>
      </c>
      <c r="AC25" s="39">
        <f>+AC595</f>
        <v>0</v>
      </c>
      <c r="AD25" s="39">
        <f t="shared" si="6"/>
        <v>77920078</v>
      </c>
      <c r="AE25" s="39">
        <f>+AE595</f>
        <v>0</v>
      </c>
      <c r="AF25" s="39">
        <f>+AF595</f>
        <v>0</v>
      </c>
      <c r="AG25" s="39">
        <f t="shared" si="7"/>
        <v>0</v>
      </c>
      <c r="AH25" s="39">
        <f>+AH595</f>
        <v>77920078</v>
      </c>
      <c r="AI25" s="39">
        <f>+AI595</f>
        <v>0</v>
      </c>
      <c r="AJ25" s="39">
        <f t="shared" si="8"/>
        <v>77920078</v>
      </c>
      <c r="AK25" s="39">
        <f>+AK595</f>
        <v>0</v>
      </c>
      <c r="AL25" s="39">
        <f>+AL595</f>
        <v>0</v>
      </c>
      <c r="AM25" s="39">
        <f t="shared" si="9"/>
        <v>0</v>
      </c>
      <c r="AN25" s="39">
        <f>+AN595</f>
        <v>0</v>
      </c>
      <c r="AO25" s="39">
        <f>+AO595</f>
        <v>0</v>
      </c>
      <c r="AP25" s="39">
        <f t="shared" si="10"/>
        <v>0</v>
      </c>
      <c r="AQ25" s="39">
        <f>+AQ595</f>
        <v>0</v>
      </c>
      <c r="AR25" s="39">
        <f>+AR595</f>
        <v>0</v>
      </c>
      <c r="AS25" s="39">
        <f t="shared" si="11"/>
        <v>0</v>
      </c>
      <c r="AT25" s="3"/>
      <c r="AU25" s="3"/>
      <c r="AV25" s="3"/>
      <c r="AW25" s="3"/>
      <c r="AX25" s="3"/>
      <c r="AY25" s="3"/>
      <c r="AZ25" s="3"/>
      <c r="BA25" s="3"/>
    </row>
    <row r="26" spans="3:53" ht="87.75">
      <c r="C26" s="37">
        <f t="shared" si="31"/>
        <v>2023</v>
      </c>
      <c r="D26" s="37">
        <f t="shared" si="31"/>
        <v>15</v>
      </c>
      <c r="E26" s="37">
        <f t="shared" si="31"/>
        <v>1</v>
      </c>
      <c r="F26" s="37">
        <f t="shared" si="31"/>
        <v>4</v>
      </c>
      <c r="G26" s="37">
        <f t="shared" si="31"/>
        <v>7</v>
      </c>
      <c r="H26" s="37"/>
      <c r="I26" s="37"/>
      <c r="J26" s="37"/>
      <c r="K26" s="37"/>
      <c r="L26" s="37"/>
      <c r="M26" s="42" t="str">
        <f t="shared" si="32"/>
        <v>Seguimiento a protocolos de actuación policial para mejorar el desempeño del personal de las instituciones de seguridad pública y procuración de justicia</v>
      </c>
      <c r="N26" s="43">
        <f t="shared" si="32"/>
        <v>77920078</v>
      </c>
      <c r="O26" s="43">
        <f t="shared" si="32"/>
        <v>0</v>
      </c>
      <c r="P26" s="43">
        <f t="shared" si="3"/>
        <v>77920078</v>
      </c>
      <c r="T26" s="44">
        <f>T596</f>
        <v>0</v>
      </c>
      <c r="U26" s="45">
        <f>U596</f>
        <v>0</v>
      </c>
      <c r="V26" s="45">
        <f t="shared" si="33"/>
        <v>0</v>
      </c>
      <c r="W26" s="45">
        <f t="shared" si="33"/>
        <v>0</v>
      </c>
      <c r="X26" s="45">
        <f t="shared" si="33"/>
        <v>0</v>
      </c>
      <c r="Y26" s="45">
        <f t="shared" si="33"/>
        <v>0</v>
      </c>
      <c r="Z26" s="45">
        <f t="shared" si="33"/>
        <v>0</v>
      </c>
      <c r="AA26" s="45">
        <f>AA596</f>
        <v>0</v>
      </c>
      <c r="AB26" s="43">
        <f>+AB596</f>
        <v>77920078</v>
      </c>
      <c r="AC26" s="43">
        <f>+AC596</f>
        <v>0</v>
      </c>
      <c r="AD26" s="43">
        <f t="shared" si="6"/>
        <v>77920078</v>
      </c>
      <c r="AE26" s="43">
        <f>+AE596</f>
        <v>0</v>
      </c>
      <c r="AF26" s="43">
        <f>+AF596</f>
        <v>0</v>
      </c>
      <c r="AG26" s="43">
        <f t="shared" si="7"/>
        <v>0</v>
      </c>
      <c r="AH26" s="43">
        <f>+AH596</f>
        <v>77920078</v>
      </c>
      <c r="AI26" s="43">
        <f>+AI596</f>
        <v>0</v>
      </c>
      <c r="AJ26" s="43">
        <f t="shared" si="8"/>
        <v>77920078</v>
      </c>
      <c r="AK26" s="43">
        <f>+AK596</f>
        <v>0</v>
      </c>
      <c r="AL26" s="43">
        <f>+AL596</f>
        <v>0</v>
      </c>
      <c r="AM26" s="43">
        <f t="shared" si="9"/>
        <v>0</v>
      </c>
      <c r="AN26" s="43">
        <f>+AN596</f>
        <v>0</v>
      </c>
      <c r="AO26" s="43">
        <f>+AO596</f>
        <v>0</v>
      </c>
      <c r="AP26" s="43">
        <f t="shared" si="10"/>
        <v>0</v>
      </c>
      <c r="AQ26" s="43">
        <f>+AQ596</f>
        <v>0</v>
      </c>
      <c r="AR26" s="43">
        <f>+AR596</f>
        <v>0</v>
      </c>
      <c r="AS26" s="43">
        <f t="shared" si="11"/>
        <v>0</v>
      </c>
      <c r="AT26" s="3"/>
      <c r="AU26" s="3"/>
      <c r="AV26" s="3"/>
      <c r="AW26" s="3"/>
      <c r="AX26" s="3"/>
      <c r="AY26" s="3"/>
      <c r="AZ26" s="3"/>
      <c r="BA26" s="3"/>
    </row>
    <row r="27" spans="3:53" ht="58.5">
      <c r="C27" s="37">
        <f>+C648</f>
        <v>2023</v>
      </c>
      <c r="D27" s="37">
        <f>+D648</f>
        <v>15</v>
      </c>
      <c r="E27" s="37">
        <f>+E648</f>
        <v>1</v>
      </c>
      <c r="F27" s="37">
        <f>+F648</f>
        <v>4</v>
      </c>
      <c r="G27" s="37">
        <f>+G648</f>
        <v>8</v>
      </c>
      <c r="H27" s="37"/>
      <c r="I27" s="37"/>
      <c r="J27" s="37"/>
      <c r="K27" s="37"/>
      <c r="L27" s="37"/>
      <c r="M27" s="42" t="str">
        <f>+M648</f>
        <v>Impulso a la mejoría del control de gestión, supervisión y seguimiento de los reportes a la policía</v>
      </c>
      <c r="N27" s="43">
        <f>+N648</f>
        <v>0</v>
      </c>
      <c r="O27" s="43">
        <f>+O648</f>
        <v>0</v>
      </c>
      <c r="P27" s="43">
        <f t="shared" si="3"/>
        <v>0</v>
      </c>
      <c r="T27" s="44">
        <f>T648</f>
        <v>0</v>
      </c>
      <c r="U27" s="45">
        <f>U648</f>
        <v>0</v>
      </c>
      <c r="V27" s="45">
        <f t="shared" ref="V27:Z27" si="34">V648</f>
        <v>0</v>
      </c>
      <c r="W27" s="45">
        <f t="shared" si="34"/>
        <v>0</v>
      </c>
      <c r="X27" s="45">
        <f t="shared" si="34"/>
        <v>0</v>
      </c>
      <c r="Y27" s="45">
        <f t="shared" si="34"/>
        <v>0</v>
      </c>
      <c r="Z27" s="45">
        <f t="shared" si="34"/>
        <v>0</v>
      </c>
      <c r="AA27" s="45">
        <f>AA648</f>
        <v>0</v>
      </c>
      <c r="AB27" s="43">
        <f>+AB648</f>
        <v>0</v>
      </c>
      <c r="AC27" s="43">
        <f>+AC648</f>
        <v>0</v>
      </c>
      <c r="AD27" s="43">
        <f t="shared" si="6"/>
        <v>0</v>
      </c>
      <c r="AE27" s="43">
        <f>+AE648</f>
        <v>0</v>
      </c>
      <c r="AF27" s="43">
        <f>+AF648</f>
        <v>0</v>
      </c>
      <c r="AG27" s="43">
        <f t="shared" si="7"/>
        <v>0</v>
      </c>
      <c r="AH27" s="43">
        <f>+AH648</f>
        <v>0</v>
      </c>
      <c r="AI27" s="43">
        <f>+AI648</f>
        <v>0</v>
      </c>
      <c r="AJ27" s="43">
        <f t="shared" si="8"/>
        <v>0</v>
      </c>
      <c r="AK27" s="43">
        <f>+AK648</f>
        <v>0</v>
      </c>
      <c r="AL27" s="43">
        <f>+AL648</f>
        <v>0</v>
      </c>
      <c r="AM27" s="43">
        <f t="shared" si="9"/>
        <v>0</v>
      </c>
      <c r="AN27" s="43">
        <f>+AN648</f>
        <v>0</v>
      </c>
      <c r="AO27" s="43">
        <f>+AO648</f>
        <v>0</v>
      </c>
      <c r="AP27" s="43">
        <f t="shared" si="10"/>
        <v>0</v>
      </c>
      <c r="AQ27" s="43">
        <f>+AQ648</f>
        <v>0</v>
      </c>
      <c r="AR27" s="43">
        <f>+AR648</f>
        <v>0</v>
      </c>
      <c r="AS27" s="43">
        <f t="shared" si="11"/>
        <v>0</v>
      </c>
      <c r="AT27" s="3"/>
      <c r="AU27" s="3"/>
      <c r="AV27" s="3"/>
      <c r="AW27" s="3"/>
      <c r="AX27" s="3"/>
      <c r="AY27" s="3"/>
      <c r="AZ27" s="3"/>
      <c r="BA27" s="3"/>
    </row>
    <row r="28" spans="3:53" ht="58.5">
      <c r="C28" s="37">
        <f t="shared" ref="C28:G29" si="35">+C661</f>
        <v>2023</v>
      </c>
      <c r="D28" s="37">
        <f t="shared" si="35"/>
        <v>15</v>
      </c>
      <c r="E28" s="37">
        <f t="shared" si="35"/>
        <v>2</v>
      </c>
      <c r="F28" s="37">
        <f t="shared" si="35"/>
        <v>5</v>
      </c>
      <c r="G28" s="37"/>
      <c r="H28" s="37"/>
      <c r="I28" s="37"/>
      <c r="J28" s="37"/>
      <c r="K28" s="37"/>
      <c r="L28" s="37"/>
      <c r="M28" s="38" t="str">
        <f t="shared" ref="M28:O29" si="36">+M661</f>
        <v>Prevención de la violencia y del delito conforme al Modelo Nacional de Policía y Justicia Cívica</v>
      </c>
      <c r="N28" s="39">
        <f t="shared" si="36"/>
        <v>0</v>
      </c>
      <c r="O28" s="39">
        <f t="shared" si="36"/>
        <v>0</v>
      </c>
      <c r="P28" s="39">
        <f t="shared" si="3"/>
        <v>0</v>
      </c>
      <c r="T28" s="44">
        <f>T661</f>
        <v>0</v>
      </c>
      <c r="U28" s="45">
        <f>U661</f>
        <v>0</v>
      </c>
      <c r="V28" s="45">
        <f t="shared" ref="V28:Z29" si="37">V661</f>
        <v>0</v>
      </c>
      <c r="W28" s="45">
        <f t="shared" si="37"/>
        <v>0</v>
      </c>
      <c r="X28" s="45">
        <f t="shared" si="37"/>
        <v>0</v>
      </c>
      <c r="Y28" s="45">
        <f t="shared" si="37"/>
        <v>0</v>
      </c>
      <c r="Z28" s="45">
        <f t="shared" si="37"/>
        <v>0</v>
      </c>
      <c r="AA28" s="45">
        <f>AA661</f>
        <v>0</v>
      </c>
      <c r="AB28" s="39">
        <f>+AB661</f>
        <v>0</v>
      </c>
      <c r="AC28" s="39">
        <f>+AC661</f>
        <v>0</v>
      </c>
      <c r="AD28" s="39">
        <f t="shared" si="6"/>
        <v>0</v>
      </c>
      <c r="AE28" s="39">
        <f>+AE661</f>
        <v>0</v>
      </c>
      <c r="AF28" s="39">
        <f>+AF661</f>
        <v>0</v>
      </c>
      <c r="AG28" s="39">
        <f t="shared" si="7"/>
        <v>0</v>
      </c>
      <c r="AH28" s="39">
        <f>+AH661</f>
        <v>0</v>
      </c>
      <c r="AI28" s="39">
        <f>+AI661</f>
        <v>0</v>
      </c>
      <c r="AJ28" s="39">
        <f t="shared" si="8"/>
        <v>0</v>
      </c>
      <c r="AK28" s="39">
        <f>+AK661</f>
        <v>0</v>
      </c>
      <c r="AL28" s="39">
        <f>+AL661</f>
        <v>0</v>
      </c>
      <c r="AM28" s="39">
        <f t="shared" si="9"/>
        <v>0</v>
      </c>
      <c r="AN28" s="39">
        <f>+AN661</f>
        <v>0</v>
      </c>
      <c r="AO28" s="39">
        <f>+AO661</f>
        <v>0</v>
      </c>
      <c r="AP28" s="39">
        <f t="shared" si="10"/>
        <v>0</v>
      </c>
      <c r="AQ28" s="39">
        <f>+AQ661</f>
        <v>0</v>
      </c>
      <c r="AR28" s="39">
        <f>+AR661</f>
        <v>0</v>
      </c>
      <c r="AS28" s="39">
        <f t="shared" si="11"/>
        <v>0</v>
      </c>
      <c r="AT28" s="3"/>
      <c r="AU28" s="3"/>
      <c r="AV28" s="3"/>
      <c r="AW28" s="3"/>
      <c r="AX28" s="3"/>
      <c r="AY28" s="3"/>
      <c r="AZ28" s="3"/>
      <c r="BA28" s="3"/>
    </row>
    <row r="29" spans="3:53" ht="87.75">
      <c r="C29" s="37">
        <f t="shared" si="35"/>
        <v>2023</v>
      </c>
      <c r="D29" s="37">
        <f t="shared" si="35"/>
        <v>15</v>
      </c>
      <c r="E29" s="37">
        <f t="shared" si="35"/>
        <v>2</v>
      </c>
      <c r="F29" s="37">
        <f t="shared" si="35"/>
        <v>5</v>
      </c>
      <c r="G29" s="37">
        <f t="shared" si="35"/>
        <v>9</v>
      </c>
      <c r="H29" s="37"/>
      <c r="I29" s="37"/>
      <c r="J29" s="37"/>
      <c r="K29" s="37"/>
      <c r="L29" s="37"/>
      <c r="M29" s="42" t="str">
        <f t="shared" si="36"/>
        <v>Prevención de la violencia y la delincuencia, proceso generador de paz y proceso para la atención de la delincuencia juvenil</v>
      </c>
      <c r="N29" s="43">
        <f t="shared" si="36"/>
        <v>0</v>
      </c>
      <c r="O29" s="43">
        <f t="shared" si="36"/>
        <v>0</v>
      </c>
      <c r="P29" s="43">
        <f t="shared" si="3"/>
        <v>0</v>
      </c>
      <c r="T29" s="44">
        <f>T662</f>
        <v>0</v>
      </c>
      <c r="U29" s="45">
        <f>U662</f>
        <v>0</v>
      </c>
      <c r="V29" s="45">
        <f t="shared" si="37"/>
        <v>0</v>
      </c>
      <c r="W29" s="45">
        <f t="shared" si="37"/>
        <v>0</v>
      </c>
      <c r="X29" s="45">
        <f t="shared" si="37"/>
        <v>0</v>
      </c>
      <c r="Y29" s="45">
        <f t="shared" si="37"/>
        <v>0</v>
      </c>
      <c r="Z29" s="45">
        <f t="shared" si="37"/>
        <v>0</v>
      </c>
      <c r="AA29" s="45">
        <f>AA662</f>
        <v>0</v>
      </c>
      <c r="AB29" s="43">
        <f>+AB662</f>
        <v>0</v>
      </c>
      <c r="AC29" s="43">
        <f>+AC662</f>
        <v>0</v>
      </c>
      <c r="AD29" s="43">
        <f t="shared" si="6"/>
        <v>0</v>
      </c>
      <c r="AE29" s="43">
        <f>+AE662</f>
        <v>0</v>
      </c>
      <c r="AF29" s="43">
        <f>+AF662</f>
        <v>0</v>
      </c>
      <c r="AG29" s="43">
        <f t="shared" si="7"/>
        <v>0</v>
      </c>
      <c r="AH29" s="43">
        <f>+AH662</f>
        <v>0</v>
      </c>
      <c r="AI29" s="43">
        <f>+AI662</f>
        <v>0</v>
      </c>
      <c r="AJ29" s="43">
        <f t="shared" si="8"/>
        <v>0</v>
      </c>
      <c r="AK29" s="43">
        <f>+AK662</f>
        <v>0</v>
      </c>
      <c r="AL29" s="43">
        <f>+AL662</f>
        <v>0</v>
      </c>
      <c r="AM29" s="43">
        <f t="shared" si="9"/>
        <v>0</v>
      </c>
      <c r="AN29" s="43">
        <f>+AN662</f>
        <v>0</v>
      </c>
      <c r="AO29" s="43">
        <f>+AO662</f>
        <v>0</v>
      </c>
      <c r="AP29" s="43">
        <f t="shared" si="10"/>
        <v>0</v>
      </c>
      <c r="AQ29" s="43">
        <f>+AQ662</f>
        <v>0</v>
      </c>
      <c r="AR29" s="43">
        <f>+AR662</f>
        <v>0</v>
      </c>
      <c r="AS29" s="43">
        <f t="shared" si="11"/>
        <v>0</v>
      </c>
      <c r="AT29" s="3"/>
      <c r="AU29" s="3"/>
      <c r="AV29" s="3"/>
      <c r="AW29" s="3"/>
      <c r="AX29" s="3"/>
      <c r="AY29" s="3"/>
      <c r="AZ29" s="3"/>
      <c r="BA29" s="3"/>
    </row>
    <row r="30" spans="3:53" ht="58.5">
      <c r="C30" s="37">
        <f t="shared" ref="C30:G31" si="38">+C685</f>
        <v>2023</v>
      </c>
      <c r="D30" s="37">
        <f t="shared" si="38"/>
        <v>15</v>
      </c>
      <c r="E30" s="37">
        <f t="shared" si="38"/>
        <v>2</v>
      </c>
      <c r="F30" s="37">
        <f t="shared" si="38"/>
        <v>6</v>
      </c>
      <c r="G30" s="37"/>
      <c r="H30" s="37"/>
      <c r="I30" s="37"/>
      <c r="J30" s="37"/>
      <c r="K30" s="37"/>
      <c r="L30" s="37"/>
      <c r="M30" s="38" t="str">
        <f t="shared" ref="M30:O31" si="39">+M685</f>
        <v>Prevención y atención de la violencia contra las mujeres con perspectiva de género</v>
      </c>
      <c r="N30" s="39">
        <f t="shared" si="39"/>
        <v>0</v>
      </c>
      <c r="O30" s="39">
        <f t="shared" si="39"/>
        <v>0</v>
      </c>
      <c r="P30" s="39">
        <f t="shared" si="3"/>
        <v>0</v>
      </c>
      <c r="T30" s="44">
        <f>T685</f>
        <v>0</v>
      </c>
      <c r="U30" s="45">
        <f>U685</f>
        <v>0</v>
      </c>
      <c r="V30" s="45">
        <f t="shared" ref="V30:Z31" si="40">V685</f>
        <v>0</v>
      </c>
      <c r="W30" s="45">
        <f t="shared" si="40"/>
        <v>0</v>
      </c>
      <c r="X30" s="45">
        <f t="shared" si="40"/>
        <v>0</v>
      </c>
      <c r="Y30" s="45">
        <f t="shared" si="40"/>
        <v>0</v>
      </c>
      <c r="Z30" s="45">
        <f t="shared" si="40"/>
        <v>0</v>
      </c>
      <c r="AA30" s="45">
        <f>AA685</f>
        <v>0</v>
      </c>
      <c r="AB30" s="39">
        <f>+AB685</f>
        <v>0</v>
      </c>
      <c r="AC30" s="39">
        <f>+AC685</f>
        <v>0</v>
      </c>
      <c r="AD30" s="39">
        <f t="shared" si="6"/>
        <v>0</v>
      </c>
      <c r="AE30" s="39">
        <f>+AE685</f>
        <v>0</v>
      </c>
      <c r="AF30" s="39">
        <f>+AF685</f>
        <v>0</v>
      </c>
      <c r="AG30" s="39">
        <f t="shared" si="7"/>
        <v>0</v>
      </c>
      <c r="AH30" s="39">
        <f>+AH685</f>
        <v>0</v>
      </c>
      <c r="AI30" s="39">
        <f>+AI685</f>
        <v>0</v>
      </c>
      <c r="AJ30" s="39">
        <f t="shared" si="8"/>
        <v>0</v>
      </c>
      <c r="AK30" s="39">
        <f>+AK685</f>
        <v>0</v>
      </c>
      <c r="AL30" s="39">
        <f>+AL685</f>
        <v>0</v>
      </c>
      <c r="AM30" s="39">
        <f t="shared" si="9"/>
        <v>0</v>
      </c>
      <c r="AN30" s="39">
        <f>+AN685</f>
        <v>0</v>
      </c>
      <c r="AO30" s="39">
        <f>+AO685</f>
        <v>0</v>
      </c>
      <c r="AP30" s="39">
        <f t="shared" si="10"/>
        <v>0</v>
      </c>
      <c r="AQ30" s="39">
        <f>+AQ685</f>
        <v>0</v>
      </c>
      <c r="AR30" s="39">
        <f>+AR685</f>
        <v>0</v>
      </c>
      <c r="AS30" s="39">
        <f t="shared" si="11"/>
        <v>0</v>
      </c>
      <c r="AT30" s="3"/>
      <c r="AU30" s="3"/>
      <c r="AV30" s="3"/>
      <c r="AW30" s="3"/>
      <c r="AX30" s="3"/>
      <c r="AY30" s="3"/>
      <c r="AZ30" s="3"/>
      <c r="BA30" s="3"/>
    </row>
    <row r="31" spans="3:53" ht="58.5">
      <c r="C31" s="37">
        <f t="shared" si="38"/>
        <v>2023</v>
      </c>
      <c r="D31" s="37">
        <f t="shared" si="38"/>
        <v>15</v>
      </c>
      <c r="E31" s="37">
        <f t="shared" si="38"/>
        <v>2</v>
      </c>
      <c r="F31" s="37">
        <f t="shared" si="38"/>
        <v>6</v>
      </c>
      <c r="G31" s="37">
        <f t="shared" si="38"/>
        <v>10</v>
      </c>
      <c r="H31" s="37"/>
      <c r="I31" s="37"/>
      <c r="J31" s="37"/>
      <c r="K31" s="37"/>
      <c r="L31" s="37"/>
      <c r="M31" s="42" t="str">
        <f t="shared" si="39"/>
        <v>Fortalecimiento a los programas de prevención y atención a la violencia contra las mujeres</v>
      </c>
      <c r="N31" s="43">
        <f t="shared" si="39"/>
        <v>0</v>
      </c>
      <c r="O31" s="43">
        <f t="shared" si="39"/>
        <v>0</v>
      </c>
      <c r="P31" s="43">
        <f t="shared" si="3"/>
        <v>0</v>
      </c>
      <c r="T31" s="44">
        <f>T686</f>
        <v>0</v>
      </c>
      <c r="U31" s="45">
        <f>U686</f>
        <v>0</v>
      </c>
      <c r="V31" s="45">
        <f t="shared" si="40"/>
        <v>0</v>
      </c>
      <c r="W31" s="45">
        <f t="shared" si="40"/>
        <v>0</v>
      </c>
      <c r="X31" s="45">
        <f t="shared" si="40"/>
        <v>0</v>
      </c>
      <c r="Y31" s="45">
        <f t="shared" si="40"/>
        <v>0</v>
      </c>
      <c r="Z31" s="45">
        <f t="shared" si="40"/>
        <v>0</v>
      </c>
      <c r="AA31" s="45">
        <f>AA686</f>
        <v>0</v>
      </c>
      <c r="AB31" s="43">
        <f>+AB686</f>
        <v>0</v>
      </c>
      <c r="AC31" s="43">
        <f>+AC686</f>
        <v>0</v>
      </c>
      <c r="AD31" s="43">
        <f t="shared" si="6"/>
        <v>0</v>
      </c>
      <c r="AE31" s="43">
        <f>+AE686</f>
        <v>0</v>
      </c>
      <c r="AF31" s="43">
        <f>+AF686</f>
        <v>0</v>
      </c>
      <c r="AG31" s="43">
        <f t="shared" si="7"/>
        <v>0</v>
      </c>
      <c r="AH31" s="43">
        <f>+AH686</f>
        <v>0</v>
      </c>
      <c r="AI31" s="43">
        <f>+AI686</f>
        <v>0</v>
      </c>
      <c r="AJ31" s="43">
        <f t="shared" si="8"/>
        <v>0</v>
      </c>
      <c r="AK31" s="43">
        <f>+AK686</f>
        <v>0</v>
      </c>
      <c r="AL31" s="43">
        <f>+AL686</f>
        <v>0</v>
      </c>
      <c r="AM31" s="43">
        <f t="shared" si="9"/>
        <v>0</v>
      </c>
      <c r="AN31" s="43">
        <f>+AN686</f>
        <v>0</v>
      </c>
      <c r="AO31" s="43">
        <f>+AO686</f>
        <v>0</v>
      </c>
      <c r="AP31" s="43">
        <f t="shared" si="10"/>
        <v>0</v>
      </c>
      <c r="AQ31" s="43">
        <f>+AQ686</f>
        <v>0</v>
      </c>
      <c r="AR31" s="43">
        <f>+AR686</f>
        <v>0</v>
      </c>
      <c r="AS31" s="43">
        <f t="shared" si="11"/>
        <v>0</v>
      </c>
      <c r="AT31" s="3"/>
      <c r="AU31" s="3"/>
      <c r="AV31" s="3"/>
      <c r="AW31" s="3"/>
      <c r="AX31" s="3"/>
      <c r="AY31" s="3"/>
      <c r="AZ31" s="3"/>
      <c r="BA31" s="3"/>
    </row>
    <row r="32" spans="3:53" ht="58.5">
      <c r="C32" s="37">
        <f>+C746</f>
        <v>2023</v>
      </c>
      <c r="D32" s="37">
        <f>+D746</f>
        <v>15</v>
      </c>
      <c r="E32" s="37">
        <f>+E746</f>
        <v>2</v>
      </c>
      <c r="F32" s="37">
        <f>+F746</f>
        <v>6</v>
      </c>
      <c r="G32" s="37">
        <f>+G746</f>
        <v>11</v>
      </c>
      <c r="H32" s="37"/>
      <c r="I32" s="37"/>
      <c r="J32" s="37"/>
      <c r="K32" s="37"/>
      <c r="L32" s="37"/>
      <c r="M32" s="42" t="str">
        <f>+M746</f>
        <v>Capacitación continua para la atención y prevención de la violencia de género</v>
      </c>
      <c r="N32" s="43">
        <f>+N746</f>
        <v>0</v>
      </c>
      <c r="O32" s="43">
        <f>+O746</f>
        <v>0</v>
      </c>
      <c r="P32" s="43">
        <f t="shared" si="3"/>
        <v>0</v>
      </c>
      <c r="T32" s="44">
        <f>T746</f>
        <v>0</v>
      </c>
      <c r="U32" s="45">
        <f>U746</f>
        <v>0</v>
      </c>
      <c r="V32" s="45">
        <f t="shared" ref="V32:Z32" si="41">V746</f>
        <v>0</v>
      </c>
      <c r="W32" s="45">
        <f t="shared" si="41"/>
        <v>0</v>
      </c>
      <c r="X32" s="45">
        <f t="shared" si="41"/>
        <v>0</v>
      </c>
      <c r="Y32" s="45">
        <f t="shared" si="41"/>
        <v>0</v>
      </c>
      <c r="Z32" s="45">
        <f t="shared" si="41"/>
        <v>0</v>
      </c>
      <c r="AA32" s="45">
        <f>AA746</f>
        <v>0</v>
      </c>
      <c r="AB32" s="43">
        <f>+AB746</f>
        <v>0</v>
      </c>
      <c r="AC32" s="43">
        <f>+AC746</f>
        <v>0</v>
      </c>
      <c r="AD32" s="43">
        <f t="shared" si="6"/>
        <v>0</v>
      </c>
      <c r="AE32" s="43">
        <f>+AE746</f>
        <v>0</v>
      </c>
      <c r="AF32" s="43">
        <f>+AF746</f>
        <v>0</v>
      </c>
      <c r="AG32" s="43">
        <f t="shared" si="7"/>
        <v>0</v>
      </c>
      <c r="AH32" s="43">
        <f>+AH746</f>
        <v>0</v>
      </c>
      <c r="AI32" s="43">
        <f>+AI746</f>
        <v>0</v>
      </c>
      <c r="AJ32" s="43">
        <f t="shared" si="8"/>
        <v>0</v>
      </c>
      <c r="AK32" s="43">
        <f>+AK746</f>
        <v>0</v>
      </c>
      <c r="AL32" s="43">
        <f>+AL746</f>
        <v>0</v>
      </c>
      <c r="AM32" s="43">
        <f t="shared" si="9"/>
        <v>0</v>
      </c>
      <c r="AN32" s="43">
        <f>+AN746</f>
        <v>0</v>
      </c>
      <c r="AO32" s="43">
        <f>+AO746</f>
        <v>0</v>
      </c>
      <c r="AP32" s="43">
        <f t="shared" si="10"/>
        <v>0</v>
      </c>
      <c r="AQ32" s="43">
        <f>+AQ746</f>
        <v>0</v>
      </c>
      <c r="AR32" s="43">
        <f>+AR746</f>
        <v>0</v>
      </c>
      <c r="AS32" s="43">
        <f t="shared" si="11"/>
        <v>0</v>
      </c>
      <c r="AT32" s="3"/>
      <c r="AU32" s="3"/>
      <c r="AV32" s="3"/>
      <c r="AW32" s="3"/>
      <c r="AX32" s="3"/>
      <c r="AY32" s="3"/>
      <c r="AZ32" s="3"/>
      <c r="BA32" s="3"/>
    </row>
    <row r="33" spans="2:53" ht="58.5">
      <c r="C33" s="37">
        <f t="shared" ref="C33:G34" si="42">+C756</f>
        <v>2023</v>
      </c>
      <c r="D33" s="37">
        <f t="shared" si="42"/>
        <v>15</v>
      </c>
      <c r="E33" s="37">
        <f t="shared" si="42"/>
        <v>3</v>
      </c>
      <c r="F33" s="37">
        <f t="shared" si="42"/>
        <v>7</v>
      </c>
      <c r="G33" s="37"/>
      <c r="H33" s="37"/>
      <c r="I33" s="37"/>
      <c r="J33" s="37"/>
      <c r="K33" s="37"/>
      <c r="L33" s="37"/>
      <c r="M33" s="38" t="str">
        <f t="shared" ref="M33:O34" si="43">+M756</f>
        <v>Fortalecimiento del sistema penitenciario nacional y de ejecución de medidas para adolescentes</v>
      </c>
      <c r="N33" s="39">
        <f t="shared" si="43"/>
        <v>0</v>
      </c>
      <c r="O33" s="39">
        <f t="shared" si="43"/>
        <v>0</v>
      </c>
      <c r="P33" s="39">
        <f t="shared" si="3"/>
        <v>0</v>
      </c>
      <c r="T33" s="44">
        <f>T756</f>
        <v>0</v>
      </c>
      <c r="U33" s="45">
        <f>U756</f>
        <v>0</v>
      </c>
      <c r="V33" s="45">
        <f t="shared" ref="V33:Z34" si="44">V756</f>
        <v>0</v>
      </c>
      <c r="W33" s="45">
        <f t="shared" si="44"/>
        <v>0</v>
      </c>
      <c r="X33" s="45">
        <f t="shared" si="44"/>
        <v>0</v>
      </c>
      <c r="Y33" s="45">
        <f t="shared" si="44"/>
        <v>0</v>
      </c>
      <c r="Z33" s="45">
        <f t="shared" si="44"/>
        <v>0</v>
      </c>
      <c r="AA33" s="45">
        <f>AA756</f>
        <v>0</v>
      </c>
      <c r="AB33" s="39">
        <f>+AB756</f>
        <v>0</v>
      </c>
      <c r="AC33" s="39">
        <f>+AC756</f>
        <v>0</v>
      </c>
      <c r="AD33" s="39">
        <f t="shared" si="6"/>
        <v>0</v>
      </c>
      <c r="AE33" s="39">
        <f>+AE756</f>
        <v>0</v>
      </c>
      <c r="AF33" s="39">
        <f>+AF756</f>
        <v>0</v>
      </c>
      <c r="AG33" s="39">
        <f t="shared" si="7"/>
        <v>0</v>
      </c>
      <c r="AH33" s="39">
        <f>+AH756</f>
        <v>0</v>
      </c>
      <c r="AI33" s="39">
        <f>+AI756</f>
        <v>0</v>
      </c>
      <c r="AJ33" s="39">
        <f t="shared" si="8"/>
        <v>0</v>
      </c>
      <c r="AK33" s="39">
        <f>+AK756</f>
        <v>0</v>
      </c>
      <c r="AL33" s="39">
        <f>+AL756</f>
        <v>0</v>
      </c>
      <c r="AM33" s="39">
        <f t="shared" si="9"/>
        <v>0</v>
      </c>
      <c r="AN33" s="39">
        <f>+AN756</f>
        <v>0</v>
      </c>
      <c r="AO33" s="39">
        <f>+AO756</f>
        <v>0</v>
      </c>
      <c r="AP33" s="39">
        <f t="shared" si="10"/>
        <v>0</v>
      </c>
      <c r="AQ33" s="39">
        <f>+AQ756</f>
        <v>0</v>
      </c>
      <c r="AR33" s="39">
        <f>+AR756</f>
        <v>0</v>
      </c>
      <c r="AS33" s="39">
        <f t="shared" si="11"/>
        <v>0</v>
      </c>
    </row>
    <row r="34" spans="2:53" ht="29.25">
      <c r="C34" s="37">
        <f t="shared" si="42"/>
        <v>2023</v>
      </c>
      <c r="D34" s="37">
        <f t="shared" si="42"/>
        <v>15</v>
      </c>
      <c r="E34" s="37">
        <f t="shared" si="42"/>
        <v>3</v>
      </c>
      <c r="F34" s="37">
        <f t="shared" si="42"/>
        <v>7</v>
      </c>
      <c r="G34" s="37">
        <f t="shared" si="42"/>
        <v>13</v>
      </c>
      <c r="H34" s="37"/>
      <c r="I34" s="37"/>
      <c r="J34" s="37"/>
      <c r="K34" s="37"/>
      <c r="L34" s="37"/>
      <c r="M34" s="42" t="str">
        <f t="shared" si="43"/>
        <v>Fortalecimiento al sistema penitenciario nacional</v>
      </c>
      <c r="N34" s="43">
        <f t="shared" si="43"/>
        <v>0</v>
      </c>
      <c r="O34" s="43">
        <f t="shared" si="43"/>
        <v>0</v>
      </c>
      <c r="P34" s="43">
        <f t="shared" si="3"/>
        <v>0</v>
      </c>
      <c r="T34" s="44">
        <f>T757</f>
        <v>0</v>
      </c>
      <c r="U34" s="45">
        <f>U757</f>
        <v>0</v>
      </c>
      <c r="V34" s="45">
        <f t="shared" si="44"/>
        <v>0</v>
      </c>
      <c r="W34" s="45">
        <f t="shared" si="44"/>
        <v>0</v>
      </c>
      <c r="X34" s="45">
        <f t="shared" si="44"/>
        <v>0</v>
      </c>
      <c r="Y34" s="45">
        <f t="shared" si="44"/>
        <v>0</v>
      </c>
      <c r="Z34" s="45">
        <f t="shared" si="44"/>
        <v>0</v>
      </c>
      <c r="AA34" s="45">
        <f>AA757</f>
        <v>0</v>
      </c>
      <c r="AB34" s="43">
        <f>+AB757</f>
        <v>0</v>
      </c>
      <c r="AC34" s="43">
        <f>+AC757</f>
        <v>0</v>
      </c>
      <c r="AD34" s="43">
        <f t="shared" si="6"/>
        <v>0</v>
      </c>
      <c r="AE34" s="43">
        <f>+AE757</f>
        <v>0</v>
      </c>
      <c r="AF34" s="43">
        <f>+AF757</f>
        <v>0</v>
      </c>
      <c r="AG34" s="43">
        <f t="shared" si="7"/>
        <v>0</v>
      </c>
      <c r="AH34" s="43">
        <f>+AH757</f>
        <v>0</v>
      </c>
      <c r="AI34" s="43">
        <f>+AI757</f>
        <v>0</v>
      </c>
      <c r="AJ34" s="43">
        <f t="shared" si="8"/>
        <v>0</v>
      </c>
      <c r="AK34" s="43">
        <f>+AK757</f>
        <v>0</v>
      </c>
      <c r="AL34" s="43">
        <f>+AL757</f>
        <v>0</v>
      </c>
      <c r="AM34" s="43">
        <f t="shared" si="9"/>
        <v>0</v>
      </c>
      <c r="AN34" s="43">
        <f>+AN757</f>
        <v>0</v>
      </c>
      <c r="AO34" s="43">
        <f>+AO757</f>
        <v>0</v>
      </c>
      <c r="AP34" s="43">
        <f t="shared" si="10"/>
        <v>0</v>
      </c>
      <c r="AQ34" s="43">
        <f>+AQ757</f>
        <v>0</v>
      </c>
      <c r="AR34" s="43">
        <f>+AR757</f>
        <v>0</v>
      </c>
      <c r="AS34" s="43">
        <f t="shared" si="11"/>
        <v>0</v>
      </c>
    </row>
    <row r="35" spans="2:53" ht="87.75">
      <c r="C35" s="37">
        <f>+C887</f>
        <v>2023</v>
      </c>
      <c r="D35" s="37">
        <f>+D887</f>
        <v>15</v>
      </c>
      <c r="E35" s="37">
        <f>+E887</f>
        <v>3</v>
      </c>
      <c r="F35" s="37">
        <f>+F887</f>
        <v>7</v>
      </c>
      <c r="G35" s="37">
        <f>+G887</f>
        <v>14</v>
      </c>
      <c r="H35" s="37"/>
      <c r="I35" s="37"/>
      <c r="J35" s="37"/>
      <c r="K35" s="37"/>
      <c r="L35" s="37"/>
      <c r="M35" s="42" t="str">
        <f>+M887</f>
        <v>Fortalecimiento de la autoridad administrativa especializada del sistema de justicia penal para adolescentes</v>
      </c>
      <c r="N35" s="43">
        <f>+N887</f>
        <v>0</v>
      </c>
      <c r="O35" s="43">
        <f>+O887</f>
        <v>0</v>
      </c>
      <c r="P35" s="43">
        <f t="shared" si="3"/>
        <v>0</v>
      </c>
      <c r="T35" s="44">
        <f>T887</f>
        <v>0</v>
      </c>
      <c r="U35" s="45">
        <f>U887</f>
        <v>0</v>
      </c>
      <c r="V35" s="45">
        <f t="shared" ref="V35:Z35" si="45">V887</f>
        <v>0</v>
      </c>
      <c r="W35" s="45">
        <f t="shared" si="45"/>
        <v>0</v>
      </c>
      <c r="X35" s="45">
        <f t="shared" si="45"/>
        <v>0</v>
      </c>
      <c r="Y35" s="45">
        <f t="shared" si="45"/>
        <v>0</v>
      </c>
      <c r="Z35" s="45">
        <f t="shared" si="45"/>
        <v>0</v>
      </c>
      <c r="AA35" s="45">
        <f>AA887</f>
        <v>0</v>
      </c>
      <c r="AB35" s="43">
        <f>+AB887</f>
        <v>0</v>
      </c>
      <c r="AC35" s="43">
        <f>+AC887</f>
        <v>0</v>
      </c>
      <c r="AD35" s="43">
        <f t="shared" si="6"/>
        <v>0</v>
      </c>
      <c r="AE35" s="43">
        <f>+AE887</f>
        <v>0</v>
      </c>
      <c r="AF35" s="43">
        <f>+AF887</f>
        <v>0</v>
      </c>
      <c r="AG35" s="43">
        <f t="shared" si="7"/>
        <v>0</v>
      </c>
      <c r="AH35" s="43">
        <f>+AH887</f>
        <v>0</v>
      </c>
      <c r="AI35" s="43">
        <f>+AI887</f>
        <v>0</v>
      </c>
      <c r="AJ35" s="43">
        <f t="shared" si="8"/>
        <v>0</v>
      </c>
      <c r="AK35" s="43">
        <f>+AK887</f>
        <v>0</v>
      </c>
      <c r="AL35" s="43">
        <f>+AL887</f>
        <v>0</v>
      </c>
      <c r="AM35" s="43">
        <f t="shared" si="9"/>
        <v>0</v>
      </c>
      <c r="AN35" s="43">
        <f>+AN887</f>
        <v>0</v>
      </c>
      <c r="AO35" s="43">
        <f>+AO887</f>
        <v>0</v>
      </c>
      <c r="AP35" s="43">
        <f t="shared" si="10"/>
        <v>0</v>
      </c>
      <c r="AQ35" s="43">
        <f>+AQ887</f>
        <v>0</v>
      </c>
      <c r="AR35" s="43">
        <f>+AR887</f>
        <v>0</v>
      </c>
      <c r="AS35" s="43">
        <f t="shared" si="11"/>
        <v>0</v>
      </c>
    </row>
    <row r="36" spans="2:53" ht="29.25">
      <c r="C36" s="37">
        <f t="shared" ref="C36:G37" si="46">+C956</f>
        <v>2023</v>
      </c>
      <c r="D36" s="37">
        <f t="shared" si="46"/>
        <v>15</v>
      </c>
      <c r="E36" s="37">
        <f t="shared" si="46"/>
        <v>4</v>
      </c>
      <c r="F36" s="37">
        <f t="shared" si="46"/>
        <v>8</v>
      </c>
      <c r="G36" s="37"/>
      <c r="H36" s="37"/>
      <c r="I36" s="37"/>
      <c r="J36" s="37"/>
      <c r="K36" s="37"/>
      <c r="L36" s="37"/>
      <c r="M36" s="48" t="str">
        <f t="shared" ref="M36:O37" si="47">+M956</f>
        <v>Sistema Nacional de Información</v>
      </c>
      <c r="N36" s="39">
        <f t="shared" si="47"/>
        <v>0</v>
      </c>
      <c r="O36" s="39">
        <f t="shared" si="47"/>
        <v>0</v>
      </c>
      <c r="P36" s="39">
        <f t="shared" si="3"/>
        <v>0</v>
      </c>
      <c r="T36" s="44">
        <f>T956</f>
        <v>0</v>
      </c>
      <c r="U36" s="45">
        <f t="shared" ref="U36:AS37" si="48">U956</f>
        <v>0</v>
      </c>
      <c r="V36" s="45">
        <f t="shared" si="48"/>
        <v>0</v>
      </c>
      <c r="W36" s="45">
        <f t="shared" si="48"/>
        <v>0</v>
      </c>
      <c r="X36" s="45">
        <f t="shared" si="48"/>
        <v>0</v>
      </c>
      <c r="Y36" s="45">
        <f t="shared" si="48"/>
        <v>0</v>
      </c>
      <c r="Z36" s="45">
        <f t="shared" si="48"/>
        <v>0</v>
      </c>
      <c r="AA36" s="45">
        <f t="shared" si="48"/>
        <v>0</v>
      </c>
      <c r="AB36" s="39">
        <f t="shared" si="48"/>
        <v>0</v>
      </c>
      <c r="AC36" s="39">
        <f t="shared" si="48"/>
        <v>0</v>
      </c>
      <c r="AD36" s="39">
        <f t="shared" si="48"/>
        <v>0</v>
      </c>
      <c r="AE36" s="39">
        <f t="shared" si="48"/>
        <v>0</v>
      </c>
      <c r="AF36" s="39">
        <f t="shared" si="48"/>
        <v>0</v>
      </c>
      <c r="AG36" s="39">
        <f t="shared" si="48"/>
        <v>0</v>
      </c>
      <c r="AH36" s="39">
        <f t="shared" si="48"/>
        <v>0</v>
      </c>
      <c r="AI36" s="39">
        <f t="shared" si="48"/>
        <v>0</v>
      </c>
      <c r="AJ36" s="39">
        <f t="shared" si="48"/>
        <v>0</v>
      </c>
      <c r="AK36" s="39">
        <f t="shared" si="48"/>
        <v>0</v>
      </c>
      <c r="AL36" s="39">
        <f t="shared" si="48"/>
        <v>0</v>
      </c>
      <c r="AM36" s="39">
        <f t="shared" si="48"/>
        <v>0</v>
      </c>
      <c r="AN36" s="39">
        <f t="shared" si="48"/>
        <v>0</v>
      </c>
      <c r="AO36" s="39">
        <f t="shared" si="48"/>
        <v>0</v>
      </c>
      <c r="AP36" s="39">
        <f t="shared" si="48"/>
        <v>0</v>
      </c>
      <c r="AQ36" s="39">
        <f t="shared" si="48"/>
        <v>0</v>
      </c>
      <c r="AR36" s="39">
        <f t="shared" si="48"/>
        <v>0</v>
      </c>
      <c r="AS36" s="39">
        <f t="shared" si="48"/>
        <v>0</v>
      </c>
    </row>
    <row r="37" spans="2:53" ht="58.5">
      <c r="C37" s="37">
        <f t="shared" si="46"/>
        <v>2023</v>
      </c>
      <c r="D37" s="37">
        <f t="shared" si="46"/>
        <v>15</v>
      </c>
      <c r="E37" s="37">
        <f t="shared" si="46"/>
        <v>4</v>
      </c>
      <c r="F37" s="37">
        <f t="shared" si="46"/>
        <v>8</v>
      </c>
      <c r="G37" s="37">
        <f t="shared" si="46"/>
        <v>15</v>
      </c>
      <c r="H37" s="37"/>
      <c r="I37" s="37"/>
      <c r="J37" s="37"/>
      <c r="K37" s="37"/>
      <c r="L37" s="37"/>
      <c r="M37" s="42" t="str">
        <f t="shared" si="47"/>
        <v>Bases de datos del Sistema Nacional de Seguridad Pública</v>
      </c>
      <c r="N37" s="43">
        <f t="shared" si="47"/>
        <v>0</v>
      </c>
      <c r="O37" s="43">
        <f t="shared" si="47"/>
        <v>0</v>
      </c>
      <c r="P37" s="43">
        <f t="shared" si="3"/>
        <v>0</v>
      </c>
      <c r="T37" s="44">
        <f>T957</f>
        <v>0</v>
      </c>
      <c r="U37" s="45">
        <f t="shared" si="48"/>
        <v>0</v>
      </c>
      <c r="V37" s="45">
        <f t="shared" si="48"/>
        <v>0</v>
      </c>
      <c r="W37" s="45">
        <f t="shared" si="48"/>
        <v>0</v>
      </c>
      <c r="X37" s="45">
        <f t="shared" si="48"/>
        <v>0</v>
      </c>
      <c r="Y37" s="45">
        <f t="shared" si="48"/>
        <v>0</v>
      </c>
      <c r="Z37" s="45">
        <f t="shared" si="48"/>
        <v>0</v>
      </c>
      <c r="AA37" s="45">
        <f t="shared" si="48"/>
        <v>0</v>
      </c>
      <c r="AB37" s="43">
        <f t="shared" si="48"/>
        <v>0</v>
      </c>
      <c r="AC37" s="43">
        <f t="shared" si="48"/>
        <v>0</v>
      </c>
      <c r="AD37" s="43">
        <f t="shared" si="48"/>
        <v>0</v>
      </c>
      <c r="AE37" s="43">
        <f t="shared" si="48"/>
        <v>0</v>
      </c>
      <c r="AF37" s="43">
        <f t="shared" si="48"/>
        <v>0</v>
      </c>
      <c r="AG37" s="43">
        <f t="shared" si="48"/>
        <v>0</v>
      </c>
      <c r="AH37" s="43">
        <f t="shared" si="48"/>
        <v>0</v>
      </c>
      <c r="AI37" s="43">
        <f t="shared" si="48"/>
        <v>0</v>
      </c>
      <c r="AJ37" s="43">
        <f t="shared" si="48"/>
        <v>0</v>
      </c>
      <c r="AK37" s="43">
        <f t="shared" si="48"/>
        <v>0</v>
      </c>
      <c r="AL37" s="43">
        <f t="shared" si="48"/>
        <v>0</v>
      </c>
      <c r="AM37" s="43">
        <f t="shared" si="48"/>
        <v>0</v>
      </c>
      <c r="AN37" s="43">
        <f t="shared" si="48"/>
        <v>0</v>
      </c>
      <c r="AO37" s="43">
        <f t="shared" si="48"/>
        <v>0</v>
      </c>
      <c r="AP37" s="43">
        <f t="shared" si="48"/>
        <v>0</v>
      </c>
      <c r="AQ37" s="43">
        <f t="shared" si="48"/>
        <v>0</v>
      </c>
      <c r="AR37" s="43">
        <f t="shared" si="48"/>
        <v>0</v>
      </c>
      <c r="AS37" s="43">
        <f t="shared" si="48"/>
        <v>0</v>
      </c>
    </row>
    <row r="38" spans="2:53" ht="58.5">
      <c r="C38" s="37">
        <f>+C1017</f>
        <v>2023</v>
      </c>
      <c r="D38" s="37">
        <f>+D1017</f>
        <v>15</v>
      </c>
      <c r="E38" s="37">
        <f>+E1017</f>
        <v>4</v>
      </c>
      <c r="F38" s="37">
        <f>+F1017</f>
        <v>8</v>
      </c>
      <c r="G38" s="37">
        <f>+G1017</f>
        <v>16</v>
      </c>
      <c r="H38" s="37"/>
      <c r="I38" s="37"/>
      <c r="J38" s="37"/>
      <c r="K38" s="37"/>
      <c r="L38" s="37"/>
      <c r="M38" s="42" t="str">
        <f>+M1017</f>
        <v>Sistema Nacional de Atención de Llamadas de Emergencias y Denuncias Ciudadanas</v>
      </c>
      <c r="N38" s="43">
        <f>+N1017</f>
        <v>0</v>
      </c>
      <c r="O38" s="43">
        <f>+O1017</f>
        <v>0</v>
      </c>
      <c r="P38" s="43">
        <f t="shared" si="3"/>
        <v>0</v>
      </c>
      <c r="T38" s="44">
        <f>T1017</f>
        <v>0</v>
      </c>
      <c r="U38" s="45">
        <f t="shared" ref="U38:AS38" si="49">U1017</f>
        <v>0</v>
      </c>
      <c r="V38" s="45">
        <f t="shared" si="49"/>
        <v>0</v>
      </c>
      <c r="W38" s="45">
        <f t="shared" si="49"/>
        <v>0</v>
      </c>
      <c r="X38" s="45">
        <f t="shared" si="49"/>
        <v>0</v>
      </c>
      <c r="Y38" s="45">
        <f t="shared" si="49"/>
        <v>0</v>
      </c>
      <c r="Z38" s="45">
        <f t="shared" si="49"/>
        <v>0</v>
      </c>
      <c r="AA38" s="45">
        <f t="shared" si="49"/>
        <v>0</v>
      </c>
      <c r="AB38" s="43">
        <f t="shared" si="49"/>
        <v>0</v>
      </c>
      <c r="AC38" s="43">
        <f t="shared" si="49"/>
        <v>0</v>
      </c>
      <c r="AD38" s="43">
        <f t="shared" si="49"/>
        <v>0</v>
      </c>
      <c r="AE38" s="43">
        <f t="shared" si="49"/>
        <v>0</v>
      </c>
      <c r="AF38" s="43">
        <f t="shared" si="49"/>
        <v>0</v>
      </c>
      <c r="AG38" s="43">
        <f t="shared" si="49"/>
        <v>0</v>
      </c>
      <c r="AH38" s="43">
        <f t="shared" si="49"/>
        <v>0</v>
      </c>
      <c r="AI38" s="43">
        <f t="shared" si="49"/>
        <v>0</v>
      </c>
      <c r="AJ38" s="43">
        <f t="shared" si="49"/>
        <v>0</v>
      </c>
      <c r="AK38" s="43">
        <f t="shared" si="49"/>
        <v>0</v>
      </c>
      <c r="AL38" s="43">
        <f t="shared" si="49"/>
        <v>0</v>
      </c>
      <c r="AM38" s="43">
        <f t="shared" si="49"/>
        <v>0</v>
      </c>
      <c r="AN38" s="43">
        <f t="shared" si="49"/>
        <v>0</v>
      </c>
      <c r="AO38" s="43">
        <f t="shared" si="49"/>
        <v>0</v>
      </c>
      <c r="AP38" s="43">
        <f t="shared" si="49"/>
        <v>0</v>
      </c>
      <c r="AQ38" s="43">
        <f t="shared" si="49"/>
        <v>0</v>
      </c>
      <c r="AR38" s="43">
        <f t="shared" si="49"/>
        <v>0</v>
      </c>
      <c r="AS38" s="43">
        <f t="shared" si="49"/>
        <v>0</v>
      </c>
    </row>
    <row r="39" spans="2:53" ht="58.5">
      <c r="C39" s="37">
        <f>+C1043</f>
        <v>2023</v>
      </c>
      <c r="D39" s="37">
        <f>+D1043</f>
        <v>15</v>
      </c>
      <c r="E39" s="37">
        <f>+E1043</f>
        <v>4</v>
      </c>
      <c r="F39" s="37">
        <f>+F1043</f>
        <v>8</v>
      </c>
      <c r="G39" s="37">
        <f>+G1043</f>
        <v>17</v>
      </c>
      <c r="H39" s="37"/>
      <c r="I39" s="37"/>
      <c r="J39" s="37"/>
      <c r="K39" s="37"/>
      <c r="L39" s="37"/>
      <c r="M39" s="42" t="str">
        <f>+M1043</f>
        <v>Fortalecimiento de los Sistemas de Videovigilancia y Geolocalización.</v>
      </c>
      <c r="N39" s="43">
        <f>+N1043</f>
        <v>0</v>
      </c>
      <c r="O39" s="43">
        <f>+O1043</f>
        <v>0</v>
      </c>
      <c r="P39" s="43">
        <f t="shared" si="3"/>
        <v>0</v>
      </c>
      <c r="T39" s="44">
        <f>T1043</f>
        <v>0</v>
      </c>
      <c r="U39" s="45">
        <f t="shared" ref="U39:AS39" si="50">U1043</f>
        <v>0</v>
      </c>
      <c r="V39" s="45">
        <f t="shared" si="50"/>
        <v>0</v>
      </c>
      <c r="W39" s="45">
        <f t="shared" si="50"/>
        <v>0</v>
      </c>
      <c r="X39" s="45">
        <f t="shared" si="50"/>
        <v>0</v>
      </c>
      <c r="Y39" s="45">
        <f t="shared" si="50"/>
        <v>0</v>
      </c>
      <c r="Z39" s="45">
        <f t="shared" si="50"/>
        <v>0</v>
      </c>
      <c r="AA39" s="45">
        <f t="shared" si="50"/>
        <v>0</v>
      </c>
      <c r="AB39" s="43">
        <f t="shared" si="50"/>
        <v>0</v>
      </c>
      <c r="AC39" s="43">
        <f t="shared" si="50"/>
        <v>0</v>
      </c>
      <c r="AD39" s="43">
        <f t="shared" si="50"/>
        <v>0</v>
      </c>
      <c r="AE39" s="43">
        <f t="shared" si="50"/>
        <v>0</v>
      </c>
      <c r="AF39" s="43">
        <f t="shared" si="50"/>
        <v>0</v>
      </c>
      <c r="AG39" s="43">
        <f t="shared" si="50"/>
        <v>0</v>
      </c>
      <c r="AH39" s="43">
        <f t="shared" si="50"/>
        <v>0</v>
      </c>
      <c r="AI39" s="43">
        <f t="shared" si="50"/>
        <v>0</v>
      </c>
      <c r="AJ39" s="43">
        <f t="shared" si="50"/>
        <v>0</v>
      </c>
      <c r="AK39" s="43">
        <f t="shared" si="50"/>
        <v>0</v>
      </c>
      <c r="AL39" s="43">
        <f t="shared" si="50"/>
        <v>0</v>
      </c>
      <c r="AM39" s="43">
        <f t="shared" si="50"/>
        <v>0</v>
      </c>
      <c r="AN39" s="43">
        <f t="shared" si="50"/>
        <v>0</v>
      </c>
      <c r="AO39" s="43">
        <f t="shared" si="50"/>
        <v>0</v>
      </c>
      <c r="AP39" s="43">
        <f t="shared" si="50"/>
        <v>0</v>
      </c>
      <c r="AQ39" s="43">
        <f t="shared" si="50"/>
        <v>0</v>
      </c>
      <c r="AR39" s="43">
        <f t="shared" si="50"/>
        <v>0</v>
      </c>
      <c r="AS39" s="43">
        <f t="shared" si="50"/>
        <v>0</v>
      </c>
    </row>
    <row r="40" spans="2:53" ht="30" thickBot="1">
      <c r="C40" s="49">
        <f>+C1067</f>
        <v>2023</v>
      </c>
      <c r="D40" s="49">
        <f>+D1067</f>
        <v>15</v>
      </c>
      <c r="E40" s="49">
        <f>+E1067</f>
        <v>4</v>
      </c>
      <c r="F40" s="49">
        <f>+F1067</f>
        <v>8</v>
      </c>
      <c r="G40" s="49">
        <f>+G1067</f>
        <v>18</v>
      </c>
      <c r="H40" s="49"/>
      <c r="I40" s="49"/>
      <c r="J40" s="49"/>
      <c r="K40" s="49"/>
      <c r="L40" s="49"/>
      <c r="M40" s="50" t="str">
        <f>+M1067</f>
        <v xml:space="preserve">Red Nacional de Radiocomunicación </v>
      </c>
      <c r="N40" s="51">
        <f>+N1067</f>
        <v>0</v>
      </c>
      <c r="O40" s="51">
        <f>+O1067</f>
        <v>0</v>
      </c>
      <c r="P40" s="51">
        <f t="shared" si="3"/>
        <v>0</v>
      </c>
      <c r="T40" s="52">
        <f>T1067</f>
        <v>0</v>
      </c>
      <c r="U40" s="53">
        <f t="shared" ref="U40:AS40" si="51">U1067</f>
        <v>0</v>
      </c>
      <c r="V40" s="53">
        <f t="shared" si="51"/>
        <v>0</v>
      </c>
      <c r="W40" s="53">
        <f t="shared" si="51"/>
        <v>0</v>
      </c>
      <c r="X40" s="53">
        <f t="shared" si="51"/>
        <v>0</v>
      </c>
      <c r="Y40" s="53">
        <f t="shared" si="51"/>
        <v>0</v>
      </c>
      <c r="Z40" s="53">
        <f t="shared" si="51"/>
        <v>0</v>
      </c>
      <c r="AA40" s="53">
        <f t="shared" si="51"/>
        <v>0</v>
      </c>
      <c r="AB40" s="51">
        <f t="shared" si="51"/>
        <v>0</v>
      </c>
      <c r="AC40" s="51">
        <f t="shared" si="51"/>
        <v>0</v>
      </c>
      <c r="AD40" s="51">
        <f t="shared" si="51"/>
        <v>0</v>
      </c>
      <c r="AE40" s="51">
        <f t="shared" si="51"/>
        <v>0</v>
      </c>
      <c r="AF40" s="51">
        <f t="shared" si="51"/>
        <v>0</v>
      </c>
      <c r="AG40" s="51">
        <f t="shared" si="51"/>
        <v>0</v>
      </c>
      <c r="AH40" s="51">
        <f t="shared" si="51"/>
        <v>0</v>
      </c>
      <c r="AI40" s="51">
        <f t="shared" si="51"/>
        <v>0</v>
      </c>
      <c r="AJ40" s="51">
        <f t="shared" si="51"/>
        <v>0</v>
      </c>
      <c r="AK40" s="51">
        <f t="shared" si="51"/>
        <v>0</v>
      </c>
      <c r="AL40" s="51">
        <f t="shared" si="51"/>
        <v>0</v>
      </c>
      <c r="AM40" s="51">
        <f t="shared" si="51"/>
        <v>0</v>
      </c>
      <c r="AN40" s="51">
        <f t="shared" si="51"/>
        <v>0</v>
      </c>
      <c r="AO40" s="51">
        <f t="shared" si="51"/>
        <v>0</v>
      </c>
      <c r="AP40" s="51">
        <f t="shared" si="51"/>
        <v>0</v>
      </c>
      <c r="AQ40" s="51">
        <f t="shared" si="51"/>
        <v>0</v>
      </c>
      <c r="AR40" s="51">
        <f t="shared" si="51"/>
        <v>0</v>
      </c>
      <c r="AS40" s="51">
        <f t="shared" si="51"/>
        <v>0</v>
      </c>
    </row>
    <row r="43" spans="2:53" ht="29.25">
      <c r="C43" s="2" t="s">
        <v>33</v>
      </c>
    </row>
    <row r="44" spans="2:53" ht="29.25">
      <c r="B44" s="54"/>
      <c r="C44" s="55" t="s">
        <v>34</v>
      </c>
      <c r="D44" s="56"/>
      <c r="E44" s="56"/>
      <c r="F44" s="56"/>
      <c r="G44" s="56"/>
      <c r="H44" s="56"/>
      <c r="I44" s="56"/>
      <c r="J44" s="56"/>
      <c r="K44" s="57"/>
      <c r="L44" s="57"/>
      <c r="M44" s="58"/>
      <c r="N44" s="58"/>
      <c r="O44" s="58"/>
      <c r="P44" s="58"/>
      <c r="Q44" s="59"/>
      <c r="R44" s="57"/>
      <c r="S44" s="57"/>
    </row>
    <row r="45" spans="2:53" ht="29.25">
      <c r="B45" s="54"/>
      <c r="C45" s="60" t="s">
        <v>35</v>
      </c>
      <c r="D45" s="61"/>
      <c r="N45" s="62" t="s">
        <v>0</v>
      </c>
      <c r="O45" s="528">
        <v>45078</v>
      </c>
      <c r="P45" s="4" t="s">
        <v>782</v>
      </c>
    </row>
    <row r="46" spans="2:53" ht="29.25">
      <c r="B46" s="54"/>
      <c r="C46" s="2" t="s">
        <v>36</v>
      </c>
      <c r="D46" s="61"/>
    </row>
    <row r="47" spans="2:53" ht="36.75" customHeight="1" thickBot="1">
      <c r="B47" s="54"/>
      <c r="C47" s="460"/>
      <c r="D47" s="460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63"/>
    </row>
    <row r="48" spans="2:53" ht="82.9" customHeight="1" thickBot="1">
      <c r="B48" s="54"/>
      <c r="C48" s="462" t="s">
        <v>1</v>
      </c>
      <c r="D48" s="462" t="s">
        <v>2</v>
      </c>
      <c r="E48" s="462" t="s">
        <v>3</v>
      </c>
      <c r="F48" s="462" t="s">
        <v>4</v>
      </c>
      <c r="G48" s="462" t="s">
        <v>5</v>
      </c>
      <c r="H48" s="462" t="s">
        <v>6</v>
      </c>
      <c r="I48" s="462" t="s">
        <v>7</v>
      </c>
      <c r="J48" s="462" t="s">
        <v>37</v>
      </c>
      <c r="K48" s="462" t="s">
        <v>9</v>
      </c>
      <c r="L48" s="5"/>
      <c r="M48" s="452" t="s">
        <v>10</v>
      </c>
      <c r="N48" s="434" t="s">
        <v>38</v>
      </c>
      <c r="O48" s="435"/>
      <c r="P48" s="436"/>
      <c r="Q48" s="453" t="s">
        <v>39</v>
      </c>
      <c r="R48" s="456" t="s">
        <v>30</v>
      </c>
      <c r="S48" s="453" t="s">
        <v>31</v>
      </c>
      <c r="T48" s="434" t="s">
        <v>12</v>
      </c>
      <c r="U48" s="435"/>
      <c r="V48" s="435"/>
      <c r="W48" s="435"/>
      <c r="X48" s="435"/>
      <c r="Y48" s="435"/>
      <c r="Z48" s="435"/>
      <c r="AA48" s="436"/>
      <c r="AB48" s="434" t="s">
        <v>13</v>
      </c>
      <c r="AC48" s="435"/>
      <c r="AD48" s="436"/>
      <c r="AE48" s="437" t="s">
        <v>14</v>
      </c>
      <c r="AF48" s="438"/>
      <c r="AG48" s="439"/>
      <c r="AH48" s="440" t="s">
        <v>15</v>
      </c>
      <c r="AI48" s="441"/>
      <c r="AJ48" s="442"/>
      <c r="AK48" s="443" t="s">
        <v>16</v>
      </c>
      <c r="AL48" s="444"/>
      <c r="AM48" s="445"/>
      <c r="AN48" s="446" t="s">
        <v>17</v>
      </c>
      <c r="AO48" s="447"/>
      <c r="AP48" s="448"/>
      <c r="AQ48" s="449" t="s">
        <v>18</v>
      </c>
      <c r="AR48" s="450"/>
      <c r="AS48" s="451"/>
      <c r="AT48" s="417" t="s">
        <v>40</v>
      </c>
      <c r="AU48" s="423"/>
      <c r="AV48" s="423"/>
      <c r="AW48" s="423"/>
      <c r="AX48" s="423"/>
      <c r="AY48" s="423"/>
      <c r="AZ48" s="423"/>
      <c r="BA48" s="418"/>
    </row>
    <row r="49" spans="2:53" ht="82.9" customHeight="1" thickBot="1">
      <c r="B49" s="54"/>
      <c r="C49" s="463"/>
      <c r="D49" s="462"/>
      <c r="E49" s="463"/>
      <c r="F49" s="462"/>
      <c r="G49" s="462"/>
      <c r="H49" s="462"/>
      <c r="I49" s="462"/>
      <c r="J49" s="462"/>
      <c r="K49" s="463"/>
      <c r="L49" s="8"/>
      <c r="M49" s="452"/>
      <c r="N49" s="424" t="s">
        <v>26</v>
      </c>
      <c r="O49" s="424" t="s">
        <v>22</v>
      </c>
      <c r="P49" s="424" t="s">
        <v>27</v>
      </c>
      <c r="Q49" s="454"/>
      <c r="R49" s="457"/>
      <c r="S49" s="454"/>
      <c r="T49" s="426" t="s">
        <v>19</v>
      </c>
      <c r="U49" s="427"/>
      <c r="V49" s="427"/>
      <c r="W49" s="428"/>
      <c r="X49" s="429" t="s">
        <v>20</v>
      </c>
      <c r="Y49" s="430"/>
      <c r="Z49" s="430"/>
      <c r="AA49" s="431"/>
      <c r="AB49" s="424" t="s">
        <v>26</v>
      </c>
      <c r="AC49" s="424" t="s">
        <v>22</v>
      </c>
      <c r="AD49" s="424" t="s">
        <v>27</v>
      </c>
      <c r="AE49" s="432" t="s">
        <v>26</v>
      </c>
      <c r="AF49" s="432" t="s">
        <v>22</v>
      </c>
      <c r="AG49" s="432" t="s">
        <v>27</v>
      </c>
      <c r="AH49" s="458" t="s">
        <v>26</v>
      </c>
      <c r="AI49" s="458" t="s">
        <v>22</v>
      </c>
      <c r="AJ49" s="458" t="s">
        <v>27</v>
      </c>
      <c r="AK49" s="411" t="s">
        <v>26</v>
      </c>
      <c r="AL49" s="411" t="s">
        <v>22</v>
      </c>
      <c r="AM49" s="411" t="s">
        <v>27</v>
      </c>
      <c r="AN49" s="413" t="s">
        <v>26</v>
      </c>
      <c r="AO49" s="413" t="s">
        <v>22</v>
      </c>
      <c r="AP49" s="413" t="s">
        <v>27</v>
      </c>
      <c r="AQ49" s="415" t="s">
        <v>26</v>
      </c>
      <c r="AR49" s="415" t="s">
        <v>22</v>
      </c>
      <c r="AS49" s="415" t="s">
        <v>27</v>
      </c>
      <c r="AT49" s="417" t="s">
        <v>41</v>
      </c>
      <c r="AU49" s="418"/>
      <c r="AV49" s="419" t="s">
        <v>42</v>
      </c>
      <c r="AW49" s="420"/>
      <c r="AX49" s="421" t="s">
        <v>43</v>
      </c>
      <c r="AY49" s="422"/>
      <c r="AZ49" s="409" t="s">
        <v>44</v>
      </c>
      <c r="BA49" s="410"/>
    </row>
    <row r="50" spans="2:53" ht="82.9" customHeight="1" thickBot="1">
      <c r="B50" s="54"/>
      <c r="C50" s="464"/>
      <c r="D50" s="462"/>
      <c r="E50" s="464"/>
      <c r="F50" s="462"/>
      <c r="G50" s="462"/>
      <c r="H50" s="462"/>
      <c r="I50" s="462"/>
      <c r="J50" s="462"/>
      <c r="K50" s="464"/>
      <c r="L50" s="8"/>
      <c r="M50" s="452"/>
      <c r="N50" s="425"/>
      <c r="O50" s="425"/>
      <c r="P50" s="425"/>
      <c r="Q50" s="455"/>
      <c r="R50" s="457"/>
      <c r="S50" s="454"/>
      <c r="T50" s="64" t="s">
        <v>28</v>
      </c>
      <c r="U50" s="65" t="s">
        <v>29</v>
      </c>
      <c r="V50" s="65" t="s">
        <v>30</v>
      </c>
      <c r="W50" s="65" t="s">
        <v>31</v>
      </c>
      <c r="X50" s="65" t="s">
        <v>28</v>
      </c>
      <c r="Y50" s="65" t="s">
        <v>29</v>
      </c>
      <c r="Z50" s="65" t="s">
        <v>30</v>
      </c>
      <c r="AA50" s="65" t="s">
        <v>31</v>
      </c>
      <c r="AB50" s="425"/>
      <c r="AC50" s="425"/>
      <c r="AD50" s="425"/>
      <c r="AE50" s="433"/>
      <c r="AF50" s="433"/>
      <c r="AG50" s="433"/>
      <c r="AH50" s="459"/>
      <c r="AI50" s="459"/>
      <c r="AJ50" s="459"/>
      <c r="AK50" s="412"/>
      <c r="AL50" s="412"/>
      <c r="AM50" s="412"/>
      <c r="AN50" s="414"/>
      <c r="AO50" s="414"/>
      <c r="AP50" s="414"/>
      <c r="AQ50" s="416"/>
      <c r="AR50" s="416"/>
      <c r="AS50" s="416"/>
      <c r="AT50" s="66" t="s">
        <v>30</v>
      </c>
      <c r="AU50" s="66" t="s">
        <v>31</v>
      </c>
      <c r="AV50" s="67" t="s">
        <v>30</v>
      </c>
      <c r="AW50" s="67" t="s">
        <v>31</v>
      </c>
      <c r="AX50" s="13" t="s">
        <v>30</v>
      </c>
      <c r="AY50" s="13" t="s">
        <v>31</v>
      </c>
      <c r="AZ50" s="68" t="s">
        <v>30</v>
      </c>
      <c r="BA50" s="68" t="s">
        <v>31</v>
      </c>
    </row>
    <row r="51" spans="2:53" ht="52.9" customHeight="1" thickBot="1">
      <c r="B51" s="54"/>
      <c r="C51" s="22"/>
      <c r="D51" s="22"/>
      <c r="E51" s="23"/>
      <c r="F51" s="23"/>
      <c r="G51" s="23"/>
      <c r="H51" s="23"/>
      <c r="I51" s="24"/>
      <c r="J51" s="25"/>
      <c r="K51" s="25"/>
      <c r="L51" s="25"/>
      <c r="M51" s="26" t="s">
        <v>32</v>
      </c>
      <c r="N51" s="27">
        <f>+N52+N660+N755+N955</f>
        <v>107920078</v>
      </c>
      <c r="O51" s="27">
        <f>+O52+O660+O755+O955</f>
        <v>107920078</v>
      </c>
      <c r="P51" s="27">
        <f>N51+O51</f>
        <v>215840156</v>
      </c>
      <c r="Q51" s="69"/>
      <c r="R51" s="70"/>
      <c r="S51" s="70"/>
      <c r="T51" s="71">
        <f>T52+T660+T755+T955</f>
        <v>0</v>
      </c>
      <c r="U51" s="71">
        <f>U52+U660+U755+U955</f>
        <v>0</v>
      </c>
      <c r="V51" s="71">
        <f t="shared" ref="V51:Z51" si="52">V52+V660+V755+V955</f>
        <v>0</v>
      </c>
      <c r="W51" s="71">
        <f t="shared" si="52"/>
        <v>0</v>
      </c>
      <c r="X51" s="71">
        <f t="shared" si="52"/>
        <v>0</v>
      </c>
      <c r="Y51" s="71">
        <f t="shared" si="52"/>
        <v>0</v>
      </c>
      <c r="Z51" s="71">
        <f t="shared" si="52"/>
        <v>0</v>
      </c>
      <c r="AA51" s="71">
        <f>AA52+AA660+AA755+AA955</f>
        <v>0</v>
      </c>
      <c r="AB51" s="71">
        <f t="shared" ref="AB51:AS51" si="53">AB52+AB660+AB755+AB955</f>
        <v>107920078</v>
      </c>
      <c r="AC51" s="71">
        <f t="shared" si="53"/>
        <v>107920078</v>
      </c>
      <c r="AD51" s="71">
        <f t="shared" si="53"/>
        <v>215840156</v>
      </c>
      <c r="AE51" s="71">
        <f t="shared" si="53"/>
        <v>0</v>
      </c>
      <c r="AF51" s="71">
        <f t="shared" si="53"/>
        <v>0</v>
      </c>
      <c r="AG51" s="71">
        <f t="shared" si="53"/>
        <v>0</v>
      </c>
      <c r="AH51" s="71">
        <f t="shared" si="53"/>
        <v>77920078</v>
      </c>
      <c r="AI51" s="71">
        <f t="shared" si="53"/>
        <v>1924560</v>
      </c>
      <c r="AJ51" s="71">
        <f t="shared" si="53"/>
        <v>79844638</v>
      </c>
      <c r="AK51" s="71">
        <f t="shared" si="53"/>
        <v>0</v>
      </c>
      <c r="AL51" s="71">
        <f t="shared" si="53"/>
        <v>0</v>
      </c>
      <c r="AM51" s="71">
        <f t="shared" si="53"/>
        <v>0</v>
      </c>
      <c r="AN51" s="71">
        <f t="shared" si="53"/>
        <v>0</v>
      </c>
      <c r="AO51" s="71">
        <f t="shared" si="53"/>
        <v>0</v>
      </c>
      <c r="AP51" s="71">
        <f t="shared" si="53"/>
        <v>0</v>
      </c>
      <c r="AQ51" s="71">
        <f t="shared" si="53"/>
        <v>30000000</v>
      </c>
      <c r="AR51" s="71">
        <f t="shared" si="53"/>
        <v>105995518</v>
      </c>
      <c r="AS51" s="71">
        <f t="shared" si="53"/>
        <v>135995518</v>
      </c>
      <c r="AT51" s="72">
        <f>SUM(AT52:AT1100)</f>
        <v>8992</v>
      </c>
      <c r="AU51" s="72">
        <f t="shared" ref="AU51:BA51" si="54">SUM(AU52:AU1100)</f>
        <v>4273</v>
      </c>
      <c r="AV51" s="72">
        <f t="shared" si="54"/>
        <v>0</v>
      </c>
      <c r="AW51" s="72">
        <f t="shared" si="54"/>
        <v>0</v>
      </c>
      <c r="AX51" s="72">
        <f t="shared" si="54"/>
        <v>0</v>
      </c>
      <c r="AY51" s="72">
        <f t="shared" si="54"/>
        <v>0</v>
      </c>
      <c r="AZ51" s="72">
        <f t="shared" si="54"/>
        <v>8992</v>
      </c>
      <c r="BA51" s="72">
        <f t="shared" si="54"/>
        <v>4273</v>
      </c>
    </row>
    <row r="52" spans="2:53" ht="58.5">
      <c r="B52" s="73" t="str">
        <f>+CONCATENATE(E52,F52,G52,H52,I52,J52,K52,L52)</f>
        <v>1</v>
      </c>
      <c r="C52" s="74">
        <v>2023</v>
      </c>
      <c r="D52" s="74">
        <v>15</v>
      </c>
      <c r="E52" s="74">
        <v>1</v>
      </c>
      <c r="F52" s="74"/>
      <c r="G52" s="74"/>
      <c r="H52" s="74"/>
      <c r="I52" s="75"/>
      <c r="J52" s="75"/>
      <c r="K52" s="76"/>
      <c r="L52" s="76"/>
      <c r="M52" s="77" t="s">
        <v>45</v>
      </c>
      <c r="N52" s="78">
        <f>+N53+N73+N107+N595</f>
        <v>107920078</v>
      </c>
      <c r="O52" s="78">
        <f>+O53+O73+O107+O595</f>
        <v>107920078</v>
      </c>
      <c r="P52" s="78">
        <f>+O52+N52</f>
        <v>215840156</v>
      </c>
      <c r="Q52" s="79"/>
      <c r="R52" s="74"/>
      <c r="S52" s="74"/>
      <c r="T52" s="78">
        <f>+T53+T73+T107+T595</f>
        <v>0</v>
      </c>
      <c r="U52" s="78">
        <f t="shared" ref="U52:AC52" si="55">+U53+U73+U107+U595</f>
        <v>0</v>
      </c>
      <c r="V52" s="78">
        <f t="shared" si="55"/>
        <v>0</v>
      </c>
      <c r="W52" s="78">
        <f t="shared" si="55"/>
        <v>0</v>
      </c>
      <c r="X52" s="78">
        <f t="shared" si="55"/>
        <v>0</v>
      </c>
      <c r="Y52" s="78">
        <f t="shared" si="55"/>
        <v>0</v>
      </c>
      <c r="Z52" s="78">
        <f t="shared" si="55"/>
        <v>0</v>
      </c>
      <c r="AA52" s="78">
        <f t="shared" si="55"/>
        <v>0</v>
      </c>
      <c r="AB52" s="78">
        <f t="shared" si="55"/>
        <v>107920078</v>
      </c>
      <c r="AC52" s="78">
        <f t="shared" si="55"/>
        <v>107920078</v>
      </c>
      <c r="AD52" s="78">
        <f t="shared" ref="AD52:AD115" si="56">+AC52+AB52</f>
        <v>215840156</v>
      </c>
      <c r="AE52" s="78">
        <f>+AE53+AE73+AE107+AE595</f>
        <v>0</v>
      </c>
      <c r="AF52" s="78">
        <f>+AF53+AF73+AF107+AF595</f>
        <v>0</v>
      </c>
      <c r="AG52" s="78">
        <f t="shared" ref="AG52:AG115" si="57">+AF52+AE52</f>
        <v>0</v>
      </c>
      <c r="AH52" s="78">
        <f>+AH53+AH73+AH107+AH595</f>
        <v>77920078</v>
      </c>
      <c r="AI52" s="78">
        <f>+AI53+AI73+AI107+AI595</f>
        <v>1924560</v>
      </c>
      <c r="AJ52" s="78">
        <f t="shared" ref="AJ52:AJ115" si="58">+AI52+AH52</f>
        <v>79844638</v>
      </c>
      <c r="AK52" s="78">
        <f>+AK53+AK73+AK107+AK595</f>
        <v>0</v>
      </c>
      <c r="AL52" s="78">
        <f>+AL53+AL73+AL107+AL595</f>
        <v>0</v>
      </c>
      <c r="AM52" s="78">
        <f t="shared" ref="AM52:AM115" si="59">+AL52+AK52</f>
        <v>0</v>
      </c>
      <c r="AN52" s="78">
        <f>+AN53+AN73+AN107+AN595</f>
        <v>0</v>
      </c>
      <c r="AO52" s="78">
        <f>+AO53+AO73+AO107+AO595</f>
        <v>0</v>
      </c>
      <c r="AP52" s="78">
        <f t="shared" ref="AP52:AP115" si="60">+AO52+AN52</f>
        <v>0</v>
      </c>
      <c r="AQ52" s="78">
        <f>+AQ53+AQ73+AQ107+AQ595</f>
        <v>30000000</v>
      </c>
      <c r="AR52" s="78">
        <f>+AR53+AR73+AR107+AR595</f>
        <v>105995518</v>
      </c>
      <c r="AS52" s="78">
        <f t="shared" ref="AS52:AS115" si="61">+AR52+AQ52</f>
        <v>135995518</v>
      </c>
      <c r="AT52" s="78"/>
      <c r="AU52" s="78"/>
      <c r="AV52" s="78"/>
      <c r="AW52" s="78"/>
      <c r="AX52" s="78"/>
      <c r="AY52" s="78"/>
      <c r="AZ52" s="78"/>
      <c r="BA52" s="78"/>
    </row>
    <row r="53" spans="2:53" ht="117">
      <c r="B53" s="73" t="str">
        <f t="shared" ref="B53:B120" si="62">+CONCATENATE(E53,F53,G53,H53,I53,J53,K53,L53)</f>
        <v>11</v>
      </c>
      <c r="C53" s="80">
        <v>2023</v>
      </c>
      <c r="D53" s="80">
        <v>15</v>
      </c>
      <c r="E53" s="80">
        <v>1</v>
      </c>
      <c r="F53" s="80">
        <v>1</v>
      </c>
      <c r="G53" s="80"/>
      <c r="H53" s="80"/>
      <c r="I53" s="80"/>
      <c r="J53" s="80"/>
      <c r="K53" s="81" t="s">
        <v>46</v>
      </c>
      <c r="L53" s="81"/>
      <c r="M53" s="82" t="s">
        <v>47</v>
      </c>
      <c r="N53" s="83">
        <f>+N59+N54</f>
        <v>0</v>
      </c>
      <c r="O53" s="83">
        <f>+O59+O54</f>
        <v>4298978</v>
      </c>
      <c r="P53" s="83">
        <f t="shared" ref="P53:P125" si="63">+O53+N53</f>
        <v>4298978</v>
      </c>
      <c r="Q53" s="84"/>
      <c r="R53" s="80"/>
      <c r="S53" s="80"/>
      <c r="T53" s="83">
        <f>+T59+T54</f>
        <v>0</v>
      </c>
      <c r="U53" s="83">
        <f t="shared" ref="U53:AC53" si="64">+U59+U54</f>
        <v>0</v>
      </c>
      <c r="V53" s="83">
        <f t="shared" si="64"/>
        <v>0</v>
      </c>
      <c r="W53" s="83">
        <f t="shared" si="64"/>
        <v>0</v>
      </c>
      <c r="X53" s="83">
        <f t="shared" si="64"/>
        <v>0</v>
      </c>
      <c r="Y53" s="83">
        <f t="shared" si="64"/>
        <v>0</v>
      </c>
      <c r="Z53" s="83">
        <f t="shared" si="64"/>
        <v>0</v>
      </c>
      <c r="AA53" s="83">
        <f t="shared" si="64"/>
        <v>0</v>
      </c>
      <c r="AB53" s="83">
        <f t="shared" si="64"/>
        <v>0</v>
      </c>
      <c r="AC53" s="83">
        <f t="shared" si="64"/>
        <v>4298978</v>
      </c>
      <c r="AD53" s="83">
        <f t="shared" si="56"/>
        <v>4298978</v>
      </c>
      <c r="AE53" s="83">
        <f>+AE59+AE54</f>
        <v>0</v>
      </c>
      <c r="AF53" s="83">
        <f>+AF59+AF54</f>
        <v>0</v>
      </c>
      <c r="AG53" s="83">
        <f t="shared" si="57"/>
        <v>0</v>
      </c>
      <c r="AH53" s="83">
        <f>+AH59+AH54</f>
        <v>0</v>
      </c>
      <c r="AI53" s="83">
        <f>+AI59+AI54</f>
        <v>0</v>
      </c>
      <c r="AJ53" s="83">
        <f t="shared" si="58"/>
        <v>0</v>
      </c>
      <c r="AK53" s="83">
        <f>+AK59+AK54</f>
        <v>0</v>
      </c>
      <c r="AL53" s="83">
        <f>+AL59+AL54</f>
        <v>0</v>
      </c>
      <c r="AM53" s="83">
        <f t="shared" si="59"/>
        <v>0</v>
      </c>
      <c r="AN53" s="83">
        <f>+AN59+AN54</f>
        <v>0</v>
      </c>
      <c r="AO53" s="83">
        <f>+AO59+AO54</f>
        <v>0</v>
      </c>
      <c r="AP53" s="83">
        <f t="shared" si="60"/>
        <v>0</v>
      </c>
      <c r="AQ53" s="83">
        <f>+AQ59+AQ54</f>
        <v>0</v>
      </c>
      <c r="AR53" s="83">
        <f>+AR59+AR54</f>
        <v>4298978</v>
      </c>
      <c r="AS53" s="83">
        <f t="shared" si="61"/>
        <v>4298978</v>
      </c>
      <c r="AT53" s="83"/>
      <c r="AU53" s="83"/>
      <c r="AV53" s="83"/>
      <c r="AW53" s="83"/>
      <c r="AX53" s="83"/>
      <c r="AY53" s="83"/>
      <c r="AZ53" s="83"/>
      <c r="BA53" s="83"/>
    </row>
    <row r="54" spans="2:53" ht="58.5" hidden="1">
      <c r="B54" s="73" t="str">
        <f t="shared" si="62"/>
        <v xml:space="preserve">111 </v>
      </c>
      <c r="C54" s="85">
        <v>2023</v>
      </c>
      <c r="D54" s="86">
        <v>15</v>
      </c>
      <c r="E54" s="86">
        <v>1</v>
      </c>
      <c r="F54" s="86">
        <v>1</v>
      </c>
      <c r="G54" s="86">
        <v>1</v>
      </c>
      <c r="H54" s="86"/>
      <c r="I54" s="87" t="s">
        <v>48</v>
      </c>
      <c r="J54" s="87"/>
      <c r="K54" s="88" t="s">
        <v>46</v>
      </c>
      <c r="L54" s="88"/>
      <c r="M54" s="89" t="s">
        <v>49</v>
      </c>
      <c r="N54" s="90">
        <f t="shared" ref="N54:O57" si="65">+N55</f>
        <v>0</v>
      </c>
      <c r="O54" s="90">
        <f t="shared" si="65"/>
        <v>0</v>
      </c>
      <c r="P54" s="90">
        <f t="shared" si="63"/>
        <v>0</v>
      </c>
      <c r="Q54" s="91"/>
      <c r="R54" s="92"/>
      <c r="S54" s="92"/>
      <c r="T54" s="90">
        <f>+T55</f>
        <v>0</v>
      </c>
      <c r="U54" s="90">
        <f t="shared" ref="T54:AC57" si="66">+U55</f>
        <v>0</v>
      </c>
      <c r="V54" s="90">
        <f t="shared" si="66"/>
        <v>0</v>
      </c>
      <c r="W54" s="90">
        <f t="shared" si="66"/>
        <v>0</v>
      </c>
      <c r="X54" s="90">
        <f t="shared" si="66"/>
        <v>0</v>
      </c>
      <c r="Y54" s="90">
        <f t="shared" si="66"/>
        <v>0</v>
      </c>
      <c r="Z54" s="90">
        <f t="shared" si="66"/>
        <v>0</v>
      </c>
      <c r="AA54" s="90">
        <f t="shared" si="66"/>
        <v>0</v>
      </c>
      <c r="AB54" s="90">
        <f t="shared" si="66"/>
        <v>0</v>
      </c>
      <c r="AC54" s="90">
        <f>+AC55</f>
        <v>0</v>
      </c>
      <c r="AD54" s="90">
        <f t="shared" si="56"/>
        <v>0</v>
      </c>
      <c r="AE54" s="90">
        <f t="shared" ref="AE54:AF57" si="67">+AE55</f>
        <v>0</v>
      </c>
      <c r="AF54" s="90">
        <f t="shared" si="67"/>
        <v>0</v>
      </c>
      <c r="AG54" s="90">
        <f t="shared" si="57"/>
        <v>0</v>
      </c>
      <c r="AH54" s="90">
        <f t="shared" ref="AH54:AI57" si="68">+AH55</f>
        <v>0</v>
      </c>
      <c r="AI54" s="90">
        <f t="shared" si="68"/>
        <v>0</v>
      </c>
      <c r="AJ54" s="90">
        <f t="shared" si="58"/>
        <v>0</v>
      </c>
      <c r="AK54" s="90">
        <f t="shared" ref="AK54:AL57" si="69">+AK55</f>
        <v>0</v>
      </c>
      <c r="AL54" s="90">
        <f t="shared" si="69"/>
        <v>0</v>
      </c>
      <c r="AM54" s="90">
        <f t="shared" si="59"/>
        <v>0</v>
      </c>
      <c r="AN54" s="90">
        <f t="shared" ref="AN54:AO57" si="70">+AN55</f>
        <v>0</v>
      </c>
      <c r="AO54" s="90">
        <f t="shared" si="70"/>
        <v>0</v>
      </c>
      <c r="AP54" s="90">
        <f t="shared" si="60"/>
        <v>0</v>
      </c>
      <c r="AQ54" s="90">
        <f t="shared" ref="AQ54:AR57" si="71">+AQ55</f>
        <v>0</v>
      </c>
      <c r="AR54" s="90">
        <f t="shared" si="71"/>
        <v>0</v>
      </c>
      <c r="AS54" s="90">
        <f t="shared" si="61"/>
        <v>0</v>
      </c>
      <c r="AT54" s="90"/>
      <c r="AU54" s="90"/>
      <c r="AV54" s="90"/>
      <c r="AW54" s="90"/>
      <c r="AX54" s="90"/>
      <c r="AY54" s="90"/>
      <c r="AZ54" s="90"/>
      <c r="BA54" s="90"/>
    </row>
    <row r="55" spans="2:53" ht="58.5" hidden="1">
      <c r="B55" s="73" t="str">
        <f t="shared" si="62"/>
        <v>1114000</v>
      </c>
      <c r="C55" s="93">
        <v>2023</v>
      </c>
      <c r="D55" s="93">
        <v>15</v>
      </c>
      <c r="E55" s="93">
        <v>1</v>
      </c>
      <c r="F55" s="93">
        <v>1</v>
      </c>
      <c r="G55" s="93">
        <v>1</v>
      </c>
      <c r="H55" s="93">
        <v>4000</v>
      </c>
      <c r="I55" s="93"/>
      <c r="J55" s="93"/>
      <c r="K55" s="94" t="s">
        <v>46</v>
      </c>
      <c r="L55" s="94"/>
      <c r="M55" s="95" t="s">
        <v>50</v>
      </c>
      <c r="N55" s="96">
        <f t="shared" si="65"/>
        <v>0</v>
      </c>
      <c r="O55" s="96">
        <f t="shared" si="65"/>
        <v>0</v>
      </c>
      <c r="P55" s="96">
        <f t="shared" si="63"/>
        <v>0</v>
      </c>
      <c r="Q55" s="97"/>
      <c r="R55" s="98"/>
      <c r="S55" s="98"/>
      <c r="T55" s="96">
        <f>+T56</f>
        <v>0</v>
      </c>
      <c r="U55" s="96">
        <f t="shared" si="66"/>
        <v>0</v>
      </c>
      <c r="V55" s="96">
        <f t="shared" si="66"/>
        <v>0</v>
      </c>
      <c r="W55" s="96">
        <f t="shared" si="66"/>
        <v>0</v>
      </c>
      <c r="X55" s="96">
        <f t="shared" si="66"/>
        <v>0</v>
      </c>
      <c r="Y55" s="96">
        <f t="shared" si="66"/>
        <v>0</v>
      </c>
      <c r="Z55" s="96">
        <f t="shared" si="66"/>
        <v>0</v>
      </c>
      <c r="AA55" s="96">
        <f t="shared" si="66"/>
        <v>0</v>
      </c>
      <c r="AB55" s="96">
        <f t="shared" si="66"/>
        <v>0</v>
      </c>
      <c r="AC55" s="96">
        <f t="shared" si="66"/>
        <v>0</v>
      </c>
      <c r="AD55" s="96">
        <f t="shared" si="56"/>
        <v>0</v>
      </c>
      <c r="AE55" s="96">
        <f t="shared" si="67"/>
        <v>0</v>
      </c>
      <c r="AF55" s="96">
        <f t="shared" si="67"/>
        <v>0</v>
      </c>
      <c r="AG55" s="96">
        <f t="shared" si="57"/>
        <v>0</v>
      </c>
      <c r="AH55" s="96">
        <f t="shared" si="68"/>
        <v>0</v>
      </c>
      <c r="AI55" s="96">
        <f t="shared" si="68"/>
        <v>0</v>
      </c>
      <c r="AJ55" s="96">
        <f t="shared" si="58"/>
        <v>0</v>
      </c>
      <c r="AK55" s="96">
        <f t="shared" si="69"/>
        <v>0</v>
      </c>
      <c r="AL55" s="96">
        <f t="shared" si="69"/>
        <v>0</v>
      </c>
      <c r="AM55" s="96">
        <f t="shared" si="59"/>
        <v>0</v>
      </c>
      <c r="AN55" s="96">
        <f t="shared" si="70"/>
        <v>0</v>
      </c>
      <c r="AO55" s="96">
        <f t="shared" si="70"/>
        <v>0</v>
      </c>
      <c r="AP55" s="96">
        <f t="shared" si="60"/>
        <v>0</v>
      </c>
      <c r="AQ55" s="96">
        <f t="shared" si="71"/>
        <v>0</v>
      </c>
      <c r="AR55" s="96">
        <f t="shared" si="71"/>
        <v>0</v>
      </c>
      <c r="AS55" s="96">
        <f t="shared" si="61"/>
        <v>0</v>
      </c>
      <c r="AT55" s="96"/>
      <c r="AU55" s="96"/>
      <c r="AV55" s="96"/>
      <c r="AW55" s="96"/>
      <c r="AX55" s="96"/>
      <c r="AY55" s="96"/>
      <c r="AZ55" s="96"/>
      <c r="BA55" s="96"/>
    </row>
    <row r="56" spans="2:53" ht="29.25" hidden="1">
      <c r="B56" s="73" t="str">
        <f t="shared" si="62"/>
        <v>11140004400</v>
      </c>
      <c r="C56" s="99">
        <v>2023</v>
      </c>
      <c r="D56" s="99">
        <v>15</v>
      </c>
      <c r="E56" s="99">
        <v>1</v>
      </c>
      <c r="F56" s="99">
        <v>1</v>
      </c>
      <c r="G56" s="99">
        <v>1</v>
      </c>
      <c r="H56" s="99">
        <v>4000</v>
      </c>
      <c r="I56" s="99">
        <v>4400</v>
      </c>
      <c r="J56" s="99"/>
      <c r="K56" s="100"/>
      <c r="L56" s="100"/>
      <c r="M56" s="101" t="s">
        <v>51</v>
      </c>
      <c r="N56" s="102">
        <f t="shared" si="65"/>
        <v>0</v>
      </c>
      <c r="O56" s="102">
        <f t="shared" si="65"/>
        <v>0</v>
      </c>
      <c r="P56" s="102">
        <f t="shared" si="63"/>
        <v>0</v>
      </c>
      <c r="Q56" s="103"/>
      <c r="R56" s="104"/>
      <c r="S56" s="104"/>
      <c r="T56" s="102">
        <f t="shared" si="66"/>
        <v>0</v>
      </c>
      <c r="U56" s="102">
        <f t="shared" si="66"/>
        <v>0</v>
      </c>
      <c r="V56" s="102">
        <f t="shared" si="66"/>
        <v>0</v>
      </c>
      <c r="W56" s="102">
        <f t="shared" si="66"/>
        <v>0</v>
      </c>
      <c r="X56" s="102">
        <f t="shared" si="66"/>
        <v>0</v>
      </c>
      <c r="Y56" s="102">
        <f t="shared" si="66"/>
        <v>0</v>
      </c>
      <c r="Z56" s="102">
        <f t="shared" si="66"/>
        <v>0</v>
      </c>
      <c r="AA56" s="102">
        <f t="shared" si="66"/>
        <v>0</v>
      </c>
      <c r="AB56" s="102">
        <f t="shared" si="66"/>
        <v>0</v>
      </c>
      <c r="AC56" s="102">
        <f t="shared" si="66"/>
        <v>0</v>
      </c>
      <c r="AD56" s="102">
        <f t="shared" si="56"/>
        <v>0</v>
      </c>
      <c r="AE56" s="102">
        <f t="shared" si="67"/>
        <v>0</v>
      </c>
      <c r="AF56" s="102">
        <f t="shared" si="67"/>
        <v>0</v>
      </c>
      <c r="AG56" s="102">
        <f t="shared" si="57"/>
        <v>0</v>
      </c>
      <c r="AH56" s="102">
        <f t="shared" si="68"/>
        <v>0</v>
      </c>
      <c r="AI56" s="102">
        <f t="shared" si="68"/>
        <v>0</v>
      </c>
      <c r="AJ56" s="102">
        <f t="shared" si="58"/>
        <v>0</v>
      </c>
      <c r="AK56" s="102">
        <f t="shared" si="69"/>
        <v>0</v>
      </c>
      <c r="AL56" s="102">
        <f t="shared" si="69"/>
        <v>0</v>
      </c>
      <c r="AM56" s="102">
        <f t="shared" si="59"/>
        <v>0</v>
      </c>
      <c r="AN56" s="102">
        <f t="shared" si="70"/>
        <v>0</v>
      </c>
      <c r="AO56" s="102">
        <f t="shared" si="70"/>
        <v>0</v>
      </c>
      <c r="AP56" s="102">
        <f t="shared" si="60"/>
        <v>0</v>
      </c>
      <c r="AQ56" s="102">
        <f t="shared" si="71"/>
        <v>0</v>
      </c>
      <c r="AR56" s="102">
        <f t="shared" si="71"/>
        <v>0</v>
      </c>
      <c r="AS56" s="102">
        <f t="shared" si="61"/>
        <v>0</v>
      </c>
      <c r="AT56" s="102"/>
      <c r="AU56" s="102"/>
      <c r="AV56" s="102"/>
      <c r="AW56" s="102"/>
      <c r="AX56" s="102"/>
      <c r="AY56" s="102"/>
      <c r="AZ56" s="102"/>
      <c r="BA56" s="102"/>
    </row>
    <row r="57" spans="2:53" ht="29.25" hidden="1">
      <c r="B57" s="73" t="str">
        <f t="shared" si="62"/>
        <v>11140004400441</v>
      </c>
      <c r="C57" s="105">
        <v>2023</v>
      </c>
      <c r="D57" s="105">
        <v>15</v>
      </c>
      <c r="E57" s="105">
        <v>1</v>
      </c>
      <c r="F57" s="105">
        <v>1</v>
      </c>
      <c r="G57" s="105">
        <v>1</v>
      </c>
      <c r="H57" s="105">
        <v>4000</v>
      </c>
      <c r="I57" s="105">
        <v>4400</v>
      </c>
      <c r="J57" s="105">
        <v>441</v>
      </c>
      <c r="K57" s="106"/>
      <c r="L57" s="106"/>
      <c r="M57" s="107" t="s">
        <v>52</v>
      </c>
      <c r="N57" s="108">
        <f t="shared" si="65"/>
        <v>0</v>
      </c>
      <c r="O57" s="108">
        <f t="shared" si="65"/>
        <v>0</v>
      </c>
      <c r="P57" s="108">
        <f t="shared" si="63"/>
        <v>0</v>
      </c>
      <c r="Q57" s="109"/>
      <c r="R57" s="110"/>
      <c r="S57" s="110"/>
      <c r="T57" s="108">
        <f>+T58</f>
        <v>0</v>
      </c>
      <c r="U57" s="108">
        <f t="shared" si="66"/>
        <v>0</v>
      </c>
      <c r="V57" s="108">
        <f>+V58</f>
        <v>0</v>
      </c>
      <c r="W57" s="108">
        <f t="shared" si="66"/>
        <v>0</v>
      </c>
      <c r="X57" s="108">
        <f t="shared" si="66"/>
        <v>0</v>
      </c>
      <c r="Y57" s="108">
        <f t="shared" si="66"/>
        <v>0</v>
      </c>
      <c r="Z57" s="108">
        <f t="shared" si="66"/>
        <v>0</v>
      </c>
      <c r="AA57" s="108">
        <f t="shared" si="66"/>
        <v>0</v>
      </c>
      <c r="AB57" s="108">
        <f t="shared" si="66"/>
        <v>0</v>
      </c>
      <c r="AC57" s="108">
        <f t="shared" si="66"/>
        <v>0</v>
      </c>
      <c r="AD57" s="108">
        <f t="shared" si="56"/>
        <v>0</v>
      </c>
      <c r="AE57" s="108">
        <f t="shared" si="67"/>
        <v>0</v>
      </c>
      <c r="AF57" s="108">
        <f t="shared" si="67"/>
        <v>0</v>
      </c>
      <c r="AG57" s="108">
        <f t="shared" si="57"/>
        <v>0</v>
      </c>
      <c r="AH57" s="108">
        <f t="shared" si="68"/>
        <v>0</v>
      </c>
      <c r="AI57" s="108">
        <f t="shared" si="68"/>
        <v>0</v>
      </c>
      <c r="AJ57" s="108">
        <f t="shared" si="58"/>
        <v>0</v>
      </c>
      <c r="AK57" s="108">
        <f t="shared" si="69"/>
        <v>0</v>
      </c>
      <c r="AL57" s="108">
        <f t="shared" si="69"/>
        <v>0</v>
      </c>
      <c r="AM57" s="108">
        <f t="shared" si="59"/>
        <v>0</v>
      </c>
      <c r="AN57" s="108">
        <f t="shared" si="70"/>
        <v>0</v>
      </c>
      <c r="AO57" s="108">
        <f t="shared" si="70"/>
        <v>0</v>
      </c>
      <c r="AP57" s="108">
        <f t="shared" si="60"/>
        <v>0</v>
      </c>
      <c r="AQ57" s="108">
        <f t="shared" si="71"/>
        <v>0</v>
      </c>
      <c r="AR57" s="108">
        <f t="shared" si="71"/>
        <v>0</v>
      </c>
      <c r="AS57" s="108">
        <f t="shared" si="61"/>
        <v>0</v>
      </c>
      <c r="AT57" s="108"/>
      <c r="AU57" s="108"/>
      <c r="AV57" s="108"/>
      <c r="AW57" s="108"/>
      <c r="AX57" s="108"/>
      <c r="AY57" s="108"/>
      <c r="AZ57" s="108"/>
      <c r="BA57" s="108"/>
    </row>
    <row r="58" spans="2:53" ht="29.25" hidden="1">
      <c r="B58" s="73" t="str">
        <f t="shared" si="62"/>
        <v>111400044004411</v>
      </c>
      <c r="C58" s="111">
        <v>2023</v>
      </c>
      <c r="D58" s="111">
        <v>15</v>
      </c>
      <c r="E58" s="111">
        <v>1</v>
      </c>
      <c r="F58" s="111">
        <v>1</v>
      </c>
      <c r="G58" s="111">
        <v>1</v>
      </c>
      <c r="H58" s="111">
        <v>4000</v>
      </c>
      <c r="I58" s="111">
        <v>4400</v>
      </c>
      <c r="J58" s="111">
        <v>441</v>
      </c>
      <c r="K58" s="112">
        <v>1</v>
      </c>
      <c r="L58" s="112"/>
      <c r="M58" s="113" t="s">
        <v>53</v>
      </c>
      <c r="N58" s="114">
        <f>IFERROR(VLOOKUP($B58,[5]MEX!$B$51:$S$1084,13,0),0)</f>
        <v>0</v>
      </c>
      <c r="O58" s="114">
        <f>IFERROR(VLOOKUP($B58,[5]MEX!$B$51:$S$1084,14,0),0)</f>
        <v>0</v>
      </c>
      <c r="P58" s="114">
        <f t="shared" si="63"/>
        <v>0</v>
      </c>
      <c r="Q58" s="115" t="s">
        <v>54</v>
      </c>
      <c r="R58" s="116">
        <f>IFERROR(VLOOKUP($B58,[5]MEX!$B$51:$S$1084,17,0),0)</f>
        <v>0</v>
      </c>
      <c r="S58" s="116">
        <f>IFERROR(VLOOKUP($B58,[5]MEX!$B$51:$S$1084,18,0),0)</f>
        <v>0</v>
      </c>
      <c r="T58" s="114">
        <v>0</v>
      </c>
      <c r="U58" s="114">
        <v>0</v>
      </c>
      <c r="V58" s="114">
        <v>0</v>
      </c>
      <c r="W58" s="114">
        <v>0</v>
      </c>
      <c r="X58" s="114">
        <v>0</v>
      </c>
      <c r="Y58" s="114">
        <v>0</v>
      </c>
      <c r="Z58" s="114">
        <v>0</v>
      </c>
      <c r="AA58" s="114">
        <v>0</v>
      </c>
      <c r="AB58" s="114">
        <f>N58+T58-X58</f>
        <v>0</v>
      </c>
      <c r="AC58" s="114">
        <f>O58+U58-Y58</f>
        <v>0</v>
      </c>
      <c r="AD58" s="114">
        <f>+AC58+AB58</f>
        <v>0</v>
      </c>
      <c r="AE58" s="114">
        <v>0</v>
      </c>
      <c r="AF58" s="114">
        <v>0</v>
      </c>
      <c r="AG58" s="114">
        <f t="shared" si="57"/>
        <v>0</v>
      </c>
      <c r="AH58" s="114">
        <v>0</v>
      </c>
      <c r="AI58" s="114">
        <v>0</v>
      </c>
      <c r="AJ58" s="114">
        <f t="shared" si="58"/>
        <v>0</v>
      </c>
      <c r="AK58" s="114">
        <v>0</v>
      </c>
      <c r="AL58" s="114">
        <v>0</v>
      </c>
      <c r="AM58" s="114">
        <f t="shared" si="59"/>
        <v>0</v>
      </c>
      <c r="AN58" s="114">
        <v>0</v>
      </c>
      <c r="AO58" s="114">
        <v>0</v>
      </c>
      <c r="AP58" s="114">
        <f t="shared" si="60"/>
        <v>0</v>
      </c>
      <c r="AQ58" s="114">
        <f>AB58-AE58-AH58-AK58-AN58</f>
        <v>0</v>
      </c>
      <c r="AR58" s="114">
        <f>AC58-AF58-AI58-AL58-AO58</f>
        <v>0</v>
      </c>
      <c r="AS58" s="114">
        <f t="shared" si="61"/>
        <v>0</v>
      </c>
      <c r="AT58" s="114">
        <f>R58+V58-Z58</f>
        <v>0</v>
      </c>
      <c r="AU58" s="114">
        <f>S58+W58-AA58</f>
        <v>0</v>
      </c>
      <c r="AV58" s="114">
        <v>0</v>
      </c>
      <c r="AW58" s="114">
        <v>0</v>
      </c>
      <c r="AX58" s="114">
        <v>0</v>
      </c>
      <c r="AY58" s="114">
        <v>0</v>
      </c>
      <c r="AZ58" s="114">
        <f>AT58-AV58-AX58</f>
        <v>0</v>
      </c>
      <c r="BA58" s="114">
        <f>AU58-AW58-AY58</f>
        <v>0</v>
      </c>
    </row>
    <row r="59" spans="2:53" ht="58.5">
      <c r="B59" s="73" t="str">
        <f t="shared" si="62"/>
        <v xml:space="preserve">112 </v>
      </c>
      <c r="C59" s="85">
        <v>2023</v>
      </c>
      <c r="D59" s="86">
        <v>15</v>
      </c>
      <c r="E59" s="86">
        <v>1</v>
      </c>
      <c r="F59" s="86">
        <v>1</v>
      </c>
      <c r="G59" s="86">
        <v>2</v>
      </c>
      <c r="H59" s="86"/>
      <c r="I59" s="87" t="s">
        <v>48</v>
      </c>
      <c r="J59" s="87"/>
      <c r="K59" s="88" t="s">
        <v>46</v>
      </c>
      <c r="L59" s="88"/>
      <c r="M59" s="89" t="s">
        <v>55</v>
      </c>
      <c r="N59" s="90">
        <f>+N60</f>
        <v>0</v>
      </c>
      <c r="O59" s="90">
        <f>+O60</f>
        <v>4298978</v>
      </c>
      <c r="P59" s="90">
        <f t="shared" si="63"/>
        <v>4298978</v>
      </c>
      <c r="Q59" s="91"/>
      <c r="R59" s="92"/>
      <c r="S59" s="92"/>
      <c r="T59" s="90">
        <f>+T60</f>
        <v>0</v>
      </c>
      <c r="U59" s="90">
        <f t="shared" ref="U59:AC59" si="72">+U60</f>
        <v>0</v>
      </c>
      <c r="V59" s="90">
        <f t="shared" si="72"/>
        <v>0</v>
      </c>
      <c r="W59" s="90">
        <f t="shared" si="72"/>
        <v>0</v>
      </c>
      <c r="X59" s="90">
        <f t="shared" si="72"/>
        <v>0</v>
      </c>
      <c r="Y59" s="90">
        <f t="shared" si="72"/>
        <v>0</v>
      </c>
      <c r="Z59" s="90">
        <f t="shared" si="72"/>
        <v>0</v>
      </c>
      <c r="AA59" s="90">
        <f t="shared" si="72"/>
        <v>0</v>
      </c>
      <c r="AB59" s="90">
        <f t="shared" si="72"/>
        <v>0</v>
      </c>
      <c r="AC59" s="90">
        <f t="shared" si="72"/>
        <v>4298978</v>
      </c>
      <c r="AD59" s="90">
        <f t="shared" si="56"/>
        <v>4298978</v>
      </c>
      <c r="AE59" s="90">
        <f>+AE60</f>
        <v>0</v>
      </c>
      <c r="AF59" s="90">
        <f>+AF60</f>
        <v>0</v>
      </c>
      <c r="AG59" s="90">
        <f t="shared" si="57"/>
        <v>0</v>
      </c>
      <c r="AH59" s="90">
        <f>+AH60</f>
        <v>0</v>
      </c>
      <c r="AI59" s="90">
        <f>+AI60</f>
        <v>0</v>
      </c>
      <c r="AJ59" s="90">
        <f t="shared" si="58"/>
        <v>0</v>
      </c>
      <c r="AK59" s="90">
        <f>+AK60</f>
        <v>0</v>
      </c>
      <c r="AL59" s="90">
        <f>+AL60</f>
        <v>0</v>
      </c>
      <c r="AM59" s="90">
        <f t="shared" si="59"/>
        <v>0</v>
      </c>
      <c r="AN59" s="90">
        <f>+AN60</f>
        <v>0</v>
      </c>
      <c r="AO59" s="90">
        <f>+AO60</f>
        <v>0</v>
      </c>
      <c r="AP59" s="90">
        <f t="shared" si="60"/>
        <v>0</v>
      </c>
      <c r="AQ59" s="90">
        <f>+AQ60</f>
        <v>0</v>
      </c>
      <c r="AR59" s="90">
        <f>+AR60</f>
        <v>4298978</v>
      </c>
      <c r="AS59" s="90">
        <f t="shared" si="61"/>
        <v>4298978</v>
      </c>
      <c r="AT59" s="90"/>
      <c r="AU59" s="90"/>
      <c r="AV59" s="90"/>
      <c r="AW59" s="90"/>
      <c r="AX59" s="90"/>
      <c r="AY59" s="90"/>
      <c r="AZ59" s="90"/>
      <c r="BA59" s="90"/>
    </row>
    <row r="60" spans="2:53" ht="29.25">
      <c r="B60" s="73" t="str">
        <f t="shared" si="62"/>
        <v>1122000</v>
      </c>
      <c r="C60" s="93">
        <v>2023</v>
      </c>
      <c r="D60" s="93">
        <v>15</v>
      </c>
      <c r="E60" s="93">
        <v>1</v>
      </c>
      <c r="F60" s="93">
        <v>1</v>
      </c>
      <c r="G60" s="93">
        <v>2</v>
      </c>
      <c r="H60" s="93">
        <v>2000</v>
      </c>
      <c r="I60" s="93"/>
      <c r="J60" s="93"/>
      <c r="K60" s="94" t="s">
        <v>46</v>
      </c>
      <c r="L60" s="94"/>
      <c r="M60" s="95" t="s">
        <v>56</v>
      </c>
      <c r="N60" s="96">
        <f>+N61+N66</f>
        <v>0</v>
      </c>
      <c r="O60" s="96">
        <f>+O61+O66</f>
        <v>4298978</v>
      </c>
      <c r="P60" s="96">
        <f t="shared" si="63"/>
        <v>4298978</v>
      </c>
      <c r="Q60" s="97"/>
      <c r="R60" s="98"/>
      <c r="S60" s="98"/>
      <c r="T60" s="96">
        <f>+T61+T66</f>
        <v>0</v>
      </c>
      <c r="U60" s="96">
        <f t="shared" ref="U60:AB60" si="73">+U61+U66</f>
        <v>0</v>
      </c>
      <c r="V60" s="96">
        <f t="shared" si="73"/>
        <v>0</v>
      </c>
      <c r="W60" s="96">
        <f t="shared" si="73"/>
        <v>0</v>
      </c>
      <c r="X60" s="96">
        <f t="shared" si="73"/>
        <v>0</v>
      </c>
      <c r="Y60" s="96">
        <f t="shared" si="73"/>
        <v>0</v>
      </c>
      <c r="Z60" s="96">
        <f t="shared" si="73"/>
        <v>0</v>
      </c>
      <c r="AA60" s="96">
        <f t="shared" si="73"/>
        <v>0</v>
      </c>
      <c r="AB60" s="96">
        <f t="shared" si="73"/>
        <v>0</v>
      </c>
      <c r="AC60" s="96">
        <f>+AC61+AC66</f>
        <v>4298978</v>
      </c>
      <c r="AD60" s="96">
        <f t="shared" si="56"/>
        <v>4298978</v>
      </c>
      <c r="AE60" s="96">
        <f>+AE61+AE66</f>
        <v>0</v>
      </c>
      <c r="AF60" s="96">
        <f>+AF61+AF66</f>
        <v>0</v>
      </c>
      <c r="AG60" s="96">
        <f t="shared" si="57"/>
        <v>0</v>
      </c>
      <c r="AH60" s="96">
        <f>+AH61+AH66</f>
        <v>0</v>
      </c>
      <c r="AI60" s="96">
        <f>+AI61+AI66</f>
        <v>0</v>
      </c>
      <c r="AJ60" s="96">
        <f t="shared" si="58"/>
        <v>0</v>
      </c>
      <c r="AK60" s="96">
        <f>+AK61+AK66</f>
        <v>0</v>
      </c>
      <c r="AL60" s="96">
        <f>+AL61+AL66</f>
        <v>0</v>
      </c>
      <c r="AM60" s="96">
        <f t="shared" si="59"/>
        <v>0</v>
      </c>
      <c r="AN60" s="96">
        <f>+AN61+AN66</f>
        <v>0</v>
      </c>
      <c r="AO60" s="96">
        <f>+AO61+AO66</f>
        <v>0</v>
      </c>
      <c r="AP60" s="96">
        <f t="shared" si="60"/>
        <v>0</v>
      </c>
      <c r="AQ60" s="96">
        <f>+AQ61+AQ66</f>
        <v>0</v>
      </c>
      <c r="AR60" s="96">
        <f>+AR61+AR66</f>
        <v>4298978</v>
      </c>
      <c r="AS60" s="96">
        <f t="shared" si="61"/>
        <v>4298978</v>
      </c>
      <c r="AT60" s="96"/>
      <c r="AU60" s="96"/>
      <c r="AV60" s="96"/>
      <c r="AW60" s="96"/>
      <c r="AX60" s="96"/>
      <c r="AY60" s="96"/>
      <c r="AZ60" s="96"/>
      <c r="BA60" s="96"/>
    </row>
    <row r="61" spans="2:53" ht="58.5">
      <c r="B61" s="73" t="str">
        <f t="shared" si="62"/>
        <v>11220002700</v>
      </c>
      <c r="C61" s="99">
        <v>2023</v>
      </c>
      <c r="D61" s="99">
        <v>15</v>
      </c>
      <c r="E61" s="99">
        <v>1</v>
      </c>
      <c r="F61" s="99">
        <v>1</v>
      </c>
      <c r="G61" s="99">
        <v>2</v>
      </c>
      <c r="H61" s="99">
        <v>2000</v>
      </c>
      <c r="I61" s="99">
        <v>2700</v>
      </c>
      <c r="J61" s="99"/>
      <c r="K61" s="100"/>
      <c r="L61" s="100"/>
      <c r="M61" s="101" t="s">
        <v>57</v>
      </c>
      <c r="N61" s="102">
        <f>+N62+N64</f>
        <v>0</v>
      </c>
      <c r="O61" s="102">
        <f>+O62+O64</f>
        <v>1294110</v>
      </c>
      <c r="P61" s="102">
        <f t="shared" si="63"/>
        <v>1294110</v>
      </c>
      <c r="Q61" s="103"/>
      <c r="R61" s="104"/>
      <c r="S61" s="104"/>
      <c r="T61" s="102">
        <f>+T62+T64</f>
        <v>0</v>
      </c>
      <c r="U61" s="102">
        <f t="shared" ref="U61:AC61" si="74">+U62+U64</f>
        <v>0</v>
      </c>
      <c r="V61" s="102">
        <f>+V62+V64</f>
        <v>0</v>
      </c>
      <c r="W61" s="102">
        <f t="shared" si="74"/>
        <v>0</v>
      </c>
      <c r="X61" s="102">
        <f t="shared" si="74"/>
        <v>0</v>
      </c>
      <c r="Y61" s="102">
        <f t="shared" si="74"/>
        <v>0</v>
      </c>
      <c r="Z61" s="102">
        <f t="shared" si="74"/>
        <v>0</v>
      </c>
      <c r="AA61" s="102">
        <f t="shared" si="74"/>
        <v>0</v>
      </c>
      <c r="AB61" s="102">
        <f t="shared" si="74"/>
        <v>0</v>
      </c>
      <c r="AC61" s="102">
        <f t="shared" si="74"/>
        <v>1294110</v>
      </c>
      <c r="AD61" s="102">
        <f t="shared" si="56"/>
        <v>1294110</v>
      </c>
      <c r="AE61" s="102">
        <f>+AE62+AE64</f>
        <v>0</v>
      </c>
      <c r="AF61" s="102">
        <f>+AF62+AF64</f>
        <v>0</v>
      </c>
      <c r="AG61" s="102">
        <f t="shared" si="57"/>
        <v>0</v>
      </c>
      <c r="AH61" s="102">
        <f>+AH62+AH64</f>
        <v>0</v>
      </c>
      <c r="AI61" s="102">
        <f>+AI62+AI64</f>
        <v>0</v>
      </c>
      <c r="AJ61" s="102">
        <f t="shared" si="58"/>
        <v>0</v>
      </c>
      <c r="AK61" s="102">
        <f>+AK62+AK64</f>
        <v>0</v>
      </c>
      <c r="AL61" s="102">
        <f>+AL62+AL64</f>
        <v>0</v>
      </c>
      <c r="AM61" s="102">
        <f t="shared" si="59"/>
        <v>0</v>
      </c>
      <c r="AN61" s="102">
        <f>+AN62+AN64</f>
        <v>0</v>
      </c>
      <c r="AO61" s="102">
        <f>+AO62+AO64</f>
        <v>0</v>
      </c>
      <c r="AP61" s="102">
        <f t="shared" si="60"/>
        <v>0</v>
      </c>
      <c r="AQ61" s="102">
        <f>+AQ62+AQ64</f>
        <v>0</v>
      </c>
      <c r="AR61" s="102">
        <f>+AR62+AR64</f>
        <v>1294110</v>
      </c>
      <c r="AS61" s="102">
        <f t="shared" si="61"/>
        <v>1294110</v>
      </c>
      <c r="AT61" s="102"/>
      <c r="AU61" s="102"/>
      <c r="AV61" s="102"/>
      <c r="AW61" s="102"/>
      <c r="AX61" s="102"/>
      <c r="AY61" s="102"/>
      <c r="AZ61" s="102"/>
      <c r="BA61" s="102"/>
    </row>
    <row r="62" spans="2:53" ht="58.5">
      <c r="B62" s="73" t="str">
        <f t="shared" si="62"/>
        <v>11220002700271</v>
      </c>
      <c r="C62" s="105">
        <v>2023</v>
      </c>
      <c r="D62" s="105">
        <v>15</v>
      </c>
      <c r="E62" s="105">
        <v>1</v>
      </c>
      <c r="F62" s="105">
        <v>1</v>
      </c>
      <c r="G62" s="105">
        <v>2</v>
      </c>
      <c r="H62" s="105">
        <v>2000</v>
      </c>
      <c r="I62" s="105">
        <v>2700</v>
      </c>
      <c r="J62" s="105">
        <v>271</v>
      </c>
      <c r="K62" s="106"/>
      <c r="L62" s="106"/>
      <c r="M62" s="107" t="s">
        <v>58</v>
      </c>
      <c r="N62" s="108">
        <f>+N63</f>
        <v>0</v>
      </c>
      <c r="O62" s="108">
        <f>+O63</f>
        <v>1294110</v>
      </c>
      <c r="P62" s="108">
        <f t="shared" si="63"/>
        <v>1294110</v>
      </c>
      <c r="Q62" s="109"/>
      <c r="R62" s="110"/>
      <c r="S62" s="110"/>
      <c r="T62" s="108">
        <f>+T63</f>
        <v>0</v>
      </c>
      <c r="U62" s="108">
        <f t="shared" ref="U62:AC62" si="75">+U63</f>
        <v>0</v>
      </c>
      <c r="V62" s="108">
        <f t="shared" si="75"/>
        <v>0</v>
      </c>
      <c r="W62" s="108">
        <f t="shared" si="75"/>
        <v>0</v>
      </c>
      <c r="X62" s="108">
        <f t="shared" si="75"/>
        <v>0</v>
      </c>
      <c r="Y62" s="108">
        <f t="shared" si="75"/>
        <v>0</v>
      </c>
      <c r="Z62" s="108">
        <f t="shared" si="75"/>
        <v>0</v>
      </c>
      <c r="AA62" s="108">
        <f t="shared" si="75"/>
        <v>0</v>
      </c>
      <c r="AB62" s="108">
        <f t="shared" si="75"/>
        <v>0</v>
      </c>
      <c r="AC62" s="108">
        <f t="shared" si="75"/>
        <v>1294110</v>
      </c>
      <c r="AD62" s="108">
        <f t="shared" si="56"/>
        <v>1294110</v>
      </c>
      <c r="AE62" s="108">
        <f>+AE63</f>
        <v>0</v>
      </c>
      <c r="AF62" s="108">
        <f>+AF63</f>
        <v>0</v>
      </c>
      <c r="AG62" s="108">
        <f t="shared" si="57"/>
        <v>0</v>
      </c>
      <c r="AH62" s="108">
        <f>+AH63</f>
        <v>0</v>
      </c>
      <c r="AI62" s="108">
        <f>+AI63</f>
        <v>0</v>
      </c>
      <c r="AJ62" s="108">
        <f t="shared" si="58"/>
        <v>0</v>
      </c>
      <c r="AK62" s="108">
        <f>+AK63</f>
        <v>0</v>
      </c>
      <c r="AL62" s="108">
        <f>+AL63</f>
        <v>0</v>
      </c>
      <c r="AM62" s="108">
        <f t="shared" si="59"/>
        <v>0</v>
      </c>
      <c r="AN62" s="108">
        <f>+AN63</f>
        <v>0</v>
      </c>
      <c r="AO62" s="108">
        <f>+AO63</f>
        <v>0</v>
      </c>
      <c r="AP62" s="108">
        <f t="shared" si="60"/>
        <v>0</v>
      </c>
      <c r="AQ62" s="108">
        <f>+AQ63</f>
        <v>0</v>
      </c>
      <c r="AR62" s="108">
        <f>+AR63</f>
        <v>1294110</v>
      </c>
      <c r="AS62" s="108">
        <f t="shared" si="61"/>
        <v>1294110</v>
      </c>
      <c r="AT62" s="108"/>
      <c r="AU62" s="108"/>
      <c r="AV62" s="108"/>
      <c r="AW62" s="108"/>
      <c r="AX62" s="108"/>
      <c r="AY62" s="108"/>
      <c r="AZ62" s="108"/>
      <c r="BA62" s="108"/>
    </row>
    <row r="63" spans="2:53" ht="29.25">
      <c r="B63" s="73" t="str">
        <f t="shared" si="62"/>
        <v>112200027002711</v>
      </c>
      <c r="C63" s="111">
        <v>2023</v>
      </c>
      <c r="D63" s="111">
        <v>15</v>
      </c>
      <c r="E63" s="111">
        <v>1</v>
      </c>
      <c r="F63" s="111">
        <v>1</v>
      </c>
      <c r="G63" s="111">
        <v>2</v>
      </c>
      <c r="H63" s="111">
        <v>2000</v>
      </c>
      <c r="I63" s="111">
        <v>2700</v>
      </c>
      <c r="J63" s="111">
        <v>271</v>
      </c>
      <c r="K63" s="112">
        <v>1</v>
      </c>
      <c r="L63" s="112"/>
      <c r="M63" s="113" t="s">
        <v>59</v>
      </c>
      <c r="N63" s="114">
        <f>IFERROR(VLOOKUP($B63,[5]MEX!$B$51:$S$1084,13,0),0)</f>
        <v>0</v>
      </c>
      <c r="O63" s="114">
        <f>IFERROR(VLOOKUP($B63,[5]MEX!$B$51:$S$1084,14,0),0)</f>
        <v>1294110</v>
      </c>
      <c r="P63" s="114">
        <f t="shared" si="63"/>
        <v>1294110</v>
      </c>
      <c r="Q63" s="115" t="s">
        <v>60</v>
      </c>
      <c r="R63" s="116">
        <f>IFERROR(VLOOKUP($B63,[5]MEX!$B$51:$S$1084,17,0),0)</f>
        <v>1804</v>
      </c>
      <c r="S63" s="116">
        <f>IFERROR(VLOOKUP($B63,[5]MEX!$B$51:$S$1084,18,0),0)</f>
        <v>0</v>
      </c>
      <c r="T63" s="114">
        <v>0</v>
      </c>
      <c r="U63" s="114">
        <v>0</v>
      </c>
      <c r="V63" s="114">
        <v>0</v>
      </c>
      <c r="W63" s="114">
        <v>0</v>
      </c>
      <c r="X63" s="114">
        <v>0</v>
      </c>
      <c r="Y63" s="114">
        <v>0</v>
      </c>
      <c r="Z63" s="114">
        <v>0</v>
      </c>
      <c r="AA63" s="114">
        <v>0</v>
      </c>
      <c r="AB63" s="114">
        <f>N63+T63-X63</f>
        <v>0</v>
      </c>
      <c r="AC63" s="114">
        <f>O63+U63-Y63</f>
        <v>1294110</v>
      </c>
      <c r="AD63" s="114">
        <f t="shared" si="56"/>
        <v>1294110</v>
      </c>
      <c r="AE63" s="114">
        <v>0</v>
      </c>
      <c r="AF63" s="114">
        <v>0</v>
      </c>
      <c r="AG63" s="114">
        <f t="shared" si="57"/>
        <v>0</v>
      </c>
      <c r="AH63" s="114">
        <v>0</v>
      </c>
      <c r="AI63" s="114">
        <v>0</v>
      </c>
      <c r="AJ63" s="114">
        <f t="shared" si="58"/>
        <v>0</v>
      </c>
      <c r="AK63" s="114">
        <v>0</v>
      </c>
      <c r="AL63" s="114">
        <v>0</v>
      </c>
      <c r="AM63" s="114">
        <f t="shared" si="59"/>
        <v>0</v>
      </c>
      <c r="AN63" s="114">
        <v>0</v>
      </c>
      <c r="AO63" s="114">
        <v>0</v>
      </c>
      <c r="AP63" s="114">
        <f t="shared" si="60"/>
        <v>0</v>
      </c>
      <c r="AQ63" s="114">
        <f>AB63-AE63-AH63-AK63-AN63</f>
        <v>0</v>
      </c>
      <c r="AR63" s="114">
        <f>AC63-AF63-AI63-AL63-AO63</f>
        <v>1294110</v>
      </c>
      <c r="AS63" s="114">
        <f t="shared" si="61"/>
        <v>1294110</v>
      </c>
      <c r="AT63" s="114">
        <f>R63+V63-Z63</f>
        <v>1804</v>
      </c>
      <c r="AU63" s="114">
        <f>S63+W63-AA63</f>
        <v>0</v>
      </c>
      <c r="AV63" s="114">
        <v>0</v>
      </c>
      <c r="AW63" s="114">
        <v>0</v>
      </c>
      <c r="AX63" s="114">
        <v>0</v>
      </c>
      <c r="AY63" s="114">
        <v>0</v>
      </c>
      <c r="AZ63" s="114">
        <f t="shared" ref="AZ63:BA122" si="76">AT63-AV63-AX63</f>
        <v>1804</v>
      </c>
      <c r="BA63" s="114">
        <f t="shared" si="76"/>
        <v>0</v>
      </c>
    </row>
    <row r="64" spans="2:53" ht="29.25" hidden="1">
      <c r="B64" s="73" t="str">
        <f t="shared" si="62"/>
        <v>11220002700272</v>
      </c>
      <c r="C64" s="105">
        <v>2023</v>
      </c>
      <c r="D64" s="105">
        <v>15</v>
      </c>
      <c r="E64" s="105">
        <v>1</v>
      </c>
      <c r="F64" s="105">
        <v>1</v>
      </c>
      <c r="G64" s="105">
        <v>2</v>
      </c>
      <c r="H64" s="105">
        <v>2000</v>
      </c>
      <c r="I64" s="105">
        <v>2700</v>
      </c>
      <c r="J64" s="105">
        <v>272</v>
      </c>
      <c r="K64" s="106"/>
      <c r="L64" s="106"/>
      <c r="M64" s="107" t="s">
        <v>61</v>
      </c>
      <c r="N64" s="108">
        <f>+N65</f>
        <v>0</v>
      </c>
      <c r="O64" s="108">
        <f>+O65</f>
        <v>0</v>
      </c>
      <c r="P64" s="108">
        <f t="shared" si="63"/>
        <v>0</v>
      </c>
      <c r="Q64" s="109"/>
      <c r="R64" s="110"/>
      <c r="S64" s="110"/>
      <c r="T64" s="108">
        <f>+T65</f>
        <v>0</v>
      </c>
      <c r="U64" s="108">
        <f t="shared" ref="U64:AC64" si="77">+U65</f>
        <v>0</v>
      </c>
      <c r="V64" s="108">
        <f t="shared" si="77"/>
        <v>0</v>
      </c>
      <c r="W64" s="108">
        <f t="shared" si="77"/>
        <v>0</v>
      </c>
      <c r="X64" s="108">
        <f t="shared" si="77"/>
        <v>0</v>
      </c>
      <c r="Y64" s="108">
        <f t="shared" si="77"/>
        <v>0</v>
      </c>
      <c r="Z64" s="108">
        <f t="shared" si="77"/>
        <v>0</v>
      </c>
      <c r="AA64" s="108">
        <f t="shared" si="77"/>
        <v>0</v>
      </c>
      <c r="AB64" s="108">
        <f t="shared" si="77"/>
        <v>0</v>
      </c>
      <c r="AC64" s="108">
        <f t="shared" si="77"/>
        <v>0</v>
      </c>
      <c r="AD64" s="108">
        <f t="shared" si="56"/>
        <v>0</v>
      </c>
      <c r="AE64" s="108">
        <f>+AE65</f>
        <v>0</v>
      </c>
      <c r="AF64" s="108">
        <f>+AF65</f>
        <v>0</v>
      </c>
      <c r="AG64" s="108">
        <f t="shared" si="57"/>
        <v>0</v>
      </c>
      <c r="AH64" s="108">
        <f>+AH65</f>
        <v>0</v>
      </c>
      <c r="AI64" s="108">
        <f>+AI65</f>
        <v>0</v>
      </c>
      <c r="AJ64" s="108">
        <f t="shared" si="58"/>
        <v>0</v>
      </c>
      <c r="AK64" s="108">
        <f>+AK65</f>
        <v>0</v>
      </c>
      <c r="AL64" s="108">
        <f>+AL65</f>
        <v>0</v>
      </c>
      <c r="AM64" s="108">
        <f t="shared" si="59"/>
        <v>0</v>
      </c>
      <c r="AN64" s="108">
        <f>+AN65</f>
        <v>0</v>
      </c>
      <c r="AO64" s="108">
        <f>+AO65</f>
        <v>0</v>
      </c>
      <c r="AP64" s="108">
        <f t="shared" si="60"/>
        <v>0</v>
      </c>
      <c r="AQ64" s="108">
        <f>+AQ65</f>
        <v>0</v>
      </c>
      <c r="AR64" s="108">
        <f>+AR65</f>
        <v>0</v>
      </c>
      <c r="AS64" s="108">
        <f t="shared" si="61"/>
        <v>0</v>
      </c>
      <c r="AT64" s="108"/>
      <c r="AU64" s="108"/>
      <c r="AV64" s="108"/>
      <c r="AW64" s="108"/>
      <c r="AX64" s="108"/>
      <c r="AY64" s="108"/>
      <c r="AZ64" s="108"/>
      <c r="BA64" s="108"/>
    </row>
    <row r="65" spans="1:53" ht="29.25" hidden="1">
      <c r="A65" s="4"/>
      <c r="B65" s="73" t="str">
        <f t="shared" si="62"/>
        <v>112200027002721</v>
      </c>
      <c r="C65" s="111">
        <v>2023</v>
      </c>
      <c r="D65" s="111">
        <v>15</v>
      </c>
      <c r="E65" s="111">
        <v>1</v>
      </c>
      <c r="F65" s="111">
        <v>1</v>
      </c>
      <c r="G65" s="111">
        <v>2</v>
      </c>
      <c r="H65" s="111">
        <v>2000</v>
      </c>
      <c r="I65" s="111">
        <v>2700</v>
      </c>
      <c r="J65" s="111">
        <v>272</v>
      </c>
      <c r="K65" s="112">
        <v>1</v>
      </c>
      <c r="L65" s="112"/>
      <c r="M65" s="113" t="s">
        <v>62</v>
      </c>
      <c r="N65" s="114">
        <f>IFERROR(VLOOKUP($B65,[5]MEX!$B$51:$S$1084,13,0),0)</f>
        <v>0</v>
      </c>
      <c r="O65" s="114">
        <f>IFERROR(VLOOKUP($B65,[5]MEX!$B$51:$S$1084,14,0),0)</f>
        <v>0</v>
      </c>
      <c r="P65" s="114">
        <f t="shared" si="63"/>
        <v>0</v>
      </c>
      <c r="Q65" s="115" t="s">
        <v>60</v>
      </c>
      <c r="R65" s="116">
        <f>IFERROR(VLOOKUP($B65,[5]MEX!$B$51:$S$1084,17,0),0)</f>
        <v>0</v>
      </c>
      <c r="S65" s="116">
        <f>IFERROR(VLOOKUP($B65,[5]MEX!$B$51:$S$1084,18,0),0)</f>
        <v>0</v>
      </c>
      <c r="T65" s="114">
        <v>0</v>
      </c>
      <c r="U65" s="114">
        <v>0</v>
      </c>
      <c r="V65" s="114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114">
        <f>N65+T65-X65</f>
        <v>0</v>
      </c>
      <c r="AC65" s="114">
        <f>O65+U65-Y65</f>
        <v>0</v>
      </c>
      <c r="AD65" s="114">
        <f t="shared" si="56"/>
        <v>0</v>
      </c>
      <c r="AE65" s="114">
        <v>0</v>
      </c>
      <c r="AF65" s="114">
        <v>0</v>
      </c>
      <c r="AG65" s="114">
        <f t="shared" si="57"/>
        <v>0</v>
      </c>
      <c r="AH65" s="114">
        <v>0</v>
      </c>
      <c r="AI65" s="114">
        <v>0</v>
      </c>
      <c r="AJ65" s="114">
        <f t="shared" si="58"/>
        <v>0</v>
      </c>
      <c r="AK65" s="114">
        <v>0</v>
      </c>
      <c r="AL65" s="114">
        <v>0</v>
      </c>
      <c r="AM65" s="114">
        <f t="shared" si="59"/>
        <v>0</v>
      </c>
      <c r="AN65" s="114">
        <v>0</v>
      </c>
      <c r="AO65" s="114">
        <v>0</v>
      </c>
      <c r="AP65" s="114">
        <f t="shared" si="60"/>
        <v>0</v>
      </c>
      <c r="AQ65" s="114">
        <f>AB65-AE65-AH65-AK65-AN65</f>
        <v>0</v>
      </c>
      <c r="AR65" s="114">
        <f>AC65-AF65-AI65-AL65-AO65</f>
        <v>0</v>
      </c>
      <c r="AS65" s="114">
        <f t="shared" si="61"/>
        <v>0</v>
      </c>
      <c r="AT65" s="114">
        <f>R65+V65-Z65</f>
        <v>0</v>
      </c>
      <c r="AU65" s="114">
        <f>S65+W65-AA65</f>
        <v>0</v>
      </c>
      <c r="AV65" s="114">
        <v>0</v>
      </c>
      <c r="AW65" s="114">
        <v>0</v>
      </c>
      <c r="AX65" s="114">
        <v>0</v>
      </c>
      <c r="AY65" s="114">
        <v>0</v>
      </c>
      <c r="AZ65" s="114">
        <f t="shared" si="76"/>
        <v>0</v>
      </c>
      <c r="BA65" s="114">
        <f t="shared" si="76"/>
        <v>0</v>
      </c>
    </row>
    <row r="66" spans="1:53" ht="29.25">
      <c r="B66" s="73" t="str">
        <f t="shared" si="62"/>
        <v>11220002800</v>
      </c>
      <c r="C66" s="99">
        <v>2023</v>
      </c>
      <c r="D66" s="99">
        <v>15</v>
      </c>
      <c r="E66" s="99">
        <v>1</v>
      </c>
      <c r="F66" s="99">
        <v>1</v>
      </c>
      <c r="G66" s="99">
        <v>2</v>
      </c>
      <c r="H66" s="99">
        <v>2000</v>
      </c>
      <c r="I66" s="99">
        <v>2800</v>
      </c>
      <c r="J66" s="99"/>
      <c r="K66" s="100"/>
      <c r="L66" s="100"/>
      <c r="M66" s="101" t="s">
        <v>63</v>
      </c>
      <c r="N66" s="102">
        <f>+N67</f>
        <v>0</v>
      </c>
      <c r="O66" s="102">
        <f>+O67</f>
        <v>3004868</v>
      </c>
      <c r="P66" s="102">
        <f t="shared" si="63"/>
        <v>3004868</v>
      </c>
      <c r="Q66" s="103"/>
      <c r="R66" s="104"/>
      <c r="S66" s="104"/>
      <c r="T66" s="102">
        <f>+T67</f>
        <v>0</v>
      </c>
      <c r="U66" s="102">
        <f t="shared" ref="U66:AC67" si="78">+U67</f>
        <v>0</v>
      </c>
      <c r="V66" s="102">
        <f t="shared" si="78"/>
        <v>0</v>
      </c>
      <c r="W66" s="102">
        <f t="shared" si="78"/>
        <v>0</v>
      </c>
      <c r="X66" s="102">
        <f t="shared" si="78"/>
        <v>0</v>
      </c>
      <c r="Y66" s="102">
        <f t="shared" si="78"/>
        <v>0</v>
      </c>
      <c r="Z66" s="102">
        <f t="shared" si="78"/>
        <v>0</v>
      </c>
      <c r="AA66" s="102">
        <f t="shared" si="78"/>
        <v>0</v>
      </c>
      <c r="AB66" s="102">
        <f t="shared" si="78"/>
        <v>0</v>
      </c>
      <c r="AC66" s="102">
        <f t="shared" si="78"/>
        <v>3004868</v>
      </c>
      <c r="AD66" s="102">
        <f t="shared" si="56"/>
        <v>3004868</v>
      </c>
      <c r="AE66" s="102">
        <f>+AE67</f>
        <v>0</v>
      </c>
      <c r="AF66" s="102">
        <f>+AF67</f>
        <v>0</v>
      </c>
      <c r="AG66" s="102">
        <f t="shared" si="57"/>
        <v>0</v>
      </c>
      <c r="AH66" s="102">
        <f>+AH67</f>
        <v>0</v>
      </c>
      <c r="AI66" s="102">
        <f>+AI67</f>
        <v>0</v>
      </c>
      <c r="AJ66" s="102">
        <f t="shared" si="58"/>
        <v>0</v>
      </c>
      <c r="AK66" s="102">
        <f>+AK67</f>
        <v>0</v>
      </c>
      <c r="AL66" s="102">
        <f>+AL67</f>
        <v>0</v>
      </c>
      <c r="AM66" s="102">
        <f t="shared" si="59"/>
        <v>0</v>
      </c>
      <c r="AN66" s="102">
        <f>+AN67</f>
        <v>0</v>
      </c>
      <c r="AO66" s="102">
        <f>+AO67</f>
        <v>0</v>
      </c>
      <c r="AP66" s="102">
        <f t="shared" si="60"/>
        <v>0</v>
      </c>
      <c r="AQ66" s="102">
        <f>+AQ67</f>
        <v>0</v>
      </c>
      <c r="AR66" s="102">
        <f>+AR67</f>
        <v>3004868</v>
      </c>
      <c r="AS66" s="102">
        <f t="shared" si="61"/>
        <v>3004868</v>
      </c>
      <c r="AT66" s="102"/>
      <c r="AU66" s="102"/>
      <c r="AV66" s="102"/>
      <c r="AW66" s="102"/>
      <c r="AX66" s="102"/>
      <c r="AY66" s="102"/>
      <c r="AZ66" s="102"/>
      <c r="BA66" s="102"/>
    </row>
    <row r="67" spans="1:53" ht="58.5">
      <c r="B67" s="73" t="str">
        <f t="shared" si="62"/>
        <v>11220002800283</v>
      </c>
      <c r="C67" s="105">
        <v>2023</v>
      </c>
      <c r="D67" s="105">
        <v>15</v>
      </c>
      <c r="E67" s="105">
        <v>1</v>
      </c>
      <c r="F67" s="105">
        <v>1</v>
      </c>
      <c r="G67" s="105">
        <v>2</v>
      </c>
      <c r="H67" s="105">
        <v>2000</v>
      </c>
      <c r="I67" s="105">
        <v>2800</v>
      </c>
      <c r="J67" s="105">
        <v>283</v>
      </c>
      <c r="K67" s="106"/>
      <c r="L67" s="106"/>
      <c r="M67" s="107" t="s">
        <v>64</v>
      </c>
      <c r="N67" s="108">
        <f>+N68</f>
        <v>0</v>
      </c>
      <c r="O67" s="108">
        <f>+O68</f>
        <v>3004868</v>
      </c>
      <c r="P67" s="108">
        <f t="shared" si="63"/>
        <v>3004868</v>
      </c>
      <c r="Q67" s="109"/>
      <c r="R67" s="110"/>
      <c r="S67" s="110"/>
      <c r="T67" s="108">
        <f>+T68</f>
        <v>0</v>
      </c>
      <c r="U67" s="108">
        <f t="shared" si="78"/>
        <v>0</v>
      </c>
      <c r="V67" s="108">
        <f>+V68</f>
        <v>0</v>
      </c>
      <c r="W67" s="108">
        <f t="shared" si="78"/>
        <v>0</v>
      </c>
      <c r="X67" s="108">
        <f t="shared" si="78"/>
        <v>0</v>
      </c>
      <c r="Y67" s="108">
        <f t="shared" si="78"/>
        <v>0</v>
      </c>
      <c r="Z67" s="108">
        <f t="shared" si="78"/>
        <v>0</v>
      </c>
      <c r="AA67" s="108">
        <f t="shared" si="78"/>
        <v>0</v>
      </c>
      <c r="AB67" s="108">
        <f t="shared" si="78"/>
        <v>0</v>
      </c>
      <c r="AC67" s="108">
        <f t="shared" si="78"/>
        <v>3004868</v>
      </c>
      <c r="AD67" s="108">
        <f t="shared" si="56"/>
        <v>3004868</v>
      </c>
      <c r="AE67" s="108">
        <f>+AE68</f>
        <v>0</v>
      </c>
      <c r="AF67" s="108">
        <f>+AF68</f>
        <v>0</v>
      </c>
      <c r="AG67" s="108">
        <f t="shared" si="57"/>
        <v>0</v>
      </c>
      <c r="AH67" s="108">
        <f>+AH68</f>
        <v>0</v>
      </c>
      <c r="AI67" s="108">
        <f>+AI68</f>
        <v>0</v>
      </c>
      <c r="AJ67" s="108">
        <f t="shared" si="58"/>
        <v>0</v>
      </c>
      <c r="AK67" s="108">
        <f>+AK68</f>
        <v>0</v>
      </c>
      <c r="AL67" s="108">
        <f>+AL68</f>
        <v>0</v>
      </c>
      <c r="AM67" s="108">
        <f t="shared" si="59"/>
        <v>0</v>
      </c>
      <c r="AN67" s="108">
        <f>+AN68</f>
        <v>0</v>
      </c>
      <c r="AO67" s="108">
        <f>+AO68</f>
        <v>0</v>
      </c>
      <c r="AP67" s="108">
        <f t="shared" si="60"/>
        <v>0</v>
      </c>
      <c r="AQ67" s="108">
        <f>+AQ68</f>
        <v>0</v>
      </c>
      <c r="AR67" s="108">
        <f>+AR68</f>
        <v>3004868</v>
      </c>
      <c r="AS67" s="108">
        <f t="shared" si="61"/>
        <v>3004868</v>
      </c>
      <c r="AT67" s="108"/>
      <c r="AU67" s="108"/>
      <c r="AV67" s="108"/>
      <c r="AW67" s="108"/>
      <c r="AX67" s="108"/>
      <c r="AY67" s="108"/>
      <c r="AZ67" s="108"/>
      <c r="BA67" s="108"/>
    </row>
    <row r="68" spans="1:53" ht="58.5">
      <c r="B68" s="73" t="str">
        <f t="shared" si="62"/>
        <v>112200028002831</v>
      </c>
      <c r="C68" s="111">
        <v>2023</v>
      </c>
      <c r="D68" s="111">
        <v>15</v>
      </c>
      <c r="E68" s="111">
        <v>1</v>
      </c>
      <c r="F68" s="111">
        <v>1</v>
      </c>
      <c r="G68" s="111">
        <v>2</v>
      </c>
      <c r="H68" s="111">
        <v>2000</v>
      </c>
      <c r="I68" s="111">
        <v>2800</v>
      </c>
      <c r="J68" s="111">
        <v>283</v>
      </c>
      <c r="K68" s="112">
        <v>1</v>
      </c>
      <c r="L68" s="112"/>
      <c r="M68" s="117" t="s">
        <v>65</v>
      </c>
      <c r="N68" s="118">
        <f>SUM(N69:N72)</f>
        <v>0</v>
      </c>
      <c r="O68" s="118">
        <f>SUM(O69:O72)</f>
        <v>3004868</v>
      </c>
      <c r="P68" s="118">
        <f t="shared" si="63"/>
        <v>3004868</v>
      </c>
      <c r="Q68" s="115"/>
      <c r="R68" s="119"/>
      <c r="S68" s="119"/>
      <c r="T68" s="118">
        <f>SUM(T69:T72)</f>
        <v>0</v>
      </c>
      <c r="U68" s="118">
        <f t="shared" ref="U68:AC68" si="79">SUM(U69:U72)</f>
        <v>0</v>
      </c>
      <c r="V68" s="118">
        <f>SUM(V69:V72)</f>
        <v>0</v>
      </c>
      <c r="W68" s="118">
        <f t="shared" si="79"/>
        <v>0</v>
      </c>
      <c r="X68" s="118">
        <f t="shared" si="79"/>
        <v>0</v>
      </c>
      <c r="Y68" s="118">
        <f t="shared" si="79"/>
        <v>0</v>
      </c>
      <c r="Z68" s="118">
        <f t="shared" si="79"/>
        <v>0</v>
      </c>
      <c r="AA68" s="118">
        <f t="shared" si="79"/>
        <v>0</v>
      </c>
      <c r="AB68" s="118">
        <f t="shared" si="79"/>
        <v>0</v>
      </c>
      <c r="AC68" s="118">
        <f t="shared" si="79"/>
        <v>3004868</v>
      </c>
      <c r="AD68" s="118">
        <f t="shared" si="56"/>
        <v>3004868</v>
      </c>
      <c r="AE68" s="118">
        <f>SUM(AE69:AE72)</f>
        <v>0</v>
      </c>
      <c r="AF68" s="118">
        <f>SUM(AF69:AF72)</f>
        <v>0</v>
      </c>
      <c r="AG68" s="118">
        <f t="shared" si="57"/>
        <v>0</v>
      </c>
      <c r="AH68" s="118">
        <f>SUM(AH69:AH72)</f>
        <v>0</v>
      </c>
      <c r="AI68" s="118">
        <f>SUM(AI69:AI72)</f>
        <v>0</v>
      </c>
      <c r="AJ68" s="118">
        <f t="shared" si="58"/>
        <v>0</v>
      </c>
      <c r="AK68" s="118">
        <f>SUM(AK69:AK72)</f>
        <v>0</v>
      </c>
      <c r="AL68" s="118">
        <f>SUM(AL69:AL72)</f>
        <v>0</v>
      </c>
      <c r="AM68" s="118">
        <f t="shared" si="59"/>
        <v>0</v>
      </c>
      <c r="AN68" s="118">
        <f>SUM(AN69:AN72)</f>
        <v>0</v>
      </c>
      <c r="AO68" s="118">
        <f>SUM(AO69:AO72)</f>
        <v>0</v>
      </c>
      <c r="AP68" s="118">
        <f t="shared" si="60"/>
        <v>0</v>
      </c>
      <c r="AQ68" s="118">
        <f>SUM(AQ69:AQ72)</f>
        <v>0</v>
      </c>
      <c r="AR68" s="118">
        <f>SUM(AR69:AR72)</f>
        <v>3004868</v>
      </c>
      <c r="AS68" s="118">
        <f t="shared" si="61"/>
        <v>3004868</v>
      </c>
      <c r="AT68" s="118"/>
      <c r="AU68" s="118"/>
      <c r="AV68" s="118"/>
      <c r="AW68" s="118"/>
      <c r="AX68" s="118"/>
      <c r="AY68" s="118"/>
      <c r="AZ68" s="118"/>
      <c r="BA68" s="118"/>
    </row>
    <row r="69" spans="1:53" ht="29.25">
      <c r="B69" s="73" t="str">
        <f t="shared" si="62"/>
        <v>112200028002831001</v>
      </c>
      <c r="C69" s="111">
        <v>2023</v>
      </c>
      <c r="D69" s="111">
        <v>15</v>
      </c>
      <c r="E69" s="111">
        <v>1</v>
      </c>
      <c r="F69" s="111">
        <v>1</v>
      </c>
      <c r="G69" s="111">
        <v>2</v>
      </c>
      <c r="H69" s="111">
        <v>2000</v>
      </c>
      <c r="I69" s="111">
        <v>2800</v>
      </c>
      <c r="J69" s="111">
        <v>283</v>
      </c>
      <c r="K69" s="120">
        <v>1001</v>
      </c>
      <c r="L69" s="120"/>
      <c r="M69" s="113" t="s">
        <v>66</v>
      </c>
      <c r="N69" s="114">
        <f>IFERROR(VLOOKUP($B69,[5]MEX!$B$51:$S$1084,13,0),0)</f>
        <v>0</v>
      </c>
      <c r="O69" s="114">
        <f>IFERROR(VLOOKUP($B69,[5]MEX!$B$51:$S$1084,14,0),0)</f>
        <v>220756</v>
      </c>
      <c r="P69" s="114">
        <f t="shared" si="63"/>
        <v>220756</v>
      </c>
      <c r="Q69" s="115" t="s">
        <v>60</v>
      </c>
      <c r="R69" s="116">
        <f>IFERROR(VLOOKUP($B69,[5]MEX!$B$51:$S$1084,17,0),0)</f>
        <v>203</v>
      </c>
      <c r="S69" s="116">
        <f>IFERROR(VLOOKUP($B69,[5]MEX!$B$51:$S$1084,18,0),0)</f>
        <v>0</v>
      </c>
      <c r="T69" s="114">
        <v>0</v>
      </c>
      <c r="U69" s="114">
        <v>0</v>
      </c>
      <c r="V69" s="114">
        <v>0</v>
      </c>
      <c r="W69" s="114"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f t="shared" ref="AB69:AC72" si="80">N69+T69-X69</f>
        <v>0</v>
      </c>
      <c r="AC69" s="114">
        <f t="shared" si="80"/>
        <v>220756</v>
      </c>
      <c r="AD69" s="114">
        <f t="shared" si="56"/>
        <v>220756</v>
      </c>
      <c r="AE69" s="114">
        <v>0</v>
      </c>
      <c r="AF69" s="114">
        <v>0</v>
      </c>
      <c r="AG69" s="114">
        <f t="shared" si="57"/>
        <v>0</v>
      </c>
      <c r="AH69" s="114">
        <v>0</v>
      </c>
      <c r="AI69" s="114">
        <v>0</v>
      </c>
      <c r="AJ69" s="114">
        <f t="shared" si="58"/>
        <v>0</v>
      </c>
      <c r="AK69" s="114">
        <v>0</v>
      </c>
      <c r="AL69" s="114">
        <v>0</v>
      </c>
      <c r="AM69" s="114">
        <f t="shared" si="59"/>
        <v>0</v>
      </c>
      <c r="AN69" s="114">
        <v>0</v>
      </c>
      <c r="AO69" s="114">
        <v>0</v>
      </c>
      <c r="AP69" s="114">
        <f t="shared" si="60"/>
        <v>0</v>
      </c>
      <c r="AQ69" s="114">
        <f t="shared" ref="AQ69:AR72" si="81">AB69-AE69-AH69-AK69-AN69</f>
        <v>0</v>
      </c>
      <c r="AR69" s="114">
        <f t="shared" si="81"/>
        <v>220756</v>
      </c>
      <c r="AS69" s="114">
        <f t="shared" si="61"/>
        <v>220756</v>
      </c>
      <c r="AT69" s="114">
        <f t="shared" ref="AT69:AU72" si="82">R69+V69-Z69</f>
        <v>203</v>
      </c>
      <c r="AU69" s="114">
        <f t="shared" si="82"/>
        <v>0</v>
      </c>
      <c r="AV69" s="114">
        <v>0</v>
      </c>
      <c r="AW69" s="114">
        <v>0</v>
      </c>
      <c r="AX69" s="114">
        <v>0</v>
      </c>
      <c r="AY69" s="114">
        <v>0</v>
      </c>
      <c r="AZ69" s="114">
        <f t="shared" si="76"/>
        <v>203</v>
      </c>
      <c r="BA69" s="114">
        <f t="shared" si="76"/>
        <v>0</v>
      </c>
    </row>
    <row r="70" spans="1:53" ht="29.25">
      <c r="B70" s="73" t="str">
        <f t="shared" si="62"/>
        <v>112200028002831002</v>
      </c>
      <c r="C70" s="111">
        <v>2023</v>
      </c>
      <c r="D70" s="111">
        <v>15</v>
      </c>
      <c r="E70" s="111">
        <v>1</v>
      </c>
      <c r="F70" s="111">
        <v>1</v>
      </c>
      <c r="G70" s="111">
        <v>2</v>
      </c>
      <c r="H70" s="111">
        <v>2000</v>
      </c>
      <c r="I70" s="111">
        <v>2800</v>
      </c>
      <c r="J70" s="111">
        <v>283</v>
      </c>
      <c r="K70" s="120">
        <v>1002</v>
      </c>
      <c r="L70" s="120"/>
      <c r="M70" s="113" t="s">
        <v>67</v>
      </c>
      <c r="N70" s="114">
        <f>IFERROR(VLOOKUP($B70,[5]MEX!$B$51:$S$1084,13,0),0)</f>
        <v>0</v>
      </c>
      <c r="O70" s="114">
        <f>IFERROR(VLOOKUP($B70,[5]MEX!$B$51:$S$1084,14,0),0)</f>
        <v>2784112</v>
      </c>
      <c r="P70" s="114">
        <f t="shared" si="63"/>
        <v>2784112</v>
      </c>
      <c r="Q70" s="115" t="s">
        <v>60</v>
      </c>
      <c r="R70" s="116">
        <f>IFERROR(VLOOKUP($B70,[5]MEX!$B$51:$S$1084,17,0),0)</f>
        <v>2360</v>
      </c>
      <c r="S70" s="116">
        <f>IFERROR(VLOOKUP($B70,[5]MEX!$B$51:$S$1084,18,0),0)</f>
        <v>0</v>
      </c>
      <c r="T70" s="114">
        <v>0</v>
      </c>
      <c r="U70" s="114">
        <v>0</v>
      </c>
      <c r="V70" s="114">
        <v>0</v>
      </c>
      <c r="W70" s="114">
        <v>0</v>
      </c>
      <c r="X70" s="114">
        <v>0</v>
      </c>
      <c r="Y70" s="114">
        <v>0</v>
      </c>
      <c r="Z70" s="114">
        <v>0</v>
      </c>
      <c r="AA70" s="114">
        <v>0</v>
      </c>
      <c r="AB70" s="114">
        <f t="shared" si="80"/>
        <v>0</v>
      </c>
      <c r="AC70" s="114">
        <f t="shared" si="80"/>
        <v>2784112</v>
      </c>
      <c r="AD70" s="114">
        <f t="shared" si="56"/>
        <v>2784112</v>
      </c>
      <c r="AE70" s="114">
        <v>0</v>
      </c>
      <c r="AF70" s="114">
        <v>0</v>
      </c>
      <c r="AG70" s="114">
        <f t="shared" si="57"/>
        <v>0</v>
      </c>
      <c r="AH70" s="114">
        <v>0</v>
      </c>
      <c r="AI70" s="114">
        <v>0</v>
      </c>
      <c r="AJ70" s="114">
        <f t="shared" si="58"/>
        <v>0</v>
      </c>
      <c r="AK70" s="114">
        <v>0</v>
      </c>
      <c r="AL70" s="114">
        <v>0</v>
      </c>
      <c r="AM70" s="114">
        <f t="shared" si="59"/>
        <v>0</v>
      </c>
      <c r="AN70" s="114">
        <v>0</v>
      </c>
      <c r="AO70" s="114">
        <v>0</v>
      </c>
      <c r="AP70" s="114">
        <f t="shared" si="60"/>
        <v>0</v>
      </c>
      <c r="AQ70" s="114">
        <f t="shared" si="81"/>
        <v>0</v>
      </c>
      <c r="AR70" s="114">
        <f t="shared" si="81"/>
        <v>2784112</v>
      </c>
      <c r="AS70" s="114">
        <f t="shared" si="61"/>
        <v>2784112</v>
      </c>
      <c r="AT70" s="114">
        <f t="shared" si="82"/>
        <v>2360</v>
      </c>
      <c r="AU70" s="114">
        <f t="shared" si="82"/>
        <v>0</v>
      </c>
      <c r="AV70" s="114">
        <v>0</v>
      </c>
      <c r="AW70" s="114">
        <v>0</v>
      </c>
      <c r="AX70" s="114">
        <v>0</v>
      </c>
      <c r="AY70" s="114">
        <v>0</v>
      </c>
      <c r="AZ70" s="114">
        <f t="shared" si="76"/>
        <v>2360</v>
      </c>
      <c r="BA70" s="114">
        <f t="shared" si="76"/>
        <v>0</v>
      </c>
    </row>
    <row r="71" spans="1:53" ht="29.25" hidden="1">
      <c r="A71" s="4"/>
      <c r="B71" s="73" t="str">
        <f t="shared" si="62"/>
        <v>112200028002831003</v>
      </c>
      <c r="C71" s="111">
        <v>2023</v>
      </c>
      <c r="D71" s="111">
        <v>15</v>
      </c>
      <c r="E71" s="111">
        <v>1</v>
      </c>
      <c r="F71" s="111">
        <v>1</v>
      </c>
      <c r="G71" s="111">
        <v>2</v>
      </c>
      <c r="H71" s="111">
        <v>2000</v>
      </c>
      <c r="I71" s="111">
        <v>2800</v>
      </c>
      <c r="J71" s="111">
        <v>283</v>
      </c>
      <c r="K71" s="120">
        <v>1003</v>
      </c>
      <c r="L71" s="120"/>
      <c r="M71" s="113" t="s">
        <v>68</v>
      </c>
      <c r="N71" s="114">
        <f>IFERROR(VLOOKUP($B71,[5]MEX!$B$51:$S$1084,13,0),0)</f>
        <v>0</v>
      </c>
      <c r="O71" s="114">
        <f>IFERROR(VLOOKUP($B71,[5]MEX!$B$51:$S$1084,14,0),0)</f>
        <v>0</v>
      </c>
      <c r="P71" s="114">
        <f t="shared" si="63"/>
        <v>0</v>
      </c>
      <c r="Q71" s="115" t="s">
        <v>60</v>
      </c>
      <c r="R71" s="116">
        <f>IFERROR(VLOOKUP($B71,[5]MEX!$B$51:$S$1084,17,0),0)</f>
        <v>0</v>
      </c>
      <c r="S71" s="116">
        <f>IFERROR(VLOOKUP($B71,[5]MEX!$B$51:$S$1084,18,0),0)</f>
        <v>0</v>
      </c>
      <c r="T71" s="114">
        <v>0</v>
      </c>
      <c r="U71" s="114">
        <v>0</v>
      </c>
      <c r="V71" s="114">
        <v>0</v>
      </c>
      <c r="W71" s="114">
        <v>0</v>
      </c>
      <c r="X71" s="114">
        <v>0</v>
      </c>
      <c r="Y71" s="114">
        <v>0</v>
      </c>
      <c r="Z71" s="114">
        <v>0</v>
      </c>
      <c r="AA71" s="114">
        <v>0</v>
      </c>
      <c r="AB71" s="114">
        <f t="shared" si="80"/>
        <v>0</v>
      </c>
      <c r="AC71" s="114">
        <f t="shared" si="80"/>
        <v>0</v>
      </c>
      <c r="AD71" s="114">
        <f t="shared" si="56"/>
        <v>0</v>
      </c>
      <c r="AE71" s="114">
        <v>0</v>
      </c>
      <c r="AF71" s="114">
        <v>0</v>
      </c>
      <c r="AG71" s="114">
        <f t="shared" si="57"/>
        <v>0</v>
      </c>
      <c r="AH71" s="114">
        <v>0</v>
      </c>
      <c r="AI71" s="114">
        <v>0</v>
      </c>
      <c r="AJ71" s="114">
        <f t="shared" si="58"/>
        <v>0</v>
      </c>
      <c r="AK71" s="114">
        <v>0</v>
      </c>
      <c r="AL71" s="114">
        <v>0</v>
      </c>
      <c r="AM71" s="114">
        <f t="shared" si="59"/>
        <v>0</v>
      </c>
      <c r="AN71" s="114">
        <v>0</v>
      </c>
      <c r="AO71" s="114">
        <v>0</v>
      </c>
      <c r="AP71" s="114">
        <f t="shared" si="60"/>
        <v>0</v>
      </c>
      <c r="AQ71" s="114">
        <f t="shared" si="81"/>
        <v>0</v>
      </c>
      <c r="AR71" s="114">
        <f t="shared" si="81"/>
        <v>0</v>
      </c>
      <c r="AS71" s="114">
        <f t="shared" si="61"/>
        <v>0</v>
      </c>
      <c r="AT71" s="114">
        <f t="shared" si="82"/>
        <v>0</v>
      </c>
      <c r="AU71" s="114">
        <f t="shared" si="82"/>
        <v>0</v>
      </c>
      <c r="AV71" s="114">
        <v>0</v>
      </c>
      <c r="AW71" s="114">
        <v>0</v>
      </c>
      <c r="AX71" s="114">
        <v>0</v>
      </c>
      <c r="AY71" s="114">
        <v>0</v>
      </c>
      <c r="AZ71" s="114">
        <f t="shared" si="76"/>
        <v>0</v>
      </c>
      <c r="BA71" s="114">
        <f t="shared" si="76"/>
        <v>0</v>
      </c>
    </row>
    <row r="72" spans="1:53" ht="58.5" hidden="1">
      <c r="A72" s="4"/>
      <c r="B72" s="73" t="str">
        <f t="shared" si="62"/>
        <v>112200028002831004</v>
      </c>
      <c r="C72" s="111">
        <v>2023</v>
      </c>
      <c r="D72" s="111">
        <v>15</v>
      </c>
      <c r="E72" s="111">
        <v>1</v>
      </c>
      <c r="F72" s="111">
        <v>1</v>
      </c>
      <c r="G72" s="111">
        <v>2</v>
      </c>
      <c r="H72" s="111">
        <v>2000</v>
      </c>
      <c r="I72" s="111">
        <v>2800</v>
      </c>
      <c r="J72" s="111">
        <v>283</v>
      </c>
      <c r="K72" s="120">
        <v>1004</v>
      </c>
      <c r="L72" s="120"/>
      <c r="M72" s="113" t="s">
        <v>69</v>
      </c>
      <c r="N72" s="114">
        <f>IFERROR(VLOOKUP($B72,[5]MEX!$B$51:$S$1084,13,0),0)</f>
        <v>0</v>
      </c>
      <c r="O72" s="114">
        <f>IFERROR(VLOOKUP($B72,[5]MEX!$B$51:$S$1084,14,0),0)</f>
        <v>0</v>
      </c>
      <c r="P72" s="114">
        <f t="shared" si="63"/>
        <v>0</v>
      </c>
      <c r="Q72" s="115" t="s">
        <v>60</v>
      </c>
      <c r="R72" s="116">
        <f>IFERROR(VLOOKUP($B72,[5]MEX!$B$51:$S$1084,17,0),0)</f>
        <v>0</v>
      </c>
      <c r="S72" s="116">
        <f>IFERROR(VLOOKUP($B72,[5]MEX!$B$51:$S$1084,18,0),0)</f>
        <v>0</v>
      </c>
      <c r="T72" s="114">
        <v>0</v>
      </c>
      <c r="U72" s="114">
        <v>0</v>
      </c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0</v>
      </c>
      <c r="AB72" s="114">
        <f t="shared" si="80"/>
        <v>0</v>
      </c>
      <c r="AC72" s="114">
        <f t="shared" si="80"/>
        <v>0</v>
      </c>
      <c r="AD72" s="114">
        <f t="shared" si="56"/>
        <v>0</v>
      </c>
      <c r="AE72" s="114">
        <v>0</v>
      </c>
      <c r="AF72" s="114">
        <v>0</v>
      </c>
      <c r="AG72" s="114">
        <f t="shared" si="57"/>
        <v>0</v>
      </c>
      <c r="AH72" s="114">
        <v>0</v>
      </c>
      <c r="AI72" s="114">
        <v>0</v>
      </c>
      <c r="AJ72" s="114">
        <f t="shared" si="58"/>
        <v>0</v>
      </c>
      <c r="AK72" s="114">
        <v>0</v>
      </c>
      <c r="AL72" s="114">
        <v>0</v>
      </c>
      <c r="AM72" s="114">
        <f t="shared" si="59"/>
        <v>0</v>
      </c>
      <c r="AN72" s="114">
        <v>0</v>
      </c>
      <c r="AO72" s="114">
        <v>0</v>
      </c>
      <c r="AP72" s="114">
        <f t="shared" si="60"/>
        <v>0</v>
      </c>
      <c r="AQ72" s="114">
        <f t="shared" si="81"/>
        <v>0</v>
      </c>
      <c r="AR72" s="114">
        <f t="shared" si="81"/>
        <v>0</v>
      </c>
      <c r="AS72" s="114">
        <f t="shared" si="61"/>
        <v>0</v>
      </c>
      <c r="AT72" s="114">
        <f t="shared" si="82"/>
        <v>0</v>
      </c>
      <c r="AU72" s="114">
        <f t="shared" si="82"/>
        <v>0</v>
      </c>
      <c r="AV72" s="114">
        <v>0</v>
      </c>
      <c r="AW72" s="114">
        <v>0</v>
      </c>
      <c r="AX72" s="114">
        <v>0</v>
      </c>
      <c r="AY72" s="114">
        <v>0</v>
      </c>
      <c r="AZ72" s="114">
        <f t="shared" si="76"/>
        <v>0</v>
      </c>
      <c r="BA72" s="114">
        <f t="shared" si="76"/>
        <v>0</v>
      </c>
    </row>
    <row r="73" spans="1:53" ht="117">
      <c r="B73" s="73" t="str">
        <f t="shared" si="62"/>
        <v>12</v>
      </c>
      <c r="C73" s="121">
        <v>2023</v>
      </c>
      <c r="D73" s="122">
        <v>15</v>
      </c>
      <c r="E73" s="122">
        <v>1</v>
      </c>
      <c r="F73" s="122">
        <v>2</v>
      </c>
      <c r="G73" s="122"/>
      <c r="H73" s="122"/>
      <c r="I73" s="122"/>
      <c r="J73" s="122"/>
      <c r="K73" s="123"/>
      <c r="L73" s="123"/>
      <c r="M73" s="82" t="s">
        <v>70</v>
      </c>
      <c r="N73" s="83">
        <f>+N74+N81</f>
        <v>0</v>
      </c>
      <c r="O73" s="83">
        <f>+O74+O81</f>
        <v>17087965</v>
      </c>
      <c r="P73" s="83">
        <f t="shared" si="63"/>
        <v>17087965</v>
      </c>
      <c r="Q73" s="84"/>
      <c r="R73" s="80"/>
      <c r="S73" s="80"/>
      <c r="T73" s="83">
        <f>+T74+T81</f>
        <v>0</v>
      </c>
      <c r="U73" s="83">
        <f t="shared" ref="U73:AC73" si="83">+U74+U81</f>
        <v>0</v>
      </c>
      <c r="V73" s="83">
        <f>+V74+V81</f>
        <v>0</v>
      </c>
      <c r="W73" s="83">
        <f t="shared" si="83"/>
        <v>0</v>
      </c>
      <c r="X73" s="83">
        <f t="shared" si="83"/>
        <v>0</v>
      </c>
      <c r="Y73" s="83">
        <f t="shared" si="83"/>
        <v>0</v>
      </c>
      <c r="Z73" s="83">
        <f t="shared" si="83"/>
        <v>0</v>
      </c>
      <c r="AA73" s="83">
        <f t="shared" si="83"/>
        <v>0</v>
      </c>
      <c r="AB73" s="83">
        <f t="shared" si="83"/>
        <v>0</v>
      </c>
      <c r="AC73" s="83">
        <f t="shared" si="83"/>
        <v>17087965</v>
      </c>
      <c r="AD73" s="83">
        <f t="shared" si="56"/>
        <v>17087965</v>
      </c>
      <c r="AE73" s="83">
        <f>+AE74+AE81</f>
        <v>0</v>
      </c>
      <c r="AF73" s="83">
        <f>+AF74+AF81</f>
        <v>0</v>
      </c>
      <c r="AG73" s="83">
        <f t="shared" si="57"/>
        <v>0</v>
      </c>
      <c r="AH73" s="83">
        <f>+AH74+AH81</f>
        <v>0</v>
      </c>
      <c r="AI73" s="83">
        <f>+AI74+AI81</f>
        <v>1924560</v>
      </c>
      <c r="AJ73" s="83">
        <f t="shared" si="58"/>
        <v>1924560</v>
      </c>
      <c r="AK73" s="83">
        <f>+AK74+AK81</f>
        <v>0</v>
      </c>
      <c r="AL73" s="83">
        <f>+AL74+AL81</f>
        <v>0</v>
      </c>
      <c r="AM73" s="83">
        <f t="shared" si="59"/>
        <v>0</v>
      </c>
      <c r="AN73" s="83">
        <f>+AN74+AN81</f>
        <v>0</v>
      </c>
      <c r="AO73" s="83">
        <f>+AO74+AO81</f>
        <v>0</v>
      </c>
      <c r="AP73" s="83">
        <f t="shared" si="60"/>
        <v>0</v>
      </c>
      <c r="AQ73" s="83">
        <f>+AQ74+AQ81</f>
        <v>0</v>
      </c>
      <c r="AR73" s="83">
        <f>+AR74+AR81</f>
        <v>15163405</v>
      </c>
      <c r="AS73" s="83">
        <f t="shared" si="61"/>
        <v>15163405</v>
      </c>
      <c r="AT73" s="83"/>
      <c r="AU73" s="83"/>
      <c r="AV73" s="83"/>
      <c r="AW73" s="83"/>
      <c r="AX73" s="83"/>
      <c r="AY73" s="83"/>
      <c r="AZ73" s="83"/>
      <c r="BA73" s="83"/>
    </row>
    <row r="74" spans="1:53" ht="58.5">
      <c r="B74" s="73" t="str">
        <f t="shared" si="62"/>
        <v>123</v>
      </c>
      <c r="C74" s="86">
        <v>2023</v>
      </c>
      <c r="D74" s="86">
        <v>15</v>
      </c>
      <c r="E74" s="86">
        <v>1</v>
      </c>
      <c r="F74" s="86">
        <v>2</v>
      </c>
      <c r="G74" s="86">
        <v>3</v>
      </c>
      <c r="H74" s="86"/>
      <c r="I74" s="86"/>
      <c r="J74" s="86"/>
      <c r="K74" s="86"/>
      <c r="L74" s="86"/>
      <c r="M74" s="89" t="s">
        <v>71</v>
      </c>
      <c r="N74" s="90">
        <f t="shared" ref="N74:O76" si="84">+N75</f>
        <v>0</v>
      </c>
      <c r="O74" s="90">
        <f t="shared" si="84"/>
        <v>5477736</v>
      </c>
      <c r="P74" s="90">
        <f t="shared" si="63"/>
        <v>5477736</v>
      </c>
      <c r="Q74" s="124"/>
      <c r="R74" s="86"/>
      <c r="S74" s="86"/>
      <c r="T74" s="90">
        <f>+T75</f>
        <v>0</v>
      </c>
      <c r="U74" s="90">
        <f t="shared" ref="T74:AC76" si="85">+U75</f>
        <v>0</v>
      </c>
      <c r="V74" s="90">
        <f t="shared" si="85"/>
        <v>0</v>
      </c>
      <c r="W74" s="90">
        <f t="shared" si="85"/>
        <v>0</v>
      </c>
      <c r="X74" s="90">
        <f t="shared" si="85"/>
        <v>0</v>
      </c>
      <c r="Y74" s="90">
        <f t="shared" si="85"/>
        <v>0</v>
      </c>
      <c r="Z74" s="90">
        <f t="shared" si="85"/>
        <v>0</v>
      </c>
      <c r="AA74" s="90">
        <f t="shared" si="85"/>
        <v>0</v>
      </c>
      <c r="AB74" s="90">
        <f t="shared" si="85"/>
        <v>0</v>
      </c>
      <c r="AC74" s="90">
        <f t="shared" si="85"/>
        <v>5477736</v>
      </c>
      <c r="AD74" s="90">
        <f t="shared" si="56"/>
        <v>5477736</v>
      </c>
      <c r="AE74" s="90">
        <f t="shared" ref="AE74:AF76" si="86">+AE75</f>
        <v>0</v>
      </c>
      <c r="AF74" s="90">
        <f t="shared" si="86"/>
        <v>0</v>
      </c>
      <c r="AG74" s="90">
        <f t="shared" si="57"/>
        <v>0</v>
      </c>
      <c r="AH74" s="90">
        <f t="shared" ref="AH74:AI76" si="87">+AH75</f>
        <v>0</v>
      </c>
      <c r="AI74" s="90">
        <f t="shared" si="87"/>
        <v>38500</v>
      </c>
      <c r="AJ74" s="90">
        <f t="shared" si="58"/>
        <v>38500</v>
      </c>
      <c r="AK74" s="90">
        <f t="shared" ref="AK74:AL76" si="88">+AK75</f>
        <v>0</v>
      </c>
      <c r="AL74" s="90">
        <f t="shared" si="88"/>
        <v>0</v>
      </c>
      <c r="AM74" s="90">
        <f t="shared" si="59"/>
        <v>0</v>
      </c>
      <c r="AN74" s="90">
        <f t="shared" ref="AN74:AO76" si="89">+AN75</f>
        <v>0</v>
      </c>
      <c r="AO74" s="90">
        <f t="shared" si="89"/>
        <v>0</v>
      </c>
      <c r="AP74" s="90">
        <f t="shared" si="60"/>
        <v>0</v>
      </c>
      <c r="AQ74" s="90">
        <f t="shared" ref="AQ74:AR76" si="90">+AQ75</f>
        <v>0</v>
      </c>
      <c r="AR74" s="90">
        <f t="shared" si="90"/>
        <v>5439236</v>
      </c>
      <c r="AS74" s="90">
        <f t="shared" si="61"/>
        <v>5439236</v>
      </c>
      <c r="AT74" s="90"/>
      <c r="AU74" s="90"/>
      <c r="AV74" s="90"/>
      <c r="AW74" s="90"/>
      <c r="AX74" s="90"/>
      <c r="AY74" s="90"/>
      <c r="AZ74" s="90"/>
      <c r="BA74" s="90"/>
    </row>
    <row r="75" spans="1:53" ht="29.25">
      <c r="B75" s="73" t="str">
        <f t="shared" si="62"/>
        <v>1233000</v>
      </c>
      <c r="C75" s="98">
        <v>2023</v>
      </c>
      <c r="D75" s="125">
        <v>15</v>
      </c>
      <c r="E75" s="126">
        <v>1</v>
      </c>
      <c r="F75" s="126">
        <v>2</v>
      </c>
      <c r="G75" s="126">
        <v>3</v>
      </c>
      <c r="H75" s="98">
        <v>3000</v>
      </c>
      <c r="I75" s="98"/>
      <c r="J75" s="98"/>
      <c r="K75" s="98"/>
      <c r="L75" s="98"/>
      <c r="M75" s="95" t="s">
        <v>72</v>
      </c>
      <c r="N75" s="96">
        <f t="shared" si="84"/>
        <v>0</v>
      </c>
      <c r="O75" s="96">
        <f t="shared" si="84"/>
        <v>5477736</v>
      </c>
      <c r="P75" s="96">
        <f t="shared" si="63"/>
        <v>5477736</v>
      </c>
      <c r="Q75" s="97"/>
      <c r="R75" s="98"/>
      <c r="S75" s="98"/>
      <c r="T75" s="96">
        <f>+T76</f>
        <v>0</v>
      </c>
      <c r="U75" s="96">
        <f t="shared" si="85"/>
        <v>0</v>
      </c>
      <c r="V75" s="96">
        <f t="shared" si="85"/>
        <v>0</v>
      </c>
      <c r="W75" s="96">
        <f t="shared" si="85"/>
        <v>0</v>
      </c>
      <c r="X75" s="96">
        <f t="shared" si="85"/>
        <v>0</v>
      </c>
      <c r="Y75" s="96">
        <f t="shared" si="85"/>
        <v>0</v>
      </c>
      <c r="Z75" s="96">
        <f t="shared" si="85"/>
        <v>0</v>
      </c>
      <c r="AA75" s="96">
        <f t="shared" si="85"/>
        <v>0</v>
      </c>
      <c r="AB75" s="96">
        <f t="shared" si="85"/>
        <v>0</v>
      </c>
      <c r="AC75" s="96">
        <f t="shared" si="85"/>
        <v>5477736</v>
      </c>
      <c r="AD75" s="96">
        <f t="shared" si="56"/>
        <v>5477736</v>
      </c>
      <c r="AE75" s="96">
        <f t="shared" si="86"/>
        <v>0</v>
      </c>
      <c r="AF75" s="96">
        <f t="shared" si="86"/>
        <v>0</v>
      </c>
      <c r="AG75" s="96">
        <f t="shared" si="57"/>
        <v>0</v>
      </c>
      <c r="AH75" s="96">
        <f t="shared" si="87"/>
        <v>0</v>
      </c>
      <c r="AI75" s="96">
        <f t="shared" si="87"/>
        <v>38500</v>
      </c>
      <c r="AJ75" s="96">
        <f t="shared" si="58"/>
        <v>38500</v>
      </c>
      <c r="AK75" s="96">
        <f t="shared" si="88"/>
        <v>0</v>
      </c>
      <c r="AL75" s="96">
        <f t="shared" si="88"/>
        <v>0</v>
      </c>
      <c r="AM75" s="96">
        <f t="shared" si="59"/>
        <v>0</v>
      </c>
      <c r="AN75" s="96">
        <f t="shared" si="89"/>
        <v>0</v>
      </c>
      <c r="AO75" s="96">
        <f t="shared" si="89"/>
        <v>0</v>
      </c>
      <c r="AP75" s="96">
        <f t="shared" si="60"/>
        <v>0</v>
      </c>
      <c r="AQ75" s="96">
        <f t="shared" si="90"/>
        <v>0</v>
      </c>
      <c r="AR75" s="96">
        <f t="shared" si="90"/>
        <v>5439236</v>
      </c>
      <c r="AS75" s="96">
        <f t="shared" si="61"/>
        <v>5439236</v>
      </c>
      <c r="AT75" s="96"/>
      <c r="AU75" s="96"/>
      <c r="AV75" s="96"/>
      <c r="AW75" s="96"/>
      <c r="AX75" s="96"/>
      <c r="AY75" s="96"/>
      <c r="AZ75" s="96"/>
      <c r="BA75" s="96"/>
    </row>
    <row r="76" spans="1:53" ht="58.5">
      <c r="B76" s="73" t="str">
        <f t="shared" si="62"/>
        <v>12330003300</v>
      </c>
      <c r="C76" s="127">
        <v>2023</v>
      </c>
      <c r="D76" s="127">
        <v>15</v>
      </c>
      <c r="E76" s="127">
        <v>1</v>
      </c>
      <c r="F76" s="127">
        <v>2</v>
      </c>
      <c r="G76" s="127">
        <v>3</v>
      </c>
      <c r="H76" s="127">
        <v>3000</v>
      </c>
      <c r="I76" s="127">
        <v>3300</v>
      </c>
      <c r="J76" s="127"/>
      <c r="K76" s="127"/>
      <c r="L76" s="127"/>
      <c r="M76" s="101" t="s">
        <v>73</v>
      </c>
      <c r="N76" s="102">
        <f t="shared" si="84"/>
        <v>0</v>
      </c>
      <c r="O76" s="102">
        <f t="shared" si="84"/>
        <v>5477736</v>
      </c>
      <c r="P76" s="102">
        <f t="shared" si="63"/>
        <v>5477736</v>
      </c>
      <c r="Q76" s="128"/>
      <c r="R76" s="127"/>
      <c r="S76" s="127"/>
      <c r="T76" s="102">
        <f t="shared" si="85"/>
        <v>0</v>
      </c>
      <c r="U76" s="102">
        <f t="shared" si="85"/>
        <v>0</v>
      </c>
      <c r="V76" s="102">
        <f t="shared" si="85"/>
        <v>0</v>
      </c>
      <c r="W76" s="102">
        <f t="shared" si="85"/>
        <v>0</v>
      </c>
      <c r="X76" s="102">
        <f t="shared" si="85"/>
        <v>0</v>
      </c>
      <c r="Y76" s="102">
        <f t="shared" si="85"/>
        <v>0</v>
      </c>
      <c r="Z76" s="102">
        <f t="shared" si="85"/>
        <v>0</v>
      </c>
      <c r="AA76" s="102">
        <f t="shared" si="85"/>
        <v>0</v>
      </c>
      <c r="AB76" s="102">
        <f t="shared" si="85"/>
        <v>0</v>
      </c>
      <c r="AC76" s="102">
        <f t="shared" si="85"/>
        <v>5477736</v>
      </c>
      <c r="AD76" s="102">
        <f t="shared" si="56"/>
        <v>5477736</v>
      </c>
      <c r="AE76" s="102">
        <f t="shared" si="86"/>
        <v>0</v>
      </c>
      <c r="AF76" s="102">
        <f t="shared" si="86"/>
        <v>0</v>
      </c>
      <c r="AG76" s="102">
        <f t="shared" si="57"/>
        <v>0</v>
      </c>
      <c r="AH76" s="102">
        <f t="shared" si="87"/>
        <v>0</v>
      </c>
      <c r="AI76" s="102">
        <f t="shared" si="87"/>
        <v>38500</v>
      </c>
      <c r="AJ76" s="102">
        <f t="shared" si="58"/>
        <v>38500</v>
      </c>
      <c r="AK76" s="102">
        <f t="shared" si="88"/>
        <v>0</v>
      </c>
      <c r="AL76" s="102">
        <f t="shared" si="88"/>
        <v>0</v>
      </c>
      <c r="AM76" s="102">
        <f t="shared" si="59"/>
        <v>0</v>
      </c>
      <c r="AN76" s="102">
        <f t="shared" si="89"/>
        <v>0</v>
      </c>
      <c r="AO76" s="102">
        <f t="shared" si="89"/>
        <v>0</v>
      </c>
      <c r="AP76" s="102">
        <f t="shared" si="60"/>
        <v>0</v>
      </c>
      <c r="AQ76" s="102">
        <f t="shared" si="90"/>
        <v>0</v>
      </c>
      <c r="AR76" s="102">
        <f t="shared" si="90"/>
        <v>5439236</v>
      </c>
      <c r="AS76" s="102">
        <f t="shared" si="61"/>
        <v>5439236</v>
      </c>
      <c r="AT76" s="102"/>
      <c r="AU76" s="102"/>
      <c r="AV76" s="102"/>
      <c r="AW76" s="102"/>
      <c r="AX76" s="102"/>
      <c r="AY76" s="102"/>
      <c r="AZ76" s="102"/>
      <c r="BA76" s="102"/>
    </row>
    <row r="77" spans="1:53" ht="58.5">
      <c r="B77" s="73" t="str">
        <f t="shared" si="62"/>
        <v>12330003300339</v>
      </c>
      <c r="C77" s="129">
        <v>2023</v>
      </c>
      <c r="D77" s="129">
        <v>15</v>
      </c>
      <c r="E77" s="129">
        <v>1</v>
      </c>
      <c r="F77" s="129">
        <v>2</v>
      </c>
      <c r="G77" s="130">
        <v>3</v>
      </c>
      <c r="H77" s="131">
        <v>3000</v>
      </c>
      <c r="I77" s="131">
        <v>3300</v>
      </c>
      <c r="J77" s="131">
        <v>339</v>
      </c>
      <c r="K77" s="131"/>
      <c r="L77" s="131"/>
      <c r="M77" s="107" t="s">
        <v>74</v>
      </c>
      <c r="N77" s="108">
        <f>SUM(N78:N80)</f>
        <v>0</v>
      </c>
      <c r="O77" s="108">
        <f>SUM(O78:O80)</f>
        <v>5477736</v>
      </c>
      <c r="P77" s="108">
        <f t="shared" si="63"/>
        <v>5477736</v>
      </c>
      <c r="Q77" s="132"/>
      <c r="R77" s="131"/>
      <c r="S77" s="131"/>
      <c r="T77" s="108">
        <f>SUM(T78:T80)</f>
        <v>0</v>
      </c>
      <c r="U77" s="108">
        <f t="shared" ref="U77:AC77" si="91">SUM(U78:U80)</f>
        <v>0</v>
      </c>
      <c r="V77" s="108">
        <f>SUM(V78:V80)</f>
        <v>0</v>
      </c>
      <c r="W77" s="108">
        <f t="shared" si="91"/>
        <v>0</v>
      </c>
      <c r="X77" s="108">
        <f t="shared" si="91"/>
        <v>0</v>
      </c>
      <c r="Y77" s="108">
        <f t="shared" si="91"/>
        <v>0</v>
      </c>
      <c r="Z77" s="108">
        <f t="shared" si="91"/>
        <v>0</v>
      </c>
      <c r="AA77" s="108">
        <f t="shared" si="91"/>
        <v>0</v>
      </c>
      <c r="AB77" s="108">
        <f t="shared" si="91"/>
        <v>0</v>
      </c>
      <c r="AC77" s="108">
        <f t="shared" si="91"/>
        <v>5477736</v>
      </c>
      <c r="AD77" s="108">
        <f t="shared" si="56"/>
        <v>5477736</v>
      </c>
      <c r="AE77" s="108">
        <f>SUM(AE78:AE80)</f>
        <v>0</v>
      </c>
      <c r="AF77" s="108">
        <f>SUM(AF78:AF80)</f>
        <v>0</v>
      </c>
      <c r="AG77" s="108">
        <f t="shared" si="57"/>
        <v>0</v>
      </c>
      <c r="AH77" s="108">
        <f>SUM(AH78:AH80)</f>
        <v>0</v>
      </c>
      <c r="AI77" s="108">
        <f>SUM(AI78:AI80)</f>
        <v>38500</v>
      </c>
      <c r="AJ77" s="108">
        <f t="shared" si="58"/>
        <v>38500</v>
      </c>
      <c r="AK77" s="108">
        <f>SUM(AK78:AK80)</f>
        <v>0</v>
      </c>
      <c r="AL77" s="108">
        <f>SUM(AL78:AL80)</f>
        <v>0</v>
      </c>
      <c r="AM77" s="108">
        <f t="shared" si="59"/>
        <v>0</v>
      </c>
      <c r="AN77" s="108">
        <f>SUM(AN78:AN80)</f>
        <v>0</v>
      </c>
      <c r="AO77" s="108">
        <f>SUM(AO78:AO80)</f>
        <v>0</v>
      </c>
      <c r="AP77" s="108">
        <f t="shared" si="60"/>
        <v>0</v>
      </c>
      <c r="AQ77" s="108">
        <f>SUM(AQ78:AQ80)</f>
        <v>0</v>
      </c>
      <c r="AR77" s="108">
        <f>SUM(AR78:AR80)</f>
        <v>5439236</v>
      </c>
      <c r="AS77" s="108">
        <f t="shared" si="61"/>
        <v>5439236</v>
      </c>
      <c r="AT77" s="108"/>
      <c r="AU77" s="108"/>
      <c r="AV77" s="108"/>
      <c r="AW77" s="108"/>
      <c r="AX77" s="108"/>
      <c r="AY77" s="108"/>
      <c r="AZ77" s="108"/>
      <c r="BA77" s="108"/>
    </row>
    <row r="78" spans="1:53" ht="58.5">
      <c r="B78" s="73" t="str">
        <f t="shared" si="62"/>
        <v>123300033003391</v>
      </c>
      <c r="C78" s="37">
        <v>2023</v>
      </c>
      <c r="D78" s="37">
        <v>15</v>
      </c>
      <c r="E78" s="37">
        <v>1</v>
      </c>
      <c r="F78" s="37">
        <v>2</v>
      </c>
      <c r="G78" s="37">
        <v>3</v>
      </c>
      <c r="H78" s="37">
        <v>3000</v>
      </c>
      <c r="I78" s="37">
        <v>3300</v>
      </c>
      <c r="J78" s="37">
        <v>339</v>
      </c>
      <c r="K78" s="133">
        <v>1</v>
      </c>
      <c r="L78" s="133"/>
      <c r="M78" s="134" t="s">
        <v>75</v>
      </c>
      <c r="N78" s="114">
        <f>IFERROR(VLOOKUP($B78,[5]MEX!$B$51:$S$1084,13,0),0)</f>
        <v>0</v>
      </c>
      <c r="O78" s="114">
        <f>IFERROR(VLOOKUP($B78,[5]MEX!$B$51:$S$1084,14,0),0)</f>
        <v>1490500</v>
      </c>
      <c r="P78" s="114">
        <f t="shared" si="63"/>
        <v>1490500</v>
      </c>
      <c r="Q78" s="135" t="s">
        <v>54</v>
      </c>
      <c r="R78" s="116">
        <f>IFERROR(VLOOKUP($B78,[5]MEX!$B$51:$S$1084,17,0),0)</f>
        <v>0</v>
      </c>
      <c r="S78" s="116">
        <f>IFERROR(VLOOKUP($B78,[5]MEX!$B$51:$S$1084,18,0),0)</f>
        <v>271</v>
      </c>
      <c r="T78" s="114">
        <v>0</v>
      </c>
      <c r="U78" s="114">
        <v>0</v>
      </c>
      <c r="V78" s="114">
        <v>0</v>
      </c>
      <c r="W78" s="114">
        <v>0</v>
      </c>
      <c r="X78" s="114">
        <v>0</v>
      </c>
      <c r="Y78" s="114">
        <v>0</v>
      </c>
      <c r="Z78" s="114">
        <v>0</v>
      </c>
      <c r="AA78" s="114">
        <v>0</v>
      </c>
      <c r="AB78" s="114">
        <f t="shared" ref="AB78:AC80" si="92">N78+T78-X78</f>
        <v>0</v>
      </c>
      <c r="AC78" s="114">
        <f t="shared" si="92"/>
        <v>1490500</v>
      </c>
      <c r="AD78" s="114">
        <f t="shared" si="56"/>
        <v>1490500</v>
      </c>
      <c r="AE78" s="114">
        <v>0</v>
      </c>
      <c r="AF78" s="114">
        <v>0</v>
      </c>
      <c r="AG78" s="114">
        <f t="shared" si="57"/>
        <v>0</v>
      </c>
      <c r="AH78" s="114">
        <v>0</v>
      </c>
      <c r="AI78" s="114">
        <v>27500</v>
      </c>
      <c r="AJ78" s="114">
        <f t="shared" si="58"/>
        <v>27500</v>
      </c>
      <c r="AK78" s="114">
        <v>0</v>
      </c>
      <c r="AL78" s="114">
        <v>0</v>
      </c>
      <c r="AM78" s="114">
        <f t="shared" si="59"/>
        <v>0</v>
      </c>
      <c r="AN78" s="114">
        <v>0</v>
      </c>
      <c r="AO78" s="114">
        <v>0</v>
      </c>
      <c r="AP78" s="114">
        <f t="shared" si="60"/>
        <v>0</v>
      </c>
      <c r="AQ78" s="114">
        <f t="shared" ref="AQ78:AR80" si="93">AB78-AE78-AH78-AK78-AN78</f>
        <v>0</v>
      </c>
      <c r="AR78" s="114">
        <f t="shared" si="93"/>
        <v>1463000</v>
      </c>
      <c r="AS78" s="114">
        <f t="shared" si="61"/>
        <v>1463000</v>
      </c>
      <c r="AT78" s="114">
        <f t="shared" ref="AT78:AU80" si="94">R78+V78-Z78</f>
        <v>0</v>
      </c>
      <c r="AU78" s="114">
        <f t="shared" si="94"/>
        <v>271</v>
      </c>
      <c r="AV78" s="114">
        <v>0</v>
      </c>
      <c r="AW78" s="114">
        <v>0</v>
      </c>
      <c r="AX78" s="114">
        <v>0</v>
      </c>
      <c r="AY78" s="114">
        <v>0</v>
      </c>
      <c r="AZ78" s="114">
        <f t="shared" si="76"/>
        <v>0</v>
      </c>
      <c r="BA78" s="114">
        <f t="shared" si="76"/>
        <v>271</v>
      </c>
    </row>
    <row r="79" spans="1:53" ht="29.25">
      <c r="B79" s="73" t="str">
        <f t="shared" si="62"/>
        <v>123300033003392</v>
      </c>
      <c r="C79" s="37">
        <v>2023</v>
      </c>
      <c r="D79" s="37">
        <v>15</v>
      </c>
      <c r="E79" s="37">
        <v>1</v>
      </c>
      <c r="F79" s="37">
        <v>2</v>
      </c>
      <c r="G79" s="37">
        <v>3</v>
      </c>
      <c r="H79" s="37">
        <v>3000</v>
      </c>
      <c r="I79" s="37">
        <v>3300</v>
      </c>
      <c r="J79" s="37">
        <v>339</v>
      </c>
      <c r="K79" s="133">
        <v>2</v>
      </c>
      <c r="L79" s="133"/>
      <c r="M79" s="113" t="s">
        <v>76</v>
      </c>
      <c r="N79" s="114">
        <f>IFERROR(VLOOKUP($B79,[5]MEX!$B$51:$S$1084,13,0),0)</f>
        <v>0</v>
      </c>
      <c r="O79" s="114">
        <f>IFERROR(VLOOKUP($B79,[5]MEX!$B$51:$S$1084,14,0),0)</f>
        <v>2392500</v>
      </c>
      <c r="P79" s="114">
        <f t="shared" si="63"/>
        <v>2392500</v>
      </c>
      <c r="Q79" s="115" t="s">
        <v>54</v>
      </c>
      <c r="R79" s="116">
        <f>IFERROR(VLOOKUP($B79,[5]MEX!$B$51:$S$1084,17,0),0)</f>
        <v>0</v>
      </c>
      <c r="S79" s="116">
        <f>IFERROR(VLOOKUP($B79,[5]MEX!$B$51:$S$1084,18,0),0)</f>
        <v>435</v>
      </c>
      <c r="T79" s="114">
        <v>0</v>
      </c>
      <c r="U79" s="114">
        <v>0</v>
      </c>
      <c r="V79" s="114">
        <v>0</v>
      </c>
      <c r="W79" s="114">
        <v>0</v>
      </c>
      <c r="X79" s="114">
        <v>0</v>
      </c>
      <c r="Y79" s="114">
        <v>0</v>
      </c>
      <c r="Z79" s="114">
        <v>0</v>
      </c>
      <c r="AA79" s="114">
        <v>0</v>
      </c>
      <c r="AB79" s="114">
        <f t="shared" si="92"/>
        <v>0</v>
      </c>
      <c r="AC79" s="114">
        <f t="shared" si="92"/>
        <v>2392500</v>
      </c>
      <c r="AD79" s="114">
        <f t="shared" si="56"/>
        <v>2392500</v>
      </c>
      <c r="AE79" s="114">
        <v>0</v>
      </c>
      <c r="AF79" s="114">
        <v>0</v>
      </c>
      <c r="AG79" s="114">
        <f t="shared" si="57"/>
        <v>0</v>
      </c>
      <c r="AH79" s="114">
        <v>0</v>
      </c>
      <c r="AI79" s="114">
        <v>11000</v>
      </c>
      <c r="AJ79" s="114">
        <f t="shared" si="58"/>
        <v>11000</v>
      </c>
      <c r="AK79" s="114">
        <v>0</v>
      </c>
      <c r="AL79" s="114">
        <v>0</v>
      </c>
      <c r="AM79" s="114">
        <f t="shared" si="59"/>
        <v>0</v>
      </c>
      <c r="AN79" s="114">
        <v>0</v>
      </c>
      <c r="AO79" s="114">
        <v>0</v>
      </c>
      <c r="AP79" s="114">
        <f t="shared" si="60"/>
        <v>0</v>
      </c>
      <c r="AQ79" s="114">
        <f t="shared" si="93"/>
        <v>0</v>
      </c>
      <c r="AR79" s="114">
        <f t="shared" si="93"/>
        <v>2381500</v>
      </c>
      <c r="AS79" s="114">
        <f t="shared" si="61"/>
        <v>2381500</v>
      </c>
      <c r="AT79" s="114">
        <f t="shared" si="94"/>
        <v>0</v>
      </c>
      <c r="AU79" s="114">
        <f t="shared" si="94"/>
        <v>435</v>
      </c>
      <c r="AV79" s="114">
        <v>0</v>
      </c>
      <c r="AW79" s="114">
        <v>0</v>
      </c>
      <c r="AX79" s="114">
        <v>0</v>
      </c>
      <c r="AY79" s="114">
        <v>0</v>
      </c>
      <c r="AZ79" s="114">
        <f t="shared" si="76"/>
        <v>0</v>
      </c>
      <c r="BA79" s="114">
        <f t="shared" si="76"/>
        <v>435</v>
      </c>
    </row>
    <row r="80" spans="1:53" ht="58.5">
      <c r="B80" s="73" t="str">
        <f t="shared" si="62"/>
        <v>123300033003393</v>
      </c>
      <c r="C80" s="37">
        <v>2023</v>
      </c>
      <c r="D80" s="37">
        <v>15</v>
      </c>
      <c r="E80" s="37">
        <v>1</v>
      </c>
      <c r="F80" s="37">
        <v>2</v>
      </c>
      <c r="G80" s="37">
        <v>3</v>
      </c>
      <c r="H80" s="37">
        <v>3000</v>
      </c>
      <c r="I80" s="37">
        <v>3300</v>
      </c>
      <c r="J80" s="37">
        <v>339</v>
      </c>
      <c r="K80" s="133">
        <v>3</v>
      </c>
      <c r="L80" s="133"/>
      <c r="M80" s="113" t="s">
        <v>77</v>
      </c>
      <c r="N80" s="114">
        <f>IFERROR(VLOOKUP($B80,[5]MEX!$B$51:$S$1084,13,0),0)</f>
        <v>0</v>
      </c>
      <c r="O80" s="114">
        <f>IFERROR(VLOOKUP($B80,[5]MEX!$B$51:$S$1084,14,0),0)</f>
        <v>1594736</v>
      </c>
      <c r="P80" s="114">
        <f t="shared" si="63"/>
        <v>1594736</v>
      </c>
      <c r="Q80" s="115" t="s">
        <v>54</v>
      </c>
      <c r="R80" s="116">
        <f>IFERROR(VLOOKUP($B80,[5]MEX!$B$51:$S$1084,17,0),0)</f>
        <v>0</v>
      </c>
      <c r="S80" s="116">
        <f>IFERROR(VLOOKUP($B80,[5]MEX!$B$51:$S$1084,18,0),0)</f>
        <v>451</v>
      </c>
      <c r="T80" s="114">
        <v>0</v>
      </c>
      <c r="U80" s="114">
        <v>0</v>
      </c>
      <c r="V80" s="114">
        <v>0</v>
      </c>
      <c r="W80" s="114">
        <v>0</v>
      </c>
      <c r="X80" s="114">
        <v>0</v>
      </c>
      <c r="Y80" s="114">
        <v>0</v>
      </c>
      <c r="Z80" s="114">
        <v>0</v>
      </c>
      <c r="AA80" s="114">
        <v>0</v>
      </c>
      <c r="AB80" s="114">
        <f t="shared" si="92"/>
        <v>0</v>
      </c>
      <c r="AC80" s="114">
        <f t="shared" si="92"/>
        <v>1594736</v>
      </c>
      <c r="AD80" s="114">
        <f t="shared" si="56"/>
        <v>1594736</v>
      </c>
      <c r="AE80" s="114">
        <v>0</v>
      </c>
      <c r="AF80" s="114">
        <v>0</v>
      </c>
      <c r="AG80" s="114">
        <f t="shared" si="57"/>
        <v>0</v>
      </c>
      <c r="AH80" s="114">
        <v>0</v>
      </c>
      <c r="AI80" s="114">
        <v>0</v>
      </c>
      <c r="AJ80" s="114">
        <f t="shared" si="58"/>
        <v>0</v>
      </c>
      <c r="AK80" s="114">
        <v>0</v>
      </c>
      <c r="AL80" s="114">
        <v>0</v>
      </c>
      <c r="AM80" s="114">
        <f t="shared" si="59"/>
        <v>0</v>
      </c>
      <c r="AN80" s="114">
        <v>0</v>
      </c>
      <c r="AO80" s="114">
        <v>0</v>
      </c>
      <c r="AP80" s="114">
        <f t="shared" si="60"/>
        <v>0</v>
      </c>
      <c r="AQ80" s="114">
        <f t="shared" si="93"/>
        <v>0</v>
      </c>
      <c r="AR80" s="114">
        <f t="shared" si="93"/>
        <v>1594736</v>
      </c>
      <c r="AS80" s="114">
        <f t="shared" si="61"/>
        <v>1594736</v>
      </c>
      <c r="AT80" s="114">
        <f t="shared" si="94"/>
        <v>0</v>
      </c>
      <c r="AU80" s="114">
        <f t="shared" si="94"/>
        <v>451</v>
      </c>
      <c r="AV80" s="114">
        <v>0</v>
      </c>
      <c r="AW80" s="114">
        <v>0</v>
      </c>
      <c r="AX80" s="114">
        <v>0</v>
      </c>
      <c r="AY80" s="114">
        <v>0</v>
      </c>
      <c r="AZ80" s="114">
        <f t="shared" si="76"/>
        <v>0</v>
      </c>
      <c r="BA80" s="114">
        <f t="shared" si="76"/>
        <v>451</v>
      </c>
    </row>
    <row r="81" spans="2:53" ht="146.25">
      <c r="B81" s="73" t="str">
        <f t="shared" si="62"/>
        <v>124</v>
      </c>
      <c r="C81" s="136">
        <v>2023</v>
      </c>
      <c r="D81" s="136">
        <v>15</v>
      </c>
      <c r="E81" s="136">
        <v>1</v>
      </c>
      <c r="F81" s="136">
        <v>2</v>
      </c>
      <c r="G81" s="136">
        <v>4</v>
      </c>
      <c r="H81" s="136"/>
      <c r="I81" s="136"/>
      <c r="J81" s="136"/>
      <c r="K81" s="136"/>
      <c r="L81" s="136"/>
      <c r="M81" s="89" t="s">
        <v>78</v>
      </c>
      <c r="N81" s="90">
        <f t="shared" ref="N81:O83" si="95">+N82</f>
        <v>0</v>
      </c>
      <c r="O81" s="90">
        <f t="shared" si="95"/>
        <v>11610229</v>
      </c>
      <c r="P81" s="90">
        <f t="shared" si="63"/>
        <v>11610229</v>
      </c>
      <c r="Q81" s="124"/>
      <c r="R81" s="136"/>
      <c r="S81" s="136"/>
      <c r="T81" s="90">
        <f>+T82</f>
        <v>0</v>
      </c>
      <c r="U81" s="90">
        <f t="shared" ref="U81:AC83" si="96">+U82</f>
        <v>0</v>
      </c>
      <c r="V81" s="90">
        <f t="shared" si="96"/>
        <v>0</v>
      </c>
      <c r="W81" s="90">
        <f t="shared" si="96"/>
        <v>0</v>
      </c>
      <c r="X81" s="90">
        <f t="shared" si="96"/>
        <v>0</v>
      </c>
      <c r="Y81" s="90">
        <f t="shared" si="96"/>
        <v>0</v>
      </c>
      <c r="Z81" s="90">
        <f t="shared" si="96"/>
        <v>0</v>
      </c>
      <c r="AA81" s="90">
        <f t="shared" si="96"/>
        <v>0</v>
      </c>
      <c r="AB81" s="90">
        <f t="shared" si="96"/>
        <v>0</v>
      </c>
      <c r="AC81" s="90">
        <f t="shared" si="96"/>
        <v>11610229</v>
      </c>
      <c r="AD81" s="90">
        <f t="shared" si="56"/>
        <v>11610229</v>
      </c>
      <c r="AE81" s="90">
        <f t="shared" ref="AE81:AF83" si="97">+AE82</f>
        <v>0</v>
      </c>
      <c r="AF81" s="90">
        <f t="shared" si="97"/>
        <v>0</v>
      </c>
      <c r="AG81" s="90">
        <f t="shared" si="57"/>
        <v>0</v>
      </c>
      <c r="AH81" s="90">
        <f t="shared" ref="AH81:AI83" si="98">+AH82</f>
        <v>0</v>
      </c>
      <c r="AI81" s="90">
        <f t="shared" si="98"/>
        <v>1886060</v>
      </c>
      <c r="AJ81" s="90">
        <f t="shared" si="58"/>
        <v>1886060</v>
      </c>
      <c r="AK81" s="90">
        <f t="shared" ref="AK81:AL83" si="99">+AK82</f>
        <v>0</v>
      </c>
      <c r="AL81" s="90">
        <f t="shared" si="99"/>
        <v>0</v>
      </c>
      <c r="AM81" s="90">
        <f t="shared" si="59"/>
        <v>0</v>
      </c>
      <c r="AN81" s="90">
        <f t="shared" ref="AN81:AO83" si="100">+AN82</f>
        <v>0</v>
      </c>
      <c r="AO81" s="90">
        <f t="shared" si="100"/>
        <v>0</v>
      </c>
      <c r="AP81" s="90">
        <f t="shared" si="60"/>
        <v>0</v>
      </c>
      <c r="AQ81" s="90">
        <f t="shared" ref="AQ81:AR83" si="101">+AQ82</f>
        <v>0</v>
      </c>
      <c r="AR81" s="90">
        <f t="shared" si="101"/>
        <v>9724169</v>
      </c>
      <c r="AS81" s="90">
        <f t="shared" si="61"/>
        <v>9724169</v>
      </c>
      <c r="AT81" s="90"/>
      <c r="AU81" s="90"/>
      <c r="AV81" s="90"/>
      <c r="AW81" s="90"/>
      <c r="AX81" s="90"/>
      <c r="AY81" s="90"/>
      <c r="AZ81" s="90"/>
      <c r="BA81" s="90"/>
    </row>
    <row r="82" spans="2:53" ht="29.25">
      <c r="B82" s="73" t="str">
        <f t="shared" si="62"/>
        <v>1243000</v>
      </c>
      <c r="C82" s="137">
        <v>2023</v>
      </c>
      <c r="D82" s="126">
        <v>15</v>
      </c>
      <c r="E82" s="126">
        <v>1</v>
      </c>
      <c r="F82" s="126">
        <v>2</v>
      </c>
      <c r="G82" s="126">
        <v>4</v>
      </c>
      <c r="H82" s="126">
        <v>3000</v>
      </c>
      <c r="I82" s="126"/>
      <c r="J82" s="126"/>
      <c r="K82" s="126"/>
      <c r="L82" s="126"/>
      <c r="M82" s="138" t="s">
        <v>72</v>
      </c>
      <c r="N82" s="139">
        <f t="shared" si="95"/>
        <v>0</v>
      </c>
      <c r="O82" s="139">
        <f t="shared" si="95"/>
        <v>11610229</v>
      </c>
      <c r="P82" s="139">
        <f t="shared" si="63"/>
        <v>11610229</v>
      </c>
      <c r="Q82" s="97"/>
      <c r="R82" s="98"/>
      <c r="S82" s="98"/>
      <c r="T82" s="139">
        <f>+T83</f>
        <v>0</v>
      </c>
      <c r="U82" s="139">
        <f t="shared" si="96"/>
        <v>0</v>
      </c>
      <c r="V82" s="139">
        <f t="shared" si="96"/>
        <v>0</v>
      </c>
      <c r="W82" s="139">
        <f t="shared" si="96"/>
        <v>0</v>
      </c>
      <c r="X82" s="139">
        <f t="shared" si="96"/>
        <v>0</v>
      </c>
      <c r="Y82" s="139">
        <f t="shared" si="96"/>
        <v>0</v>
      </c>
      <c r="Z82" s="139">
        <f t="shared" si="96"/>
        <v>0</v>
      </c>
      <c r="AA82" s="139">
        <f t="shared" si="96"/>
        <v>0</v>
      </c>
      <c r="AB82" s="139">
        <f t="shared" si="96"/>
        <v>0</v>
      </c>
      <c r="AC82" s="139">
        <f t="shared" si="96"/>
        <v>11610229</v>
      </c>
      <c r="AD82" s="139">
        <f t="shared" si="56"/>
        <v>11610229</v>
      </c>
      <c r="AE82" s="139">
        <f t="shared" si="97"/>
        <v>0</v>
      </c>
      <c r="AF82" s="139">
        <f t="shared" si="97"/>
        <v>0</v>
      </c>
      <c r="AG82" s="139">
        <f t="shared" si="57"/>
        <v>0</v>
      </c>
      <c r="AH82" s="139">
        <f t="shared" si="98"/>
        <v>0</v>
      </c>
      <c r="AI82" s="139">
        <f t="shared" si="98"/>
        <v>1886060</v>
      </c>
      <c r="AJ82" s="139">
        <f t="shared" si="58"/>
        <v>1886060</v>
      </c>
      <c r="AK82" s="139">
        <f t="shared" si="99"/>
        <v>0</v>
      </c>
      <c r="AL82" s="139">
        <f t="shared" si="99"/>
        <v>0</v>
      </c>
      <c r="AM82" s="139">
        <f t="shared" si="59"/>
        <v>0</v>
      </c>
      <c r="AN82" s="139">
        <f t="shared" si="100"/>
        <v>0</v>
      </c>
      <c r="AO82" s="139">
        <f t="shared" si="100"/>
        <v>0</v>
      </c>
      <c r="AP82" s="139">
        <f t="shared" si="60"/>
        <v>0</v>
      </c>
      <c r="AQ82" s="139">
        <f t="shared" si="101"/>
        <v>0</v>
      </c>
      <c r="AR82" s="139">
        <f t="shared" si="101"/>
        <v>9724169</v>
      </c>
      <c r="AS82" s="139">
        <f t="shared" si="61"/>
        <v>9724169</v>
      </c>
      <c r="AT82" s="139"/>
      <c r="AU82" s="139"/>
      <c r="AV82" s="139"/>
      <c r="AW82" s="139"/>
      <c r="AX82" s="139"/>
      <c r="AY82" s="139"/>
      <c r="AZ82" s="139"/>
      <c r="BA82" s="139"/>
    </row>
    <row r="83" spans="2:53" ht="58.5">
      <c r="B83" s="73" t="str">
        <f t="shared" si="62"/>
        <v>12430003300</v>
      </c>
      <c r="C83" s="127">
        <v>2023</v>
      </c>
      <c r="D83" s="127">
        <v>15</v>
      </c>
      <c r="E83" s="127">
        <v>1</v>
      </c>
      <c r="F83" s="127">
        <v>2</v>
      </c>
      <c r="G83" s="127">
        <v>4</v>
      </c>
      <c r="H83" s="127">
        <v>3000</v>
      </c>
      <c r="I83" s="127">
        <v>3300</v>
      </c>
      <c r="J83" s="127"/>
      <c r="K83" s="127"/>
      <c r="L83" s="127"/>
      <c r="M83" s="101" t="s">
        <v>73</v>
      </c>
      <c r="N83" s="102">
        <f t="shared" si="95"/>
        <v>0</v>
      </c>
      <c r="O83" s="102">
        <f t="shared" si="95"/>
        <v>11610229</v>
      </c>
      <c r="P83" s="102">
        <f t="shared" si="63"/>
        <v>11610229</v>
      </c>
      <c r="Q83" s="128"/>
      <c r="R83" s="127"/>
      <c r="S83" s="127"/>
      <c r="T83" s="102">
        <f>+T84</f>
        <v>0</v>
      </c>
      <c r="U83" s="102">
        <f t="shared" si="96"/>
        <v>0</v>
      </c>
      <c r="V83" s="102">
        <f t="shared" si="96"/>
        <v>0</v>
      </c>
      <c r="W83" s="102">
        <f t="shared" si="96"/>
        <v>0</v>
      </c>
      <c r="X83" s="102">
        <f t="shared" si="96"/>
        <v>0</v>
      </c>
      <c r="Y83" s="102">
        <f t="shared" si="96"/>
        <v>0</v>
      </c>
      <c r="Z83" s="102">
        <f t="shared" si="96"/>
        <v>0</v>
      </c>
      <c r="AA83" s="102">
        <f t="shared" si="96"/>
        <v>0</v>
      </c>
      <c r="AB83" s="102">
        <f t="shared" si="96"/>
        <v>0</v>
      </c>
      <c r="AC83" s="102">
        <f t="shared" si="96"/>
        <v>11610229</v>
      </c>
      <c r="AD83" s="102">
        <f t="shared" si="56"/>
        <v>11610229</v>
      </c>
      <c r="AE83" s="102">
        <f t="shared" si="97"/>
        <v>0</v>
      </c>
      <c r="AF83" s="102">
        <f t="shared" si="97"/>
        <v>0</v>
      </c>
      <c r="AG83" s="102">
        <f t="shared" si="57"/>
        <v>0</v>
      </c>
      <c r="AH83" s="102">
        <f t="shared" si="98"/>
        <v>0</v>
      </c>
      <c r="AI83" s="102">
        <f t="shared" si="98"/>
        <v>1886060</v>
      </c>
      <c r="AJ83" s="102">
        <f t="shared" si="58"/>
        <v>1886060</v>
      </c>
      <c r="AK83" s="102">
        <f t="shared" si="99"/>
        <v>0</v>
      </c>
      <c r="AL83" s="102">
        <f t="shared" si="99"/>
        <v>0</v>
      </c>
      <c r="AM83" s="102">
        <f t="shared" si="59"/>
        <v>0</v>
      </c>
      <c r="AN83" s="102">
        <f t="shared" si="100"/>
        <v>0</v>
      </c>
      <c r="AO83" s="102">
        <f t="shared" si="100"/>
        <v>0</v>
      </c>
      <c r="AP83" s="102">
        <f t="shared" si="60"/>
        <v>0</v>
      </c>
      <c r="AQ83" s="102">
        <f t="shared" si="101"/>
        <v>0</v>
      </c>
      <c r="AR83" s="102">
        <f t="shared" si="101"/>
        <v>9724169</v>
      </c>
      <c r="AS83" s="102">
        <f t="shared" si="61"/>
        <v>9724169</v>
      </c>
      <c r="AT83" s="102"/>
      <c r="AU83" s="102"/>
      <c r="AV83" s="102"/>
      <c r="AW83" s="102"/>
      <c r="AX83" s="102"/>
      <c r="AY83" s="102"/>
      <c r="AZ83" s="102"/>
      <c r="BA83" s="102"/>
    </row>
    <row r="84" spans="2:53" ht="29.25">
      <c r="B84" s="73" t="str">
        <f t="shared" si="62"/>
        <v>12430003300334</v>
      </c>
      <c r="C84" s="129">
        <v>2023</v>
      </c>
      <c r="D84" s="129">
        <v>15</v>
      </c>
      <c r="E84" s="129">
        <v>1</v>
      </c>
      <c r="F84" s="129">
        <v>2</v>
      </c>
      <c r="G84" s="130">
        <v>4</v>
      </c>
      <c r="H84" s="131">
        <v>3000</v>
      </c>
      <c r="I84" s="131">
        <v>3300</v>
      </c>
      <c r="J84" s="131">
        <v>334</v>
      </c>
      <c r="K84" s="131"/>
      <c r="L84" s="131"/>
      <c r="M84" s="107" t="s">
        <v>79</v>
      </c>
      <c r="N84" s="108">
        <f>SUM(N85:N106)</f>
        <v>0</v>
      </c>
      <c r="O84" s="108">
        <f>SUM(O85:O106)</f>
        <v>11610229</v>
      </c>
      <c r="P84" s="108">
        <f t="shared" si="63"/>
        <v>11610229</v>
      </c>
      <c r="Q84" s="132"/>
      <c r="R84" s="131"/>
      <c r="S84" s="131"/>
      <c r="T84" s="108">
        <f>SUM(T85:T106)</f>
        <v>0</v>
      </c>
      <c r="U84" s="108">
        <f t="shared" ref="U84:AC84" si="102">SUM(U85:U106)</f>
        <v>0</v>
      </c>
      <c r="V84" s="108">
        <f t="shared" si="102"/>
        <v>0</v>
      </c>
      <c r="W84" s="108">
        <f t="shared" si="102"/>
        <v>0</v>
      </c>
      <c r="X84" s="108">
        <f t="shared" si="102"/>
        <v>0</v>
      </c>
      <c r="Y84" s="108">
        <f t="shared" si="102"/>
        <v>0</v>
      </c>
      <c r="Z84" s="108">
        <f t="shared" si="102"/>
        <v>0</v>
      </c>
      <c r="AA84" s="108">
        <f t="shared" si="102"/>
        <v>0</v>
      </c>
      <c r="AB84" s="108">
        <f t="shared" si="102"/>
        <v>0</v>
      </c>
      <c r="AC84" s="108">
        <f t="shared" si="102"/>
        <v>11610229</v>
      </c>
      <c r="AD84" s="108">
        <f t="shared" si="56"/>
        <v>11610229</v>
      </c>
      <c r="AE84" s="108">
        <f>SUM(AE85:AE106)</f>
        <v>0</v>
      </c>
      <c r="AF84" s="108">
        <f>SUM(AF85:AF106)</f>
        <v>0</v>
      </c>
      <c r="AG84" s="108">
        <f t="shared" si="57"/>
        <v>0</v>
      </c>
      <c r="AH84" s="108">
        <f>SUM(AH85:AH106)</f>
        <v>0</v>
      </c>
      <c r="AI84" s="108">
        <f>SUM(AI85:AI106)</f>
        <v>1886060</v>
      </c>
      <c r="AJ84" s="108">
        <f t="shared" si="58"/>
        <v>1886060</v>
      </c>
      <c r="AK84" s="108">
        <f>SUM(AK85:AK106)</f>
        <v>0</v>
      </c>
      <c r="AL84" s="108">
        <f>SUM(AL85:AL106)</f>
        <v>0</v>
      </c>
      <c r="AM84" s="108">
        <f t="shared" si="59"/>
        <v>0</v>
      </c>
      <c r="AN84" s="108">
        <f>SUM(AN85:AN106)</f>
        <v>0</v>
      </c>
      <c r="AO84" s="108">
        <f>SUM(AO85:AO106)</f>
        <v>0</v>
      </c>
      <c r="AP84" s="108">
        <f t="shared" si="60"/>
        <v>0</v>
      </c>
      <c r="AQ84" s="108">
        <f>SUM(AQ85:AQ106)</f>
        <v>0</v>
      </c>
      <c r="AR84" s="108">
        <f>SUM(AR85:AR106)</f>
        <v>9724169</v>
      </c>
      <c r="AS84" s="108">
        <f t="shared" si="61"/>
        <v>9724169</v>
      </c>
      <c r="AT84" s="108"/>
      <c r="AU84" s="108"/>
      <c r="AV84" s="108"/>
      <c r="AW84" s="108"/>
      <c r="AX84" s="108"/>
      <c r="AY84" s="108"/>
      <c r="AZ84" s="108"/>
      <c r="BA84" s="108"/>
    </row>
    <row r="85" spans="2:53" ht="29.25">
      <c r="B85" s="73" t="str">
        <f t="shared" si="62"/>
        <v>124300033003341</v>
      </c>
      <c r="C85" s="37">
        <v>2023</v>
      </c>
      <c r="D85" s="37">
        <v>15</v>
      </c>
      <c r="E85" s="37">
        <v>1</v>
      </c>
      <c r="F85" s="37">
        <v>2</v>
      </c>
      <c r="G85" s="37">
        <v>4</v>
      </c>
      <c r="H85" s="37">
        <v>3000</v>
      </c>
      <c r="I85" s="37">
        <v>3300</v>
      </c>
      <c r="J85" s="37">
        <v>334</v>
      </c>
      <c r="K85" s="133">
        <v>1</v>
      </c>
      <c r="L85" s="133"/>
      <c r="M85" s="113" t="s">
        <v>80</v>
      </c>
      <c r="N85" s="114">
        <f>IFERROR(VLOOKUP($B85,[5]MEX!$B$51:$S$1084,13,0),0)</f>
        <v>0</v>
      </c>
      <c r="O85" s="114">
        <f>IFERROR(VLOOKUP($B85,[5]MEX!$B$51:$S$1084,14,0),0)</f>
        <v>3527359</v>
      </c>
      <c r="P85" s="114">
        <f t="shared" si="63"/>
        <v>3527359</v>
      </c>
      <c r="Q85" s="115" t="s">
        <v>81</v>
      </c>
      <c r="R85" s="116">
        <f>IFERROR(VLOOKUP($B85,[5]MEX!$B$51:$S$1084,17,0),0)</f>
        <v>1</v>
      </c>
      <c r="S85" s="116">
        <f>IFERROR(VLOOKUP($B85,[5]MEX!$B$51:$S$1084,18,0),0)</f>
        <v>114</v>
      </c>
      <c r="T85" s="114">
        <v>0</v>
      </c>
      <c r="U85" s="114">
        <v>0</v>
      </c>
      <c r="V85" s="114">
        <v>0</v>
      </c>
      <c r="W85" s="114">
        <v>0</v>
      </c>
      <c r="X85" s="114">
        <v>0</v>
      </c>
      <c r="Y85" s="114">
        <v>0</v>
      </c>
      <c r="Z85" s="114">
        <v>0</v>
      </c>
      <c r="AA85" s="114">
        <v>0</v>
      </c>
      <c r="AB85" s="114">
        <f t="shared" ref="AB85:AC106" si="103">N85+T85-X85</f>
        <v>0</v>
      </c>
      <c r="AC85" s="114">
        <f t="shared" si="103"/>
        <v>3527359</v>
      </c>
      <c r="AD85" s="114">
        <f t="shared" si="56"/>
        <v>3527359</v>
      </c>
      <c r="AE85" s="114">
        <v>0</v>
      </c>
      <c r="AF85" s="114">
        <v>0</v>
      </c>
      <c r="AG85" s="114">
        <f t="shared" si="57"/>
        <v>0</v>
      </c>
      <c r="AH85" s="114">
        <v>0</v>
      </c>
      <c r="AI85" s="114">
        <v>408100</v>
      </c>
      <c r="AJ85" s="114">
        <f t="shared" si="58"/>
        <v>408100</v>
      </c>
      <c r="AK85" s="114">
        <v>0</v>
      </c>
      <c r="AL85" s="114">
        <v>0</v>
      </c>
      <c r="AM85" s="114">
        <f t="shared" si="59"/>
        <v>0</v>
      </c>
      <c r="AN85" s="114">
        <v>0</v>
      </c>
      <c r="AO85" s="114">
        <v>0</v>
      </c>
      <c r="AP85" s="114">
        <f t="shared" si="60"/>
        <v>0</v>
      </c>
      <c r="AQ85" s="114">
        <f t="shared" ref="AQ85:AR106" si="104">AB85-AE85-AH85-AK85-AN85</f>
        <v>0</v>
      </c>
      <c r="AR85" s="114">
        <f t="shared" si="104"/>
        <v>3119259</v>
      </c>
      <c r="AS85" s="114">
        <f t="shared" si="61"/>
        <v>3119259</v>
      </c>
      <c r="AT85" s="114">
        <f t="shared" ref="AT85:AU106" si="105">R85+V85-Z85</f>
        <v>1</v>
      </c>
      <c r="AU85" s="114">
        <f t="shared" si="105"/>
        <v>114</v>
      </c>
      <c r="AV85" s="114">
        <v>0</v>
      </c>
      <c r="AW85" s="114">
        <v>0</v>
      </c>
      <c r="AX85" s="114">
        <v>0</v>
      </c>
      <c r="AY85" s="114">
        <v>0</v>
      </c>
      <c r="AZ85" s="114">
        <f t="shared" si="76"/>
        <v>1</v>
      </c>
      <c r="BA85" s="114">
        <f t="shared" si="76"/>
        <v>114</v>
      </c>
    </row>
    <row r="86" spans="2:53" ht="29.25">
      <c r="B86" s="73" t="str">
        <f t="shared" si="62"/>
        <v>124300033003342</v>
      </c>
      <c r="C86" s="37">
        <v>2023</v>
      </c>
      <c r="D86" s="37">
        <v>15</v>
      </c>
      <c r="E86" s="37">
        <v>1</v>
      </c>
      <c r="F86" s="37">
        <v>2</v>
      </c>
      <c r="G86" s="37">
        <v>4</v>
      </c>
      <c r="H86" s="37">
        <v>3000</v>
      </c>
      <c r="I86" s="37">
        <v>3300</v>
      </c>
      <c r="J86" s="37">
        <v>334</v>
      </c>
      <c r="K86" s="133">
        <v>2</v>
      </c>
      <c r="L86" s="133"/>
      <c r="M86" s="113" t="s">
        <v>82</v>
      </c>
      <c r="N86" s="114">
        <f>IFERROR(VLOOKUP($B86,[5]MEX!$B$51:$S$1084,13,0),0)</f>
        <v>0</v>
      </c>
      <c r="O86" s="114">
        <f>IFERROR(VLOOKUP($B86,[5]MEX!$B$51:$S$1084,14,0),0)</f>
        <v>1184040</v>
      </c>
      <c r="P86" s="114">
        <f t="shared" si="63"/>
        <v>1184040</v>
      </c>
      <c r="Q86" s="115" t="s">
        <v>81</v>
      </c>
      <c r="R86" s="116">
        <f>IFERROR(VLOOKUP($B86,[5]MEX!$B$51:$S$1084,17,0),0)</f>
        <v>1</v>
      </c>
      <c r="S86" s="116">
        <f>IFERROR(VLOOKUP($B86,[5]MEX!$B$51:$S$1084,18,0),0)</f>
        <v>78</v>
      </c>
      <c r="T86" s="114">
        <v>0</v>
      </c>
      <c r="U86" s="114">
        <v>0</v>
      </c>
      <c r="V86" s="114">
        <v>0</v>
      </c>
      <c r="W86" s="114">
        <v>0</v>
      </c>
      <c r="X86" s="114">
        <v>0</v>
      </c>
      <c r="Y86" s="114">
        <v>0</v>
      </c>
      <c r="Z86" s="114">
        <v>0</v>
      </c>
      <c r="AA86" s="114">
        <v>0</v>
      </c>
      <c r="AB86" s="114">
        <f t="shared" si="103"/>
        <v>0</v>
      </c>
      <c r="AC86" s="114">
        <f t="shared" si="103"/>
        <v>1184040</v>
      </c>
      <c r="AD86" s="114">
        <f t="shared" si="56"/>
        <v>1184040</v>
      </c>
      <c r="AE86" s="114">
        <v>0</v>
      </c>
      <c r="AF86" s="114">
        <v>0</v>
      </c>
      <c r="AG86" s="114">
        <f t="shared" si="57"/>
        <v>0</v>
      </c>
      <c r="AH86" s="114">
        <v>0</v>
      </c>
      <c r="AI86" s="114">
        <v>834900</v>
      </c>
      <c r="AJ86" s="114">
        <f t="shared" si="58"/>
        <v>834900</v>
      </c>
      <c r="AK86" s="114">
        <v>0</v>
      </c>
      <c r="AL86" s="114">
        <v>0</v>
      </c>
      <c r="AM86" s="114">
        <f t="shared" si="59"/>
        <v>0</v>
      </c>
      <c r="AN86" s="114">
        <v>0</v>
      </c>
      <c r="AO86" s="114">
        <v>0</v>
      </c>
      <c r="AP86" s="114">
        <f t="shared" si="60"/>
        <v>0</v>
      </c>
      <c r="AQ86" s="114">
        <f t="shared" si="104"/>
        <v>0</v>
      </c>
      <c r="AR86" s="114">
        <f t="shared" si="104"/>
        <v>349140</v>
      </c>
      <c r="AS86" s="114">
        <f t="shared" si="61"/>
        <v>349140</v>
      </c>
      <c r="AT86" s="114">
        <f t="shared" si="105"/>
        <v>1</v>
      </c>
      <c r="AU86" s="114">
        <f t="shared" si="105"/>
        <v>78</v>
      </c>
      <c r="AV86" s="114">
        <v>0</v>
      </c>
      <c r="AW86" s="114">
        <v>0</v>
      </c>
      <c r="AX86" s="114">
        <v>0</v>
      </c>
      <c r="AY86" s="114">
        <v>0</v>
      </c>
      <c r="AZ86" s="114">
        <f t="shared" si="76"/>
        <v>1</v>
      </c>
      <c r="BA86" s="114">
        <f t="shared" si="76"/>
        <v>78</v>
      </c>
    </row>
    <row r="87" spans="2:53" ht="29.25">
      <c r="B87" s="73" t="str">
        <f t="shared" si="62"/>
        <v>124300033003343</v>
      </c>
      <c r="C87" s="37">
        <v>2023</v>
      </c>
      <c r="D87" s="37">
        <v>15</v>
      </c>
      <c r="E87" s="37">
        <v>1</v>
      </c>
      <c r="F87" s="37">
        <v>2</v>
      </c>
      <c r="G87" s="37">
        <v>4</v>
      </c>
      <c r="H87" s="37">
        <v>3000</v>
      </c>
      <c r="I87" s="37">
        <v>3300</v>
      </c>
      <c r="J87" s="37">
        <v>334</v>
      </c>
      <c r="K87" s="133">
        <v>3</v>
      </c>
      <c r="L87" s="133"/>
      <c r="M87" s="113" t="s">
        <v>83</v>
      </c>
      <c r="N87" s="114">
        <f>IFERROR(VLOOKUP($B87,[5]MEX!$B$51:$S$1084,13,0),0)</f>
        <v>0</v>
      </c>
      <c r="O87" s="114">
        <f>IFERROR(VLOOKUP($B87,[5]MEX!$B$51:$S$1084,14,0),0)</f>
        <v>687280</v>
      </c>
      <c r="P87" s="114">
        <f t="shared" si="63"/>
        <v>687280</v>
      </c>
      <c r="Q87" s="115" t="s">
        <v>81</v>
      </c>
      <c r="R87" s="116">
        <f>IFERROR(VLOOKUP($B87,[5]MEX!$B$51:$S$1084,17,0),0)</f>
        <v>1</v>
      </c>
      <c r="S87" s="116">
        <f>IFERROR(VLOOKUP($B87,[5]MEX!$B$51:$S$1084,18,0),0)</f>
        <v>294</v>
      </c>
      <c r="T87" s="114">
        <v>0</v>
      </c>
      <c r="U87" s="114">
        <v>0</v>
      </c>
      <c r="V87" s="114">
        <v>0</v>
      </c>
      <c r="W87" s="114">
        <v>0</v>
      </c>
      <c r="X87" s="114">
        <v>0</v>
      </c>
      <c r="Y87" s="114">
        <v>0</v>
      </c>
      <c r="Z87" s="114">
        <v>0</v>
      </c>
      <c r="AA87" s="114">
        <v>0</v>
      </c>
      <c r="AB87" s="114">
        <f t="shared" si="103"/>
        <v>0</v>
      </c>
      <c r="AC87" s="114">
        <f t="shared" si="103"/>
        <v>687280</v>
      </c>
      <c r="AD87" s="114">
        <f t="shared" si="56"/>
        <v>687280</v>
      </c>
      <c r="AE87" s="114">
        <v>0</v>
      </c>
      <c r="AF87" s="114">
        <v>0</v>
      </c>
      <c r="AG87" s="114">
        <f t="shared" si="57"/>
        <v>0</v>
      </c>
      <c r="AH87" s="114">
        <v>0</v>
      </c>
      <c r="AI87" s="114">
        <v>190080</v>
      </c>
      <c r="AJ87" s="114">
        <f t="shared" si="58"/>
        <v>190080</v>
      </c>
      <c r="AK87" s="114">
        <v>0</v>
      </c>
      <c r="AL87" s="114">
        <v>0</v>
      </c>
      <c r="AM87" s="114">
        <f t="shared" si="59"/>
        <v>0</v>
      </c>
      <c r="AN87" s="114">
        <v>0</v>
      </c>
      <c r="AO87" s="114">
        <v>0</v>
      </c>
      <c r="AP87" s="114">
        <f t="shared" si="60"/>
        <v>0</v>
      </c>
      <c r="AQ87" s="114">
        <f t="shared" si="104"/>
        <v>0</v>
      </c>
      <c r="AR87" s="114">
        <f t="shared" si="104"/>
        <v>497200</v>
      </c>
      <c r="AS87" s="114">
        <f t="shared" si="61"/>
        <v>497200</v>
      </c>
      <c r="AT87" s="114">
        <f t="shared" si="105"/>
        <v>1</v>
      </c>
      <c r="AU87" s="114">
        <f t="shared" si="105"/>
        <v>294</v>
      </c>
      <c r="AV87" s="114">
        <v>0</v>
      </c>
      <c r="AW87" s="114">
        <v>0</v>
      </c>
      <c r="AX87" s="114">
        <v>0</v>
      </c>
      <c r="AY87" s="114">
        <v>0</v>
      </c>
      <c r="AZ87" s="114">
        <f t="shared" si="76"/>
        <v>1</v>
      </c>
      <c r="BA87" s="114">
        <f t="shared" si="76"/>
        <v>294</v>
      </c>
    </row>
    <row r="88" spans="2:53" ht="29.25">
      <c r="B88" s="73" t="str">
        <f t="shared" si="62"/>
        <v>124300033003344</v>
      </c>
      <c r="C88" s="37">
        <v>2023</v>
      </c>
      <c r="D88" s="37">
        <v>15</v>
      </c>
      <c r="E88" s="37">
        <v>1</v>
      </c>
      <c r="F88" s="37">
        <v>2</v>
      </c>
      <c r="G88" s="37">
        <v>4</v>
      </c>
      <c r="H88" s="37">
        <v>3000</v>
      </c>
      <c r="I88" s="37">
        <v>3300</v>
      </c>
      <c r="J88" s="37">
        <v>334</v>
      </c>
      <c r="K88" s="133">
        <v>4</v>
      </c>
      <c r="L88" s="133"/>
      <c r="M88" s="113" t="s">
        <v>84</v>
      </c>
      <c r="N88" s="114">
        <f>IFERROR(VLOOKUP($B88,[5]MEX!$B$51:$S$1084,13,0),0)</f>
        <v>0</v>
      </c>
      <c r="O88" s="114">
        <f>IFERROR(VLOOKUP($B88,[5]MEX!$B$51:$S$1084,14,0),0)</f>
        <v>1278750</v>
      </c>
      <c r="P88" s="114">
        <f t="shared" si="63"/>
        <v>1278750</v>
      </c>
      <c r="Q88" s="115" t="s">
        <v>81</v>
      </c>
      <c r="R88" s="116">
        <f>IFERROR(VLOOKUP($B88,[5]MEX!$B$51:$S$1084,17,0),0)</f>
        <v>1</v>
      </c>
      <c r="S88" s="116">
        <f>IFERROR(VLOOKUP($B88,[5]MEX!$B$51:$S$1084,18,0),0)</f>
        <v>452</v>
      </c>
      <c r="T88" s="114">
        <v>0</v>
      </c>
      <c r="U88" s="114">
        <v>0</v>
      </c>
      <c r="V88" s="114">
        <v>0</v>
      </c>
      <c r="W88" s="114">
        <v>0</v>
      </c>
      <c r="X88" s="114">
        <v>0</v>
      </c>
      <c r="Y88" s="114">
        <v>0</v>
      </c>
      <c r="Z88" s="114">
        <v>0</v>
      </c>
      <c r="AA88" s="114">
        <v>0</v>
      </c>
      <c r="AB88" s="114">
        <f t="shared" si="103"/>
        <v>0</v>
      </c>
      <c r="AC88" s="114">
        <f t="shared" si="103"/>
        <v>1278750</v>
      </c>
      <c r="AD88" s="114">
        <f t="shared" si="56"/>
        <v>1278750</v>
      </c>
      <c r="AE88" s="114">
        <v>0</v>
      </c>
      <c r="AF88" s="114">
        <v>0</v>
      </c>
      <c r="AG88" s="114">
        <f t="shared" si="57"/>
        <v>0</v>
      </c>
      <c r="AH88" s="114">
        <v>0</v>
      </c>
      <c r="AI88" s="114">
        <v>162250</v>
      </c>
      <c r="AJ88" s="114">
        <f t="shared" si="58"/>
        <v>162250</v>
      </c>
      <c r="AK88" s="114">
        <v>0</v>
      </c>
      <c r="AL88" s="114">
        <v>0</v>
      </c>
      <c r="AM88" s="114">
        <f t="shared" si="59"/>
        <v>0</v>
      </c>
      <c r="AN88" s="114">
        <v>0</v>
      </c>
      <c r="AO88" s="114">
        <v>0</v>
      </c>
      <c r="AP88" s="114">
        <f t="shared" si="60"/>
        <v>0</v>
      </c>
      <c r="AQ88" s="114">
        <f t="shared" si="104"/>
        <v>0</v>
      </c>
      <c r="AR88" s="114">
        <f t="shared" si="104"/>
        <v>1116500</v>
      </c>
      <c r="AS88" s="114">
        <f t="shared" si="61"/>
        <v>1116500</v>
      </c>
      <c r="AT88" s="114">
        <f t="shared" si="105"/>
        <v>1</v>
      </c>
      <c r="AU88" s="114">
        <f t="shared" si="105"/>
        <v>452</v>
      </c>
      <c r="AV88" s="114">
        <v>0</v>
      </c>
      <c r="AW88" s="114">
        <v>0</v>
      </c>
      <c r="AX88" s="114">
        <v>0</v>
      </c>
      <c r="AY88" s="114">
        <v>0</v>
      </c>
      <c r="AZ88" s="114">
        <f t="shared" si="76"/>
        <v>1</v>
      </c>
      <c r="BA88" s="114">
        <f t="shared" si="76"/>
        <v>452</v>
      </c>
    </row>
    <row r="89" spans="2:53" ht="29.25">
      <c r="B89" s="73" t="str">
        <f t="shared" si="62"/>
        <v>124300033003345</v>
      </c>
      <c r="C89" s="37">
        <v>2023</v>
      </c>
      <c r="D89" s="37">
        <v>15</v>
      </c>
      <c r="E89" s="37">
        <v>1</v>
      </c>
      <c r="F89" s="37">
        <v>2</v>
      </c>
      <c r="G89" s="37">
        <v>4</v>
      </c>
      <c r="H89" s="37">
        <v>3000</v>
      </c>
      <c r="I89" s="37">
        <v>3300</v>
      </c>
      <c r="J89" s="37">
        <v>334</v>
      </c>
      <c r="K89" s="133">
        <v>5</v>
      </c>
      <c r="L89" s="133"/>
      <c r="M89" s="113" t="s">
        <v>85</v>
      </c>
      <c r="N89" s="114">
        <f>IFERROR(VLOOKUP($B89,[5]MEX!$B$51:$S$1084,13,0),0)</f>
        <v>0</v>
      </c>
      <c r="O89" s="114">
        <f>IFERROR(VLOOKUP($B89,[5]MEX!$B$51:$S$1084,14,0),0)</f>
        <v>619520</v>
      </c>
      <c r="P89" s="114">
        <f t="shared" si="63"/>
        <v>619520</v>
      </c>
      <c r="Q89" s="115" t="s">
        <v>81</v>
      </c>
      <c r="R89" s="116">
        <f>IFERROR(VLOOKUP($B89,[5]MEX!$B$51:$S$1084,17,0),0)</f>
        <v>1</v>
      </c>
      <c r="S89" s="116">
        <f>IFERROR(VLOOKUP($B89,[5]MEX!$B$51:$S$1084,18,0),0)</f>
        <v>352</v>
      </c>
      <c r="T89" s="114">
        <v>0</v>
      </c>
      <c r="U89" s="114">
        <v>0</v>
      </c>
      <c r="V89" s="114">
        <v>0</v>
      </c>
      <c r="W89" s="114">
        <v>0</v>
      </c>
      <c r="X89" s="114">
        <v>0</v>
      </c>
      <c r="Y89" s="114">
        <v>0</v>
      </c>
      <c r="Z89" s="114">
        <v>0</v>
      </c>
      <c r="AA89" s="114">
        <v>0</v>
      </c>
      <c r="AB89" s="114">
        <f t="shared" si="103"/>
        <v>0</v>
      </c>
      <c r="AC89" s="114">
        <f t="shared" si="103"/>
        <v>619520</v>
      </c>
      <c r="AD89" s="114">
        <f t="shared" si="56"/>
        <v>619520</v>
      </c>
      <c r="AE89" s="114">
        <v>0</v>
      </c>
      <c r="AF89" s="114">
        <v>0</v>
      </c>
      <c r="AG89" s="114">
        <f t="shared" si="57"/>
        <v>0</v>
      </c>
      <c r="AH89" s="114">
        <v>0</v>
      </c>
      <c r="AI89" s="114">
        <v>49280</v>
      </c>
      <c r="AJ89" s="114">
        <f t="shared" si="58"/>
        <v>49280</v>
      </c>
      <c r="AK89" s="114">
        <v>0</v>
      </c>
      <c r="AL89" s="114">
        <v>0</v>
      </c>
      <c r="AM89" s="114">
        <f t="shared" si="59"/>
        <v>0</v>
      </c>
      <c r="AN89" s="114">
        <v>0</v>
      </c>
      <c r="AO89" s="114">
        <v>0</v>
      </c>
      <c r="AP89" s="114">
        <f t="shared" si="60"/>
        <v>0</v>
      </c>
      <c r="AQ89" s="114">
        <f t="shared" si="104"/>
        <v>0</v>
      </c>
      <c r="AR89" s="114">
        <f t="shared" si="104"/>
        <v>570240</v>
      </c>
      <c r="AS89" s="114">
        <f t="shared" si="61"/>
        <v>570240</v>
      </c>
      <c r="AT89" s="114">
        <f t="shared" si="105"/>
        <v>1</v>
      </c>
      <c r="AU89" s="114">
        <f t="shared" si="105"/>
        <v>352</v>
      </c>
      <c r="AV89" s="114">
        <v>0</v>
      </c>
      <c r="AW89" s="114">
        <v>0</v>
      </c>
      <c r="AX89" s="114">
        <v>0</v>
      </c>
      <c r="AY89" s="114">
        <v>0</v>
      </c>
      <c r="AZ89" s="114">
        <f t="shared" si="76"/>
        <v>1</v>
      </c>
      <c r="BA89" s="114">
        <f t="shared" si="76"/>
        <v>352</v>
      </c>
    </row>
    <row r="90" spans="2:53" ht="58.5">
      <c r="B90" s="73" t="str">
        <f t="shared" si="62"/>
        <v>124300033003346</v>
      </c>
      <c r="C90" s="37">
        <v>2023</v>
      </c>
      <c r="D90" s="37">
        <v>15</v>
      </c>
      <c r="E90" s="37">
        <v>1</v>
      </c>
      <c r="F90" s="37">
        <v>2</v>
      </c>
      <c r="G90" s="37">
        <v>4</v>
      </c>
      <c r="H90" s="37">
        <v>3000</v>
      </c>
      <c r="I90" s="37">
        <v>3300</v>
      </c>
      <c r="J90" s="37">
        <v>334</v>
      </c>
      <c r="K90" s="133">
        <v>6</v>
      </c>
      <c r="L90" s="133"/>
      <c r="M90" s="113" t="s">
        <v>86</v>
      </c>
      <c r="N90" s="114">
        <f>IFERROR(VLOOKUP($B90,[5]MEX!$B$51:$S$1084,13,0),0)</f>
        <v>0</v>
      </c>
      <c r="O90" s="114">
        <f>IFERROR(VLOOKUP($B90,[5]MEX!$B$51:$S$1084,14,0),0)</f>
        <v>871200</v>
      </c>
      <c r="P90" s="114">
        <f t="shared" si="63"/>
        <v>871200</v>
      </c>
      <c r="Q90" s="115" t="s">
        <v>81</v>
      </c>
      <c r="R90" s="116">
        <f>IFERROR(VLOOKUP($B90,[5]MEX!$B$51:$S$1084,17,0),0)</f>
        <v>1</v>
      </c>
      <c r="S90" s="116">
        <f>IFERROR(VLOOKUP($B90,[5]MEX!$B$51:$S$1084,18,0),0)</f>
        <v>495</v>
      </c>
      <c r="T90" s="114">
        <v>0</v>
      </c>
      <c r="U90" s="114">
        <v>0</v>
      </c>
      <c r="V90" s="114">
        <v>0</v>
      </c>
      <c r="W90" s="114">
        <v>0</v>
      </c>
      <c r="X90" s="114">
        <v>0</v>
      </c>
      <c r="Y90" s="114">
        <v>0</v>
      </c>
      <c r="Z90" s="114">
        <v>0</v>
      </c>
      <c r="AA90" s="114">
        <v>0</v>
      </c>
      <c r="AB90" s="114">
        <f t="shared" si="103"/>
        <v>0</v>
      </c>
      <c r="AC90" s="114">
        <f t="shared" si="103"/>
        <v>871200</v>
      </c>
      <c r="AD90" s="114">
        <f t="shared" si="56"/>
        <v>871200</v>
      </c>
      <c r="AE90" s="114">
        <v>0</v>
      </c>
      <c r="AF90" s="114">
        <v>0</v>
      </c>
      <c r="AG90" s="114">
        <f t="shared" si="57"/>
        <v>0</v>
      </c>
      <c r="AH90" s="114">
        <v>0</v>
      </c>
      <c r="AI90" s="114">
        <v>66880</v>
      </c>
      <c r="AJ90" s="114">
        <f t="shared" si="58"/>
        <v>66880</v>
      </c>
      <c r="AK90" s="114">
        <v>0</v>
      </c>
      <c r="AL90" s="114">
        <v>0</v>
      </c>
      <c r="AM90" s="114">
        <f t="shared" si="59"/>
        <v>0</v>
      </c>
      <c r="AN90" s="114">
        <v>0</v>
      </c>
      <c r="AO90" s="114">
        <v>0</v>
      </c>
      <c r="AP90" s="114">
        <f t="shared" si="60"/>
        <v>0</v>
      </c>
      <c r="AQ90" s="114">
        <f t="shared" si="104"/>
        <v>0</v>
      </c>
      <c r="AR90" s="114">
        <f t="shared" si="104"/>
        <v>804320</v>
      </c>
      <c r="AS90" s="114">
        <f t="shared" si="61"/>
        <v>804320</v>
      </c>
      <c r="AT90" s="114">
        <f t="shared" si="105"/>
        <v>1</v>
      </c>
      <c r="AU90" s="114">
        <f t="shared" si="105"/>
        <v>495</v>
      </c>
      <c r="AV90" s="114">
        <v>0</v>
      </c>
      <c r="AW90" s="114">
        <v>0</v>
      </c>
      <c r="AX90" s="114">
        <v>0</v>
      </c>
      <c r="AY90" s="114">
        <v>0</v>
      </c>
      <c r="AZ90" s="114">
        <f t="shared" si="76"/>
        <v>1</v>
      </c>
      <c r="BA90" s="114">
        <f t="shared" si="76"/>
        <v>495</v>
      </c>
    </row>
    <row r="91" spans="2:53" ht="29.25">
      <c r="B91" s="73" t="str">
        <f t="shared" si="62"/>
        <v>124300033003347</v>
      </c>
      <c r="C91" s="37">
        <v>2023</v>
      </c>
      <c r="D91" s="37">
        <v>15</v>
      </c>
      <c r="E91" s="37">
        <v>1</v>
      </c>
      <c r="F91" s="37">
        <v>2</v>
      </c>
      <c r="G91" s="37">
        <v>4</v>
      </c>
      <c r="H91" s="37">
        <v>3000</v>
      </c>
      <c r="I91" s="37">
        <v>3300</v>
      </c>
      <c r="J91" s="37">
        <v>334</v>
      </c>
      <c r="K91" s="133">
        <v>7</v>
      </c>
      <c r="L91" s="133"/>
      <c r="M91" s="113" t="s">
        <v>87</v>
      </c>
      <c r="N91" s="114">
        <f>IFERROR(VLOOKUP($B91,[5]MEX!$B$51:$S$1084,13,0),0)</f>
        <v>0</v>
      </c>
      <c r="O91" s="114">
        <f>IFERROR(VLOOKUP($B91,[5]MEX!$B$51:$S$1084,14,0),0)</f>
        <v>242000</v>
      </c>
      <c r="P91" s="114">
        <f t="shared" si="63"/>
        <v>242000</v>
      </c>
      <c r="Q91" s="115" t="s">
        <v>81</v>
      </c>
      <c r="R91" s="116">
        <f>IFERROR(VLOOKUP($B91,[5]MEX!$B$51:$S$1084,17,0),0)</f>
        <v>1</v>
      </c>
      <c r="S91" s="116">
        <f>IFERROR(VLOOKUP($B91,[5]MEX!$B$51:$S$1084,18,0),0)</f>
        <v>88</v>
      </c>
      <c r="T91" s="114">
        <v>0</v>
      </c>
      <c r="U91" s="114">
        <v>0</v>
      </c>
      <c r="V91" s="114">
        <v>0</v>
      </c>
      <c r="W91" s="114">
        <v>0</v>
      </c>
      <c r="X91" s="114">
        <v>0</v>
      </c>
      <c r="Y91" s="114">
        <v>0</v>
      </c>
      <c r="Z91" s="114">
        <v>0</v>
      </c>
      <c r="AA91" s="114">
        <v>0</v>
      </c>
      <c r="AB91" s="114">
        <f t="shared" si="103"/>
        <v>0</v>
      </c>
      <c r="AC91" s="114">
        <f t="shared" si="103"/>
        <v>242000</v>
      </c>
      <c r="AD91" s="114">
        <f t="shared" si="56"/>
        <v>242000</v>
      </c>
      <c r="AE91" s="114">
        <v>0</v>
      </c>
      <c r="AF91" s="114">
        <v>0</v>
      </c>
      <c r="AG91" s="114">
        <f t="shared" si="57"/>
        <v>0</v>
      </c>
      <c r="AH91" s="114">
        <v>0</v>
      </c>
      <c r="AI91" s="114">
        <v>8250</v>
      </c>
      <c r="AJ91" s="114">
        <f t="shared" si="58"/>
        <v>8250</v>
      </c>
      <c r="AK91" s="114">
        <v>0</v>
      </c>
      <c r="AL91" s="114">
        <v>0</v>
      </c>
      <c r="AM91" s="114">
        <f t="shared" si="59"/>
        <v>0</v>
      </c>
      <c r="AN91" s="114">
        <v>0</v>
      </c>
      <c r="AO91" s="114">
        <v>0</v>
      </c>
      <c r="AP91" s="114">
        <f t="shared" si="60"/>
        <v>0</v>
      </c>
      <c r="AQ91" s="114">
        <f t="shared" si="104"/>
        <v>0</v>
      </c>
      <c r="AR91" s="114">
        <f t="shared" si="104"/>
        <v>233750</v>
      </c>
      <c r="AS91" s="114">
        <f t="shared" si="61"/>
        <v>233750</v>
      </c>
      <c r="AT91" s="114">
        <f t="shared" si="105"/>
        <v>1</v>
      </c>
      <c r="AU91" s="114">
        <f t="shared" si="105"/>
        <v>88</v>
      </c>
      <c r="AV91" s="114">
        <v>0</v>
      </c>
      <c r="AW91" s="114">
        <v>0</v>
      </c>
      <c r="AX91" s="114">
        <v>0</v>
      </c>
      <c r="AY91" s="114">
        <v>0</v>
      </c>
      <c r="AZ91" s="114">
        <f t="shared" si="76"/>
        <v>1</v>
      </c>
      <c r="BA91" s="114">
        <f t="shared" si="76"/>
        <v>88</v>
      </c>
    </row>
    <row r="92" spans="2:53" ht="29.25">
      <c r="B92" s="73" t="str">
        <f t="shared" si="62"/>
        <v>124300033003348</v>
      </c>
      <c r="C92" s="37">
        <v>2023</v>
      </c>
      <c r="D92" s="37">
        <v>15</v>
      </c>
      <c r="E92" s="37">
        <v>1</v>
      </c>
      <c r="F92" s="37">
        <v>2</v>
      </c>
      <c r="G92" s="37">
        <v>4</v>
      </c>
      <c r="H92" s="37">
        <v>3000</v>
      </c>
      <c r="I92" s="37">
        <v>3300</v>
      </c>
      <c r="J92" s="37">
        <v>334</v>
      </c>
      <c r="K92" s="133">
        <v>8</v>
      </c>
      <c r="L92" s="133"/>
      <c r="M92" s="113" t="s">
        <v>88</v>
      </c>
      <c r="N92" s="114">
        <f>IFERROR(VLOOKUP($B92,[5]MEX!$B$51:$S$1084,13,0),0)</f>
        <v>0</v>
      </c>
      <c r="O92" s="114">
        <f>IFERROR(VLOOKUP($B92,[5]MEX!$B$51:$S$1084,14,0),0)</f>
        <v>44000</v>
      </c>
      <c r="P92" s="114">
        <f t="shared" si="63"/>
        <v>44000</v>
      </c>
      <c r="Q92" s="115" t="s">
        <v>81</v>
      </c>
      <c r="R92" s="116">
        <f>IFERROR(VLOOKUP($B92,[5]MEX!$B$51:$S$1084,17,0),0)</f>
        <v>1</v>
      </c>
      <c r="S92" s="116">
        <f>IFERROR(VLOOKUP($B92,[5]MEX!$B$51:$S$1084,18,0),0)</f>
        <v>25</v>
      </c>
      <c r="T92" s="114">
        <v>0</v>
      </c>
      <c r="U92" s="114">
        <v>0</v>
      </c>
      <c r="V92" s="114">
        <v>0</v>
      </c>
      <c r="W92" s="114">
        <v>0</v>
      </c>
      <c r="X92" s="114">
        <v>0</v>
      </c>
      <c r="Y92" s="114">
        <v>0</v>
      </c>
      <c r="Z92" s="114">
        <v>0</v>
      </c>
      <c r="AA92" s="114">
        <v>0</v>
      </c>
      <c r="AB92" s="114">
        <f t="shared" si="103"/>
        <v>0</v>
      </c>
      <c r="AC92" s="114">
        <f t="shared" si="103"/>
        <v>44000</v>
      </c>
      <c r="AD92" s="114">
        <f t="shared" si="56"/>
        <v>44000</v>
      </c>
      <c r="AE92" s="114">
        <v>0</v>
      </c>
      <c r="AF92" s="114">
        <v>0</v>
      </c>
      <c r="AG92" s="114">
        <f t="shared" si="57"/>
        <v>0</v>
      </c>
      <c r="AH92" s="114">
        <v>0</v>
      </c>
      <c r="AI92" s="114">
        <v>0</v>
      </c>
      <c r="AJ92" s="114">
        <f t="shared" si="58"/>
        <v>0</v>
      </c>
      <c r="AK92" s="114">
        <v>0</v>
      </c>
      <c r="AL92" s="114">
        <v>0</v>
      </c>
      <c r="AM92" s="114">
        <f t="shared" si="59"/>
        <v>0</v>
      </c>
      <c r="AN92" s="114">
        <v>0</v>
      </c>
      <c r="AO92" s="114">
        <v>0</v>
      </c>
      <c r="AP92" s="114">
        <f t="shared" si="60"/>
        <v>0</v>
      </c>
      <c r="AQ92" s="114">
        <f t="shared" si="104"/>
        <v>0</v>
      </c>
      <c r="AR92" s="114">
        <f t="shared" si="104"/>
        <v>44000</v>
      </c>
      <c r="AS92" s="114">
        <f t="shared" si="61"/>
        <v>44000</v>
      </c>
      <c r="AT92" s="114">
        <f t="shared" si="105"/>
        <v>1</v>
      </c>
      <c r="AU92" s="114">
        <f t="shared" si="105"/>
        <v>25</v>
      </c>
      <c r="AV92" s="114">
        <v>0</v>
      </c>
      <c r="AW92" s="114">
        <v>0</v>
      </c>
      <c r="AX92" s="114">
        <v>0</v>
      </c>
      <c r="AY92" s="114">
        <v>0</v>
      </c>
      <c r="AZ92" s="114">
        <f t="shared" si="76"/>
        <v>1</v>
      </c>
      <c r="BA92" s="114">
        <f t="shared" si="76"/>
        <v>25</v>
      </c>
    </row>
    <row r="93" spans="2:53" ht="29.25">
      <c r="B93" s="73" t="str">
        <f t="shared" si="62"/>
        <v>124300033003349</v>
      </c>
      <c r="C93" s="37">
        <v>2023</v>
      </c>
      <c r="D93" s="37">
        <v>15</v>
      </c>
      <c r="E93" s="37">
        <v>1</v>
      </c>
      <c r="F93" s="37">
        <v>2</v>
      </c>
      <c r="G93" s="37">
        <v>4</v>
      </c>
      <c r="H93" s="37">
        <v>3000</v>
      </c>
      <c r="I93" s="37">
        <v>3300</v>
      </c>
      <c r="J93" s="37">
        <v>334</v>
      </c>
      <c r="K93" s="133">
        <v>9</v>
      </c>
      <c r="L93" s="133"/>
      <c r="M93" s="113" t="s">
        <v>89</v>
      </c>
      <c r="N93" s="114">
        <f>IFERROR(VLOOKUP($B93,[5]MEX!$B$51:$S$1084,13,0),0)</f>
        <v>0</v>
      </c>
      <c r="O93" s="114">
        <f>IFERROR(VLOOKUP($B93,[5]MEX!$B$51:$S$1084,14,0),0)</f>
        <v>117920</v>
      </c>
      <c r="P93" s="114">
        <f t="shared" si="63"/>
        <v>117920</v>
      </c>
      <c r="Q93" s="115" t="s">
        <v>81</v>
      </c>
      <c r="R93" s="116">
        <f>IFERROR(VLOOKUP($B93,[5]MEX!$B$51:$S$1084,17,0),0)</f>
        <v>1</v>
      </c>
      <c r="S93" s="116">
        <f>IFERROR(VLOOKUP($B93,[5]MEX!$B$51:$S$1084,18,0),0)</f>
        <v>67</v>
      </c>
      <c r="T93" s="114">
        <v>0</v>
      </c>
      <c r="U93" s="114">
        <v>0</v>
      </c>
      <c r="V93" s="114">
        <v>0</v>
      </c>
      <c r="W93" s="114">
        <v>0</v>
      </c>
      <c r="X93" s="114">
        <v>0</v>
      </c>
      <c r="Y93" s="114">
        <v>0</v>
      </c>
      <c r="Z93" s="114">
        <v>0</v>
      </c>
      <c r="AA93" s="114">
        <v>0</v>
      </c>
      <c r="AB93" s="114">
        <f t="shared" si="103"/>
        <v>0</v>
      </c>
      <c r="AC93" s="114">
        <f t="shared" si="103"/>
        <v>117920</v>
      </c>
      <c r="AD93" s="114">
        <f t="shared" si="56"/>
        <v>117920</v>
      </c>
      <c r="AE93" s="114">
        <v>0</v>
      </c>
      <c r="AF93" s="114">
        <v>0</v>
      </c>
      <c r="AG93" s="114">
        <f t="shared" si="57"/>
        <v>0</v>
      </c>
      <c r="AH93" s="114">
        <v>0</v>
      </c>
      <c r="AI93" s="114">
        <v>31680</v>
      </c>
      <c r="AJ93" s="114">
        <f t="shared" si="58"/>
        <v>31680</v>
      </c>
      <c r="AK93" s="114">
        <v>0</v>
      </c>
      <c r="AL93" s="114">
        <v>0</v>
      </c>
      <c r="AM93" s="114">
        <f t="shared" si="59"/>
        <v>0</v>
      </c>
      <c r="AN93" s="114">
        <v>0</v>
      </c>
      <c r="AO93" s="114">
        <v>0</v>
      </c>
      <c r="AP93" s="114">
        <f t="shared" si="60"/>
        <v>0</v>
      </c>
      <c r="AQ93" s="114">
        <f t="shared" si="104"/>
        <v>0</v>
      </c>
      <c r="AR93" s="114">
        <f t="shared" si="104"/>
        <v>86240</v>
      </c>
      <c r="AS93" s="114">
        <f t="shared" si="61"/>
        <v>86240</v>
      </c>
      <c r="AT93" s="114">
        <f t="shared" si="105"/>
        <v>1</v>
      </c>
      <c r="AU93" s="114">
        <f t="shared" si="105"/>
        <v>67</v>
      </c>
      <c r="AV93" s="114">
        <v>0</v>
      </c>
      <c r="AW93" s="114">
        <v>0</v>
      </c>
      <c r="AX93" s="114">
        <v>0</v>
      </c>
      <c r="AY93" s="114">
        <v>0</v>
      </c>
      <c r="AZ93" s="114">
        <f t="shared" si="76"/>
        <v>1</v>
      </c>
      <c r="BA93" s="114">
        <f t="shared" si="76"/>
        <v>67</v>
      </c>
    </row>
    <row r="94" spans="2:53" ht="58.5">
      <c r="B94" s="73" t="str">
        <f t="shared" si="62"/>
        <v>1243000330033410</v>
      </c>
      <c r="C94" s="37">
        <v>2023</v>
      </c>
      <c r="D94" s="37">
        <v>15</v>
      </c>
      <c r="E94" s="37">
        <v>1</v>
      </c>
      <c r="F94" s="37">
        <v>2</v>
      </c>
      <c r="G94" s="37">
        <v>4</v>
      </c>
      <c r="H94" s="37">
        <v>3000</v>
      </c>
      <c r="I94" s="37">
        <v>3300</v>
      </c>
      <c r="J94" s="37">
        <v>334</v>
      </c>
      <c r="K94" s="133">
        <v>10</v>
      </c>
      <c r="L94" s="133"/>
      <c r="M94" s="113" t="s">
        <v>90</v>
      </c>
      <c r="N94" s="114">
        <f>IFERROR(VLOOKUP($B94,[5]MEX!$B$51:$S$1084,13,0),0)</f>
        <v>0</v>
      </c>
      <c r="O94" s="114">
        <f>IFERROR(VLOOKUP($B94,[5]MEX!$B$51:$S$1084,14,0),0)</f>
        <v>17600</v>
      </c>
      <c r="P94" s="114">
        <f t="shared" si="63"/>
        <v>17600</v>
      </c>
      <c r="Q94" s="115" t="s">
        <v>81</v>
      </c>
      <c r="R94" s="116">
        <f>IFERROR(VLOOKUP($B94,[5]MEX!$B$51:$S$1084,17,0),0)</f>
        <v>1</v>
      </c>
      <c r="S94" s="116">
        <f>IFERROR(VLOOKUP($B94,[5]MEX!$B$51:$S$1084,18,0),0)</f>
        <v>10</v>
      </c>
      <c r="T94" s="114">
        <v>0</v>
      </c>
      <c r="U94" s="114">
        <v>0</v>
      </c>
      <c r="V94" s="114">
        <v>0</v>
      </c>
      <c r="W94" s="114">
        <v>0</v>
      </c>
      <c r="X94" s="114">
        <v>0</v>
      </c>
      <c r="Y94" s="114">
        <v>0</v>
      </c>
      <c r="Z94" s="114">
        <v>0</v>
      </c>
      <c r="AA94" s="114">
        <v>0</v>
      </c>
      <c r="AB94" s="114">
        <f t="shared" si="103"/>
        <v>0</v>
      </c>
      <c r="AC94" s="114">
        <f t="shared" si="103"/>
        <v>17600</v>
      </c>
      <c r="AD94" s="114">
        <f t="shared" si="56"/>
        <v>17600</v>
      </c>
      <c r="AE94" s="114">
        <v>0</v>
      </c>
      <c r="AF94" s="114">
        <v>0</v>
      </c>
      <c r="AG94" s="114">
        <f t="shared" si="57"/>
        <v>0</v>
      </c>
      <c r="AH94" s="114">
        <v>0</v>
      </c>
      <c r="AI94" s="114">
        <v>0</v>
      </c>
      <c r="AJ94" s="114">
        <f t="shared" si="58"/>
        <v>0</v>
      </c>
      <c r="AK94" s="114">
        <v>0</v>
      </c>
      <c r="AL94" s="114">
        <v>0</v>
      </c>
      <c r="AM94" s="114">
        <f t="shared" si="59"/>
        <v>0</v>
      </c>
      <c r="AN94" s="114">
        <v>0</v>
      </c>
      <c r="AO94" s="114">
        <v>0</v>
      </c>
      <c r="AP94" s="114">
        <f t="shared" si="60"/>
        <v>0</v>
      </c>
      <c r="AQ94" s="114">
        <f t="shared" si="104"/>
        <v>0</v>
      </c>
      <c r="AR94" s="114">
        <f t="shared" si="104"/>
        <v>17600</v>
      </c>
      <c r="AS94" s="114">
        <f t="shared" si="61"/>
        <v>17600</v>
      </c>
      <c r="AT94" s="114">
        <f t="shared" si="105"/>
        <v>1</v>
      </c>
      <c r="AU94" s="114">
        <f t="shared" si="105"/>
        <v>10</v>
      </c>
      <c r="AV94" s="114">
        <v>0</v>
      </c>
      <c r="AW94" s="114">
        <v>0</v>
      </c>
      <c r="AX94" s="114">
        <v>0</v>
      </c>
      <c r="AY94" s="114">
        <v>0</v>
      </c>
      <c r="AZ94" s="114">
        <f t="shared" si="76"/>
        <v>1</v>
      </c>
      <c r="BA94" s="114">
        <f t="shared" si="76"/>
        <v>10</v>
      </c>
    </row>
    <row r="95" spans="2:53" ht="29.25">
      <c r="B95" s="73" t="str">
        <f t="shared" si="62"/>
        <v>1243000330033411</v>
      </c>
      <c r="C95" s="37">
        <v>2023</v>
      </c>
      <c r="D95" s="37">
        <v>15</v>
      </c>
      <c r="E95" s="37">
        <v>1</v>
      </c>
      <c r="F95" s="37">
        <v>2</v>
      </c>
      <c r="G95" s="37">
        <v>4</v>
      </c>
      <c r="H95" s="37">
        <v>3000</v>
      </c>
      <c r="I95" s="37">
        <v>3300</v>
      </c>
      <c r="J95" s="37">
        <v>334</v>
      </c>
      <c r="K95" s="133">
        <v>11</v>
      </c>
      <c r="L95" s="133"/>
      <c r="M95" s="113" t="s">
        <v>91</v>
      </c>
      <c r="N95" s="114">
        <f>IFERROR(VLOOKUP($B95,[5]MEX!$B$51:$S$1084,13,0),0)</f>
        <v>0</v>
      </c>
      <c r="O95" s="114">
        <f>IFERROR(VLOOKUP($B95,[5]MEX!$B$51:$S$1084,14,0),0)</f>
        <v>207680</v>
      </c>
      <c r="P95" s="114">
        <f t="shared" si="63"/>
        <v>207680</v>
      </c>
      <c r="Q95" s="115" t="s">
        <v>81</v>
      </c>
      <c r="R95" s="116">
        <f>IFERROR(VLOOKUP($B95,[5]MEX!$B$51:$S$1084,17,0),0)</f>
        <v>1</v>
      </c>
      <c r="S95" s="116">
        <f>IFERROR(VLOOKUP($B95,[5]MEX!$B$51:$S$1084,18,0),0)</f>
        <v>118</v>
      </c>
      <c r="T95" s="114">
        <v>0</v>
      </c>
      <c r="U95" s="114">
        <v>0</v>
      </c>
      <c r="V95" s="114">
        <v>0</v>
      </c>
      <c r="W95" s="114">
        <v>0</v>
      </c>
      <c r="X95" s="114">
        <v>0</v>
      </c>
      <c r="Y95" s="114">
        <v>0</v>
      </c>
      <c r="Z95" s="114">
        <v>0</v>
      </c>
      <c r="AA95" s="114">
        <v>0</v>
      </c>
      <c r="AB95" s="114">
        <f t="shared" si="103"/>
        <v>0</v>
      </c>
      <c r="AC95" s="114">
        <f t="shared" si="103"/>
        <v>207680</v>
      </c>
      <c r="AD95" s="114">
        <f t="shared" si="56"/>
        <v>207680</v>
      </c>
      <c r="AE95" s="114">
        <v>0</v>
      </c>
      <c r="AF95" s="114">
        <v>0</v>
      </c>
      <c r="AG95" s="114">
        <f t="shared" si="57"/>
        <v>0</v>
      </c>
      <c r="AH95" s="114">
        <v>0</v>
      </c>
      <c r="AI95" s="114">
        <v>58080</v>
      </c>
      <c r="AJ95" s="114">
        <f t="shared" si="58"/>
        <v>58080</v>
      </c>
      <c r="AK95" s="114">
        <v>0</v>
      </c>
      <c r="AL95" s="114">
        <v>0</v>
      </c>
      <c r="AM95" s="114">
        <f t="shared" si="59"/>
        <v>0</v>
      </c>
      <c r="AN95" s="114">
        <v>0</v>
      </c>
      <c r="AO95" s="114">
        <v>0</v>
      </c>
      <c r="AP95" s="114">
        <f t="shared" si="60"/>
        <v>0</v>
      </c>
      <c r="AQ95" s="114">
        <f t="shared" si="104"/>
        <v>0</v>
      </c>
      <c r="AR95" s="114">
        <f t="shared" si="104"/>
        <v>149600</v>
      </c>
      <c r="AS95" s="114">
        <f t="shared" si="61"/>
        <v>149600</v>
      </c>
      <c r="AT95" s="114">
        <f t="shared" si="105"/>
        <v>1</v>
      </c>
      <c r="AU95" s="114">
        <f t="shared" si="105"/>
        <v>118</v>
      </c>
      <c r="AV95" s="114">
        <v>0</v>
      </c>
      <c r="AW95" s="114">
        <v>0</v>
      </c>
      <c r="AX95" s="114">
        <v>0</v>
      </c>
      <c r="AY95" s="114">
        <v>0</v>
      </c>
      <c r="AZ95" s="114">
        <f t="shared" si="76"/>
        <v>1</v>
      </c>
      <c r="BA95" s="114">
        <f t="shared" si="76"/>
        <v>118</v>
      </c>
    </row>
    <row r="96" spans="2:53" ht="29.25">
      <c r="B96" s="73" t="str">
        <f t="shared" si="62"/>
        <v>1243000330033412</v>
      </c>
      <c r="C96" s="37">
        <v>2023</v>
      </c>
      <c r="D96" s="37">
        <v>15</v>
      </c>
      <c r="E96" s="37">
        <v>1</v>
      </c>
      <c r="F96" s="37">
        <v>2</v>
      </c>
      <c r="G96" s="37">
        <v>4</v>
      </c>
      <c r="H96" s="37">
        <v>3000</v>
      </c>
      <c r="I96" s="37">
        <v>3300</v>
      </c>
      <c r="J96" s="37">
        <v>334</v>
      </c>
      <c r="K96" s="133">
        <v>12</v>
      </c>
      <c r="L96" s="133"/>
      <c r="M96" s="113" t="s">
        <v>92</v>
      </c>
      <c r="N96" s="114">
        <f>IFERROR(VLOOKUP($B96,[5]MEX!$B$51:$S$1084,13,0),0)</f>
        <v>0</v>
      </c>
      <c r="O96" s="114">
        <f>IFERROR(VLOOKUP($B96,[5]MEX!$B$51:$S$1084,14,0),0)</f>
        <v>105600</v>
      </c>
      <c r="P96" s="114">
        <f t="shared" si="63"/>
        <v>105600</v>
      </c>
      <c r="Q96" s="115" t="s">
        <v>81</v>
      </c>
      <c r="R96" s="116">
        <f>IFERROR(VLOOKUP($B96,[5]MEX!$B$51:$S$1084,17,0),0)</f>
        <v>1</v>
      </c>
      <c r="S96" s="116">
        <f>IFERROR(VLOOKUP($B96,[5]MEX!$B$51:$S$1084,18,0),0)</f>
        <v>60</v>
      </c>
      <c r="T96" s="114">
        <v>0</v>
      </c>
      <c r="U96" s="114">
        <v>0</v>
      </c>
      <c r="V96" s="114">
        <v>0</v>
      </c>
      <c r="W96" s="114">
        <v>0</v>
      </c>
      <c r="X96" s="114">
        <v>0</v>
      </c>
      <c r="Y96" s="114">
        <v>0</v>
      </c>
      <c r="Z96" s="114">
        <v>0</v>
      </c>
      <c r="AA96" s="114">
        <v>0</v>
      </c>
      <c r="AB96" s="114">
        <f t="shared" si="103"/>
        <v>0</v>
      </c>
      <c r="AC96" s="114">
        <f t="shared" si="103"/>
        <v>105600</v>
      </c>
      <c r="AD96" s="114">
        <f t="shared" si="56"/>
        <v>105600</v>
      </c>
      <c r="AE96" s="114">
        <v>0</v>
      </c>
      <c r="AF96" s="114">
        <v>0</v>
      </c>
      <c r="AG96" s="114">
        <f t="shared" si="57"/>
        <v>0</v>
      </c>
      <c r="AH96" s="114">
        <v>0</v>
      </c>
      <c r="AI96" s="114">
        <v>31680</v>
      </c>
      <c r="AJ96" s="114">
        <f t="shared" si="58"/>
        <v>31680</v>
      </c>
      <c r="AK96" s="114">
        <v>0</v>
      </c>
      <c r="AL96" s="114">
        <v>0</v>
      </c>
      <c r="AM96" s="114">
        <f t="shared" si="59"/>
        <v>0</v>
      </c>
      <c r="AN96" s="114">
        <v>0</v>
      </c>
      <c r="AO96" s="114">
        <v>0</v>
      </c>
      <c r="AP96" s="114">
        <f t="shared" si="60"/>
        <v>0</v>
      </c>
      <c r="AQ96" s="114">
        <f t="shared" si="104"/>
        <v>0</v>
      </c>
      <c r="AR96" s="114">
        <f t="shared" si="104"/>
        <v>73920</v>
      </c>
      <c r="AS96" s="114">
        <f t="shared" si="61"/>
        <v>73920</v>
      </c>
      <c r="AT96" s="114">
        <f t="shared" si="105"/>
        <v>1</v>
      </c>
      <c r="AU96" s="114">
        <f t="shared" si="105"/>
        <v>60</v>
      </c>
      <c r="AV96" s="114">
        <v>0</v>
      </c>
      <c r="AW96" s="114">
        <v>0</v>
      </c>
      <c r="AX96" s="114">
        <v>0</v>
      </c>
      <c r="AY96" s="114">
        <v>0</v>
      </c>
      <c r="AZ96" s="114">
        <f t="shared" si="76"/>
        <v>1</v>
      </c>
      <c r="BA96" s="114">
        <f t="shared" si="76"/>
        <v>60</v>
      </c>
    </row>
    <row r="97" spans="2:53" ht="29.25">
      <c r="B97" s="73" t="str">
        <f t="shared" si="62"/>
        <v>1243000330033413</v>
      </c>
      <c r="C97" s="37">
        <v>2023</v>
      </c>
      <c r="D97" s="37">
        <v>15</v>
      </c>
      <c r="E97" s="37">
        <v>1</v>
      </c>
      <c r="F97" s="37">
        <v>2</v>
      </c>
      <c r="G97" s="37">
        <v>4</v>
      </c>
      <c r="H97" s="37">
        <v>3000</v>
      </c>
      <c r="I97" s="37">
        <v>3300</v>
      </c>
      <c r="J97" s="37">
        <v>334</v>
      </c>
      <c r="K97" s="133">
        <v>13</v>
      </c>
      <c r="L97" s="133"/>
      <c r="M97" s="113" t="s">
        <v>93</v>
      </c>
      <c r="N97" s="114">
        <f>IFERROR(VLOOKUP($B97,[5]MEX!$B$51:$S$1084,13,0),0)</f>
        <v>0</v>
      </c>
      <c r="O97" s="114">
        <f>IFERROR(VLOOKUP($B97,[5]MEX!$B$51:$S$1084,14,0),0)</f>
        <v>1158080</v>
      </c>
      <c r="P97" s="114">
        <f t="shared" si="63"/>
        <v>1158080</v>
      </c>
      <c r="Q97" s="115" t="s">
        <v>81</v>
      </c>
      <c r="R97" s="116">
        <f>IFERROR(VLOOKUP($B97,[5]MEX!$B$51:$S$1084,17,0),0)</f>
        <v>1</v>
      </c>
      <c r="S97" s="116">
        <f>IFERROR(VLOOKUP($B97,[5]MEX!$B$51:$S$1084,18,0),0)</f>
        <v>658</v>
      </c>
      <c r="T97" s="114">
        <v>0</v>
      </c>
      <c r="U97" s="114">
        <v>0</v>
      </c>
      <c r="V97" s="114">
        <v>0</v>
      </c>
      <c r="W97" s="114">
        <v>0</v>
      </c>
      <c r="X97" s="114">
        <v>0</v>
      </c>
      <c r="Y97" s="114">
        <v>0</v>
      </c>
      <c r="Z97" s="114">
        <v>0</v>
      </c>
      <c r="AA97" s="114">
        <v>0</v>
      </c>
      <c r="AB97" s="114">
        <f t="shared" si="103"/>
        <v>0</v>
      </c>
      <c r="AC97" s="114">
        <f t="shared" si="103"/>
        <v>1158080</v>
      </c>
      <c r="AD97" s="114">
        <f t="shared" si="56"/>
        <v>1158080</v>
      </c>
      <c r="AE97" s="114">
        <v>0</v>
      </c>
      <c r="AF97" s="114">
        <v>0</v>
      </c>
      <c r="AG97" s="114">
        <f t="shared" si="57"/>
        <v>0</v>
      </c>
      <c r="AH97" s="114">
        <v>0</v>
      </c>
      <c r="AI97" s="114">
        <v>31680</v>
      </c>
      <c r="AJ97" s="114">
        <f t="shared" si="58"/>
        <v>31680</v>
      </c>
      <c r="AK97" s="114">
        <v>0</v>
      </c>
      <c r="AL97" s="114">
        <v>0</v>
      </c>
      <c r="AM97" s="114">
        <f t="shared" si="59"/>
        <v>0</v>
      </c>
      <c r="AN97" s="114">
        <v>0</v>
      </c>
      <c r="AO97" s="114">
        <v>0</v>
      </c>
      <c r="AP97" s="114">
        <f t="shared" si="60"/>
        <v>0</v>
      </c>
      <c r="AQ97" s="114">
        <f t="shared" si="104"/>
        <v>0</v>
      </c>
      <c r="AR97" s="114">
        <f t="shared" si="104"/>
        <v>1126400</v>
      </c>
      <c r="AS97" s="114">
        <f t="shared" si="61"/>
        <v>1126400</v>
      </c>
      <c r="AT97" s="114">
        <f t="shared" si="105"/>
        <v>1</v>
      </c>
      <c r="AU97" s="114">
        <f t="shared" si="105"/>
        <v>658</v>
      </c>
      <c r="AV97" s="114">
        <v>0</v>
      </c>
      <c r="AW97" s="114">
        <v>0</v>
      </c>
      <c r="AX97" s="114">
        <v>0</v>
      </c>
      <c r="AY97" s="114">
        <v>0</v>
      </c>
      <c r="AZ97" s="114">
        <f t="shared" si="76"/>
        <v>1</v>
      </c>
      <c r="BA97" s="114">
        <f t="shared" si="76"/>
        <v>658</v>
      </c>
    </row>
    <row r="98" spans="2:53" ht="29.25" hidden="1">
      <c r="B98" s="73" t="str">
        <f t="shared" si="62"/>
        <v>1243000330033414</v>
      </c>
      <c r="C98" s="37">
        <v>2023</v>
      </c>
      <c r="D98" s="37">
        <v>15</v>
      </c>
      <c r="E98" s="37">
        <v>1</v>
      </c>
      <c r="F98" s="37">
        <v>2</v>
      </c>
      <c r="G98" s="37">
        <v>4</v>
      </c>
      <c r="H98" s="37">
        <v>3000</v>
      </c>
      <c r="I98" s="37">
        <v>3300</v>
      </c>
      <c r="J98" s="37">
        <v>334</v>
      </c>
      <c r="K98" s="133">
        <v>14</v>
      </c>
      <c r="L98" s="133"/>
      <c r="M98" s="113" t="s">
        <v>94</v>
      </c>
      <c r="N98" s="114">
        <f>IFERROR(VLOOKUP($B98,[5]MEX!$B$51:$S$1084,13,0),0)</f>
        <v>0</v>
      </c>
      <c r="O98" s="114">
        <f>IFERROR(VLOOKUP($B98,[5]MEX!$B$51:$S$1084,14,0),0)</f>
        <v>0</v>
      </c>
      <c r="P98" s="114">
        <f t="shared" si="63"/>
        <v>0</v>
      </c>
      <c r="Q98" s="115" t="s">
        <v>81</v>
      </c>
      <c r="R98" s="116">
        <f>IFERROR(VLOOKUP($B98,[5]MEX!$B$51:$S$1084,17,0),0)</f>
        <v>1</v>
      </c>
      <c r="S98" s="116">
        <f>IFERROR(VLOOKUP($B98,[5]MEX!$B$51:$S$1084,18,0),0)</f>
        <v>0</v>
      </c>
      <c r="T98" s="114">
        <v>0</v>
      </c>
      <c r="U98" s="114">
        <v>0</v>
      </c>
      <c r="V98" s="114">
        <v>0</v>
      </c>
      <c r="W98" s="114">
        <v>0</v>
      </c>
      <c r="X98" s="114">
        <v>0</v>
      </c>
      <c r="Y98" s="114">
        <v>0</v>
      </c>
      <c r="Z98" s="114">
        <v>0</v>
      </c>
      <c r="AA98" s="114">
        <v>0</v>
      </c>
      <c r="AB98" s="114">
        <f t="shared" si="103"/>
        <v>0</v>
      </c>
      <c r="AC98" s="114">
        <f t="shared" si="103"/>
        <v>0</v>
      </c>
      <c r="AD98" s="114">
        <f t="shared" si="56"/>
        <v>0</v>
      </c>
      <c r="AE98" s="114">
        <v>0</v>
      </c>
      <c r="AF98" s="114">
        <v>0</v>
      </c>
      <c r="AG98" s="114">
        <f t="shared" si="57"/>
        <v>0</v>
      </c>
      <c r="AH98" s="114">
        <v>0</v>
      </c>
      <c r="AI98" s="114">
        <v>0</v>
      </c>
      <c r="AJ98" s="114">
        <f t="shared" si="58"/>
        <v>0</v>
      </c>
      <c r="AK98" s="114">
        <v>0</v>
      </c>
      <c r="AL98" s="114">
        <v>0</v>
      </c>
      <c r="AM98" s="114">
        <f t="shared" si="59"/>
        <v>0</v>
      </c>
      <c r="AN98" s="114">
        <v>0</v>
      </c>
      <c r="AO98" s="114">
        <v>0</v>
      </c>
      <c r="AP98" s="114">
        <f t="shared" si="60"/>
        <v>0</v>
      </c>
      <c r="AQ98" s="114">
        <f t="shared" si="104"/>
        <v>0</v>
      </c>
      <c r="AR98" s="114">
        <f t="shared" si="104"/>
        <v>0</v>
      </c>
      <c r="AS98" s="114">
        <f t="shared" si="61"/>
        <v>0</v>
      </c>
      <c r="AT98" s="114">
        <f t="shared" si="105"/>
        <v>1</v>
      </c>
      <c r="AU98" s="114">
        <f t="shared" si="105"/>
        <v>0</v>
      </c>
      <c r="AV98" s="114">
        <v>0</v>
      </c>
      <c r="AW98" s="114">
        <v>0</v>
      </c>
      <c r="AX98" s="114">
        <v>0</v>
      </c>
      <c r="AY98" s="114">
        <v>0</v>
      </c>
      <c r="AZ98" s="114">
        <f t="shared" si="76"/>
        <v>1</v>
      </c>
      <c r="BA98" s="114">
        <f t="shared" si="76"/>
        <v>0</v>
      </c>
    </row>
    <row r="99" spans="2:53" ht="29.25">
      <c r="B99" s="73" t="str">
        <f t="shared" si="62"/>
        <v>1243000330033415</v>
      </c>
      <c r="C99" s="37">
        <v>2023</v>
      </c>
      <c r="D99" s="37">
        <v>15</v>
      </c>
      <c r="E99" s="37">
        <v>1</v>
      </c>
      <c r="F99" s="37">
        <v>2</v>
      </c>
      <c r="G99" s="37">
        <v>4</v>
      </c>
      <c r="H99" s="37">
        <v>3000</v>
      </c>
      <c r="I99" s="37">
        <v>3300</v>
      </c>
      <c r="J99" s="37">
        <v>334</v>
      </c>
      <c r="K99" s="133">
        <v>15</v>
      </c>
      <c r="L99" s="133"/>
      <c r="M99" s="113" t="s">
        <v>95</v>
      </c>
      <c r="N99" s="114">
        <f>IFERROR(VLOOKUP($B99,[5]MEX!$B$51:$S$1084,13,0),0)</f>
        <v>0</v>
      </c>
      <c r="O99" s="114">
        <f>IFERROR(VLOOKUP($B99,[5]MEX!$B$51:$S$1084,14,0),0)</f>
        <v>39600</v>
      </c>
      <c r="P99" s="114">
        <f t="shared" si="63"/>
        <v>39600</v>
      </c>
      <c r="Q99" s="115" t="s">
        <v>81</v>
      </c>
      <c r="R99" s="116">
        <f>IFERROR(VLOOKUP($B99,[5]MEX!$B$51:$S$1084,17,0),0)</f>
        <v>1</v>
      </c>
      <c r="S99" s="116">
        <f>IFERROR(VLOOKUP($B99,[5]MEX!$B$51:$S$1084,18,0),0)</f>
        <v>15</v>
      </c>
      <c r="T99" s="114">
        <v>0</v>
      </c>
      <c r="U99" s="114">
        <v>0</v>
      </c>
      <c r="V99" s="114">
        <v>0</v>
      </c>
      <c r="W99" s="114">
        <v>0</v>
      </c>
      <c r="X99" s="114">
        <v>0</v>
      </c>
      <c r="Y99" s="114">
        <v>0</v>
      </c>
      <c r="Z99" s="114">
        <v>0</v>
      </c>
      <c r="AA99" s="114">
        <v>0</v>
      </c>
      <c r="AB99" s="114">
        <f t="shared" si="103"/>
        <v>0</v>
      </c>
      <c r="AC99" s="114">
        <f t="shared" si="103"/>
        <v>39600</v>
      </c>
      <c r="AD99" s="114">
        <f t="shared" si="56"/>
        <v>39600</v>
      </c>
      <c r="AE99" s="114">
        <v>0</v>
      </c>
      <c r="AF99" s="114">
        <v>0</v>
      </c>
      <c r="AG99" s="114">
        <f t="shared" si="57"/>
        <v>0</v>
      </c>
      <c r="AH99" s="114">
        <v>0</v>
      </c>
      <c r="AI99" s="114">
        <v>0</v>
      </c>
      <c r="AJ99" s="114">
        <f t="shared" si="58"/>
        <v>0</v>
      </c>
      <c r="AK99" s="114">
        <v>0</v>
      </c>
      <c r="AL99" s="114">
        <v>0</v>
      </c>
      <c r="AM99" s="114">
        <f t="shared" si="59"/>
        <v>0</v>
      </c>
      <c r="AN99" s="114">
        <v>0</v>
      </c>
      <c r="AO99" s="114">
        <v>0</v>
      </c>
      <c r="AP99" s="114">
        <f t="shared" si="60"/>
        <v>0</v>
      </c>
      <c r="AQ99" s="114">
        <f t="shared" si="104"/>
        <v>0</v>
      </c>
      <c r="AR99" s="114">
        <f t="shared" si="104"/>
        <v>39600</v>
      </c>
      <c r="AS99" s="114">
        <f t="shared" si="61"/>
        <v>39600</v>
      </c>
      <c r="AT99" s="114">
        <f t="shared" si="105"/>
        <v>1</v>
      </c>
      <c r="AU99" s="114">
        <f t="shared" si="105"/>
        <v>15</v>
      </c>
      <c r="AV99" s="114">
        <v>0</v>
      </c>
      <c r="AW99" s="114">
        <v>0</v>
      </c>
      <c r="AX99" s="114">
        <v>0</v>
      </c>
      <c r="AY99" s="114">
        <v>0</v>
      </c>
      <c r="AZ99" s="114">
        <f t="shared" si="76"/>
        <v>1</v>
      </c>
      <c r="BA99" s="114">
        <f t="shared" si="76"/>
        <v>15</v>
      </c>
    </row>
    <row r="100" spans="2:53" ht="58.5" hidden="1">
      <c r="B100" s="73" t="str">
        <f t="shared" si="62"/>
        <v>1243000330033416</v>
      </c>
      <c r="C100" s="37">
        <v>2023</v>
      </c>
      <c r="D100" s="37">
        <v>15</v>
      </c>
      <c r="E100" s="37">
        <v>1</v>
      </c>
      <c r="F100" s="37">
        <v>2</v>
      </c>
      <c r="G100" s="37">
        <v>4</v>
      </c>
      <c r="H100" s="37">
        <v>3000</v>
      </c>
      <c r="I100" s="37">
        <v>3300</v>
      </c>
      <c r="J100" s="37">
        <v>334</v>
      </c>
      <c r="K100" s="133">
        <v>16</v>
      </c>
      <c r="L100" s="133"/>
      <c r="M100" s="113" t="s">
        <v>96</v>
      </c>
      <c r="N100" s="114">
        <f>IFERROR(VLOOKUP($B100,[5]MEX!$B$51:$S$1084,13,0),0)</f>
        <v>0</v>
      </c>
      <c r="O100" s="114">
        <f>IFERROR(VLOOKUP($B100,[5]MEX!$B$51:$S$1084,14,0),0)</f>
        <v>0</v>
      </c>
      <c r="P100" s="114">
        <f t="shared" si="63"/>
        <v>0</v>
      </c>
      <c r="Q100" s="115" t="s">
        <v>81</v>
      </c>
      <c r="R100" s="116">
        <f>IFERROR(VLOOKUP($B100,[5]MEX!$B$51:$S$1084,17,0),0)</f>
        <v>0</v>
      </c>
      <c r="S100" s="116">
        <f>IFERROR(VLOOKUP($B100,[5]MEX!$B$51:$S$1084,18,0),0)</f>
        <v>0</v>
      </c>
      <c r="T100" s="114">
        <v>0</v>
      </c>
      <c r="U100" s="114">
        <v>0</v>
      </c>
      <c r="V100" s="114">
        <v>0</v>
      </c>
      <c r="W100" s="114">
        <v>0</v>
      </c>
      <c r="X100" s="114">
        <v>0</v>
      </c>
      <c r="Y100" s="114">
        <v>0</v>
      </c>
      <c r="Z100" s="114">
        <v>0</v>
      </c>
      <c r="AA100" s="114">
        <v>0</v>
      </c>
      <c r="AB100" s="114">
        <f t="shared" si="103"/>
        <v>0</v>
      </c>
      <c r="AC100" s="114">
        <f t="shared" si="103"/>
        <v>0</v>
      </c>
      <c r="AD100" s="114">
        <f t="shared" si="56"/>
        <v>0</v>
      </c>
      <c r="AE100" s="114">
        <v>0</v>
      </c>
      <c r="AF100" s="114">
        <v>0</v>
      </c>
      <c r="AG100" s="114">
        <f t="shared" si="57"/>
        <v>0</v>
      </c>
      <c r="AH100" s="114">
        <v>0</v>
      </c>
      <c r="AI100" s="114">
        <v>0</v>
      </c>
      <c r="AJ100" s="114">
        <f t="shared" si="58"/>
        <v>0</v>
      </c>
      <c r="AK100" s="114">
        <v>0</v>
      </c>
      <c r="AL100" s="114">
        <v>0</v>
      </c>
      <c r="AM100" s="114">
        <f t="shared" si="59"/>
        <v>0</v>
      </c>
      <c r="AN100" s="114">
        <v>0</v>
      </c>
      <c r="AO100" s="114">
        <v>0</v>
      </c>
      <c r="AP100" s="114">
        <f t="shared" si="60"/>
        <v>0</v>
      </c>
      <c r="AQ100" s="114">
        <f t="shared" si="104"/>
        <v>0</v>
      </c>
      <c r="AR100" s="114">
        <f t="shared" si="104"/>
        <v>0</v>
      </c>
      <c r="AS100" s="114">
        <f t="shared" si="61"/>
        <v>0</v>
      </c>
      <c r="AT100" s="114">
        <f t="shared" si="105"/>
        <v>0</v>
      </c>
      <c r="AU100" s="114">
        <f t="shared" si="105"/>
        <v>0</v>
      </c>
      <c r="AV100" s="114">
        <v>0</v>
      </c>
      <c r="AW100" s="114">
        <v>0</v>
      </c>
      <c r="AX100" s="114">
        <v>0</v>
      </c>
      <c r="AY100" s="114">
        <v>0</v>
      </c>
      <c r="AZ100" s="114">
        <f t="shared" si="76"/>
        <v>0</v>
      </c>
      <c r="BA100" s="114">
        <f t="shared" si="76"/>
        <v>0</v>
      </c>
    </row>
    <row r="101" spans="2:53" ht="29.25">
      <c r="B101" s="73" t="str">
        <f t="shared" si="62"/>
        <v>1243000330033417</v>
      </c>
      <c r="C101" s="37">
        <v>2023</v>
      </c>
      <c r="D101" s="37">
        <v>15</v>
      </c>
      <c r="E101" s="37">
        <v>1</v>
      </c>
      <c r="F101" s="37">
        <v>2</v>
      </c>
      <c r="G101" s="37">
        <v>4</v>
      </c>
      <c r="H101" s="37">
        <v>3000</v>
      </c>
      <c r="I101" s="37">
        <v>3300</v>
      </c>
      <c r="J101" s="37">
        <v>334</v>
      </c>
      <c r="K101" s="133">
        <v>17</v>
      </c>
      <c r="L101" s="133"/>
      <c r="M101" s="113" t="s">
        <v>97</v>
      </c>
      <c r="N101" s="114">
        <f>IFERROR(VLOOKUP($B101,[5]MEX!$B$51:$S$1084,13,0),0)</f>
        <v>0</v>
      </c>
      <c r="O101" s="114">
        <f>IFERROR(VLOOKUP($B101,[5]MEX!$B$51:$S$1084,14,0),0)</f>
        <v>352000</v>
      </c>
      <c r="P101" s="114">
        <f t="shared" si="63"/>
        <v>352000</v>
      </c>
      <c r="Q101" s="115" t="s">
        <v>81</v>
      </c>
      <c r="R101" s="116">
        <f>IFERROR(VLOOKUP($B101,[5]MEX!$B$51:$S$1084,17,0),0)</f>
        <v>1</v>
      </c>
      <c r="S101" s="116">
        <f>IFERROR(VLOOKUP($B101,[5]MEX!$B$51:$S$1084,18,0),0)</f>
        <v>200</v>
      </c>
      <c r="T101" s="114">
        <v>0</v>
      </c>
      <c r="U101" s="114">
        <v>0</v>
      </c>
      <c r="V101" s="114">
        <v>0</v>
      </c>
      <c r="W101" s="114">
        <v>0</v>
      </c>
      <c r="X101" s="114">
        <v>0</v>
      </c>
      <c r="Y101" s="114">
        <v>0</v>
      </c>
      <c r="Z101" s="114">
        <v>0</v>
      </c>
      <c r="AA101" s="114">
        <v>0</v>
      </c>
      <c r="AB101" s="114">
        <f t="shared" si="103"/>
        <v>0</v>
      </c>
      <c r="AC101" s="114">
        <f t="shared" si="103"/>
        <v>352000</v>
      </c>
      <c r="AD101" s="114">
        <f t="shared" si="56"/>
        <v>352000</v>
      </c>
      <c r="AE101" s="114">
        <v>0</v>
      </c>
      <c r="AF101" s="114">
        <v>0</v>
      </c>
      <c r="AG101" s="114">
        <f t="shared" si="57"/>
        <v>0</v>
      </c>
      <c r="AH101" s="114">
        <v>0</v>
      </c>
      <c r="AI101" s="114">
        <v>0</v>
      </c>
      <c r="AJ101" s="114">
        <f t="shared" si="58"/>
        <v>0</v>
      </c>
      <c r="AK101" s="114">
        <v>0</v>
      </c>
      <c r="AL101" s="114">
        <v>0</v>
      </c>
      <c r="AM101" s="114">
        <f t="shared" si="59"/>
        <v>0</v>
      </c>
      <c r="AN101" s="114">
        <v>0</v>
      </c>
      <c r="AO101" s="114">
        <v>0</v>
      </c>
      <c r="AP101" s="114">
        <f t="shared" si="60"/>
        <v>0</v>
      </c>
      <c r="AQ101" s="114">
        <f t="shared" si="104"/>
        <v>0</v>
      </c>
      <c r="AR101" s="114">
        <f t="shared" si="104"/>
        <v>352000</v>
      </c>
      <c r="AS101" s="114">
        <f t="shared" si="61"/>
        <v>352000</v>
      </c>
      <c r="AT101" s="114">
        <f t="shared" si="105"/>
        <v>1</v>
      </c>
      <c r="AU101" s="114">
        <f t="shared" si="105"/>
        <v>200</v>
      </c>
      <c r="AV101" s="114">
        <v>0</v>
      </c>
      <c r="AW101" s="114">
        <v>0</v>
      </c>
      <c r="AX101" s="114">
        <v>0</v>
      </c>
      <c r="AY101" s="114">
        <v>0</v>
      </c>
      <c r="AZ101" s="114">
        <f t="shared" si="76"/>
        <v>1</v>
      </c>
      <c r="BA101" s="114">
        <f t="shared" si="76"/>
        <v>200</v>
      </c>
    </row>
    <row r="102" spans="2:53" ht="29.25">
      <c r="B102" s="73" t="str">
        <f t="shared" si="62"/>
        <v>1243000330033418</v>
      </c>
      <c r="C102" s="37">
        <v>2023</v>
      </c>
      <c r="D102" s="37">
        <v>15</v>
      </c>
      <c r="E102" s="37">
        <v>1</v>
      </c>
      <c r="F102" s="37">
        <v>2</v>
      </c>
      <c r="G102" s="37">
        <v>4</v>
      </c>
      <c r="H102" s="37">
        <v>3000</v>
      </c>
      <c r="I102" s="37">
        <v>3300</v>
      </c>
      <c r="J102" s="37">
        <v>334</v>
      </c>
      <c r="K102" s="133">
        <v>18</v>
      </c>
      <c r="L102" s="133"/>
      <c r="M102" s="113" t="s">
        <v>98</v>
      </c>
      <c r="N102" s="114">
        <f>IFERROR(VLOOKUP($B102,[5]MEX!$B$51:$S$1084,13,0),0)</f>
        <v>0</v>
      </c>
      <c r="O102" s="114">
        <f>IFERROR(VLOOKUP($B102,[5]MEX!$B$51:$S$1084,14,0),0)</f>
        <v>50000</v>
      </c>
      <c r="P102" s="114">
        <f t="shared" si="63"/>
        <v>50000</v>
      </c>
      <c r="Q102" s="115" t="s">
        <v>81</v>
      </c>
      <c r="R102" s="116">
        <f>IFERROR(VLOOKUP($B102,[5]MEX!$B$51:$S$1084,17,0),0)</f>
        <v>1</v>
      </c>
      <c r="S102" s="116">
        <f>IFERROR(VLOOKUP($B102,[5]MEX!$B$51:$S$1084,18,0),0)</f>
        <v>3</v>
      </c>
      <c r="T102" s="114">
        <v>0</v>
      </c>
      <c r="U102" s="114">
        <v>0</v>
      </c>
      <c r="V102" s="114">
        <v>0</v>
      </c>
      <c r="W102" s="114">
        <v>0</v>
      </c>
      <c r="X102" s="114">
        <v>0</v>
      </c>
      <c r="Y102" s="114">
        <v>0</v>
      </c>
      <c r="Z102" s="114">
        <v>0</v>
      </c>
      <c r="AA102" s="114">
        <v>0</v>
      </c>
      <c r="AB102" s="114">
        <f t="shared" si="103"/>
        <v>0</v>
      </c>
      <c r="AC102" s="114">
        <f t="shared" si="103"/>
        <v>50000</v>
      </c>
      <c r="AD102" s="114">
        <f t="shared" si="56"/>
        <v>50000</v>
      </c>
      <c r="AE102" s="114">
        <v>0</v>
      </c>
      <c r="AF102" s="114">
        <v>0</v>
      </c>
      <c r="AG102" s="114">
        <f t="shared" si="57"/>
        <v>0</v>
      </c>
      <c r="AH102" s="114">
        <v>0</v>
      </c>
      <c r="AI102" s="114">
        <v>0</v>
      </c>
      <c r="AJ102" s="114">
        <f t="shared" si="58"/>
        <v>0</v>
      </c>
      <c r="AK102" s="114">
        <v>0</v>
      </c>
      <c r="AL102" s="114">
        <v>0</v>
      </c>
      <c r="AM102" s="114">
        <f t="shared" si="59"/>
        <v>0</v>
      </c>
      <c r="AN102" s="114">
        <v>0</v>
      </c>
      <c r="AO102" s="114">
        <v>0</v>
      </c>
      <c r="AP102" s="114">
        <f t="shared" si="60"/>
        <v>0</v>
      </c>
      <c r="AQ102" s="114">
        <f t="shared" si="104"/>
        <v>0</v>
      </c>
      <c r="AR102" s="114">
        <f t="shared" si="104"/>
        <v>50000</v>
      </c>
      <c r="AS102" s="114">
        <f t="shared" si="61"/>
        <v>50000</v>
      </c>
      <c r="AT102" s="114">
        <f t="shared" si="105"/>
        <v>1</v>
      </c>
      <c r="AU102" s="114">
        <f t="shared" si="105"/>
        <v>3</v>
      </c>
      <c r="AV102" s="114">
        <v>0</v>
      </c>
      <c r="AW102" s="114">
        <v>0</v>
      </c>
      <c r="AX102" s="114">
        <v>0</v>
      </c>
      <c r="AY102" s="114">
        <v>0</v>
      </c>
      <c r="AZ102" s="114">
        <f t="shared" si="76"/>
        <v>1</v>
      </c>
      <c r="BA102" s="114">
        <f t="shared" si="76"/>
        <v>3</v>
      </c>
    </row>
    <row r="103" spans="2:53" ht="29.25">
      <c r="B103" s="73" t="str">
        <f t="shared" si="62"/>
        <v>1243000330033419</v>
      </c>
      <c r="C103" s="37">
        <v>2023</v>
      </c>
      <c r="D103" s="37">
        <v>15</v>
      </c>
      <c r="E103" s="37">
        <v>1</v>
      </c>
      <c r="F103" s="37">
        <v>2</v>
      </c>
      <c r="G103" s="37">
        <v>4</v>
      </c>
      <c r="H103" s="37">
        <v>3000</v>
      </c>
      <c r="I103" s="37">
        <v>3300</v>
      </c>
      <c r="J103" s="37">
        <v>334</v>
      </c>
      <c r="K103" s="133">
        <v>19</v>
      </c>
      <c r="L103" s="133"/>
      <c r="M103" s="113" t="s">
        <v>99</v>
      </c>
      <c r="N103" s="114">
        <f>IFERROR(VLOOKUP($B103,[5]MEX!$B$51:$S$1084,13,0),0)</f>
        <v>0</v>
      </c>
      <c r="O103" s="114">
        <f>IFERROR(VLOOKUP($B103,[5]MEX!$B$51:$S$1084,14,0),0)</f>
        <v>1095600</v>
      </c>
      <c r="P103" s="114">
        <f t="shared" si="63"/>
        <v>1095600</v>
      </c>
      <c r="Q103" s="115" t="s">
        <v>81</v>
      </c>
      <c r="R103" s="116">
        <f>IFERROR(VLOOKUP($B103,[5]MEX!$B$51:$S$1084,17,0),0)</f>
        <v>1</v>
      </c>
      <c r="S103" s="116">
        <f>IFERROR(VLOOKUP($B103,[5]MEX!$B$51:$S$1084,18,0),0)</f>
        <v>83</v>
      </c>
      <c r="T103" s="114">
        <v>0</v>
      </c>
      <c r="U103" s="114">
        <v>0</v>
      </c>
      <c r="V103" s="114">
        <v>0</v>
      </c>
      <c r="W103" s="114">
        <v>0</v>
      </c>
      <c r="X103" s="114">
        <v>0</v>
      </c>
      <c r="Y103" s="114">
        <v>0</v>
      </c>
      <c r="Z103" s="114">
        <v>0</v>
      </c>
      <c r="AA103" s="114">
        <v>0</v>
      </c>
      <c r="AB103" s="114">
        <f t="shared" si="103"/>
        <v>0</v>
      </c>
      <c r="AC103" s="114">
        <f t="shared" si="103"/>
        <v>1095600</v>
      </c>
      <c r="AD103" s="114">
        <f t="shared" si="56"/>
        <v>1095600</v>
      </c>
      <c r="AE103" s="114">
        <v>0</v>
      </c>
      <c r="AF103" s="114">
        <v>0</v>
      </c>
      <c r="AG103" s="114">
        <f t="shared" si="57"/>
        <v>0</v>
      </c>
      <c r="AH103" s="114">
        <v>0</v>
      </c>
      <c r="AI103" s="114">
        <v>13200</v>
      </c>
      <c r="AJ103" s="114">
        <f t="shared" si="58"/>
        <v>13200</v>
      </c>
      <c r="AK103" s="114">
        <v>0</v>
      </c>
      <c r="AL103" s="114">
        <v>0</v>
      </c>
      <c r="AM103" s="114">
        <f t="shared" si="59"/>
        <v>0</v>
      </c>
      <c r="AN103" s="114">
        <v>0</v>
      </c>
      <c r="AO103" s="114">
        <v>0</v>
      </c>
      <c r="AP103" s="114">
        <f t="shared" si="60"/>
        <v>0</v>
      </c>
      <c r="AQ103" s="114">
        <f t="shared" si="104"/>
        <v>0</v>
      </c>
      <c r="AR103" s="114">
        <f t="shared" si="104"/>
        <v>1082400</v>
      </c>
      <c r="AS103" s="114">
        <f t="shared" si="61"/>
        <v>1082400</v>
      </c>
      <c r="AT103" s="114">
        <f t="shared" si="105"/>
        <v>1</v>
      </c>
      <c r="AU103" s="114">
        <f t="shared" si="105"/>
        <v>83</v>
      </c>
      <c r="AV103" s="114">
        <v>0</v>
      </c>
      <c r="AW103" s="114">
        <v>0</v>
      </c>
      <c r="AX103" s="114">
        <v>0</v>
      </c>
      <c r="AY103" s="114">
        <v>0</v>
      </c>
      <c r="AZ103" s="114">
        <f t="shared" si="76"/>
        <v>1</v>
      </c>
      <c r="BA103" s="114">
        <f t="shared" si="76"/>
        <v>83</v>
      </c>
    </row>
    <row r="104" spans="2:53" ht="29.25">
      <c r="B104" s="73" t="str">
        <f t="shared" si="62"/>
        <v>1243000330033420</v>
      </c>
      <c r="C104" s="37">
        <v>2023</v>
      </c>
      <c r="D104" s="37">
        <v>15</v>
      </c>
      <c r="E104" s="37">
        <v>1</v>
      </c>
      <c r="F104" s="37">
        <v>2</v>
      </c>
      <c r="G104" s="37">
        <v>4</v>
      </c>
      <c r="H104" s="37">
        <v>3000</v>
      </c>
      <c r="I104" s="37">
        <v>3300</v>
      </c>
      <c r="J104" s="37">
        <v>334</v>
      </c>
      <c r="K104" s="133">
        <v>20</v>
      </c>
      <c r="L104" s="133"/>
      <c r="M104" s="113" t="s">
        <v>100</v>
      </c>
      <c r="N104" s="114">
        <f>IFERROR(VLOOKUP($B104,[5]MEX!$B$51:$S$1084,13,0),0)</f>
        <v>0</v>
      </c>
      <c r="O104" s="114">
        <f>IFERROR(VLOOKUP($B104,[5]MEX!$B$51:$S$1084,14,0),0)</f>
        <v>4800</v>
      </c>
      <c r="P104" s="114">
        <f t="shared" si="63"/>
        <v>4800</v>
      </c>
      <c r="Q104" s="115" t="s">
        <v>81</v>
      </c>
      <c r="R104" s="116">
        <f>IFERROR(VLOOKUP($B104,[5]MEX!$B$51:$S$1084,17,0),0)</f>
        <v>1</v>
      </c>
      <c r="S104" s="116">
        <f>IFERROR(VLOOKUP($B104,[5]MEX!$B$51:$S$1084,18,0),0)</f>
        <v>2</v>
      </c>
      <c r="T104" s="114">
        <v>0</v>
      </c>
      <c r="U104" s="114">
        <v>0</v>
      </c>
      <c r="V104" s="114">
        <v>0</v>
      </c>
      <c r="W104" s="114">
        <v>0</v>
      </c>
      <c r="X104" s="114">
        <v>0</v>
      </c>
      <c r="Y104" s="114">
        <v>0</v>
      </c>
      <c r="Z104" s="114">
        <v>0</v>
      </c>
      <c r="AA104" s="114">
        <v>0</v>
      </c>
      <c r="AB104" s="114">
        <f t="shared" si="103"/>
        <v>0</v>
      </c>
      <c r="AC104" s="114">
        <f t="shared" si="103"/>
        <v>4800</v>
      </c>
      <c r="AD104" s="114">
        <f t="shared" si="56"/>
        <v>4800</v>
      </c>
      <c r="AE104" s="114">
        <v>0</v>
      </c>
      <c r="AF104" s="114">
        <v>0</v>
      </c>
      <c r="AG104" s="114">
        <f t="shared" si="57"/>
        <v>0</v>
      </c>
      <c r="AH104" s="114">
        <v>0</v>
      </c>
      <c r="AI104" s="114">
        <v>0</v>
      </c>
      <c r="AJ104" s="114">
        <f t="shared" si="58"/>
        <v>0</v>
      </c>
      <c r="AK104" s="114">
        <v>0</v>
      </c>
      <c r="AL104" s="114">
        <v>0</v>
      </c>
      <c r="AM104" s="114">
        <f t="shared" si="59"/>
        <v>0</v>
      </c>
      <c r="AN104" s="114">
        <v>0</v>
      </c>
      <c r="AO104" s="114">
        <v>0</v>
      </c>
      <c r="AP104" s="114">
        <f t="shared" si="60"/>
        <v>0</v>
      </c>
      <c r="AQ104" s="114">
        <f t="shared" si="104"/>
        <v>0</v>
      </c>
      <c r="AR104" s="114">
        <f t="shared" si="104"/>
        <v>4800</v>
      </c>
      <c r="AS104" s="114">
        <f t="shared" si="61"/>
        <v>4800</v>
      </c>
      <c r="AT104" s="114">
        <f t="shared" si="105"/>
        <v>1</v>
      </c>
      <c r="AU104" s="114">
        <f t="shared" si="105"/>
        <v>2</v>
      </c>
      <c r="AV104" s="114">
        <v>0</v>
      </c>
      <c r="AW104" s="114">
        <v>0</v>
      </c>
      <c r="AX104" s="114">
        <v>0</v>
      </c>
      <c r="AY104" s="114">
        <v>0</v>
      </c>
      <c r="AZ104" s="114">
        <f t="shared" si="76"/>
        <v>1</v>
      </c>
      <c r="BA104" s="114">
        <f t="shared" si="76"/>
        <v>2</v>
      </c>
    </row>
    <row r="105" spans="2:53" ht="29.25">
      <c r="B105" s="73" t="str">
        <f t="shared" si="62"/>
        <v>1243000330033421</v>
      </c>
      <c r="C105" s="37">
        <v>2023</v>
      </c>
      <c r="D105" s="37">
        <v>15</v>
      </c>
      <c r="E105" s="37">
        <v>1</v>
      </c>
      <c r="F105" s="37">
        <v>2</v>
      </c>
      <c r="G105" s="37">
        <v>4</v>
      </c>
      <c r="H105" s="37">
        <v>3000</v>
      </c>
      <c r="I105" s="37">
        <v>3300</v>
      </c>
      <c r="J105" s="37">
        <v>334</v>
      </c>
      <c r="K105" s="133">
        <v>21</v>
      </c>
      <c r="L105" s="133"/>
      <c r="M105" s="113" t="s">
        <v>101</v>
      </c>
      <c r="N105" s="114">
        <f>IFERROR(VLOOKUP($B105,[5]MEX!$B$51:$S$1084,13,0),0)</f>
        <v>0</v>
      </c>
      <c r="O105" s="114">
        <f>IFERROR(VLOOKUP($B105,[5]MEX!$B$51:$S$1084,14,0),0)</f>
        <v>7200</v>
      </c>
      <c r="P105" s="114">
        <f t="shared" si="63"/>
        <v>7200</v>
      </c>
      <c r="Q105" s="115" t="s">
        <v>81</v>
      </c>
      <c r="R105" s="116">
        <f>IFERROR(VLOOKUP($B105,[5]MEX!$B$51:$S$1084,17,0),0)</f>
        <v>1</v>
      </c>
      <c r="S105" s="116">
        <f>IFERROR(VLOOKUP($B105,[5]MEX!$B$51:$S$1084,18,0),0)</f>
        <v>2</v>
      </c>
      <c r="T105" s="114">
        <v>0</v>
      </c>
      <c r="U105" s="114">
        <v>0</v>
      </c>
      <c r="V105" s="114">
        <v>0</v>
      </c>
      <c r="W105" s="114">
        <v>0</v>
      </c>
      <c r="X105" s="114">
        <v>0</v>
      </c>
      <c r="Y105" s="114">
        <v>0</v>
      </c>
      <c r="Z105" s="114">
        <v>0</v>
      </c>
      <c r="AA105" s="114">
        <v>0</v>
      </c>
      <c r="AB105" s="114">
        <f t="shared" si="103"/>
        <v>0</v>
      </c>
      <c r="AC105" s="114">
        <f t="shared" si="103"/>
        <v>7200</v>
      </c>
      <c r="AD105" s="114">
        <f t="shared" si="56"/>
        <v>7200</v>
      </c>
      <c r="AE105" s="114">
        <v>0</v>
      </c>
      <c r="AF105" s="114">
        <v>0</v>
      </c>
      <c r="AG105" s="114">
        <f t="shared" si="57"/>
        <v>0</v>
      </c>
      <c r="AH105" s="114">
        <v>0</v>
      </c>
      <c r="AI105" s="114">
        <v>0</v>
      </c>
      <c r="AJ105" s="114">
        <f t="shared" si="58"/>
        <v>0</v>
      </c>
      <c r="AK105" s="114">
        <v>0</v>
      </c>
      <c r="AL105" s="114">
        <v>0</v>
      </c>
      <c r="AM105" s="114">
        <f t="shared" si="59"/>
        <v>0</v>
      </c>
      <c r="AN105" s="114">
        <v>0</v>
      </c>
      <c r="AO105" s="114">
        <v>0</v>
      </c>
      <c r="AP105" s="114">
        <f t="shared" si="60"/>
        <v>0</v>
      </c>
      <c r="AQ105" s="114">
        <f t="shared" si="104"/>
        <v>0</v>
      </c>
      <c r="AR105" s="114">
        <f t="shared" si="104"/>
        <v>7200</v>
      </c>
      <c r="AS105" s="114">
        <f t="shared" si="61"/>
        <v>7200</v>
      </c>
      <c r="AT105" s="114">
        <f t="shared" si="105"/>
        <v>1</v>
      </c>
      <c r="AU105" s="114">
        <f t="shared" si="105"/>
        <v>2</v>
      </c>
      <c r="AV105" s="114">
        <v>0</v>
      </c>
      <c r="AW105" s="114">
        <v>0</v>
      </c>
      <c r="AX105" s="114">
        <v>0</v>
      </c>
      <c r="AY105" s="114">
        <v>0</v>
      </c>
      <c r="AZ105" s="114">
        <f t="shared" si="76"/>
        <v>1</v>
      </c>
      <c r="BA105" s="114">
        <f t="shared" si="76"/>
        <v>2</v>
      </c>
    </row>
    <row r="106" spans="2:53" ht="29.25" hidden="1">
      <c r="B106" s="73" t="str">
        <f t="shared" si="62"/>
        <v>1243000330033422</v>
      </c>
      <c r="C106" s="37">
        <v>2023</v>
      </c>
      <c r="D106" s="37">
        <v>15</v>
      </c>
      <c r="E106" s="37">
        <v>1</v>
      </c>
      <c r="F106" s="37">
        <v>2</v>
      </c>
      <c r="G106" s="37">
        <v>4</v>
      </c>
      <c r="H106" s="37">
        <v>3000</v>
      </c>
      <c r="I106" s="37">
        <v>3300</v>
      </c>
      <c r="J106" s="37">
        <v>334</v>
      </c>
      <c r="K106" s="133">
        <v>22</v>
      </c>
      <c r="L106" s="133"/>
      <c r="M106" s="140" t="s">
        <v>102</v>
      </c>
      <c r="N106" s="114">
        <f>IFERROR(VLOOKUP($B106,[5]MEX!$B$51:$S$1084,13,0),0)</f>
        <v>0</v>
      </c>
      <c r="O106" s="114">
        <f>IFERROR(VLOOKUP($B106,[5]MEX!$B$51:$S$1084,14,0),0)</f>
        <v>0</v>
      </c>
      <c r="P106" s="114">
        <f t="shared" si="63"/>
        <v>0</v>
      </c>
      <c r="Q106" s="115" t="s">
        <v>81</v>
      </c>
      <c r="R106" s="116">
        <f>IFERROR(VLOOKUP($B106,[5]MEX!$B$51:$S$1084,17,0),0)</f>
        <v>0</v>
      </c>
      <c r="S106" s="116">
        <f>IFERROR(VLOOKUP($B106,[5]MEX!$B$51:$S$1084,18,0),0)</f>
        <v>0</v>
      </c>
      <c r="T106" s="114">
        <v>0</v>
      </c>
      <c r="U106" s="114">
        <v>0</v>
      </c>
      <c r="V106" s="114">
        <v>0</v>
      </c>
      <c r="W106" s="114">
        <v>0</v>
      </c>
      <c r="X106" s="114">
        <v>0</v>
      </c>
      <c r="Y106" s="114">
        <v>0</v>
      </c>
      <c r="Z106" s="114">
        <v>0</v>
      </c>
      <c r="AA106" s="114">
        <v>0</v>
      </c>
      <c r="AB106" s="114">
        <f t="shared" si="103"/>
        <v>0</v>
      </c>
      <c r="AC106" s="114">
        <f t="shared" si="103"/>
        <v>0</v>
      </c>
      <c r="AD106" s="114">
        <f t="shared" si="56"/>
        <v>0</v>
      </c>
      <c r="AE106" s="114">
        <v>0</v>
      </c>
      <c r="AF106" s="114">
        <v>0</v>
      </c>
      <c r="AG106" s="114">
        <f t="shared" si="57"/>
        <v>0</v>
      </c>
      <c r="AH106" s="114">
        <v>0</v>
      </c>
      <c r="AI106" s="114">
        <v>0</v>
      </c>
      <c r="AJ106" s="114">
        <f t="shared" si="58"/>
        <v>0</v>
      </c>
      <c r="AK106" s="114">
        <v>0</v>
      </c>
      <c r="AL106" s="114">
        <v>0</v>
      </c>
      <c r="AM106" s="114">
        <f t="shared" si="59"/>
        <v>0</v>
      </c>
      <c r="AN106" s="114">
        <v>0</v>
      </c>
      <c r="AO106" s="114">
        <v>0</v>
      </c>
      <c r="AP106" s="114">
        <f t="shared" si="60"/>
        <v>0</v>
      </c>
      <c r="AQ106" s="114">
        <f t="shared" si="104"/>
        <v>0</v>
      </c>
      <c r="AR106" s="114">
        <f t="shared" si="104"/>
        <v>0</v>
      </c>
      <c r="AS106" s="114">
        <f t="shared" si="61"/>
        <v>0</v>
      </c>
      <c r="AT106" s="114">
        <f t="shared" si="105"/>
        <v>0</v>
      </c>
      <c r="AU106" s="114">
        <f t="shared" si="105"/>
        <v>0</v>
      </c>
      <c r="AV106" s="114">
        <v>0</v>
      </c>
      <c r="AW106" s="114">
        <v>0</v>
      </c>
      <c r="AX106" s="114">
        <v>0</v>
      </c>
      <c r="AY106" s="114">
        <v>0</v>
      </c>
      <c r="AZ106" s="114">
        <f t="shared" si="76"/>
        <v>0</v>
      </c>
      <c r="BA106" s="114">
        <f t="shared" si="76"/>
        <v>0</v>
      </c>
    </row>
    <row r="107" spans="2:53" ht="117">
      <c r="B107" s="73" t="str">
        <f t="shared" si="62"/>
        <v>13</v>
      </c>
      <c r="C107" s="122">
        <v>2023</v>
      </c>
      <c r="D107" s="122">
        <v>15</v>
      </c>
      <c r="E107" s="122">
        <v>1</v>
      </c>
      <c r="F107" s="122">
        <v>3</v>
      </c>
      <c r="G107" s="122"/>
      <c r="H107" s="122"/>
      <c r="I107" s="122"/>
      <c r="J107" s="122"/>
      <c r="K107" s="123" t="s">
        <v>46</v>
      </c>
      <c r="L107" s="123"/>
      <c r="M107" s="82" t="s">
        <v>103</v>
      </c>
      <c r="N107" s="83">
        <f>+N108+N418</f>
        <v>30000000</v>
      </c>
      <c r="O107" s="83">
        <f>+O108+O418</f>
        <v>86533135</v>
      </c>
      <c r="P107" s="83">
        <f t="shared" si="63"/>
        <v>116533135</v>
      </c>
      <c r="Q107" s="84"/>
      <c r="R107" s="80"/>
      <c r="S107" s="80"/>
      <c r="T107" s="83">
        <f>+T108+T418</f>
        <v>0</v>
      </c>
      <c r="U107" s="83">
        <f t="shared" ref="U107:AC107" si="106">+U108+U418</f>
        <v>0</v>
      </c>
      <c r="V107" s="83">
        <f t="shared" si="106"/>
        <v>0</v>
      </c>
      <c r="W107" s="83">
        <f t="shared" si="106"/>
        <v>0</v>
      </c>
      <c r="X107" s="83">
        <f t="shared" si="106"/>
        <v>0</v>
      </c>
      <c r="Y107" s="83">
        <f t="shared" si="106"/>
        <v>0</v>
      </c>
      <c r="Z107" s="83">
        <f t="shared" si="106"/>
        <v>0</v>
      </c>
      <c r="AA107" s="83">
        <f t="shared" si="106"/>
        <v>0</v>
      </c>
      <c r="AB107" s="83">
        <f t="shared" si="106"/>
        <v>30000000</v>
      </c>
      <c r="AC107" s="83">
        <f t="shared" si="106"/>
        <v>86533135</v>
      </c>
      <c r="AD107" s="83">
        <f t="shared" si="56"/>
        <v>116533135</v>
      </c>
      <c r="AE107" s="83">
        <f>+AE108+AE418</f>
        <v>0</v>
      </c>
      <c r="AF107" s="83">
        <f>+AF108+AF418</f>
        <v>0</v>
      </c>
      <c r="AG107" s="83">
        <f t="shared" si="57"/>
        <v>0</v>
      </c>
      <c r="AH107" s="83">
        <f>+AH108+AH418</f>
        <v>0</v>
      </c>
      <c r="AI107" s="83">
        <f>+AI108+AI418</f>
        <v>0</v>
      </c>
      <c r="AJ107" s="83">
        <f t="shared" si="58"/>
        <v>0</v>
      </c>
      <c r="AK107" s="83">
        <f>+AK108+AK418</f>
        <v>0</v>
      </c>
      <c r="AL107" s="83">
        <f>+AL108+AL418</f>
        <v>0</v>
      </c>
      <c r="AM107" s="83">
        <f t="shared" si="59"/>
        <v>0</v>
      </c>
      <c r="AN107" s="83">
        <f>+AN108+AN418</f>
        <v>0</v>
      </c>
      <c r="AO107" s="83">
        <f>+AO108+AO418</f>
        <v>0</v>
      </c>
      <c r="AP107" s="83">
        <f t="shared" si="60"/>
        <v>0</v>
      </c>
      <c r="AQ107" s="83">
        <f>+AQ108+AQ418</f>
        <v>30000000</v>
      </c>
      <c r="AR107" s="83">
        <f>+AR108+AR418</f>
        <v>86533135</v>
      </c>
      <c r="AS107" s="83">
        <f t="shared" si="61"/>
        <v>116533135</v>
      </c>
      <c r="AT107" s="83"/>
      <c r="AU107" s="83"/>
      <c r="AV107" s="83"/>
      <c r="AW107" s="83"/>
      <c r="AX107" s="83"/>
      <c r="AY107" s="83"/>
      <c r="AZ107" s="83"/>
      <c r="BA107" s="83"/>
    </row>
    <row r="108" spans="2:53" ht="58.5">
      <c r="B108" s="73" t="str">
        <f t="shared" si="62"/>
        <v>135</v>
      </c>
      <c r="C108" s="141">
        <v>2023</v>
      </c>
      <c r="D108" s="136">
        <v>15</v>
      </c>
      <c r="E108" s="136">
        <v>1</v>
      </c>
      <c r="F108" s="136">
        <v>3</v>
      </c>
      <c r="G108" s="136">
        <v>5</v>
      </c>
      <c r="H108" s="136"/>
      <c r="I108" s="142"/>
      <c r="J108" s="142"/>
      <c r="K108" s="143"/>
      <c r="L108" s="143"/>
      <c r="M108" s="89" t="s">
        <v>104</v>
      </c>
      <c r="N108" s="90">
        <f>+N109+N160+N265+N324+N366+N399</f>
        <v>26000000</v>
      </c>
      <c r="O108" s="90">
        <f>+O109+O160+O265+O324+O366+O399</f>
        <v>86533135</v>
      </c>
      <c r="P108" s="90">
        <f t="shared" si="63"/>
        <v>112533135</v>
      </c>
      <c r="Q108" s="91"/>
      <c r="R108" s="92"/>
      <c r="S108" s="92"/>
      <c r="T108" s="90">
        <f>+T109+T160+T265+T324+T366+T399</f>
        <v>0</v>
      </c>
      <c r="U108" s="90">
        <f t="shared" ref="U108:AC108" si="107">+U109+U160+U265+U324+U366+U399</f>
        <v>0</v>
      </c>
      <c r="V108" s="90">
        <f t="shared" si="107"/>
        <v>0</v>
      </c>
      <c r="W108" s="90">
        <f t="shared" si="107"/>
        <v>0</v>
      </c>
      <c r="X108" s="90">
        <f t="shared" si="107"/>
        <v>0</v>
      </c>
      <c r="Y108" s="90">
        <f t="shared" si="107"/>
        <v>0</v>
      </c>
      <c r="Z108" s="90">
        <f t="shared" si="107"/>
        <v>0</v>
      </c>
      <c r="AA108" s="90">
        <f t="shared" si="107"/>
        <v>0</v>
      </c>
      <c r="AB108" s="90">
        <f t="shared" si="107"/>
        <v>26000000</v>
      </c>
      <c r="AC108" s="90">
        <f t="shared" si="107"/>
        <v>86533135</v>
      </c>
      <c r="AD108" s="90">
        <f t="shared" si="56"/>
        <v>112533135</v>
      </c>
      <c r="AE108" s="90">
        <f>+AE109+AE160+AE265+AE324+AE366+AE399</f>
        <v>0</v>
      </c>
      <c r="AF108" s="90">
        <f>+AF109+AF160+AF265+AF324+AF366+AF399</f>
        <v>0</v>
      </c>
      <c r="AG108" s="90">
        <f t="shared" si="57"/>
        <v>0</v>
      </c>
      <c r="AH108" s="90">
        <f>+AH109+AH160+AH265+AH324+AH366+AH399</f>
        <v>0</v>
      </c>
      <c r="AI108" s="90">
        <f>+AI109+AI160+AI265+AI324+AI366+AI399</f>
        <v>0</v>
      </c>
      <c r="AJ108" s="90">
        <f t="shared" si="58"/>
        <v>0</v>
      </c>
      <c r="AK108" s="90">
        <f>+AK109+AK160+AK265+AK324+AK366+AK399</f>
        <v>0</v>
      </c>
      <c r="AL108" s="90">
        <f>+AL109+AL160+AL265+AL324+AL366+AL399</f>
        <v>0</v>
      </c>
      <c r="AM108" s="90">
        <f t="shared" si="59"/>
        <v>0</v>
      </c>
      <c r="AN108" s="90">
        <f>+AN109+AN160+AN265+AN324+AN366+AN399</f>
        <v>0</v>
      </c>
      <c r="AO108" s="90">
        <f>+AO109+AO160+AO265+AO324+AO366+AO399</f>
        <v>0</v>
      </c>
      <c r="AP108" s="90">
        <f t="shared" si="60"/>
        <v>0</v>
      </c>
      <c r="AQ108" s="90">
        <f>+AQ109+AQ160+AQ265+AQ324+AQ366+AQ399</f>
        <v>26000000</v>
      </c>
      <c r="AR108" s="90">
        <f>+AR109+AR160+AR265+AR324+AR366+AR399</f>
        <v>86533135</v>
      </c>
      <c r="AS108" s="90">
        <f t="shared" si="61"/>
        <v>112533135</v>
      </c>
      <c r="AT108" s="90"/>
      <c r="AU108" s="90"/>
      <c r="AV108" s="90"/>
      <c r="AW108" s="90"/>
      <c r="AX108" s="90"/>
      <c r="AY108" s="90"/>
      <c r="AZ108" s="90"/>
      <c r="BA108" s="90"/>
    </row>
    <row r="109" spans="2:53" ht="58.5">
      <c r="B109" s="73" t="str">
        <f t="shared" si="62"/>
        <v>135 1</v>
      </c>
      <c r="C109" s="144">
        <v>2023</v>
      </c>
      <c r="D109" s="145">
        <v>15</v>
      </c>
      <c r="E109" s="145">
        <v>1</v>
      </c>
      <c r="F109" s="145">
        <v>3</v>
      </c>
      <c r="G109" s="145">
        <v>5</v>
      </c>
      <c r="H109" s="145"/>
      <c r="I109" s="145" t="s">
        <v>48</v>
      </c>
      <c r="J109" s="146"/>
      <c r="K109" s="147" t="s">
        <v>46</v>
      </c>
      <c r="L109" s="147">
        <v>1</v>
      </c>
      <c r="M109" s="148" t="s">
        <v>105</v>
      </c>
      <c r="N109" s="149">
        <f>+N110+N123+N134</f>
        <v>0</v>
      </c>
      <c r="O109" s="149">
        <f>+O110+O123+O134</f>
        <v>75409414</v>
      </c>
      <c r="P109" s="149">
        <f t="shared" si="63"/>
        <v>75409414</v>
      </c>
      <c r="Q109" s="150"/>
      <c r="R109" s="149"/>
      <c r="S109" s="149"/>
      <c r="T109" s="149">
        <f>+T110+T123+T134</f>
        <v>0</v>
      </c>
      <c r="U109" s="149">
        <f t="shared" ref="U109:AC109" si="108">+U110+U123+U134</f>
        <v>0</v>
      </c>
      <c r="V109" s="149">
        <f t="shared" si="108"/>
        <v>0</v>
      </c>
      <c r="W109" s="149">
        <f t="shared" si="108"/>
        <v>0</v>
      </c>
      <c r="X109" s="149">
        <f t="shared" si="108"/>
        <v>0</v>
      </c>
      <c r="Y109" s="149">
        <f t="shared" si="108"/>
        <v>0</v>
      </c>
      <c r="Z109" s="149">
        <f t="shared" si="108"/>
        <v>0</v>
      </c>
      <c r="AA109" s="149">
        <f t="shared" si="108"/>
        <v>0</v>
      </c>
      <c r="AB109" s="149">
        <f t="shared" si="108"/>
        <v>0</v>
      </c>
      <c r="AC109" s="149">
        <f t="shared" si="108"/>
        <v>75409414</v>
      </c>
      <c r="AD109" s="149">
        <f t="shared" si="56"/>
        <v>75409414</v>
      </c>
      <c r="AE109" s="149">
        <f>+AE110+AE123+AE134</f>
        <v>0</v>
      </c>
      <c r="AF109" s="149">
        <f>+AF110+AF123+AF134</f>
        <v>0</v>
      </c>
      <c r="AG109" s="149">
        <f t="shared" si="57"/>
        <v>0</v>
      </c>
      <c r="AH109" s="149">
        <f>+AH110+AH123+AH134</f>
        <v>0</v>
      </c>
      <c r="AI109" s="149">
        <f>+AI110+AI123+AI134</f>
        <v>0</v>
      </c>
      <c r="AJ109" s="149">
        <f t="shared" si="58"/>
        <v>0</v>
      </c>
      <c r="AK109" s="149">
        <f>+AK110+AK123+AK134</f>
        <v>0</v>
      </c>
      <c r="AL109" s="149">
        <f>+AL110+AL123+AL134</f>
        <v>0</v>
      </c>
      <c r="AM109" s="149">
        <f t="shared" si="59"/>
        <v>0</v>
      </c>
      <c r="AN109" s="149">
        <f>+AN110+AN123+AN134</f>
        <v>0</v>
      </c>
      <c r="AO109" s="149">
        <f>+AO110+AO123+AO134</f>
        <v>0</v>
      </c>
      <c r="AP109" s="149">
        <f t="shared" si="60"/>
        <v>0</v>
      </c>
      <c r="AQ109" s="149">
        <f>+AQ110+AQ123+AQ134</f>
        <v>0</v>
      </c>
      <c r="AR109" s="149">
        <f>+AR110+AR123+AR134</f>
        <v>75409414</v>
      </c>
      <c r="AS109" s="149">
        <f t="shared" si="61"/>
        <v>75409414</v>
      </c>
      <c r="AT109" s="149"/>
      <c r="AU109" s="149"/>
      <c r="AV109" s="149"/>
      <c r="AW109" s="149"/>
      <c r="AX109" s="149"/>
      <c r="AY109" s="149"/>
      <c r="AZ109" s="149"/>
      <c r="BA109" s="149"/>
    </row>
    <row r="110" spans="2:53" ht="29.25">
      <c r="B110" s="73" t="str">
        <f t="shared" si="62"/>
        <v>13520001</v>
      </c>
      <c r="C110" s="93">
        <v>2023</v>
      </c>
      <c r="D110" s="93">
        <v>15</v>
      </c>
      <c r="E110" s="93">
        <v>1</v>
      </c>
      <c r="F110" s="93">
        <v>3</v>
      </c>
      <c r="G110" s="93">
        <v>5</v>
      </c>
      <c r="H110" s="93">
        <v>2000</v>
      </c>
      <c r="I110" s="93"/>
      <c r="J110" s="93"/>
      <c r="K110" s="94" t="s">
        <v>46</v>
      </c>
      <c r="L110" s="94">
        <v>1</v>
      </c>
      <c r="M110" s="95" t="s">
        <v>56</v>
      </c>
      <c r="N110" s="96">
        <f>+N111+N117</f>
        <v>0</v>
      </c>
      <c r="O110" s="96">
        <f>+O111+O117</f>
        <v>8123866</v>
      </c>
      <c r="P110" s="96">
        <f t="shared" si="63"/>
        <v>8123866</v>
      </c>
      <c r="Q110" s="97"/>
      <c r="R110" s="98"/>
      <c r="S110" s="98"/>
      <c r="T110" s="96">
        <f>+T111+T117</f>
        <v>0</v>
      </c>
      <c r="U110" s="96">
        <f t="shared" ref="U110:AC110" si="109">+U111+U117</f>
        <v>0</v>
      </c>
      <c r="V110" s="96">
        <f t="shared" si="109"/>
        <v>0</v>
      </c>
      <c r="W110" s="96">
        <f t="shared" si="109"/>
        <v>0</v>
      </c>
      <c r="X110" s="96">
        <f t="shared" si="109"/>
        <v>0</v>
      </c>
      <c r="Y110" s="96">
        <f t="shared" si="109"/>
        <v>0</v>
      </c>
      <c r="Z110" s="96">
        <f t="shared" si="109"/>
        <v>0</v>
      </c>
      <c r="AA110" s="96">
        <f t="shared" si="109"/>
        <v>0</v>
      </c>
      <c r="AB110" s="96">
        <f t="shared" si="109"/>
        <v>0</v>
      </c>
      <c r="AC110" s="96">
        <f t="shared" si="109"/>
        <v>8123866</v>
      </c>
      <c r="AD110" s="96">
        <f t="shared" si="56"/>
        <v>8123866</v>
      </c>
      <c r="AE110" s="96">
        <f>+AE111+AE117</f>
        <v>0</v>
      </c>
      <c r="AF110" s="96">
        <f>+AF111+AF117</f>
        <v>0</v>
      </c>
      <c r="AG110" s="96">
        <f t="shared" si="57"/>
        <v>0</v>
      </c>
      <c r="AH110" s="96">
        <f>+AH111+AH117</f>
        <v>0</v>
      </c>
      <c r="AI110" s="96">
        <f>+AI111+AI117</f>
        <v>0</v>
      </c>
      <c r="AJ110" s="96">
        <f t="shared" si="58"/>
        <v>0</v>
      </c>
      <c r="AK110" s="96">
        <f>+AK111+AK117</f>
        <v>0</v>
      </c>
      <c r="AL110" s="96">
        <f>+AL111+AL117</f>
        <v>0</v>
      </c>
      <c r="AM110" s="96">
        <f t="shared" si="59"/>
        <v>0</v>
      </c>
      <c r="AN110" s="96">
        <f>+AN111+AN117</f>
        <v>0</v>
      </c>
      <c r="AO110" s="96">
        <f>+AO111+AO117</f>
        <v>0</v>
      </c>
      <c r="AP110" s="96">
        <f t="shared" si="60"/>
        <v>0</v>
      </c>
      <c r="AQ110" s="96">
        <f>+AQ111+AQ117</f>
        <v>0</v>
      </c>
      <c r="AR110" s="96">
        <f>+AR111+AR117</f>
        <v>8123866</v>
      </c>
      <c r="AS110" s="96">
        <f t="shared" si="61"/>
        <v>8123866</v>
      </c>
      <c r="AT110" s="96"/>
      <c r="AU110" s="96"/>
      <c r="AV110" s="96"/>
      <c r="AW110" s="96"/>
      <c r="AX110" s="96"/>
      <c r="AY110" s="96"/>
      <c r="AZ110" s="96"/>
      <c r="BA110" s="96"/>
    </row>
    <row r="111" spans="2:53" ht="58.5">
      <c r="B111" s="73" t="str">
        <f t="shared" si="62"/>
        <v>135200021001</v>
      </c>
      <c r="C111" s="99">
        <v>2023</v>
      </c>
      <c r="D111" s="99">
        <v>15</v>
      </c>
      <c r="E111" s="99">
        <v>1</v>
      </c>
      <c r="F111" s="99">
        <v>3</v>
      </c>
      <c r="G111" s="99">
        <v>5</v>
      </c>
      <c r="H111" s="99">
        <v>2000</v>
      </c>
      <c r="I111" s="99">
        <v>2100</v>
      </c>
      <c r="J111" s="99"/>
      <c r="K111" s="100" t="s">
        <v>46</v>
      </c>
      <c r="L111" s="100">
        <v>1</v>
      </c>
      <c r="M111" s="101" t="s">
        <v>106</v>
      </c>
      <c r="N111" s="102">
        <f>+N112</f>
        <v>0</v>
      </c>
      <c r="O111" s="102">
        <f>+O112</f>
        <v>8123866</v>
      </c>
      <c r="P111" s="102">
        <f t="shared" si="63"/>
        <v>8123866</v>
      </c>
      <c r="Q111" s="103"/>
      <c r="R111" s="104"/>
      <c r="S111" s="104"/>
      <c r="T111" s="102">
        <f>+T112</f>
        <v>0</v>
      </c>
      <c r="U111" s="102">
        <f t="shared" ref="U111:AC111" si="110">+U112</f>
        <v>0</v>
      </c>
      <c r="V111" s="102">
        <f t="shared" si="110"/>
        <v>0</v>
      </c>
      <c r="W111" s="102">
        <f t="shared" si="110"/>
        <v>0</v>
      </c>
      <c r="X111" s="102">
        <f t="shared" si="110"/>
        <v>0</v>
      </c>
      <c r="Y111" s="102">
        <f t="shared" si="110"/>
        <v>0</v>
      </c>
      <c r="Z111" s="102">
        <f t="shared" si="110"/>
        <v>0</v>
      </c>
      <c r="AA111" s="102">
        <f t="shared" si="110"/>
        <v>0</v>
      </c>
      <c r="AB111" s="102">
        <f t="shared" si="110"/>
        <v>0</v>
      </c>
      <c r="AC111" s="102">
        <f t="shared" si="110"/>
        <v>8123866</v>
      </c>
      <c r="AD111" s="102">
        <f t="shared" si="56"/>
        <v>8123866</v>
      </c>
      <c r="AE111" s="102">
        <f>+AE112</f>
        <v>0</v>
      </c>
      <c r="AF111" s="102">
        <f>+AF112</f>
        <v>0</v>
      </c>
      <c r="AG111" s="102">
        <f t="shared" si="57"/>
        <v>0</v>
      </c>
      <c r="AH111" s="102">
        <f>+AH112</f>
        <v>0</v>
      </c>
      <c r="AI111" s="102">
        <f>+AI112</f>
        <v>0</v>
      </c>
      <c r="AJ111" s="102">
        <f t="shared" si="58"/>
        <v>0</v>
      </c>
      <c r="AK111" s="102">
        <f>+AK112</f>
        <v>0</v>
      </c>
      <c r="AL111" s="102">
        <f>+AL112</f>
        <v>0</v>
      </c>
      <c r="AM111" s="102">
        <f t="shared" si="59"/>
        <v>0</v>
      </c>
      <c r="AN111" s="102">
        <f>+AN112</f>
        <v>0</v>
      </c>
      <c r="AO111" s="102">
        <f>+AO112</f>
        <v>0</v>
      </c>
      <c r="AP111" s="102">
        <f t="shared" si="60"/>
        <v>0</v>
      </c>
      <c r="AQ111" s="102">
        <f>+AQ112</f>
        <v>0</v>
      </c>
      <c r="AR111" s="102">
        <f>+AR112</f>
        <v>8123866</v>
      </c>
      <c r="AS111" s="102">
        <f t="shared" si="61"/>
        <v>8123866</v>
      </c>
      <c r="AT111" s="102"/>
      <c r="AU111" s="102"/>
      <c r="AV111" s="102"/>
      <c r="AW111" s="102"/>
      <c r="AX111" s="102"/>
      <c r="AY111" s="102"/>
      <c r="AZ111" s="102"/>
      <c r="BA111" s="102"/>
    </row>
    <row r="112" spans="2:53" ht="29.25">
      <c r="B112" s="73" t="str">
        <f t="shared" si="62"/>
        <v>135200021002111</v>
      </c>
      <c r="C112" s="105">
        <v>2023</v>
      </c>
      <c r="D112" s="105">
        <v>15</v>
      </c>
      <c r="E112" s="105">
        <v>1</v>
      </c>
      <c r="F112" s="105">
        <v>3</v>
      </c>
      <c r="G112" s="105">
        <v>5</v>
      </c>
      <c r="H112" s="105">
        <v>2000</v>
      </c>
      <c r="I112" s="105">
        <v>2100</v>
      </c>
      <c r="J112" s="105">
        <v>211</v>
      </c>
      <c r="K112" s="106"/>
      <c r="L112" s="106">
        <v>1</v>
      </c>
      <c r="M112" s="107" t="s">
        <v>107</v>
      </c>
      <c r="N112" s="108">
        <f>SUM(N113:N116)</f>
        <v>0</v>
      </c>
      <c r="O112" s="108">
        <f>SUM(O113:O116)</f>
        <v>8123866</v>
      </c>
      <c r="P112" s="108">
        <f t="shared" si="63"/>
        <v>8123866</v>
      </c>
      <c r="Q112" s="109"/>
      <c r="R112" s="110"/>
      <c r="S112" s="110"/>
      <c r="T112" s="108">
        <f>SUM(T113:T116)</f>
        <v>0</v>
      </c>
      <c r="U112" s="108">
        <f t="shared" ref="U112:AC112" si="111">SUM(U113:U116)</f>
        <v>0</v>
      </c>
      <c r="V112" s="108">
        <f t="shared" si="111"/>
        <v>0</v>
      </c>
      <c r="W112" s="108">
        <f t="shared" si="111"/>
        <v>0</v>
      </c>
      <c r="X112" s="108">
        <f t="shared" si="111"/>
        <v>0</v>
      </c>
      <c r="Y112" s="108">
        <f t="shared" si="111"/>
        <v>0</v>
      </c>
      <c r="Z112" s="108">
        <f t="shared" si="111"/>
        <v>0</v>
      </c>
      <c r="AA112" s="108">
        <f t="shared" si="111"/>
        <v>0</v>
      </c>
      <c r="AB112" s="108">
        <f t="shared" si="111"/>
        <v>0</v>
      </c>
      <c r="AC112" s="108">
        <f t="shared" si="111"/>
        <v>8123866</v>
      </c>
      <c r="AD112" s="108">
        <f t="shared" si="56"/>
        <v>8123866</v>
      </c>
      <c r="AE112" s="108">
        <f>SUM(AE113:AE116)</f>
        <v>0</v>
      </c>
      <c r="AF112" s="108">
        <f>SUM(AF113:AF116)</f>
        <v>0</v>
      </c>
      <c r="AG112" s="108">
        <f t="shared" si="57"/>
        <v>0</v>
      </c>
      <c r="AH112" s="108">
        <f>SUM(AH113:AH116)</f>
        <v>0</v>
      </c>
      <c r="AI112" s="108">
        <f>SUM(AI113:AI116)</f>
        <v>0</v>
      </c>
      <c r="AJ112" s="108">
        <f t="shared" si="58"/>
        <v>0</v>
      </c>
      <c r="AK112" s="108">
        <f>SUM(AK113:AK116)</f>
        <v>0</v>
      </c>
      <c r="AL112" s="108">
        <f>SUM(AL113:AL116)</f>
        <v>0</v>
      </c>
      <c r="AM112" s="108">
        <f t="shared" si="59"/>
        <v>0</v>
      </c>
      <c r="AN112" s="108">
        <f>SUM(AN113:AN116)</f>
        <v>0</v>
      </c>
      <c r="AO112" s="108">
        <f>SUM(AO113:AO116)</f>
        <v>0</v>
      </c>
      <c r="AP112" s="108">
        <f t="shared" si="60"/>
        <v>0</v>
      </c>
      <c r="AQ112" s="108">
        <f>SUM(AQ113:AQ116)</f>
        <v>0</v>
      </c>
      <c r="AR112" s="108">
        <f>SUM(AR113:AR116)</f>
        <v>8123866</v>
      </c>
      <c r="AS112" s="108">
        <f t="shared" si="61"/>
        <v>8123866</v>
      </c>
      <c r="AT112" s="108"/>
      <c r="AU112" s="108"/>
      <c r="AV112" s="108"/>
      <c r="AW112" s="108"/>
      <c r="AX112" s="108"/>
      <c r="AY112" s="108"/>
      <c r="AZ112" s="108"/>
      <c r="BA112" s="108"/>
    </row>
    <row r="113" spans="2:53" ht="29.25">
      <c r="B113" s="73" t="str">
        <f t="shared" si="62"/>
        <v>1352000210021111</v>
      </c>
      <c r="C113" s="111">
        <v>2023</v>
      </c>
      <c r="D113" s="111">
        <v>15</v>
      </c>
      <c r="E113" s="111">
        <v>1</v>
      </c>
      <c r="F113" s="111">
        <v>3</v>
      </c>
      <c r="G113" s="111">
        <v>5</v>
      </c>
      <c r="H113" s="111">
        <v>2000</v>
      </c>
      <c r="I113" s="111">
        <v>2100</v>
      </c>
      <c r="J113" s="111">
        <v>211</v>
      </c>
      <c r="K113" s="112">
        <v>1</v>
      </c>
      <c r="L113" s="112">
        <v>1</v>
      </c>
      <c r="M113" s="113" t="s">
        <v>108</v>
      </c>
      <c r="N113" s="114">
        <f>IFERROR(VLOOKUP($B113,[5]MEX!$B$51:$S$1084,13,0),0)</f>
        <v>0</v>
      </c>
      <c r="O113" s="114">
        <f>IFERROR(VLOOKUP($B113,[5]MEX!$B$51:$S$1084,14,0),0)</f>
        <v>93364</v>
      </c>
      <c r="P113" s="114">
        <f t="shared" si="63"/>
        <v>93364</v>
      </c>
      <c r="Q113" s="115" t="s">
        <v>60</v>
      </c>
      <c r="R113" s="116">
        <f>IFERROR(VLOOKUP($B113,[5]MEX!$B$51:$S$1084,17,0),0)</f>
        <v>79</v>
      </c>
      <c r="S113" s="116">
        <f>IFERROR(VLOOKUP($B113,[5]MEX!$B$51:$S$1084,18,0),0)</f>
        <v>0</v>
      </c>
      <c r="T113" s="114">
        <v>0</v>
      </c>
      <c r="U113" s="114">
        <v>0</v>
      </c>
      <c r="V113" s="114">
        <v>0</v>
      </c>
      <c r="W113" s="114">
        <v>0</v>
      </c>
      <c r="X113" s="114">
        <v>0</v>
      </c>
      <c r="Y113" s="114">
        <v>0</v>
      </c>
      <c r="Z113" s="114">
        <v>0</v>
      </c>
      <c r="AA113" s="114">
        <v>0</v>
      </c>
      <c r="AB113" s="114">
        <f t="shared" ref="AB113:AC116" si="112">N113+T113-X113</f>
        <v>0</v>
      </c>
      <c r="AC113" s="114">
        <f t="shared" si="112"/>
        <v>93364</v>
      </c>
      <c r="AD113" s="114">
        <f t="shared" si="56"/>
        <v>93364</v>
      </c>
      <c r="AE113" s="114">
        <v>0</v>
      </c>
      <c r="AF113" s="114">
        <v>0</v>
      </c>
      <c r="AG113" s="114">
        <f t="shared" si="57"/>
        <v>0</v>
      </c>
      <c r="AH113" s="114">
        <v>0</v>
      </c>
      <c r="AI113" s="114">
        <v>0</v>
      </c>
      <c r="AJ113" s="114">
        <f t="shared" si="58"/>
        <v>0</v>
      </c>
      <c r="AK113" s="114">
        <v>0</v>
      </c>
      <c r="AL113" s="114">
        <v>0</v>
      </c>
      <c r="AM113" s="114">
        <f t="shared" si="59"/>
        <v>0</v>
      </c>
      <c r="AN113" s="114">
        <v>0</v>
      </c>
      <c r="AO113" s="114">
        <v>0</v>
      </c>
      <c r="AP113" s="114">
        <f t="shared" si="60"/>
        <v>0</v>
      </c>
      <c r="AQ113" s="114">
        <f t="shared" ref="AQ113:AR116" si="113">AB113-AE113-AH113-AK113-AN113</f>
        <v>0</v>
      </c>
      <c r="AR113" s="114">
        <f t="shared" si="113"/>
        <v>93364</v>
      </c>
      <c r="AS113" s="114">
        <f t="shared" si="61"/>
        <v>93364</v>
      </c>
      <c r="AT113" s="114">
        <f t="shared" ref="AT113:AU116" si="114">R113+V113-Z113</f>
        <v>79</v>
      </c>
      <c r="AU113" s="114">
        <f t="shared" si="114"/>
        <v>0</v>
      </c>
      <c r="AV113" s="114">
        <v>0</v>
      </c>
      <c r="AW113" s="114">
        <v>0</v>
      </c>
      <c r="AX113" s="114">
        <v>0</v>
      </c>
      <c r="AY113" s="114">
        <v>0</v>
      </c>
      <c r="AZ113" s="114">
        <f t="shared" si="76"/>
        <v>79</v>
      </c>
      <c r="BA113" s="114">
        <f t="shared" si="76"/>
        <v>0</v>
      </c>
    </row>
    <row r="114" spans="2:53" ht="58.5">
      <c r="B114" s="73" t="str">
        <f t="shared" si="62"/>
        <v>1352000210021121</v>
      </c>
      <c r="C114" s="111">
        <v>2023</v>
      </c>
      <c r="D114" s="111">
        <v>15</v>
      </c>
      <c r="E114" s="111">
        <v>1</v>
      </c>
      <c r="F114" s="111">
        <v>3</v>
      </c>
      <c r="G114" s="111">
        <v>5</v>
      </c>
      <c r="H114" s="111">
        <v>2000</v>
      </c>
      <c r="I114" s="111">
        <v>2100</v>
      </c>
      <c r="J114" s="111">
        <v>211</v>
      </c>
      <c r="K114" s="112">
        <v>2</v>
      </c>
      <c r="L114" s="112">
        <v>1</v>
      </c>
      <c r="M114" s="113" t="s">
        <v>109</v>
      </c>
      <c r="N114" s="114">
        <f>IFERROR(VLOOKUP($B114,[5]MEX!$B$51:$S$1084,13,0),0)</f>
        <v>0</v>
      </c>
      <c r="O114" s="114">
        <f>IFERROR(VLOOKUP($B114,[5]MEX!$B$51:$S$1084,14,0),0)</f>
        <v>1971825</v>
      </c>
      <c r="P114" s="114">
        <f t="shared" si="63"/>
        <v>1971825</v>
      </c>
      <c r="Q114" s="115" t="s">
        <v>110</v>
      </c>
      <c r="R114" s="116">
        <f>IFERROR(VLOOKUP($B114,[5]MEX!$B$51:$S$1084,17,0),0)</f>
        <v>443</v>
      </c>
      <c r="S114" s="116">
        <f>IFERROR(VLOOKUP($B114,[5]MEX!$B$51:$S$1084,18,0),0)</f>
        <v>0</v>
      </c>
      <c r="T114" s="114">
        <v>0</v>
      </c>
      <c r="U114" s="114">
        <v>0</v>
      </c>
      <c r="V114" s="114">
        <v>0</v>
      </c>
      <c r="W114" s="114">
        <v>0</v>
      </c>
      <c r="X114" s="114">
        <v>0</v>
      </c>
      <c r="Y114" s="114">
        <v>0</v>
      </c>
      <c r="Z114" s="114">
        <v>0</v>
      </c>
      <c r="AA114" s="114">
        <v>0</v>
      </c>
      <c r="AB114" s="114">
        <f t="shared" si="112"/>
        <v>0</v>
      </c>
      <c r="AC114" s="114">
        <f t="shared" si="112"/>
        <v>1971825</v>
      </c>
      <c r="AD114" s="114">
        <f t="shared" si="56"/>
        <v>1971825</v>
      </c>
      <c r="AE114" s="114">
        <v>0</v>
      </c>
      <c r="AF114" s="114">
        <v>0</v>
      </c>
      <c r="AG114" s="114">
        <f t="shared" si="57"/>
        <v>0</v>
      </c>
      <c r="AH114" s="114">
        <v>0</v>
      </c>
      <c r="AI114" s="114">
        <v>0</v>
      </c>
      <c r="AJ114" s="114">
        <f t="shared" si="58"/>
        <v>0</v>
      </c>
      <c r="AK114" s="114">
        <v>0</v>
      </c>
      <c r="AL114" s="114">
        <v>0</v>
      </c>
      <c r="AM114" s="114">
        <f t="shared" si="59"/>
        <v>0</v>
      </c>
      <c r="AN114" s="114">
        <v>0</v>
      </c>
      <c r="AO114" s="114">
        <v>0</v>
      </c>
      <c r="AP114" s="114">
        <f t="shared" si="60"/>
        <v>0</v>
      </c>
      <c r="AQ114" s="114">
        <f t="shared" si="113"/>
        <v>0</v>
      </c>
      <c r="AR114" s="114">
        <f t="shared" si="113"/>
        <v>1971825</v>
      </c>
      <c r="AS114" s="114">
        <f t="shared" si="61"/>
        <v>1971825</v>
      </c>
      <c r="AT114" s="114">
        <f t="shared" si="114"/>
        <v>443</v>
      </c>
      <c r="AU114" s="114">
        <f t="shared" si="114"/>
        <v>0</v>
      </c>
      <c r="AV114" s="114">
        <v>0</v>
      </c>
      <c r="AW114" s="114">
        <v>0</v>
      </c>
      <c r="AX114" s="114">
        <v>0</v>
      </c>
      <c r="AY114" s="114">
        <v>0</v>
      </c>
      <c r="AZ114" s="114">
        <f t="shared" si="76"/>
        <v>443</v>
      </c>
      <c r="BA114" s="114">
        <f t="shared" si="76"/>
        <v>0</v>
      </c>
    </row>
    <row r="115" spans="2:53" ht="58.5">
      <c r="B115" s="73" t="str">
        <f t="shared" si="62"/>
        <v>1352000210021131</v>
      </c>
      <c r="C115" s="111">
        <v>2023</v>
      </c>
      <c r="D115" s="111">
        <v>15</v>
      </c>
      <c r="E115" s="111">
        <v>1</v>
      </c>
      <c r="F115" s="111">
        <v>3</v>
      </c>
      <c r="G115" s="111">
        <v>5</v>
      </c>
      <c r="H115" s="111">
        <v>2000</v>
      </c>
      <c r="I115" s="111">
        <v>2100</v>
      </c>
      <c r="J115" s="111">
        <v>211</v>
      </c>
      <c r="K115" s="112">
        <v>3</v>
      </c>
      <c r="L115" s="112">
        <v>1</v>
      </c>
      <c r="M115" s="113" t="s">
        <v>111</v>
      </c>
      <c r="N115" s="114">
        <f>IFERROR(VLOOKUP($B115,[5]MEX!$B$51:$S$1084,13,0),0)</f>
        <v>0</v>
      </c>
      <c r="O115" s="114">
        <f>IFERROR(VLOOKUP($B115,[5]MEX!$B$51:$S$1084,14,0),0)</f>
        <v>5014773</v>
      </c>
      <c r="P115" s="114">
        <f t="shared" si="63"/>
        <v>5014773</v>
      </c>
      <c r="Q115" s="115" t="s">
        <v>110</v>
      </c>
      <c r="R115" s="116">
        <f>IFERROR(VLOOKUP($B115,[5]MEX!$B$51:$S$1084,17,0),0)</f>
        <v>1047</v>
      </c>
      <c r="S115" s="116">
        <f>IFERROR(VLOOKUP($B115,[5]MEX!$B$51:$S$1084,18,0),0)</f>
        <v>0</v>
      </c>
      <c r="T115" s="114">
        <v>0</v>
      </c>
      <c r="U115" s="114">
        <v>0</v>
      </c>
      <c r="V115" s="114">
        <v>0</v>
      </c>
      <c r="W115" s="114">
        <v>0</v>
      </c>
      <c r="X115" s="114">
        <v>0</v>
      </c>
      <c r="Y115" s="114">
        <v>0</v>
      </c>
      <c r="Z115" s="114">
        <v>0</v>
      </c>
      <c r="AA115" s="114">
        <v>0</v>
      </c>
      <c r="AB115" s="114">
        <f t="shared" si="112"/>
        <v>0</v>
      </c>
      <c r="AC115" s="114">
        <f t="shared" si="112"/>
        <v>5014773</v>
      </c>
      <c r="AD115" s="114">
        <f t="shared" si="56"/>
        <v>5014773</v>
      </c>
      <c r="AE115" s="114">
        <v>0</v>
      </c>
      <c r="AF115" s="114">
        <v>0</v>
      </c>
      <c r="AG115" s="114">
        <f t="shared" si="57"/>
        <v>0</v>
      </c>
      <c r="AH115" s="114">
        <v>0</v>
      </c>
      <c r="AI115" s="114">
        <v>0</v>
      </c>
      <c r="AJ115" s="114">
        <f t="shared" si="58"/>
        <v>0</v>
      </c>
      <c r="AK115" s="114">
        <v>0</v>
      </c>
      <c r="AL115" s="114">
        <v>0</v>
      </c>
      <c r="AM115" s="114">
        <f t="shared" si="59"/>
        <v>0</v>
      </c>
      <c r="AN115" s="114">
        <v>0</v>
      </c>
      <c r="AO115" s="114">
        <v>0</v>
      </c>
      <c r="AP115" s="114">
        <f t="shared" si="60"/>
        <v>0</v>
      </c>
      <c r="AQ115" s="114">
        <f t="shared" si="113"/>
        <v>0</v>
      </c>
      <c r="AR115" s="114">
        <f t="shared" si="113"/>
        <v>5014773</v>
      </c>
      <c r="AS115" s="114">
        <f t="shared" si="61"/>
        <v>5014773</v>
      </c>
      <c r="AT115" s="114">
        <f t="shared" si="114"/>
        <v>1047</v>
      </c>
      <c r="AU115" s="114">
        <f t="shared" si="114"/>
        <v>0</v>
      </c>
      <c r="AV115" s="114">
        <v>0</v>
      </c>
      <c r="AW115" s="114">
        <v>0</v>
      </c>
      <c r="AX115" s="114">
        <v>0</v>
      </c>
      <c r="AY115" s="114">
        <v>0</v>
      </c>
      <c r="AZ115" s="114">
        <f t="shared" si="76"/>
        <v>1047</v>
      </c>
      <c r="BA115" s="114">
        <f t="shared" si="76"/>
        <v>0</v>
      </c>
    </row>
    <row r="116" spans="2:53" ht="87.75">
      <c r="B116" s="73" t="str">
        <f t="shared" si="62"/>
        <v>1352000210021141</v>
      </c>
      <c r="C116" s="111">
        <v>2023</v>
      </c>
      <c r="D116" s="111">
        <v>15</v>
      </c>
      <c r="E116" s="111">
        <v>1</v>
      </c>
      <c r="F116" s="111">
        <v>3</v>
      </c>
      <c r="G116" s="111">
        <v>5</v>
      </c>
      <c r="H116" s="111">
        <v>2000</v>
      </c>
      <c r="I116" s="111">
        <v>2100</v>
      </c>
      <c r="J116" s="111">
        <v>211</v>
      </c>
      <c r="K116" s="112">
        <v>4</v>
      </c>
      <c r="L116" s="112">
        <v>1</v>
      </c>
      <c r="M116" s="113" t="s">
        <v>112</v>
      </c>
      <c r="N116" s="114">
        <f>IFERROR(VLOOKUP($B116,[5]MEX!$B$51:$S$1084,13,0),0)</f>
        <v>0</v>
      </c>
      <c r="O116" s="114">
        <f>IFERROR(VLOOKUP($B116,[5]MEX!$B$51:$S$1084,14,0),0)</f>
        <v>1043904</v>
      </c>
      <c r="P116" s="114">
        <f t="shared" si="63"/>
        <v>1043904</v>
      </c>
      <c r="Q116" s="115" t="s">
        <v>110</v>
      </c>
      <c r="R116" s="116">
        <f>IFERROR(VLOOKUP($B116,[5]MEX!$B$51:$S$1084,17,0),0)</f>
        <v>173</v>
      </c>
      <c r="S116" s="116">
        <f>IFERROR(VLOOKUP($B116,[5]MEX!$B$51:$S$1084,18,0),0)</f>
        <v>0</v>
      </c>
      <c r="T116" s="114">
        <v>0</v>
      </c>
      <c r="U116" s="114">
        <v>0</v>
      </c>
      <c r="V116" s="114">
        <v>0</v>
      </c>
      <c r="W116" s="114">
        <v>0</v>
      </c>
      <c r="X116" s="114">
        <v>0</v>
      </c>
      <c r="Y116" s="114">
        <v>0</v>
      </c>
      <c r="Z116" s="114">
        <v>0</v>
      </c>
      <c r="AA116" s="114">
        <v>0</v>
      </c>
      <c r="AB116" s="114">
        <f t="shared" si="112"/>
        <v>0</v>
      </c>
      <c r="AC116" s="114">
        <f t="shared" si="112"/>
        <v>1043904</v>
      </c>
      <c r="AD116" s="114">
        <f t="shared" ref="AD116:AD179" si="115">+AC116+AB116</f>
        <v>1043904</v>
      </c>
      <c r="AE116" s="114">
        <v>0</v>
      </c>
      <c r="AF116" s="114">
        <v>0</v>
      </c>
      <c r="AG116" s="114">
        <f t="shared" ref="AG116:AG179" si="116">+AF116+AE116</f>
        <v>0</v>
      </c>
      <c r="AH116" s="114">
        <v>0</v>
      </c>
      <c r="AI116" s="114">
        <v>0</v>
      </c>
      <c r="AJ116" s="114">
        <f t="shared" ref="AJ116:AJ179" si="117">+AI116+AH116</f>
        <v>0</v>
      </c>
      <c r="AK116" s="114">
        <v>0</v>
      </c>
      <c r="AL116" s="114">
        <v>0</v>
      </c>
      <c r="AM116" s="114">
        <f t="shared" ref="AM116:AM179" si="118">+AL116+AK116</f>
        <v>0</v>
      </c>
      <c r="AN116" s="114">
        <v>0</v>
      </c>
      <c r="AO116" s="114">
        <v>0</v>
      </c>
      <c r="AP116" s="114">
        <f t="shared" ref="AP116:AP179" si="119">+AO116+AN116</f>
        <v>0</v>
      </c>
      <c r="AQ116" s="114">
        <f t="shared" si="113"/>
        <v>0</v>
      </c>
      <c r="AR116" s="114">
        <f t="shared" si="113"/>
        <v>1043904</v>
      </c>
      <c r="AS116" s="114">
        <f t="shared" ref="AS116:AS179" si="120">+AR116+AQ116</f>
        <v>1043904</v>
      </c>
      <c r="AT116" s="114">
        <f t="shared" si="114"/>
        <v>173</v>
      </c>
      <c r="AU116" s="114">
        <f t="shared" si="114"/>
        <v>0</v>
      </c>
      <c r="AV116" s="114">
        <v>0</v>
      </c>
      <c r="AW116" s="114">
        <v>0</v>
      </c>
      <c r="AX116" s="114">
        <v>0</v>
      </c>
      <c r="AY116" s="114">
        <v>0</v>
      </c>
      <c r="AZ116" s="114">
        <f t="shared" si="76"/>
        <v>173</v>
      </c>
      <c r="BA116" s="114">
        <f t="shared" si="76"/>
        <v>0</v>
      </c>
    </row>
    <row r="117" spans="2:53" ht="29.25" hidden="1">
      <c r="B117" s="73" t="str">
        <f t="shared" si="62"/>
        <v>135200028001</v>
      </c>
      <c r="C117" s="99">
        <v>2023</v>
      </c>
      <c r="D117" s="99">
        <v>15</v>
      </c>
      <c r="E117" s="99">
        <v>1</v>
      </c>
      <c r="F117" s="99">
        <v>3</v>
      </c>
      <c r="G117" s="99">
        <v>5</v>
      </c>
      <c r="H117" s="99">
        <v>2000</v>
      </c>
      <c r="I117" s="99">
        <v>2800</v>
      </c>
      <c r="J117" s="99"/>
      <c r="K117" s="100"/>
      <c r="L117" s="100">
        <v>1</v>
      </c>
      <c r="M117" s="101" t="s">
        <v>63</v>
      </c>
      <c r="N117" s="102">
        <f>+N118</f>
        <v>0</v>
      </c>
      <c r="O117" s="102">
        <f>+O118</f>
        <v>0</v>
      </c>
      <c r="P117" s="102">
        <f t="shared" si="63"/>
        <v>0</v>
      </c>
      <c r="Q117" s="103"/>
      <c r="R117" s="104"/>
      <c r="S117" s="104"/>
      <c r="T117" s="102">
        <f>+T118</f>
        <v>0</v>
      </c>
      <c r="U117" s="102">
        <f t="shared" ref="U117:AC117" si="121">+U118</f>
        <v>0</v>
      </c>
      <c r="V117" s="102">
        <f t="shared" si="121"/>
        <v>0</v>
      </c>
      <c r="W117" s="102">
        <f t="shared" si="121"/>
        <v>0</v>
      </c>
      <c r="X117" s="102">
        <f t="shared" si="121"/>
        <v>0</v>
      </c>
      <c r="Y117" s="102">
        <f t="shared" si="121"/>
        <v>0</v>
      </c>
      <c r="Z117" s="102">
        <f t="shared" si="121"/>
        <v>0</v>
      </c>
      <c r="AA117" s="102">
        <f t="shared" si="121"/>
        <v>0</v>
      </c>
      <c r="AB117" s="102">
        <f t="shared" si="121"/>
        <v>0</v>
      </c>
      <c r="AC117" s="102">
        <f t="shared" si="121"/>
        <v>0</v>
      </c>
      <c r="AD117" s="102">
        <f t="shared" si="115"/>
        <v>0</v>
      </c>
      <c r="AE117" s="102">
        <f>+AE118</f>
        <v>0</v>
      </c>
      <c r="AF117" s="102">
        <f>+AF118</f>
        <v>0</v>
      </c>
      <c r="AG117" s="102">
        <f t="shared" si="116"/>
        <v>0</v>
      </c>
      <c r="AH117" s="102">
        <f>+AH118</f>
        <v>0</v>
      </c>
      <c r="AI117" s="102">
        <f>+AI118</f>
        <v>0</v>
      </c>
      <c r="AJ117" s="102">
        <f t="shared" si="117"/>
        <v>0</v>
      </c>
      <c r="AK117" s="102">
        <f>+AK118</f>
        <v>0</v>
      </c>
      <c r="AL117" s="102">
        <f>+AL118</f>
        <v>0</v>
      </c>
      <c r="AM117" s="102">
        <f t="shared" si="118"/>
        <v>0</v>
      </c>
      <c r="AN117" s="102">
        <f>+AN118</f>
        <v>0</v>
      </c>
      <c r="AO117" s="102">
        <f>+AO118</f>
        <v>0</v>
      </c>
      <c r="AP117" s="102">
        <f t="shared" si="119"/>
        <v>0</v>
      </c>
      <c r="AQ117" s="102">
        <f>+AQ118</f>
        <v>0</v>
      </c>
      <c r="AR117" s="102">
        <f>+AR118</f>
        <v>0</v>
      </c>
      <c r="AS117" s="102">
        <f t="shared" si="120"/>
        <v>0</v>
      </c>
      <c r="AT117" s="102"/>
      <c r="AU117" s="102"/>
      <c r="AV117" s="102"/>
      <c r="AW117" s="102"/>
      <c r="AX117" s="102"/>
      <c r="AY117" s="102"/>
      <c r="AZ117" s="102"/>
      <c r="BA117" s="102"/>
    </row>
    <row r="118" spans="2:53" ht="29.25" hidden="1">
      <c r="B118" s="73" t="str">
        <f t="shared" si="62"/>
        <v>135200028002821</v>
      </c>
      <c r="C118" s="105">
        <v>2023</v>
      </c>
      <c r="D118" s="105">
        <v>15</v>
      </c>
      <c r="E118" s="105">
        <v>1</v>
      </c>
      <c r="F118" s="105">
        <v>3</v>
      </c>
      <c r="G118" s="105">
        <v>5</v>
      </c>
      <c r="H118" s="105">
        <v>2000</v>
      </c>
      <c r="I118" s="105">
        <v>2800</v>
      </c>
      <c r="J118" s="105">
        <v>282</v>
      </c>
      <c r="K118" s="106"/>
      <c r="L118" s="106">
        <v>1</v>
      </c>
      <c r="M118" s="107" t="s">
        <v>113</v>
      </c>
      <c r="N118" s="108">
        <f>SUM(N119:N122)</f>
        <v>0</v>
      </c>
      <c r="O118" s="108">
        <f>SUM(O119:O122)</f>
        <v>0</v>
      </c>
      <c r="P118" s="108">
        <f t="shared" si="63"/>
        <v>0</v>
      </c>
      <c r="Q118" s="109"/>
      <c r="R118" s="110"/>
      <c r="S118" s="110"/>
      <c r="T118" s="108">
        <f>SUM(T119:T122)</f>
        <v>0</v>
      </c>
      <c r="U118" s="108">
        <f t="shared" ref="U118:AC118" si="122">SUM(U119:U122)</f>
        <v>0</v>
      </c>
      <c r="V118" s="108">
        <f t="shared" si="122"/>
        <v>0</v>
      </c>
      <c r="W118" s="108">
        <f t="shared" si="122"/>
        <v>0</v>
      </c>
      <c r="X118" s="108">
        <f t="shared" si="122"/>
        <v>0</v>
      </c>
      <c r="Y118" s="108">
        <f t="shared" si="122"/>
        <v>0</v>
      </c>
      <c r="Z118" s="108">
        <f t="shared" si="122"/>
        <v>0</v>
      </c>
      <c r="AA118" s="108">
        <f t="shared" si="122"/>
        <v>0</v>
      </c>
      <c r="AB118" s="108">
        <f t="shared" si="122"/>
        <v>0</v>
      </c>
      <c r="AC118" s="108">
        <f t="shared" si="122"/>
        <v>0</v>
      </c>
      <c r="AD118" s="108">
        <f t="shared" si="115"/>
        <v>0</v>
      </c>
      <c r="AE118" s="108">
        <f>SUM(AE119:AE122)</f>
        <v>0</v>
      </c>
      <c r="AF118" s="108">
        <f>SUM(AF119:AF122)</f>
        <v>0</v>
      </c>
      <c r="AG118" s="108">
        <f t="shared" si="116"/>
        <v>0</v>
      </c>
      <c r="AH118" s="108">
        <f>SUM(AH119:AH122)</f>
        <v>0</v>
      </c>
      <c r="AI118" s="108">
        <f>SUM(AI119:AI122)</f>
        <v>0</v>
      </c>
      <c r="AJ118" s="108">
        <f t="shared" si="117"/>
        <v>0</v>
      </c>
      <c r="AK118" s="108">
        <f>SUM(AK119:AK122)</f>
        <v>0</v>
      </c>
      <c r="AL118" s="108">
        <f>SUM(AL119:AL122)</f>
        <v>0</v>
      </c>
      <c r="AM118" s="108">
        <f t="shared" si="118"/>
        <v>0</v>
      </c>
      <c r="AN118" s="108">
        <f>SUM(AN119:AN122)</f>
        <v>0</v>
      </c>
      <c r="AO118" s="108">
        <f>SUM(AO119:AO122)</f>
        <v>0</v>
      </c>
      <c r="AP118" s="108">
        <f t="shared" si="119"/>
        <v>0</v>
      </c>
      <c r="AQ118" s="108">
        <f>SUM(AQ119:AQ122)</f>
        <v>0</v>
      </c>
      <c r="AR118" s="108">
        <f>SUM(AR119:AR122)</f>
        <v>0</v>
      </c>
      <c r="AS118" s="108">
        <f t="shared" si="120"/>
        <v>0</v>
      </c>
      <c r="AT118" s="108"/>
      <c r="AU118" s="108"/>
      <c r="AV118" s="108"/>
      <c r="AW118" s="108"/>
      <c r="AX118" s="108"/>
      <c r="AY118" s="108"/>
      <c r="AZ118" s="108"/>
      <c r="BA118" s="108"/>
    </row>
    <row r="119" spans="2:53" ht="29.25" hidden="1">
      <c r="B119" s="73" t="str">
        <f t="shared" si="62"/>
        <v>1352000280028211</v>
      </c>
      <c r="C119" s="111">
        <v>2023</v>
      </c>
      <c r="D119" s="111">
        <v>15</v>
      </c>
      <c r="E119" s="111">
        <v>1</v>
      </c>
      <c r="F119" s="111">
        <v>3</v>
      </c>
      <c r="G119" s="111">
        <v>5</v>
      </c>
      <c r="H119" s="111">
        <v>2000</v>
      </c>
      <c r="I119" s="111">
        <v>2800</v>
      </c>
      <c r="J119" s="111">
        <v>282</v>
      </c>
      <c r="K119" s="112">
        <v>1</v>
      </c>
      <c r="L119" s="112">
        <v>1</v>
      </c>
      <c r="M119" s="113" t="s">
        <v>114</v>
      </c>
      <c r="N119" s="114">
        <f>IFERROR(VLOOKUP($B119,[5]MEX!$B$51:$S$1084,13,0),0)</f>
        <v>0</v>
      </c>
      <c r="O119" s="114">
        <f>IFERROR(VLOOKUP($B119,[5]MEX!$B$51:$S$1084,14,0),0)</f>
        <v>0</v>
      </c>
      <c r="P119" s="114">
        <f t="shared" si="63"/>
        <v>0</v>
      </c>
      <c r="Q119" s="115" t="s">
        <v>60</v>
      </c>
      <c r="R119" s="116">
        <f>IFERROR(VLOOKUP($B119,[5]MEX!$B$51:$S$1084,17,0),0)</f>
        <v>0</v>
      </c>
      <c r="S119" s="116">
        <f>IFERROR(VLOOKUP($B119,[5]MEX!$B$51:$S$1084,18,0),0)</f>
        <v>0</v>
      </c>
      <c r="T119" s="114">
        <v>0</v>
      </c>
      <c r="U119" s="114">
        <v>0</v>
      </c>
      <c r="V119" s="114">
        <v>0</v>
      </c>
      <c r="W119" s="114">
        <v>0</v>
      </c>
      <c r="X119" s="114">
        <v>0</v>
      </c>
      <c r="Y119" s="114">
        <v>0</v>
      </c>
      <c r="Z119" s="114">
        <v>0</v>
      </c>
      <c r="AA119" s="114">
        <v>0</v>
      </c>
      <c r="AB119" s="114">
        <f t="shared" ref="AB119:AC122" si="123">N119+T119-X119</f>
        <v>0</v>
      </c>
      <c r="AC119" s="114">
        <f t="shared" si="123"/>
        <v>0</v>
      </c>
      <c r="AD119" s="114">
        <f t="shared" si="115"/>
        <v>0</v>
      </c>
      <c r="AE119" s="114">
        <v>0</v>
      </c>
      <c r="AF119" s="114">
        <v>0</v>
      </c>
      <c r="AG119" s="114">
        <f t="shared" si="116"/>
        <v>0</v>
      </c>
      <c r="AH119" s="114">
        <v>0</v>
      </c>
      <c r="AI119" s="114">
        <v>0</v>
      </c>
      <c r="AJ119" s="114">
        <f t="shared" si="117"/>
        <v>0</v>
      </c>
      <c r="AK119" s="114">
        <v>0</v>
      </c>
      <c r="AL119" s="114">
        <v>0</v>
      </c>
      <c r="AM119" s="114">
        <f t="shared" si="118"/>
        <v>0</v>
      </c>
      <c r="AN119" s="114">
        <v>0</v>
      </c>
      <c r="AO119" s="114">
        <v>0</v>
      </c>
      <c r="AP119" s="114">
        <f t="shared" si="119"/>
        <v>0</v>
      </c>
      <c r="AQ119" s="114">
        <f t="shared" ref="AQ119:AR122" si="124">AB119-AE119-AH119-AK119-AN119</f>
        <v>0</v>
      </c>
      <c r="AR119" s="114">
        <f t="shared" si="124"/>
        <v>0</v>
      </c>
      <c r="AS119" s="114">
        <f t="shared" si="120"/>
        <v>0</v>
      </c>
      <c r="AT119" s="114">
        <f t="shared" ref="AT119:AU122" si="125">R119+V119-Z119</f>
        <v>0</v>
      </c>
      <c r="AU119" s="114">
        <f t="shared" si="125"/>
        <v>0</v>
      </c>
      <c r="AV119" s="114">
        <v>0</v>
      </c>
      <c r="AW119" s="114">
        <v>0</v>
      </c>
      <c r="AX119" s="114">
        <v>0</v>
      </c>
      <c r="AY119" s="114">
        <v>0</v>
      </c>
      <c r="AZ119" s="114">
        <f t="shared" si="76"/>
        <v>0</v>
      </c>
      <c r="BA119" s="114">
        <f t="shared" si="76"/>
        <v>0</v>
      </c>
    </row>
    <row r="120" spans="2:53" ht="29.25" hidden="1">
      <c r="B120" s="73" t="str">
        <f t="shared" si="62"/>
        <v>1352000280028221</v>
      </c>
      <c r="C120" s="111">
        <v>2023</v>
      </c>
      <c r="D120" s="111">
        <v>15</v>
      </c>
      <c r="E120" s="111">
        <v>1</v>
      </c>
      <c r="F120" s="111">
        <v>3</v>
      </c>
      <c r="G120" s="111">
        <v>5</v>
      </c>
      <c r="H120" s="111">
        <v>2000</v>
      </c>
      <c r="I120" s="111">
        <v>2800</v>
      </c>
      <c r="J120" s="111">
        <v>282</v>
      </c>
      <c r="K120" s="112">
        <v>2</v>
      </c>
      <c r="L120" s="112">
        <v>1</v>
      </c>
      <c r="M120" s="113" t="s">
        <v>115</v>
      </c>
      <c r="N120" s="114">
        <f>IFERROR(VLOOKUP($B120,[5]MEX!$B$51:$S$1084,13,0),0)</f>
        <v>0</v>
      </c>
      <c r="O120" s="114">
        <f>IFERROR(VLOOKUP($B120,[5]MEX!$B$51:$S$1084,14,0),0)</f>
        <v>0</v>
      </c>
      <c r="P120" s="114">
        <f t="shared" si="63"/>
        <v>0</v>
      </c>
      <c r="Q120" s="115" t="s">
        <v>60</v>
      </c>
      <c r="R120" s="116">
        <f>IFERROR(VLOOKUP($B120,[5]MEX!$B$51:$S$1084,17,0),0)</f>
        <v>0</v>
      </c>
      <c r="S120" s="116">
        <f>IFERROR(VLOOKUP($B120,[5]MEX!$B$51:$S$1084,18,0),0)</f>
        <v>0</v>
      </c>
      <c r="T120" s="114">
        <v>0</v>
      </c>
      <c r="U120" s="114">
        <v>0</v>
      </c>
      <c r="V120" s="114">
        <v>0</v>
      </c>
      <c r="W120" s="114">
        <v>0</v>
      </c>
      <c r="X120" s="114">
        <v>0</v>
      </c>
      <c r="Y120" s="114">
        <v>0</v>
      </c>
      <c r="Z120" s="114">
        <v>0</v>
      </c>
      <c r="AA120" s="114">
        <v>0</v>
      </c>
      <c r="AB120" s="114">
        <f t="shared" si="123"/>
        <v>0</v>
      </c>
      <c r="AC120" s="114">
        <f t="shared" si="123"/>
        <v>0</v>
      </c>
      <c r="AD120" s="114">
        <f t="shared" si="115"/>
        <v>0</v>
      </c>
      <c r="AE120" s="114">
        <v>0</v>
      </c>
      <c r="AF120" s="114">
        <v>0</v>
      </c>
      <c r="AG120" s="114">
        <f t="shared" si="116"/>
        <v>0</v>
      </c>
      <c r="AH120" s="114">
        <v>0</v>
      </c>
      <c r="AI120" s="114">
        <v>0</v>
      </c>
      <c r="AJ120" s="114">
        <f t="shared" si="117"/>
        <v>0</v>
      </c>
      <c r="AK120" s="114">
        <v>0</v>
      </c>
      <c r="AL120" s="114">
        <v>0</v>
      </c>
      <c r="AM120" s="114">
        <f t="shared" si="118"/>
        <v>0</v>
      </c>
      <c r="AN120" s="114">
        <v>0</v>
      </c>
      <c r="AO120" s="114">
        <v>0</v>
      </c>
      <c r="AP120" s="114">
        <f t="shared" si="119"/>
        <v>0</v>
      </c>
      <c r="AQ120" s="114">
        <f t="shared" si="124"/>
        <v>0</v>
      </c>
      <c r="AR120" s="114">
        <f t="shared" si="124"/>
        <v>0</v>
      </c>
      <c r="AS120" s="114">
        <f t="shared" si="120"/>
        <v>0</v>
      </c>
      <c r="AT120" s="114">
        <f t="shared" si="125"/>
        <v>0</v>
      </c>
      <c r="AU120" s="114">
        <f t="shared" si="125"/>
        <v>0</v>
      </c>
      <c r="AV120" s="114">
        <v>0</v>
      </c>
      <c r="AW120" s="114">
        <v>0</v>
      </c>
      <c r="AX120" s="114">
        <v>0</v>
      </c>
      <c r="AY120" s="114">
        <v>0</v>
      </c>
      <c r="AZ120" s="114">
        <f t="shared" si="76"/>
        <v>0</v>
      </c>
      <c r="BA120" s="114">
        <f t="shared" si="76"/>
        <v>0</v>
      </c>
    </row>
    <row r="121" spans="2:53" ht="29.25" hidden="1">
      <c r="B121" s="73" t="str">
        <f t="shared" ref="B121:B275" si="126">+CONCATENATE(E121,F121,G121,H121,I121,J121,K121,L121)</f>
        <v>1352000280028231</v>
      </c>
      <c r="C121" s="111">
        <v>2023</v>
      </c>
      <c r="D121" s="111">
        <v>15</v>
      </c>
      <c r="E121" s="111">
        <v>1</v>
      </c>
      <c r="F121" s="111">
        <v>3</v>
      </c>
      <c r="G121" s="111">
        <v>5</v>
      </c>
      <c r="H121" s="111">
        <v>2000</v>
      </c>
      <c r="I121" s="111">
        <v>2800</v>
      </c>
      <c r="J121" s="111">
        <v>282</v>
      </c>
      <c r="K121" s="112">
        <v>3</v>
      </c>
      <c r="L121" s="112">
        <v>1</v>
      </c>
      <c r="M121" s="113" t="s">
        <v>116</v>
      </c>
      <c r="N121" s="114">
        <f>IFERROR(VLOOKUP($B121,[5]MEX!$B$51:$S$1084,13,0),0)</f>
        <v>0</v>
      </c>
      <c r="O121" s="114">
        <f>IFERROR(VLOOKUP($B121,[5]MEX!$B$51:$S$1084,14,0),0)</f>
        <v>0</v>
      </c>
      <c r="P121" s="114">
        <f t="shared" si="63"/>
        <v>0</v>
      </c>
      <c r="Q121" s="115" t="s">
        <v>117</v>
      </c>
      <c r="R121" s="116">
        <f>IFERROR(VLOOKUP($B121,[5]MEX!$B$51:$S$1084,17,0),0)</f>
        <v>0</v>
      </c>
      <c r="S121" s="116">
        <f>IFERROR(VLOOKUP($B121,[5]MEX!$B$51:$S$1084,18,0),0)</f>
        <v>0</v>
      </c>
      <c r="T121" s="114">
        <v>0</v>
      </c>
      <c r="U121" s="114">
        <v>0</v>
      </c>
      <c r="V121" s="114">
        <v>0</v>
      </c>
      <c r="W121" s="114">
        <v>0</v>
      </c>
      <c r="X121" s="114">
        <v>0</v>
      </c>
      <c r="Y121" s="114">
        <v>0</v>
      </c>
      <c r="Z121" s="114">
        <v>0</v>
      </c>
      <c r="AA121" s="114">
        <v>0</v>
      </c>
      <c r="AB121" s="114">
        <f t="shared" si="123"/>
        <v>0</v>
      </c>
      <c r="AC121" s="114">
        <f t="shared" si="123"/>
        <v>0</v>
      </c>
      <c r="AD121" s="114">
        <f t="shared" si="115"/>
        <v>0</v>
      </c>
      <c r="AE121" s="114">
        <v>0</v>
      </c>
      <c r="AF121" s="114">
        <v>0</v>
      </c>
      <c r="AG121" s="114">
        <f t="shared" si="116"/>
        <v>0</v>
      </c>
      <c r="AH121" s="114">
        <v>0</v>
      </c>
      <c r="AI121" s="114">
        <v>0</v>
      </c>
      <c r="AJ121" s="114">
        <f t="shared" si="117"/>
        <v>0</v>
      </c>
      <c r="AK121" s="114">
        <v>0</v>
      </c>
      <c r="AL121" s="114">
        <v>0</v>
      </c>
      <c r="AM121" s="114">
        <f t="shared" si="118"/>
        <v>0</v>
      </c>
      <c r="AN121" s="114">
        <v>0</v>
      </c>
      <c r="AO121" s="114">
        <v>0</v>
      </c>
      <c r="AP121" s="114">
        <f t="shared" si="119"/>
        <v>0</v>
      </c>
      <c r="AQ121" s="114">
        <f t="shared" si="124"/>
        <v>0</v>
      </c>
      <c r="AR121" s="114">
        <f t="shared" si="124"/>
        <v>0</v>
      </c>
      <c r="AS121" s="114">
        <f t="shared" si="120"/>
        <v>0</v>
      </c>
      <c r="AT121" s="114">
        <f t="shared" si="125"/>
        <v>0</v>
      </c>
      <c r="AU121" s="114">
        <f t="shared" si="125"/>
        <v>0</v>
      </c>
      <c r="AV121" s="114">
        <v>0</v>
      </c>
      <c r="AW121" s="114">
        <v>0</v>
      </c>
      <c r="AX121" s="114">
        <v>0</v>
      </c>
      <c r="AY121" s="114">
        <v>0</v>
      </c>
      <c r="AZ121" s="114">
        <f t="shared" si="76"/>
        <v>0</v>
      </c>
      <c r="BA121" s="114">
        <f t="shared" si="76"/>
        <v>0</v>
      </c>
    </row>
    <row r="122" spans="2:53" ht="29.25" hidden="1">
      <c r="B122" s="73" t="str">
        <f t="shared" si="126"/>
        <v>1352000280028241</v>
      </c>
      <c r="C122" s="111">
        <v>2023</v>
      </c>
      <c r="D122" s="111">
        <v>15</v>
      </c>
      <c r="E122" s="111">
        <v>1</v>
      </c>
      <c r="F122" s="111">
        <v>3</v>
      </c>
      <c r="G122" s="111">
        <v>5</v>
      </c>
      <c r="H122" s="111">
        <v>2000</v>
      </c>
      <c r="I122" s="111">
        <v>2800</v>
      </c>
      <c r="J122" s="111">
        <v>282</v>
      </c>
      <c r="K122" s="112">
        <v>4</v>
      </c>
      <c r="L122" s="112">
        <v>1</v>
      </c>
      <c r="M122" s="113" t="s">
        <v>118</v>
      </c>
      <c r="N122" s="114">
        <f>IFERROR(VLOOKUP($B122,[5]MEX!$B$51:$S$1084,13,0),0)</f>
        <v>0</v>
      </c>
      <c r="O122" s="114">
        <f>IFERROR(VLOOKUP($B122,[5]MEX!$B$51:$S$1084,14,0),0)</f>
        <v>0</v>
      </c>
      <c r="P122" s="114">
        <f t="shared" si="63"/>
        <v>0</v>
      </c>
      <c r="Q122" s="115" t="s">
        <v>117</v>
      </c>
      <c r="R122" s="116">
        <f>IFERROR(VLOOKUP($B122,[5]MEX!$B$51:$S$1084,17,0),0)</f>
        <v>0</v>
      </c>
      <c r="S122" s="116">
        <f>IFERROR(VLOOKUP($B122,[5]MEX!$B$51:$S$1084,18,0),0)</f>
        <v>0</v>
      </c>
      <c r="T122" s="114">
        <v>0</v>
      </c>
      <c r="U122" s="114">
        <v>0</v>
      </c>
      <c r="V122" s="114">
        <v>0</v>
      </c>
      <c r="W122" s="114">
        <v>0</v>
      </c>
      <c r="X122" s="114">
        <v>0</v>
      </c>
      <c r="Y122" s="114">
        <v>0</v>
      </c>
      <c r="Z122" s="114">
        <v>0</v>
      </c>
      <c r="AA122" s="114">
        <v>0</v>
      </c>
      <c r="AB122" s="114">
        <f t="shared" si="123"/>
        <v>0</v>
      </c>
      <c r="AC122" s="114">
        <f t="shared" si="123"/>
        <v>0</v>
      </c>
      <c r="AD122" s="114">
        <f t="shared" si="115"/>
        <v>0</v>
      </c>
      <c r="AE122" s="114">
        <v>0</v>
      </c>
      <c r="AF122" s="114">
        <v>0</v>
      </c>
      <c r="AG122" s="114">
        <f t="shared" si="116"/>
        <v>0</v>
      </c>
      <c r="AH122" s="114">
        <v>0</v>
      </c>
      <c r="AI122" s="114">
        <v>0</v>
      </c>
      <c r="AJ122" s="114">
        <f t="shared" si="117"/>
        <v>0</v>
      </c>
      <c r="AK122" s="114">
        <v>0</v>
      </c>
      <c r="AL122" s="114">
        <v>0</v>
      </c>
      <c r="AM122" s="114">
        <f t="shared" si="118"/>
        <v>0</v>
      </c>
      <c r="AN122" s="114">
        <v>0</v>
      </c>
      <c r="AO122" s="114">
        <v>0</v>
      </c>
      <c r="AP122" s="114">
        <f t="shared" si="119"/>
        <v>0</v>
      </c>
      <c r="AQ122" s="114">
        <f t="shared" si="124"/>
        <v>0</v>
      </c>
      <c r="AR122" s="114">
        <f t="shared" si="124"/>
        <v>0</v>
      </c>
      <c r="AS122" s="114">
        <f t="shared" si="120"/>
        <v>0</v>
      </c>
      <c r="AT122" s="114">
        <f t="shared" si="125"/>
        <v>0</v>
      </c>
      <c r="AU122" s="114">
        <f t="shared" si="125"/>
        <v>0</v>
      </c>
      <c r="AV122" s="114">
        <v>0</v>
      </c>
      <c r="AW122" s="114">
        <v>0</v>
      </c>
      <c r="AX122" s="114">
        <v>0</v>
      </c>
      <c r="AY122" s="114">
        <v>0</v>
      </c>
      <c r="AZ122" s="114">
        <f t="shared" si="76"/>
        <v>0</v>
      </c>
      <c r="BA122" s="114">
        <f t="shared" si="76"/>
        <v>0</v>
      </c>
    </row>
    <row r="123" spans="2:53" ht="29.25" hidden="1">
      <c r="B123" s="73" t="str">
        <f t="shared" si="126"/>
        <v>13530001</v>
      </c>
      <c r="C123" s="93">
        <v>2023</v>
      </c>
      <c r="D123" s="93">
        <v>15</v>
      </c>
      <c r="E123" s="93">
        <v>1</v>
      </c>
      <c r="F123" s="93">
        <v>3</v>
      </c>
      <c r="G123" s="93">
        <v>5</v>
      </c>
      <c r="H123" s="93">
        <v>3000</v>
      </c>
      <c r="I123" s="93"/>
      <c r="J123" s="93"/>
      <c r="K123" s="94" t="s">
        <v>46</v>
      </c>
      <c r="L123" s="94">
        <v>1</v>
      </c>
      <c r="M123" s="95" t="s">
        <v>72</v>
      </c>
      <c r="N123" s="96">
        <f>+N124</f>
        <v>0</v>
      </c>
      <c r="O123" s="96">
        <f>+O124</f>
        <v>0</v>
      </c>
      <c r="P123" s="96">
        <f t="shared" si="63"/>
        <v>0</v>
      </c>
      <c r="Q123" s="97"/>
      <c r="R123" s="98"/>
      <c r="S123" s="98"/>
      <c r="T123" s="96">
        <f>+T124</f>
        <v>0</v>
      </c>
      <c r="U123" s="96">
        <f t="shared" ref="U123:AC124" si="127">+U124</f>
        <v>0</v>
      </c>
      <c r="V123" s="96">
        <f t="shared" si="127"/>
        <v>0</v>
      </c>
      <c r="W123" s="96">
        <f t="shared" si="127"/>
        <v>0</v>
      </c>
      <c r="X123" s="96">
        <f t="shared" si="127"/>
        <v>0</v>
      </c>
      <c r="Y123" s="96">
        <f t="shared" si="127"/>
        <v>0</v>
      </c>
      <c r="Z123" s="96">
        <f t="shared" si="127"/>
        <v>0</v>
      </c>
      <c r="AA123" s="96">
        <f t="shared" si="127"/>
        <v>0</v>
      </c>
      <c r="AB123" s="96">
        <f t="shared" si="127"/>
        <v>0</v>
      </c>
      <c r="AC123" s="96">
        <f t="shared" si="127"/>
        <v>0</v>
      </c>
      <c r="AD123" s="96">
        <f t="shared" si="115"/>
        <v>0</v>
      </c>
      <c r="AE123" s="96">
        <f>+AE124</f>
        <v>0</v>
      </c>
      <c r="AF123" s="96">
        <f>+AF124</f>
        <v>0</v>
      </c>
      <c r="AG123" s="96">
        <f t="shared" si="116"/>
        <v>0</v>
      </c>
      <c r="AH123" s="96">
        <f>+AH124</f>
        <v>0</v>
      </c>
      <c r="AI123" s="96">
        <f>+AI124</f>
        <v>0</v>
      </c>
      <c r="AJ123" s="96">
        <f t="shared" si="117"/>
        <v>0</v>
      </c>
      <c r="AK123" s="96">
        <f>+AK124</f>
        <v>0</v>
      </c>
      <c r="AL123" s="96">
        <f>+AL124</f>
        <v>0</v>
      </c>
      <c r="AM123" s="96">
        <f t="shared" si="118"/>
        <v>0</v>
      </c>
      <c r="AN123" s="96">
        <f>+AN124</f>
        <v>0</v>
      </c>
      <c r="AO123" s="96">
        <f>+AO124</f>
        <v>0</v>
      </c>
      <c r="AP123" s="96">
        <f t="shared" si="119"/>
        <v>0</v>
      </c>
      <c r="AQ123" s="96">
        <f>+AQ124</f>
        <v>0</v>
      </c>
      <c r="AR123" s="96">
        <f>+AR124</f>
        <v>0</v>
      </c>
      <c r="AS123" s="96">
        <f t="shared" si="120"/>
        <v>0</v>
      </c>
      <c r="AT123" s="96"/>
      <c r="AU123" s="96"/>
      <c r="AV123" s="96"/>
      <c r="AW123" s="96"/>
      <c r="AX123" s="96"/>
      <c r="AY123" s="96"/>
      <c r="AZ123" s="96"/>
      <c r="BA123" s="96"/>
    </row>
    <row r="124" spans="2:53" ht="58.5" hidden="1">
      <c r="B124" s="73" t="str">
        <f t="shared" si="126"/>
        <v>135300033001</v>
      </c>
      <c r="C124" s="99">
        <v>2023</v>
      </c>
      <c r="D124" s="99">
        <v>15</v>
      </c>
      <c r="E124" s="99">
        <v>1</v>
      </c>
      <c r="F124" s="99">
        <v>3</v>
      </c>
      <c r="G124" s="99">
        <v>5</v>
      </c>
      <c r="H124" s="99">
        <v>3000</v>
      </c>
      <c r="I124" s="99">
        <v>3300</v>
      </c>
      <c r="J124" s="99"/>
      <c r="K124" s="100" t="s">
        <v>46</v>
      </c>
      <c r="L124" s="100">
        <v>1</v>
      </c>
      <c r="M124" s="151" t="s">
        <v>119</v>
      </c>
      <c r="N124" s="152">
        <f>+N125</f>
        <v>0</v>
      </c>
      <c r="O124" s="152">
        <f>+O125</f>
        <v>0</v>
      </c>
      <c r="P124" s="152">
        <f t="shared" si="63"/>
        <v>0</v>
      </c>
      <c r="Q124" s="153"/>
      <c r="R124" s="154"/>
      <c r="S124" s="154"/>
      <c r="T124" s="152">
        <f>+T125</f>
        <v>0</v>
      </c>
      <c r="U124" s="152">
        <f t="shared" si="127"/>
        <v>0</v>
      </c>
      <c r="V124" s="152">
        <f t="shared" si="127"/>
        <v>0</v>
      </c>
      <c r="W124" s="152">
        <f t="shared" si="127"/>
        <v>0</v>
      </c>
      <c r="X124" s="152">
        <f t="shared" si="127"/>
        <v>0</v>
      </c>
      <c r="Y124" s="152">
        <f t="shared" si="127"/>
        <v>0</v>
      </c>
      <c r="Z124" s="152">
        <f t="shared" si="127"/>
        <v>0</v>
      </c>
      <c r="AA124" s="152">
        <f t="shared" si="127"/>
        <v>0</v>
      </c>
      <c r="AB124" s="152">
        <f t="shared" si="127"/>
        <v>0</v>
      </c>
      <c r="AC124" s="152">
        <f t="shared" si="127"/>
        <v>0</v>
      </c>
      <c r="AD124" s="152">
        <f t="shared" si="115"/>
        <v>0</v>
      </c>
      <c r="AE124" s="152">
        <f>+AE125</f>
        <v>0</v>
      </c>
      <c r="AF124" s="152">
        <f>+AF125</f>
        <v>0</v>
      </c>
      <c r="AG124" s="152">
        <f t="shared" si="116"/>
        <v>0</v>
      </c>
      <c r="AH124" s="152">
        <f>+AH125</f>
        <v>0</v>
      </c>
      <c r="AI124" s="152">
        <f>+AI125</f>
        <v>0</v>
      </c>
      <c r="AJ124" s="152">
        <f t="shared" si="117"/>
        <v>0</v>
      </c>
      <c r="AK124" s="152">
        <f>+AK125</f>
        <v>0</v>
      </c>
      <c r="AL124" s="152">
        <f>+AL125</f>
        <v>0</v>
      </c>
      <c r="AM124" s="152">
        <f t="shared" si="118"/>
        <v>0</v>
      </c>
      <c r="AN124" s="152">
        <f>+AN125</f>
        <v>0</v>
      </c>
      <c r="AO124" s="152">
        <f>+AO125</f>
        <v>0</v>
      </c>
      <c r="AP124" s="152">
        <f t="shared" si="119"/>
        <v>0</v>
      </c>
      <c r="AQ124" s="152">
        <f>+AQ125</f>
        <v>0</v>
      </c>
      <c r="AR124" s="152">
        <f>+AR125</f>
        <v>0</v>
      </c>
      <c r="AS124" s="152">
        <f t="shared" si="120"/>
        <v>0</v>
      </c>
      <c r="AT124" s="152"/>
      <c r="AU124" s="152"/>
      <c r="AV124" s="152"/>
      <c r="AW124" s="152"/>
      <c r="AX124" s="152"/>
      <c r="AY124" s="152"/>
      <c r="AZ124" s="152"/>
      <c r="BA124" s="152"/>
    </row>
    <row r="125" spans="2:53" ht="58.5" hidden="1">
      <c r="B125" s="73" t="str">
        <f t="shared" si="126"/>
        <v>135300033003361</v>
      </c>
      <c r="C125" s="105">
        <v>2023</v>
      </c>
      <c r="D125" s="105">
        <v>15</v>
      </c>
      <c r="E125" s="105">
        <v>1</v>
      </c>
      <c r="F125" s="105">
        <v>3</v>
      </c>
      <c r="G125" s="105">
        <v>5</v>
      </c>
      <c r="H125" s="105">
        <v>3000</v>
      </c>
      <c r="I125" s="105">
        <v>3300</v>
      </c>
      <c r="J125" s="105">
        <v>336</v>
      </c>
      <c r="K125" s="106"/>
      <c r="L125" s="106">
        <v>1</v>
      </c>
      <c r="M125" s="107" t="s">
        <v>120</v>
      </c>
      <c r="N125" s="108">
        <f>SUM(N126:N133)</f>
        <v>0</v>
      </c>
      <c r="O125" s="108">
        <f>SUM(O126:O133)</f>
        <v>0</v>
      </c>
      <c r="P125" s="108">
        <f t="shared" si="63"/>
        <v>0</v>
      </c>
      <c r="Q125" s="109"/>
      <c r="R125" s="110"/>
      <c r="S125" s="110"/>
      <c r="T125" s="108">
        <f>SUM(T126:T133)</f>
        <v>0</v>
      </c>
      <c r="U125" s="108">
        <f t="shared" ref="U125:AC125" si="128">SUM(U126:U133)</f>
        <v>0</v>
      </c>
      <c r="V125" s="108">
        <f t="shared" si="128"/>
        <v>0</v>
      </c>
      <c r="W125" s="108">
        <f t="shared" si="128"/>
        <v>0</v>
      </c>
      <c r="X125" s="108">
        <f t="shared" si="128"/>
        <v>0</v>
      </c>
      <c r="Y125" s="108">
        <f t="shared" si="128"/>
        <v>0</v>
      </c>
      <c r="Z125" s="108">
        <f t="shared" si="128"/>
        <v>0</v>
      </c>
      <c r="AA125" s="108">
        <f t="shared" si="128"/>
        <v>0</v>
      </c>
      <c r="AB125" s="108">
        <f t="shared" si="128"/>
        <v>0</v>
      </c>
      <c r="AC125" s="108">
        <f t="shared" si="128"/>
        <v>0</v>
      </c>
      <c r="AD125" s="108">
        <f t="shared" si="115"/>
        <v>0</v>
      </c>
      <c r="AE125" s="108">
        <f>SUM(AE126:AE133)</f>
        <v>0</v>
      </c>
      <c r="AF125" s="108">
        <f>SUM(AF126:AF133)</f>
        <v>0</v>
      </c>
      <c r="AG125" s="108">
        <f t="shared" si="116"/>
        <v>0</v>
      </c>
      <c r="AH125" s="108">
        <f>SUM(AH126:AH133)</f>
        <v>0</v>
      </c>
      <c r="AI125" s="108">
        <f>SUM(AI126:AI133)</f>
        <v>0</v>
      </c>
      <c r="AJ125" s="108">
        <f t="shared" si="117"/>
        <v>0</v>
      </c>
      <c r="AK125" s="108">
        <f>SUM(AK126:AK133)</f>
        <v>0</v>
      </c>
      <c r="AL125" s="108">
        <f>SUM(AL126:AL133)</f>
        <v>0</v>
      </c>
      <c r="AM125" s="108">
        <f t="shared" si="118"/>
        <v>0</v>
      </c>
      <c r="AN125" s="108">
        <f>SUM(AN126:AN133)</f>
        <v>0</v>
      </c>
      <c r="AO125" s="108">
        <f>SUM(AO126:AO133)</f>
        <v>0</v>
      </c>
      <c r="AP125" s="108">
        <f t="shared" si="119"/>
        <v>0</v>
      </c>
      <c r="AQ125" s="108">
        <f>SUM(AQ126:AQ133)</f>
        <v>0</v>
      </c>
      <c r="AR125" s="108">
        <f>SUM(AR126:AR133)</f>
        <v>0</v>
      </c>
      <c r="AS125" s="108">
        <f t="shared" si="120"/>
        <v>0</v>
      </c>
      <c r="AT125" s="108"/>
      <c r="AU125" s="108"/>
      <c r="AV125" s="108"/>
      <c r="AW125" s="108"/>
      <c r="AX125" s="108"/>
      <c r="AY125" s="108"/>
      <c r="AZ125" s="108"/>
      <c r="BA125" s="108"/>
    </row>
    <row r="126" spans="2:53" ht="58.5" hidden="1">
      <c r="B126" s="73" t="str">
        <f t="shared" si="126"/>
        <v>1353000330033611</v>
      </c>
      <c r="C126" s="111">
        <v>2023</v>
      </c>
      <c r="D126" s="111">
        <v>15</v>
      </c>
      <c r="E126" s="111">
        <v>1</v>
      </c>
      <c r="F126" s="111">
        <v>3</v>
      </c>
      <c r="G126" s="111">
        <v>5</v>
      </c>
      <c r="H126" s="111">
        <v>3000</v>
      </c>
      <c r="I126" s="111">
        <v>3300</v>
      </c>
      <c r="J126" s="111">
        <v>336</v>
      </c>
      <c r="K126" s="112">
        <v>1</v>
      </c>
      <c r="L126" s="112">
        <v>1</v>
      </c>
      <c r="M126" s="113" t="s">
        <v>121</v>
      </c>
      <c r="N126" s="114">
        <f>IFERROR(VLOOKUP($B126,[5]MEX!$B$51:$S$1084,13,0),0)</f>
        <v>0</v>
      </c>
      <c r="O126" s="114">
        <f>IFERROR(VLOOKUP($B126,[5]MEX!$B$51:$S$1084,14,0),0)</f>
        <v>0</v>
      </c>
      <c r="P126" s="114">
        <f t="shared" ref="P126:P197" si="129">+O126+N126</f>
        <v>0</v>
      </c>
      <c r="Q126" s="115" t="s">
        <v>122</v>
      </c>
      <c r="R126" s="116">
        <f>IFERROR(VLOOKUP($B126,[5]MEX!$B$51:$S$1084,17,0),0)</f>
        <v>0</v>
      </c>
      <c r="S126" s="116">
        <f>IFERROR(VLOOKUP($B126,[5]MEX!$B$51:$S$1084,18,0),0)</f>
        <v>0</v>
      </c>
      <c r="T126" s="114">
        <v>0</v>
      </c>
      <c r="U126" s="114">
        <v>0</v>
      </c>
      <c r="V126" s="114">
        <v>0</v>
      </c>
      <c r="W126" s="114">
        <v>0</v>
      </c>
      <c r="X126" s="114">
        <v>0</v>
      </c>
      <c r="Y126" s="114">
        <v>0</v>
      </c>
      <c r="Z126" s="114">
        <v>0</v>
      </c>
      <c r="AA126" s="114">
        <v>0</v>
      </c>
      <c r="AB126" s="114">
        <f t="shared" ref="AB126:AC133" si="130">N126+T126-X126</f>
        <v>0</v>
      </c>
      <c r="AC126" s="114">
        <f t="shared" si="130"/>
        <v>0</v>
      </c>
      <c r="AD126" s="114">
        <f t="shared" si="115"/>
        <v>0</v>
      </c>
      <c r="AE126" s="114">
        <v>0</v>
      </c>
      <c r="AF126" s="114">
        <v>0</v>
      </c>
      <c r="AG126" s="114">
        <f t="shared" si="116"/>
        <v>0</v>
      </c>
      <c r="AH126" s="114">
        <v>0</v>
      </c>
      <c r="AI126" s="114">
        <v>0</v>
      </c>
      <c r="AJ126" s="114">
        <f t="shared" si="117"/>
        <v>0</v>
      </c>
      <c r="AK126" s="114">
        <v>0</v>
      </c>
      <c r="AL126" s="114">
        <v>0</v>
      </c>
      <c r="AM126" s="114">
        <f t="shared" si="118"/>
        <v>0</v>
      </c>
      <c r="AN126" s="114">
        <v>0</v>
      </c>
      <c r="AO126" s="114">
        <v>0</v>
      </c>
      <c r="AP126" s="114">
        <f t="shared" si="119"/>
        <v>0</v>
      </c>
      <c r="AQ126" s="114">
        <f t="shared" ref="AQ126:AR133" si="131">AB126-AE126-AH126-AK126-AN126</f>
        <v>0</v>
      </c>
      <c r="AR126" s="114">
        <f t="shared" si="131"/>
        <v>0</v>
      </c>
      <c r="AS126" s="114">
        <f t="shared" si="120"/>
        <v>0</v>
      </c>
      <c r="AT126" s="114">
        <f t="shared" ref="AT126:AU133" si="132">R126+V126-Z126</f>
        <v>0</v>
      </c>
      <c r="AU126" s="114">
        <f t="shared" si="132"/>
        <v>0</v>
      </c>
      <c r="AV126" s="114">
        <v>0</v>
      </c>
      <c r="AW126" s="114">
        <v>0</v>
      </c>
      <c r="AX126" s="114">
        <v>0</v>
      </c>
      <c r="AY126" s="114">
        <v>0</v>
      </c>
      <c r="AZ126" s="114">
        <f t="shared" ref="AZ126:BA186" si="133">AT126-AV126-AX126</f>
        <v>0</v>
      </c>
      <c r="BA126" s="114">
        <f t="shared" si="133"/>
        <v>0</v>
      </c>
    </row>
    <row r="127" spans="2:53" ht="58.5" hidden="1">
      <c r="B127" s="73" t="str">
        <f t="shared" si="126"/>
        <v>1353000330033621</v>
      </c>
      <c r="C127" s="111">
        <v>2023</v>
      </c>
      <c r="D127" s="111">
        <v>15</v>
      </c>
      <c r="E127" s="111">
        <v>1</v>
      </c>
      <c r="F127" s="111">
        <v>3</v>
      </c>
      <c r="G127" s="111">
        <v>5</v>
      </c>
      <c r="H127" s="111">
        <v>3000</v>
      </c>
      <c r="I127" s="111">
        <v>3300</v>
      </c>
      <c r="J127" s="111">
        <v>336</v>
      </c>
      <c r="K127" s="112">
        <v>2</v>
      </c>
      <c r="L127" s="112">
        <v>1</v>
      </c>
      <c r="M127" s="113" t="s">
        <v>123</v>
      </c>
      <c r="N127" s="114">
        <f>IFERROR(VLOOKUP($B127,[5]MEX!$B$51:$S$1084,13,0),0)</f>
        <v>0</v>
      </c>
      <c r="O127" s="114">
        <f>IFERROR(VLOOKUP($B127,[5]MEX!$B$51:$S$1084,14,0),0)</f>
        <v>0</v>
      </c>
      <c r="P127" s="114">
        <f t="shared" si="129"/>
        <v>0</v>
      </c>
      <c r="Q127" s="115" t="s">
        <v>122</v>
      </c>
      <c r="R127" s="116">
        <f>IFERROR(VLOOKUP($B127,[5]MEX!$B$51:$S$1084,17,0),0)</f>
        <v>0</v>
      </c>
      <c r="S127" s="116">
        <f>IFERROR(VLOOKUP($B127,[5]MEX!$B$51:$S$1084,18,0),0)</f>
        <v>0</v>
      </c>
      <c r="T127" s="114">
        <v>0</v>
      </c>
      <c r="U127" s="114">
        <v>0</v>
      </c>
      <c r="V127" s="114">
        <v>0</v>
      </c>
      <c r="W127" s="114">
        <v>0</v>
      </c>
      <c r="X127" s="114">
        <v>0</v>
      </c>
      <c r="Y127" s="114">
        <v>0</v>
      </c>
      <c r="Z127" s="114">
        <v>0</v>
      </c>
      <c r="AA127" s="114">
        <v>0</v>
      </c>
      <c r="AB127" s="114">
        <f t="shared" si="130"/>
        <v>0</v>
      </c>
      <c r="AC127" s="114">
        <f t="shared" si="130"/>
        <v>0</v>
      </c>
      <c r="AD127" s="114">
        <f t="shared" si="115"/>
        <v>0</v>
      </c>
      <c r="AE127" s="114">
        <v>0</v>
      </c>
      <c r="AF127" s="114">
        <v>0</v>
      </c>
      <c r="AG127" s="114">
        <f t="shared" si="116"/>
        <v>0</v>
      </c>
      <c r="AH127" s="114">
        <v>0</v>
      </c>
      <c r="AI127" s="114">
        <v>0</v>
      </c>
      <c r="AJ127" s="114">
        <f t="shared" si="117"/>
        <v>0</v>
      </c>
      <c r="AK127" s="114">
        <v>0</v>
      </c>
      <c r="AL127" s="114">
        <v>0</v>
      </c>
      <c r="AM127" s="114">
        <f t="shared" si="118"/>
        <v>0</v>
      </c>
      <c r="AN127" s="114">
        <v>0</v>
      </c>
      <c r="AO127" s="114">
        <v>0</v>
      </c>
      <c r="AP127" s="114">
        <f t="shared" si="119"/>
        <v>0</v>
      </c>
      <c r="AQ127" s="114">
        <f t="shared" si="131"/>
        <v>0</v>
      </c>
      <c r="AR127" s="114">
        <f t="shared" si="131"/>
        <v>0</v>
      </c>
      <c r="AS127" s="114">
        <f t="shared" si="120"/>
        <v>0</v>
      </c>
      <c r="AT127" s="114">
        <f t="shared" si="132"/>
        <v>0</v>
      </c>
      <c r="AU127" s="114">
        <f t="shared" si="132"/>
        <v>0</v>
      </c>
      <c r="AV127" s="114">
        <v>0</v>
      </c>
      <c r="AW127" s="114">
        <v>0</v>
      </c>
      <c r="AX127" s="114">
        <v>0</v>
      </c>
      <c r="AY127" s="114">
        <v>0</v>
      </c>
      <c r="AZ127" s="114">
        <f t="shared" si="133"/>
        <v>0</v>
      </c>
      <c r="BA127" s="114">
        <f t="shared" si="133"/>
        <v>0</v>
      </c>
    </row>
    <row r="128" spans="2:53" ht="58.5" hidden="1">
      <c r="B128" s="73" t="str">
        <f t="shared" si="126"/>
        <v>1353000330033631</v>
      </c>
      <c r="C128" s="111">
        <v>2023</v>
      </c>
      <c r="D128" s="111">
        <v>15</v>
      </c>
      <c r="E128" s="111">
        <v>1</v>
      </c>
      <c r="F128" s="111">
        <v>3</v>
      </c>
      <c r="G128" s="111">
        <v>5</v>
      </c>
      <c r="H128" s="111">
        <v>3000</v>
      </c>
      <c r="I128" s="111">
        <v>3300</v>
      </c>
      <c r="J128" s="111">
        <v>336</v>
      </c>
      <c r="K128" s="112">
        <v>3</v>
      </c>
      <c r="L128" s="112">
        <v>1</v>
      </c>
      <c r="M128" s="113" t="s">
        <v>124</v>
      </c>
      <c r="N128" s="114">
        <f>IFERROR(VLOOKUP($B128,[5]MEX!$B$51:$S$1084,13,0),0)</f>
        <v>0</v>
      </c>
      <c r="O128" s="114">
        <f>IFERROR(VLOOKUP($B128,[5]MEX!$B$51:$S$1084,14,0),0)</f>
        <v>0</v>
      </c>
      <c r="P128" s="114">
        <f t="shared" si="129"/>
        <v>0</v>
      </c>
      <c r="Q128" s="115" t="s">
        <v>122</v>
      </c>
      <c r="R128" s="116">
        <f>IFERROR(VLOOKUP($B128,[5]MEX!$B$51:$S$1084,17,0),0)</f>
        <v>0</v>
      </c>
      <c r="S128" s="116">
        <f>IFERROR(VLOOKUP($B128,[5]MEX!$B$51:$S$1084,18,0),0)</f>
        <v>0</v>
      </c>
      <c r="T128" s="114">
        <v>0</v>
      </c>
      <c r="U128" s="114">
        <v>0</v>
      </c>
      <c r="V128" s="114">
        <v>0</v>
      </c>
      <c r="W128" s="114">
        <v>0</v>
      </c>
      <c r="X128" s="114">
        <v>0</v>
      </c>
      <c r="Y128" s="114">
        <v>0</v>
      </c>
      <c r="Z128" s="114">
        <v>0</v>
      </c>
      <c r="AA128" s="114">
        <v>0</v>
      </c>
      <c r="AB128" s="114">
        <f t="shared" si="130"/>
        <v>0</v>
      </c>
      <c r="AC128" s="114">
        <f t="shared" si="130"/>
        <v>0</v>
      </c>
      <c r="AD128" s="114">
        <f t="shared" si="115"/>
        <v>0</v>
      </c>
      <c r="AE128" s="114">
        <v>0</v>
      </c>
      <c r="AF128" s="114">
        <v>0</v>
      </c>
      <c r="AG128" s="114">
        <f t="shared" si="116"/>
        <v>0</v>
      </c>
      <c r="AH128" s="114">
        <v>0</v>
      </c>
      <c r="AI128" s="114">
        <v>0</v>
      </c>
      <c r="AJ128" s="114">
        <f t="shared" si="117"/>
        <v>0</v>
      </c>
      <c r="AK128" s="114">
        <v>0</v>
      </c>
      <c r="AL128" s="114">
        <v>0</v>
      </c>
      <c r="AM128" s="114">
        <f t="shared" si="118"/>
        <v>0</v>
      </c>
      <c r="AN128" s="114">
        <v>0</v>
      </c>
      <c r="AO128" s="114">
        <v>0</v>
      </c>
      <c r="AP128" s="114">
        <f t="shared" si="119"/>
        <v>0</v>
      </c>
      <c r="AQ128" s="114">
        <f t="shared" si="131"/>
        <v>0</v>
      </c>
      <c r="AR128" s="114">
        <f t="shared" si="131"/>
        <v>0</v>
      </c>
      <c r="AS128" s="114">
        <f t="shared" si="120"/>
        <v>0</v>
      </c>
      <c r="AT128" s="114">
        <f t="shared" si="132"/>
        <v>0</v>
      </c>
      <c r="AU128" s="114">
        <f t="shared" si="132"/>
        <v>0</v>
      </c>
      <c r="AV128" s="114">
        <v>0</v>
      </c>
      <c r="AW128" s="114">
        <v>0</v>
      </c>
      <c r="AX128" s="114">
        <v>0</v>
      </c>
      <c r="AY128" s="114">
        <v>0</v>
      </c>
      <c r="AZ128" s="114">
        <f t="shared" si="133"/>
        <v>0</v>
      </c>
      <c r="BA128" s="114">
        <f t="shared" si="133"/>
        <v>0</v>
      </c>
    </row>
    <row r="129" spans="2:53" ht="58.5" hidden="1">
      <c r="B129" s="73" t="str">
        <f t="shared" si="126"/>
        <v>1353000330033641</v>
      </c>
      <c r="C129" s="111">
        <v>2023</v>
      </c>
      <c r="D129" s="111">
        <v>15</v>
      </c>
      <c r="E129" s="111">
        <v>1</v>
      </c>
      <c r="F129" s="111">
        <v>3</v>
      </c>
      <c r="G129" s="111">
        <v>5</v>
      </c>
      <c r="H129" s="111">
        <v>3000</v>
      </c>
      <c r="I129" s="111">
        <v>3300</v>
      </c>
      <c r="J129" s="111">
        <v>336</v>
      </c>
      <c r="K129" s="112">
        <v>4</v>
      </c>
      <c r="L129" s="112">
        <v>1</v>
      </c>
      <c r="M129" s="113" t="s">
        <v>125</v>
      </c>
      <c r="N129" s="114">
        <f>IFERROR(VLOOKUP($B129,[5]MEX!$B$51:$S$1084,13,0),0)</f>
        <v>0</v>
      </c>
      <c r="O129" s="114">
        <f>IFERROR(VLOOKUP($B129,[5]MEX!$B$51:$S$1084,14,0),0)</f>
        <v>0</v>
      </c>
      <c r="P129" s="114">
        <f t="shared" si="129"/>
        <v>0</v>
      </c>
      <c r="Q129" s="115" t="s">
        <v>122</v>
      </c>
      <c r="R129" s="116">
        <f>IFERROR(VLOOKUP($B129,[5]MEX!$B$51:$S$1084,17,0),0)</f>
        <v>0</v>
      </c>
      <c r="S129" s="116">
        <f>IFERROR(VLOOKUP($B129,[5]MEX!$B$51:$S$1084,18,0),0)</f>
        <v>0</v>
      </c>
      <c r="T129" s="114">
        <v>0</v>
      </c>
      <c r="U129" s="114">
        <v>0</v>
      </c>
      <c r="V129" s="114">
        <v>0</v>
      </c>
      <c r="W129" s="114">
        <v>0</v>
      </c>
      <c r="X129" s="114">
        <v>0</v>
      </c>
      <c r="Y129" s="114">
        <v>0</v>
      </c>
      <c r="Z129" s="114">
        <v>0</v>
      </c>
      <c r="AA129" s="114">
        <v>0</v>
      </c>
      <c r="AB129" s="114">
        <f t="shared" si="130"/>
        <v>0</v>
      </c>
      <c r="AC129" s="114">
        <f t="shared" si="130"/>
        <v>0</v>
      </c>
      <c r="AD129" s="114">
        <f t="shared" si="115"/>
        <v>0</v>
      </c>
      <c r="AE129" s="114">
        <v>0</v>
      </c>
      <c r="AF129" s="114">
        <v>0</v>
      </c>
      <c r="AG129" s="114">
        <f t="shared" si="116"/>
        <v>0</v>
      </c>
      <c r="AH129" s="114">
        <v>0</v>
      </c>
      <c r="AI129" s="114">
        <v>0</v>
      </c>
      <c r="AJ129" s="114">
        <f t="shared" si="117"/>
        <v>0</v>
      </c>
      <c r="AK129" s="114">
        <v>0</v>
      </c>
      <c r="AL129" s="114">
        <v>0</v>
      </c>
      <c r="AM129" s="114">
        <f t="shared" si="118"/>
        <v>0</v>
      </c>
      <c r="AN129" s="114">
        <v>0</v>
      </c>
      <c r="AO129" s="114">
        <v>0</v>
      </c>
      <c r="AP129" s="114">
        <f t="shared" si="119"/>
        <v>0</v>
      </c>
      <c r="AQ129" s="114">
        <f t="shared" si="131"/>
        <v>0</v>
      </c>
      <c r="AR129" s="114">
        <f t="shared" si="131"/>
        <v>0</v>
      </c>
      <c r="AS129" s="114">
        <f t="shared" si="120"/>
        <v>0</v>
      </c>
      <c r="AT129" s="114">
        <f t="shared" si="132"/>
        <v>0</v>
      </c>
      <c r="AU129" s="114">
        <f t="shared" si="132"/>
        <v>0</v>
      </c>
      <c r="AV129" s="114">
        <v>0</v>
      </c>
      <c r="AW129" s="114">
        <v>0</v>
      </c>
      <c r="AX129" s="114">
        <v>0</v>
      </c>
      <c r="AY129" s="114">
        <v>0</v>
      </c>
      <c r="AZ129" s="114">
        <f t="shared" si="133"/>
        <v>0</v>
      </c>
      <c r="BA129" s="114">
        <f t="shared" si="133"/>
        <v>0</v>
      </c>
    </row>
    <row r="130" spans="2:53" ht="58.5" hidden="1">
      <c r="B130" s="73" t="str">
        <f t="shared" si="126"/>
        <v>1353000330033661</v>
      </c>
      <c r="C130" s="111">
        <v>2023</v>
      </c>
      <c r="D130" s="111">
        <v>15</v>
      </c>
      <c r="E130" s="111">
        <v>1</v>
      </c>
      <c r="F130" s="111">
        <v>3</v>
      </c>
      <c r="G130" s="111">
        <v>5</v>
      </c>
      <c r="H130" s="111">
        <v>3000</v>
      </c>
      <c r="I130" s="111">
        <v>3300</v>
      </c>
      <c r="J130" s="111">
        <v>336</v>
      </c>
      <c r="K130" s="112">
        <v>6</v>
      </c>
      <c r="L130" s="112">
        <v>1</v>
      </c>
      <c r="M130" s="113" t="s">
        <v>126</v>
      </c>
      <c r="N130" s="114">
        <f>IFERROR(VLOOKUP($B130,[5]MEX!$B$51:$S$1084,13,0),0)</f>
        <v>0</v>
      </c>
      <c r="O130" s="114">
        <f>IFERROR(VLOOKUP($B130,[5]MEX!$B$51:$S$1084,14,0),0)</f>
        <v>0</v>
      </c>
      <c r="P130" s="114">
        <f t="shared" si="129"/>
        <v>0</v>
      </c>
      <c r="Q130" s="115" t="s">
        <v>122</v>
      </c>
      <c r="R130" s="116">
        <f>IFERROR(VLOOKUP($B130,[5]MEX!$B$51:$S$1084,17,0),0)</f>
        <v>0</v>
      </c>
      <c r="S130" s="116">
        <f>IFERROR(VLOOKUP($B130,[5]MEX!$B$51:$S$1084,18,0),0)</f>
        <v>0</v>
      </c>
      <c r="T130" s="114">
        <v>0</v>
      </c>
      <c r="U130" s="114">
        <v>0</v>
      </c>
      <c r="V130" s="114">
        <v>0</v>
      </c>
      <c r="W130" s="114">
        <v>0</v>
      </c>
      <c r="X130" s="114">
        <v>0</v>
      </c>
      <c r="Y130" s="114">
        <v>0</v>
      </c>
      <c r="Z130" s="114">
        <v>0</v>
      </c>
      <c r="AA130" s="114">
        <v>0</v>
      </c>
      <c r="AB130" s="114">
        <f t="shared" si="130"/>
        <v>0</v>
      </c>
      <c r="AC130" s="114">
        <f t="shared" si="130"/>
        <v>0</v>
      </c>
      <c r="AD130" s="114">
        <f t="shared" si="115"/>
        <v>0</v>
      </c>
      <c r="AE130" s="114">
        <v>0</v>
      </c>
      <c r="AF130" s="114">
        <v>0</v>
      </c>
      <c r="AG130" s="114">
        <f t="shared" si="116"/>
        <v>0</v>
      </c>
      <c r="AH130" s="114">
        <v>0</v>
      </c>
      <c r="AI130" s="114">
        <v>0</v>
      </c>
      <c r="AJ130" s="114">
        <f t="shared" si="117"/>
        <v>0</v>
      </c>
      <c r="AK130" s="114">
        <v>0</v>
      </c>
      <c r="AL130" s="114">
        <v>0</v>
      </c>
      <c r="AM130" s="114">
        <f t="shared" si="118"/>
        <v>0</v>
      </c>
      <c r="AN130" s="114">
        <v>0</v>
      </c>
      <c r="AO130" s="114">
        <v>0</v>
      </c>
      <c r="AP130" s="114">
        <f t="shared" si="119"/>
        <v>0</v>
      </c>
      <c r="AQ130" s="114">
        <f t="shared" si="131"/>
        <v>0</v>
      </c>
      <c r="AR130" s="114">
        <f t="shared" si="131"/>
        <v>0</v>
      </c>
      <c r="AS130" s="114">
        <f t="shared" si="120"/>
        <v>0</v>
      </c>
      <c r="AT130" s="114">
        <f t="shared" si="132"/>
        <v>0</v>
      </c>
      <c r="AU130" s="114">
        <f t="shared" si="132"/>
        <v>0</v>
      </c>
      <c r="AV130" s="114">
        <v>0</v>
      </c>
      <c r="AW130" s="114">
        <v>0</v>
      </c>
      <c r="AX130" s="114">
        <v>0</v>
      </c>
      <c r="AY130" s="114">
        <v>0</v>
      </c>
      <c r="AZ130" s="114">
        <f t="shared" si="133"/>
        <v>0</v>
      </c>
      <c r="BA130" s="114">
        <f t="shared" si="133"/>
        <v>0</v>
      </c>
    </row>
    <row r="131" spans="2:53" ht="58.5" hidden="1">
      <c r="B131" s="73" t="str">
        <f t="shared" si="126"/>
        <v>1353000330033671</v>
      </c>
      <c r="C131" s="111">
        <v>2023</v>
      </c>
      <c r="D131" s="111">
        <v>15</v>
      </c>
      <c r="E131" s="111">
        <v>1</v>
      </c>
      <c r="F131" s="111">
        <v>3</v>
      </c>
      <c r="G131" s="111">
        <v>5</v>
      </c>
      <c r="H131" s="111">
        <v>3000</v>
      </c>
      <c r="I131" s="111">
        <v>3300</v>
      </c>
      <c r="J131" s="111">
        <v>336</v>
      </c>
      <c r="K131" s="112">
        <v>7</v>
      </c>
      <c r="L131" s="112">
        <v>1</v>
      </c>
      <c r="M131" s="113" t="s">
        <v>127</v>
      </c>
      <c r="N131" s="114">
        <f>IFERROR(VLOOKUP($B131,[5]MEX!$B$51:$S$1084,13,0),0)</f>
        <v>0</v>
      </c>
      <c r="O131" s="114">
        <f>IFERROR(VLOOKUP($B131,[5]MEX!$B$51:$S$1084,14,0),0)</f>
        <v>0</v>
      </c>
      <c r="P131" s="114">
        <f t="shared" si="129"/>
        <v>0</v>
      </c>
      <c r="Q131" s="115" t="s">
        <v>122</v>
      </c>
      <c r="R131" s="116">
        <f>IFERROR(VLOOKUP($B131,[5]MEX!$B$51:$S$1084,17,0),0)</f>
        <v>0</v>
      </c>
      <c r="S131" s="116">
        <f>IFERROR(VLOOKUP($B131,[5]MEX!$B$51:$S$1084,18,0),0)</f>
        <v>0</v>
      </c>
      <c r="T131" s="114">
        <v>0</v>
      </c>
      <c r="U131" s="114">
        <v>0</v>
      </c>
      <c r="V131" s="114">
        <v>0</v>
      </c>
      <c r="W131" s="114">
        <v>0</v>
      </c>
      <c r="X131" s="114">
        <v>0</v>
      </c>
      <c r="Y131" s="114">
        <v>0</v>
      </c>
      <c r="Z131" s="114">
        <v>0</v>
      </c>
      <c r="AA131" s="114">
        <v>0</v>
      </c>
      <c r="AB131" s="114">
        <f t="shared" si="130"/>
        <v>0</v>
      </c>
      <c r="AC131" s="114">
        <f t="shared" si="130"/>
        <v>0</v>
      </c>
      <c r="AD131" s="114">
        <f t="shared" si="115"/>
        <v>0</v>
      </c>
      <c r="AE131" s="114">
        <v>0</v>
      </c>
      <c r="AF131" s="114">
        <v>0</v>
      </c>
      <c r="AG131" s="114">
        <f t="shared" si="116"/>
        <v>0</v>
      </c>
      <c r="AH131" s="114">
        <v>0</v>
      </c>
      <c r="AI131" s="114">
        <v>0</v>
      </c>
      <c r="AJ131" s="114">
        <f t="shared" si="117"/>
        <v>0</v>
      </c>
      <c r="AK131" s="114">
        <v>0</v>
      </c>
      <c r="AL131" s="114">
        <v>0</v>
      </c>
      <c r="AM131" s="114">
        <f t="shared" si="118"/>
        <v>0</v>
      </c>
      <c r="AN131" s="114">
        <v>0</v>
      </c>
      <c r="AO131" s="114">
        <v>0</v>
      </c>
      <c r="AP131" s="114">
        <f t="shared" si="119"/>
        <v>0</v>
      </c>
      <c r="AQ131" s="114">
        <f t="shared" si="131"/>
        <v>0</v>
      </c>
      <c r="AR131" s="114">
        <f t="shared" si="131"/>
        <v>0</v>
      </c>
      <c r="AS131" s="114">
        <f t="shared" si="120"/>
        <v>0</v>
      </c>
      <c r="AT131" s="114">
        <f t="shared" si="132"/>
        <v>0</v>
      </c>
      <c r="AU131" s="114">
        <f t="shared" si="132"/>
        <v>0</v>
      </c>
      <c r="AV131" s="114">
        <v>0</v>
      </c>
      <c r="AW131" s="114">
        <v>0</v>
      </c>
      <c r="AX131" s="114">
        <v>0</v>
      </c>
      <c r="AY131" s="114">
        <v>0</v>
      </c>
      <c r="AZ131" s="114">
        <f t="shared" si="133"/>
        <v>0</v>
      </c>
      <c r="BA131" s="114">
        <f t="shared" si="133"/>
        <v>0</v>
      </c>
    </row>
    <row r="132" spans="2:53" ht="58.5" hidden="1">
      <c r="B132" s="73" t="str">
        <f t="shared" si="126"/>
        <v>1353000330033681</v>
      </c>
      <c r="C132" s="111">
        <v>2023</v>
      </c>
      <c r="D132" s="111">
        <v>15</v>
      </c>
      <c r="E132" s="111">
        <v>1</v>
      </c>
      <c r="F132" s="111">
        <v>3</v>
      </c>
      <c r="G132" s="111">
        <v>5</v>
      </c>
      <c r="H132" s="111">
        <v>3000</v>
      </c>
      <c r="I132" s="111">
        <v>3300</v>
      </c>
      <c r="J132" s="111">
        <v>336</v>
      </c>
      <c r="K132" s="112">
        <v>8</v>
      </c>
      <c r="L132" s="112">
        <v>1</v>
      </c>
      <c r="M132" s="113" t="s">
        <v>128</v>
      </c>
      <c r="N132" s="114">
        <f>IFERROR(VLOOKUP($B132,[5]MEX!$B$51:$S$1084,13,0),0)</f>
        <v>0</v>
      </c>
      <c r="O132" s="114">
        <f>IFERROR(VLOOKUP($B132,[5]MEX!$B$51:$S$1084,14,0),0)</f>
        <v>0</v>
      </c>
      <c r="P132" s="114">
        <f t="shared" si="129"/>
        <v>0</v>
      </c>
      <c r="Q132" s="115" t="s">
        <v>122</v>
      </c>
      <c r="R132" s="116">
        <f>IFERROR(VLOOKUP($B132,[5]MEX!$B$51:$S$1084,17,0),0)</f>
        <v>0</v>
      </c>
      <c r="S132" s="116">
        <f>IFERROR(VLOOKUP($B132,[5]MEX!$B$51:$S$1084,18,0),0)</f>
        <v>0</v>
      </c>
      <c r="T132" s="114">
        <v>0</v>
      </c>
      <c r="U132" s="114">
        <v>0</v>
      </c>
      <c r="V132" s="114">
        <v>0</v>
      </c>
      <c r="W132" s="114">
        <v>0</v>
      </c>
      <c r="X132" s="114">
        <v>0</v>
      </c>
      <c r="Y132" s="114">
        <v>0</v>
      </c>
      <c r="Z132" s="114">
        <v>0</v>
      </c>
      <c r="AA132" s="114">
        <v>0</v>
      </c>
      <c r="AB132" s="114">
        <f t="shared" si="130"/>
        <v>0</v>
      </c>
      <c r="AC132" s="114">
        <f t="shared" si="130"/>
        <v>0</v>
      </c>
      <c r="AD132" s="114">
        <f t="shared" si="115"/>
        <v>0</v>
      </c>
      <c r="AE132" s="114">
        <v>0</v>
      </c>
      <c r="AF132" s="114">
        <v>0</v>
      </c>
      <c r="AG132" s="114">
        <f t="shared" si="116"/>
        <v>0</v>
      </c>
      <c r="AH132" s="114">
        <v>0</v>
      </c>
      <c r="AI132" s="114">
        <v>0</v>
      </c>
      <c r="AJ132" s="114">
        <f t="shared" si="117"/>
        <v>0</v>
      </c>
      <c r="AK132" s="114">
        <v>0</v>
      </c>
      <c r="AL132" s="114">
        <v>0</v>
      </c>
      <c r="AM132" s="114">
        <f t="shared" si="118"/>
        <v>0</v>
      </c>
      <c r="AN132" s="114">
        <v>0</v>
      </c>
      <c r="AO132" s="114">
        <v>0</v>
      </c>
      <c r="AP132" s="114">
        <f t="shared" si="119"/>
        <v>0</v>
      </c>
      <c r="AQ132" s="114">
        <f t="shared" si="131"/>
        <v>0</v>
      </c>
      <c r="AR132" s="114">
        <f t="shared" si="131"/>
        <v>0</v>
      </c>
      <c r="AS132" s="114">
        <f t="shared" si="120"/>
        <v>0</v>
      </c>
      <c r="AT132" s="114">
        <f t="shared" si="132"/>
        <v>0</v>
      </c>
      <c r="AU132" s="114">
        <f t="shared" si="132"/>
        <v>0</v>
      </c>
      <c r="AV132" s="114">
        <v>0</v>
      </c>
      <c r="AW132" s="114">
        <v>0</v>
      </c>
      <c r="AX132" s="114">
        <v>0</v>
      </c>
      <c r="AY132" s="114">
        <v>0</v>
      </c>
      <c r="AZ132" s="114">
        <f t="shared" si="133"/>
        <v>0</v>
      </c>
      <c r="BA132" s="114">
        <f t="shared" si="133"/>
        <v>0</v>
      </c>
    </row>
    <row r="133" spans="2:53" ht="58.5" hidden="1">
      <c r="B133" s="73" t="str">
        <f t="shared" si="126"/>
        <v>1353000330033691</v>
      </c>
      <c r="C133" s="111">
        <v>2023</v>
      </c>
      <c r="D133" s="111">
        <v>15</v>
      </c>
      <c r="E133" s="111">
        <v>1</v>
      </c>
      <c r="F133" s="111">
        <v>3</v>
      </c>
      <c r="G133" s="111">
        <v>5</v>
      </c>
      <c r="H133" s="111">
        <v>3000</v>
      </c>
      <c r="I133" s="111">
        <v>3300</v>
      </c>
      <c r="J133" s="111">
        <v>336</v>
      </c>
      <c r="K133" s="112">
        <v>9</v>
      </c>
      <c r="L133" s="112">
        <v>1</v>
      </c>
      <c r="M133" s="113" t="s">
        <v>129</v>
      </c>
      <c r="N133" s="114">
        <f>IFERROR(VLOOKUP($B133,[5]MEX!$B$51:$S$1084,13,0),0)</f>
        <v>0</v>
      </c>
      <c r="O133" s="114">
        <f>IFERROR(VLOOKUP($B133,[5]MEX!$B$51:$S$1084,14,0),0)</f>
        <v>0</v>
      </c>
      <c r="P133" s="114">
        <f t="shared" si="129"/>
        <v>0</v>
      </c>
      <c r="Q133" s="115" t="s">
        <v>122</v>
      </c>
      <c r="R133" s="116">
        <f>IFERROR(VLOOKUP($B133,[5]MEX!$B$51:$S$1084,17,0),0)</f>
        <v>0</v>
      </c>
      <c r="S133" s="116">
        <f>IFERROR(VLOOKUP($B133,[5]MEX!$B$51:$S$1084,18,0),0)</f>
        <v>0</v>
      </c>
      <c r="T133" s="114">
        <v>0</v>
      </c>
      <c r="U133" s="114">
        <v>0</v>
      </c>
      <c r="V133" s="114">
        <v>0</v>
      </c>
      <c r="W133" s="114">
        <v>0</v>
      </c>
      <c r="X133" s="114">
        <v>0</v>
      </c>
      <c r="Y133" s="114">
        <v>0</v>
      </c>
      <c r="Z133" s="114">
        <v>0</v>
      </c>
      <c r="AA133" s="114">
        <v>0</v>
      </c>
      <c r="AB133" s="114">
        <f t="shared" si="130"/>
        <v>0</v>
      </c>
      <c r="AC133" s="114">
        <f t="shared" si="130"/>
        <v>0</v>
      </c>
      <c r="AD133" s="114">
        <f t="shared" si="115"/>
        <v>0</v>
      </c>
      <c r="AE133" s="114">
        <v>0</v>
      </c>
      <c r="AF133" s="114">
        <v>0</v>
      </c>
      <c r="AG133" s="114">
        <f t="shared" si="116"/>
        <v>0</v>
      </c>
      <c r="AH133" s="114">
        <v>0</v>
      </c>
      <c r="AI133" s="114">
        <v>0</v>
      </c>
      <c r="AJ133" s="114">
        <f t="shared" si="117"/>
        <v>0</v>
      </c>
      <c r="AK133" s="114">
        <v>0</v>
      </c>
      <c r="AL133" s="114">
        <v>0</v>
      </c>
      <c r="AM133" s="114">
        <f t="shared" si="118"/>
        <v>0</v>
      </c>
      <c r="AN133" s="114">
        <v>0</v>
      </c>
      <c r="AO133" s="114">
        <v>0</v>
      </c>
      <c r="AP133" s="114">
        <f t="shared" si="119"/>
        <v>0</v>
      </c>
      <c r="AQ133" s="114">
        <f t="shared" si="131"/>
        <v>0</v>
      </c>
      <c r="AR133" s="114">
        <f t="shared" si="131"/>
        <v>0</v>
      </c>
      <c r="AS133" s="114">
        <f t="shared" si="120"/>
        <v>0</v>
      </c>
      <c r="AT133" s="114">
        <f t="shared" si="132"/>
        <v>0</v>
      </c>
      <c r="AU133" s="114">
        <f t="shared" si="132"/>
        <v>0</v>
      </c>
      <c r="AV133" s="114">
        <v>0</v>
      </c>
      <c r="AW133" s="114">
        <v>0</v>
      </c>
      <c r="AX133" s="114">
        <v>0</v>
      </c>
      <c r="AY133" s="114">
        <v>0</v>
      </c>
      <c r="AZ133" s="114">
        <f t="shared" si="133"/>
        <v>0</v>
      </c>
      <c r="BA133" s="114">
        <f t="shared" si="133"/>
        <v>0</v>
      </c>
    </row>
    <row r="134" spans="2:53" ht="29.25">
      <c r="B134" s="73" t="str">
        <f t="shared" si="126"/>
        <v>13550001</v>
      </c>
      <c r="C134" s="93">
        <v>2023</v>
      </c>
      <c r="D134" s="93">
        <v>15</v>
      </c>
      <c r="E134" s="93">
        <v>1</v>
      </c>
      <c r="F134" s="93">
        <v>3</v>
      </c>
      <c r="G134" s="93">
        <v>5</v>
      </c>
      <c r="H134" s="93">
        <v>5000</v>
      </c>
      <c r="I134" s="93"/>
      <c r="J134" s="93"/>
      <c r="K134" s="94" t="s">
        <v>46</v>
      </c>
      <c r="L134" s="94">
        <v>1</v>
      </c>
      <c r="M134" s="95" t="s">
        <v>130</v>
      </c>
      <c r="N134" s="96">
        <f>+N135+N138+N144+N155</f>
        <v>0</v>
      </c>
      <c r="O134" s="96">
        <f>+O135+O138+O144+O155</f>
        <v>67285548</v>
      </c>
      <c r="P134" s="96">
        <f t="shared" si="129"/>
        <v>67285548</v>
      </c>
      <c r="Q134" s="97"/>
      <c r="R134" s="98"/>
      <c r="S134" s="98"/>
      <c r="T134" s="96">
        <f>+T135+T138+T144+T155</f>
        <v>0</v>
      </c>
      <c r="U134" s="96">
        <f t="shared" ref="U134:AC134" si="134">+U135+U138+U144+U155</f>
        <v>0</v>
      </c>
      <c r="V134" s="96">
        <f t="shared" si="134"/>
        <v>0</v>
      </c>
      <c r="W134" s="96">
        <f t="shared" si="134"/>
        <v>0</v>
      </c>
      <c r="X134" s="96">
        <f t="shared" si="134"/>
        <v>0</v>
      </c>
      <c r="Y134" s="96">
        <f t="shared" si="134"/>
        <v>0</v>
      </c>
      <c r="Z134" s="96">
        <f t="shared" si="134"/>
        <v>0</v>
      </c>
      <c r="AA134" s="96">
        <f t="shared" si="134"/>
        <v>0</v>
      </c>
      <c r="AB134" s="96">
        <f t="shared" si="134"/>
        <v>0</v>
      </c>
      <c r="AC134" s="96">
        <f t="shared" si="134"/>
        <v>67285548</v>
      </c>
      <c r="AD134" s="96">
        <f t="shared" si="115"/>
        <v>67285548</v>
      </c>
      <c r="AE134" s="96">
        <f>+AE135+AE138+AE144+AE155</f>
        <v>0</v>
      </c>
      <c r="AF134" s="96">
        <f>+AF135+AF138+AF144+AF155</f>
        <v>0</v>
      </c>
      <c r="AG134" s="96">
        <f t="shared" si="116"/>
        <v>0</v>
      </c>
      <c r="AH134" s="96">
        <f>+AH135+AH138+AH144+AH155</f>
        <v>0</v>
      </c>
      <c r="AI134" s="96">
        <f>+AI135+AI138+AI144+AI155</f>
        <v>0</v>
      </c>
      <c r="AJ134" s="96">
        <f t="shared" si="117"/>
        <v>0</v>
      </c>
      <c r="AK134" s="96">
        <f>+AK135+AK138+AK144+AK155</f>
        <v>0</v>
      </c>
      <c r="AL134" s="96">
        <f>+AL135+AL138+AL144+AL155</f>
        <v>0</v>
      </c>
      <c r="AM134" s="96">
        <f t="shared" si="118"/>
        <v>0</v>
      </c>
      <c r="AN134" s="96">
        <f>+AN135+AN138+AN144+AN155</f>
        <v>0</v>
      </c>
      <c r="AO134" s="96">
        <f>+AO135+AO138+AO144+AO155</f>
        <v>0</v>
      </c>
      <c r="AP134" s="96">
        <f t="shared" si="119"/>
        <v>0</v>
      </c>
      <c r="AQ134" s="96">
        <f>+AQ135+AQ138+AQ144+AQ155</f>
        <v>0</v>
      </c>
      <c r="AR134" s="96">
        <f>+AR135+AR138+AR144+AR155</f>
        <v>67285548</v>
      </c>
      <c r="AS134" s="96">
        <f t="shared" si="120"/>
        <v>67285548</v>
      </c>
      <c r="AT134" s="96"/>
      <c r="AU134" s="96"/>
      <c r="AV134" s="96"/>
      <c r="AW134" s="96"/>
      <c r="AX134" s="96"/>
      <c r="AY134" s="96"/>
      <c r="AZ134" s="96"/>
      <c r="BA134" s="96"/>
    </row>
    <row r="135" spans="2:53" ht="29.25" hidden="1">
      <c r="B135" s="73" t="str">
        <f t="shared" si="126"/>
        <v>135500051001</v>
      </c>
      <c r="C135" s="104">
        <v>2023</v>
      </c>
      <c r="D135" s="155">
        <v>15</v>
      </c>
      <c r="E135" s="127">
        <v>1</v>
      </c>
      <c r="F135" s="127">
        <v>3</v>
      </c>
      <c r="G135" s="127">
        <v>5</v>
      </c>
      <c r="H135" s="104">
        <v>5000</v>
      </c>
      <c r="I135" s="104">
        <v>5100</v>
      </c>
      <c r="J135" s="104"/>
      <c r="K135" s="104"/>
      <c r="L135" s="104">
        <v>1</v>
      </c>
      <c r="M135" s="101" t="s">
        <v>131</v>
      </c>
      <c r="N135" s="102">
        <f>+N136</f>
        <v>0</v>
      </c>
      <c r="O135" s="102">
        <f>+O136</f>
        <v>0</v>
      </c>
      <c r="P135" s="102">
        <f t="shared" si="129"/>
        <v>0</v>
      </c>
      <c r="Q135" s="103"/>
      <c r="R135" s="104"/>
      <c r="S135" s="104"/>
      <c r="T135" s="102">
        <f>+T136</f>
        <v>0</v>
      </c>
      <c r="U135" s="102">
        <f t="shared" ref="U135:AC136" si="135">+U136</f>
        <v>0</v>
      </c>
      <c r="V135" s="102">
        <f t="shared" si="135"/>
        <v>0</v>
      </c>
      <c r="W135" s="102">
        <f t="shared" si="135"/>
        <v>0</v>
      </c>
      <c r="X135" s="102">
        <f t="shared" si="135"/>
        <v>0</v>
      </c>
      <c r="Y135" s="102">
        <f t="shared" si="135"/>
        <v>0</v>
      </c>
      <c r="Z135" s="102">
        <f t="shared" si="135"/>
        <v>0</v>
      </c>
      <c r="AA135" s="102">
        <f t="shared" si="135"/>
        <v>0</v>
      </c>
      <c r="AB135" s="102">
        <f t="shared" si="135"/>
        <v>0</v>
      </c>
      <c r="AC135" s="102">
        <f t="shared" si="135"/>
        <v>0</v>
      </c>
      <c r="AD135" s="102">
        <f t="shared" si="115"/>
        <v>0</v>
      </c>
      <c r="AE135" s="102">
        <f>+AE136</f>
        <v>0</v>
      </c>
      <c r="AF135" s="102">
        <f>+AF136</f>
        <v>0</v>
      </c>
      <c r="AG135" s="102">
        <f t="shared" si="116"/>
        <v>0</v>
      </c>
      <c r="AH135" s="102">
        <f>+AH136</f>
        <v>0</v>
      </c>
      <c r="AI135" s="102">
        <f>+AI136</f>
        <v>0</v>
      </c>
      <c r="AJ135" s="102">
        <f t="shared" si="117"/>
        <v>0</v>
      </c>
      <c r="AK135" s="102">
        <f>+AK136</f>
        <v>0</v>
      </c>
      <c r="AL135" s="102">
        <f>+AL136</f>
        <v>0</v>
      </c>
      <c r="AM135" s="102">
        <f t="shared" si="118"/>
        <v>0</v>
      </c>
      <c r="AN135" s="102">
        <f>+AN136</f>
        <v>0</v>
      </c>
      <c r="AO135" s="102">
        <f>+AO136</f>
        <v>0</v>
      </c>
      <c r="AP135" s="102">
        <f t="shared" si="119"/>
        <v>0</v>
      </c>
      <c r="AQ135" s="102">
        <f>+AQ136</f>
        <v>0</v>
      </c>
      <c r="AR135" s="102">
        <f>+AR136</f>
        <v>0</v>
      </c>
      <c r="AS135" s="102">
        <f t="shared" si="120"/>
        <v>0</v>
      </c>
      <c r="AT135" s="102"/>
      <c r="AU135" s="102"/>
      <c r="AV135" s="102"/>
      <c r="AW135" s="102"/>
      <c r="AX135" s="102"/>
      <c r="AY135" s="102"/>
      <c r="AZ135" s="102"/>
      <c r="BA135" s="102"/>
    </row>
    <row r="136" spans="2:53" ht="58.5" hidden="1">
      <c r="B136" s="73" t="str">
        <f t="shared" si="126"/>
        <v>135500051005151</v>
      </c>
      <c r="C136" s="110">
        <v>2023</v>
      </c>
      <c r="D136" s="156">
        <v>15</v>
      </c>
      <c r="E136" s="130">
        <v>1</v>
      </c>
      <c r="F136" s="130">
        <v>3</v>
      </c>
      <c r="G136" s="130">
        <v>5</v>
      </c>
      <c r="H136" s="110">
        <v>5000</v>
      </c>
      <c r="I136" s="110">
        <v>5100</v>
      </c>
      <c r="J136" s="110">
        <v>515</v>
      </c>
      <c r="K136" s="110"/>
      <c r="L136" s="110">
        <v>1</v>
      </c>
      <c r="M136" s="107" t="s">
        <v>132</v>
      </c>
      <c r="N136" s="108">
        <f>+N137</f>
        <v>0</v>
      </c>
      <c r="O136" s="108">
        <f>+O137</f>
        <v>0</v>
      </c>
      <c r="P136" s="108">
        <f t="shared" si="129"/>
        <v>0</v>
      </c>
      <c r="Q136" s="109"/>
      <c r="R136" s="110"/>
      <c r="S136" s="110"/>
      <c r="T136" s="108">
        <f>+T137</f>
        <v>0</v>
      </c>
      <c r="U136" s="108">
        <f t="shared" si="135"/>
        <v>0</v>
      </c>
      <c r="V136" s="108">
        <f t="shared" si="135"/>
        <v>0</v>
      </c>
      <c r="W136" s="108">
        <f t="shared" si="135"/>
        <v>0</v>
      </c>
      <c r="X136" s="108">
        <f t="shared" si="135"/>
        <v>0</v>
      </c>
      <c r="Y136" s="108">
        <f t="shared" si="135"/>
        <v>0</v>
      </c>
      <c r="Z136" s="108">
        <f t="shared" si="135"/>
        <v>0</v>
      </c>
      <c r="AA136" s="108">
        <f t="shared" si="135"/>
        <v>0</v>
      </c>
      <c r="AB136" s="108">
        <f t="shared" si="135"/>
        <v>0</v>
      </c>
      <c r="AC136" s="108">
        <f t="shared" si="135"/>
        <v>0</v>
      </c>
      <c r="AD136" s="108">
        <f t="shared" si="115"/>
        <v>0</v>
      </c>
      <c r="AE136" s="108">
        <f>+AE137</f>
        <v>0</v>
      </c>
      <c r="AF136" s="108">
        <f>+AF137</f>
        <v>0</v>
      </c>
      <c r="AG136" s="108">
        <f t="shared" si="116"/>
        <v>0</v>
      </c>
      <c r="AH136" s="108">
        <f>+AH137</f>
        <v>0</v>
      </c>
      <c r="AI136" s="108">
        <f>+AI137</f>
        <v>0</v>
      </c>
      <c r="AJ136" s="108">
        <f t="shared" si="117"/>
        <v>0</v>
      </c>
      <c r="AK136" s="108">
        <f>+AK137</f>
        <v>0</v>
      </c>
      <c r="AL136" s="108">
        <f>+AL137</f>
        <v>0</v>
      </c>
      <c r="AM136" s="108">
        <f t="shared" si="118"/>
        <v>0</v>
      </c>
      <c r="AN136" s="108">
        <f>+AN137</f>
        <v>0</v>
      </c>
      <c r="AO136" s="108">
        <f>+AO137</f>
        <v>0</v>
      </c>
      <c r="AP136" s="108">
        <f t="shared" si="119"/>
        <v>0</v>
      </c>
      <c r="AQ136" s="108">
        <f>+AQ137</f>
        <v>0</v>
      </c>
      <c r="AR136" s="108">
        <f>+AR137</f>
        <v>0</v>
      </c>
      <c r="AS136" s="108">
        <f t="shared" si="120"/>
        <v>0</v>
      </c>
      <c r="AT136" s="108"/>
      <c r="AU136" s="108"/>
      <c r="AV136" s="108"/>
      <c r="AW136" s="108"/>
      <c r="AX136" s="108"/>
      <c r="AY136" s="108"/>
      <c r="AZ136" s="108"/>
      <c r="BA136" s="108"/>
    </row>
    <row r="137" spans="2:53" ht="58.5" hidden="1">
      <c r="B137" s="73" t="str">
        <f t="shared" si="126"/>
        <v>1355000510051511</v>
      </c>
      <c r="C137" s="37">
        <v>2023</v>
      </c>
      <c r="D137" s="37">
        <v>15</v>
      </c>
      <c r="E137" s="37">
        <v>1</v>
      </c>
      <c r="F137" s="37">
        <v>3</v>
      </c>
      <c r="G137" s="37">
        <v>5</v>
      </c>
      <c r="H137" s="37">
        <v>5000</v>
      </c>
      <c r="I137" s="37">
        <v>5100</v>
      </c>
      <c r="J137" s="37">
        <v>515</v>
      </c>
      <c r="K137" s="133">
        <v>1</v>
      </c>
      <c r="L137" s="133">
        <v>1</v>
      </c>
      <c r="M137" s="113" t="s">
        <v>133</v>
      </c>
      <c r="N137" s="114">
        <f>IFERROR(VLOOKUP($B137,[5]MEX!$B$51:$S$1084,13,0),0)</f>
        <v>0</v>
      </c>
      <c r="O137" s="114">
        <f>IFERROR(VLOOKUP($B137,[5]MEX!$B$51:$S$1084,14,0),0)</f>
        <v>0</v>
      </c>
      <c r="P137" s="114">
        <f t="shared" si="129"/>
        <v>0</v>
      </c>
      <c r="Q137" s="115" t="s">
        <v>60</v>
      </c>
      <c r="R137" s="116">
        <f>IFERROR(VLOOKUP($B137,[5]MEX!$B$51:$S$1084,17,0),0)</f>
        <v>0</v>
      </c>
      <c r="S137" s="116">
        <f>IFERROR(VLOOKUP($B137,[5]MEX!$B$51:$S$1084,18,0),0)</f>
        <v>0</v>
      </c>
      <c r="T137" s="114">
        <v>0</v>
      </c>
      <c r="U137" s="114">
        <v>0</v>
      </c>
      <c r="V137" s="114">
        <v>0</v>
      </c>
      <c r="W137" s="114">
        <v>0</v>
      </c>
      <c r="X137" s="114">
        <v>0</v>
      </c>
      <c r="Y137" s="114">
        <v>0</v>
      </c>
      <c r="Z137" s="114">
        <v>0</v>
      </c>
      <c r="AA137" s="114">
        <v>0</v>
      </c>
      <c r="AB137" s="114">
        <f>N137+T137-X137</f>
        <v>0</v>
      </c>
      <c r="AC137" s="114">
        <f>O137+U137-Y137</f>
        <v>0</v>
      </c>
      <c r="AD137" s="114">
        <f t="shared" si="115"/>
        <v>0</v>
      </c>
      <c r="AE137" s="114">
        <v>0</v>
      </c>
      <c r="AF137" s="114">
        <v>0</v>
      </c>
      <c r="AG137" s="114">
        <f t="shared" si="116"/>
        <v>0</v>
      </c>
      <c r="AH137" s="114">
        <v>0</v>
      </c>
      <c r="AI137" s="114">
        <v>0</v>
      </c>
      <c r="AJ137" s="114">
        <f t="shared" si="117"/>
        <v>0</v>
      </c>
      <c r="AK137" s="114">
        <v>0</v>
      </c>
      <c r="AL137" s="114">
        <v>0</v>
      </c>
      <c r="AM137" s="114">
        <f t="shared" si="118"/>
        <v>0</v>
      </c>
      <c r="AN137" s="114">
        <v>0</v>
      </c>
      <c r="AO137" s="114">
        <v>0</v>
      </c>
      <c r="AP137" s="114">
        <f t="shared" si="119"/>
        <v>0</v>
      </c>
      <c r="AQ137" s="114">
        <f>AB137-AE137-AH137-AK137-AN137</f>
        <v>0</v>
      </c>
      <c r="AR137" s="114">
        <f>AC137-AF137-AI137-AL137-AO137</f>
        <v>0</v>
      </c>
      <c r="AS137" s="114">
        <f t="shared" si="120"/>
        <v>0</v>
      </c>
      <c r="AT137" s="114">
        <f>R137+V137-Z137</f>
        <v>0</v>
      </c>
      <c r="AU137" s="114">
        <f>S137+W137-AA137</f>
        <v>0</v>
      </c>
      <c r="AV137" s="114">
        <v>0</v>
      </c>
      <c r="AW137" s="114">
        <v>0</v>
      </c>
      <c r="AX137" s="114">
        <v>0</v>
      </c>
      <c r="AY137" s="114">
        <v>0</v>
      </c>
      <c r="AZ137" s="114">
        <f t="shared" si="133"/>
        <v>0</v>
      </c>
      <c r="BA137" s="114">
        <f t="shared" si="133"/>
        <v>0</v>
      </c>
    </row>
    <row r="138" spans="2:53" ht="29.25">
      <c r="B138" s="73" t="str">
        <f t="shared" si="126"/>
        <v>135500052001</v>
      </c>
      <c r="C138" s="99">
        <v>2023</v>
      </c>
      <c r="D138" s="99">
        <v>15</v>
      </c>
      <c r="E138" s="99">
        <v>1</v>
      </c>
      <c r="F138" s="99">
        <v>3</v>
      </c>
      <c r="G138" s="99">
        <v>5</v>
      </c>
      <c r="H138" s="99">
        <v>5000</v>
      </c>
      <c r="I138" s="99">
        <v>5200</v>
      </c>
      <c r="J138" s="99"/>
      <c r="K138" s="100" t="s">
        <v>46</v>
      </c>
      <c r="L138" s="100">
        <v>1</v>
      </c>
      <c r="M138" s="101" t="s">
        <v>134</v>
      </c>
      <c r="N138" s="102">
        <f>+N139</f>
        <v>0</v>
      </c>
      <c r="O138" s="102">
        <f>+O139</f>
        <v>39024751</v>
      </c>
      <c r="P138" s="102">
        <f t="shared" si="129"/>
        <v>39024751</v>
      </c>
      <c r="Q138" s="103"/>
      <c r="R138" s="104"/>
      <c r="S138" s="104"/>
      <c r="T138" s="102">
        <f>+T139</f>
        <v>0</v>
      </c>
      <c r="U138" s="102">
        <f t="shared" ref="U138:AC138" si="136">+U139</f>
        <v>0</v>
      </c>
      <c r="V138" s="102">
        <f t="shared" si="136"/>
        <v>0</v>
      </c>
      <c r="W138" s="102">
        <f t="shared" si="136"/>
        <v>0</v>
      </c>
      <c r="X138" s="102">
        <f t="shared" si="136"/>
        <v>0</v>
      </c>
      <c r="Y138" s="102">
        <f t="shared" si="136"/>
        <v>0</v>
      </c>
      <c r="Z138" s="102">
        <f t="shared" si="136"/>
        <v>0</v>
      </c>
      <c r="AA138" s="102">
        <f t="shared" si="136"/>
        <v>0</v>
      </c>
      <c r="AB138" s="102">
        <f t="shared" si="136"/>
        <v>0</v>
      </c>
      <c r="AC138" s="102">
        <f t="shared" si="136"/>
        <v>39024751</v>
      </c>
      <c r="AD138" s="102">
        <f t="shared" si="115"/>
        <v>39024751</v>
      </c>
      <c r="AE138" s="102">
        <f>+AE139</f>
        <v>0</v>
      </c>
      <c r="AF138" s="102">
        <f>+AF139</f>
        <v>0</v>
      </c>
      <c r="AG138" s="102">
        <f t="shared" si="116"/>
        <v>0</v>
      </c>
      <c r="AH138" s="102">
        <f>+AH139</f>
        <v>0</v>
      </c>
      <c r="AI138" s="102">
        <f>+AI139</f>
        <v>0</v>
      </c>
      <c r="AJ138" s="102">
        <f t="shared" si="117"/>
        <v>0</v>
      </c>
      <c r="AK138" s="102">
        <f>+AK139</f>
        <v>0</v>
      </c>
      <c r="AL138" s="102">
        <f>+AL139</f>
        <v>0</v>
      </c>
      <c r="AM138" s="102">
        <f t="shared" si="118"/>
        <v>0</v>
      </c>
      <c r="AN138" s="102">
        <f>+AN139</f>
        <v>0</v>
      </c>
      <c r="AO138" s="102">
        <f>+AO139</f>
        <v>0</v>
      </c>
      <c r="AP138" s="102">
        <f t="shared" si="119"/>
        <v>0</v>
      </c>
      <c r="AQ138" s="102">
        <f>+AQ139</f>
        <v>0</v>
      </c>
      <c r="AR138" s="102">
        <f>+AR139</f>
        <v>39024751</v>
      </c>
      <c r="AS138" s="102">
        <f t="shared" si="120"/>
        <v>39024751</v>
      </c>
      <c r="AT138" s="102"/>
      <c r="AU138" s="102"/>
      <c r="AV138" s="102"/>
      <c r="AW138" s="102"/>
      <c r="AX138" s="102"/>
      <c r="AY138" s="102"/>
      <c r="AZ138" s="102"/>
      <c r="BA138" s="102"/>
    </row>
    <row r="139" spans="2:53" ht="29.25">
      <c r="B139" s="73" t="str">
        <f t="shared" si="126"/>
        <v>135500052005231</v>
      </c>
      <c r="C139" s="105">
        <v>2023</v>
      </c>
      <c r="D139" s="105">
        <v>15</v>
      </c>
      <c r="E139" s="105">
        <v>1</v>
      </c>
      <c r="F139" s="105">
        <v>3</v>
      </c>
      <c r="G139" s="105">
        <v>5</v>
      </c>
      <c r="H139" s="105">
        <v>5000</v>
      </c>
      <c r="I139" s="105">
        <v>5200</v>
      </c>
      <c r="J139" s="105">
        <v>523</v>
      </c>
      <c r="K139" s="106"/>
      <c r="L139" s="106">
        <v>1</v>
      </c>
      <c r="M139" s="107" t="s">
        <v>135</v>
      </c>
      <c r="N139" s="108">
        <f>SUM(N140:N143)</f>
        <v>0</v>
      </c>
      <c r="O139" s="108">
        <f>SUM(O140:O143)</f>
        <v>39024751</v>
      </c>
      <c r="P139" s="108">
        <f t="shared" si="129"/>
        <v>39024751</v>
      </c>
      <c r="Q139" s="109"/>
      <c r="R139" s="110"/>
      <c r="S139" s="110"/>
      <c r="T139" s="108">
        <f>SUM(T140:T143)</f>
        <v>0</v>
      </c>
      <c r="U139" s="108">
        <f t="shared" ref="U139:AC139" si="137">SUM(U140:U143)</f>
        <v>0</v>
      </c>
      <c r="V139" s="108">
        <f t="shared" si="137"/>
        <v>0</v>
      </c>
      <c r="W139" s="108">
        <f t="shared" si="137"/>
        <v>0</v>
      </c>
      <c r="X139" s="108">
        <f t="shared" si="137"/>
        <v>0</v>
      </c>
      <c r="Y139" s="108">
        <f t="shared" si="137"/>
        <v>0</v>
      </c>
      <c r="Z139" s="108">
        <f t="shared" si="137"/>
        <v>0</v>
      </c>
      <c r="AA139" s="108">
        <f t="shared" si="137"/>
        <v>0</v>
      </c>
      <c r="AB139" s="108">
        <f t="shared" si="137"/>
        <v>0</v>
      </c>
      <c r="AC139" s="108">
        <f t="shared" si="137"/>
        <v>39024751</v>
      </c>
      <c r="AD139" s="108">
        <f t="shared" si="115"/>
        <v>39024751</v>
      </c>
      <c r="AE139" s="108">
        <f>SUM(AE140:AE143)</f>
        <v>0</v>
      </c>
      <c r="AF139" s="108">
        <f>SUM(AF140:AF143)</f>
        <v>0</v>
      </c>
      <c r="AG139" s="108">
        <f t="shared" si="116"/>
        <v>0</v>
      </c>
      <c r="AH139" s="108">
        <f>SUM(AH140:AH143)</f>
        <v>0</v>
      </c>
      <c r="AI139" s="108">
        <f>SUM(AI140:AI143)</f>
        <v>0</v>
      </c>
      <c r="AJ139" s="108">
        <f t="shared" si="117"/>
        <v>0</v>
      </c>
      <c r="AK139" s="108">
        <f>SUM(AK140:AK143)</f>
        <v>0</v>
      </c>
      <c r="AL139" s="108">
        <f>SUM(AL140:AL143)</f>
        <v>0</v>
      </c>
      <c r="AM139" s="108">
        <f t="shared" si="118"/>
        <v>0</v>
      </c>
      <c r="AN139" s="108">
        <f>SUM(AN140:AN143)</f>
        <v>0</v>
      </c>
      <c r="AO139" s="108">
        <f>SUM(AO140:AO143)</f>
        <v>0</v>
      </c>
      <c r="AP139" s="108">
        <f t="shared" si="119"/>
        <v>0</v>
      </c>
      <c r="AQ139" s="108">
        <f>SUM(AQ140:AQ143)</f>
        <v>0</v>
      </c>
      <c r="AR139" s="108">
        <f>SUM(AR140:AR143)</f>
        <v>39024751</v>
      </c>
      <c r="AS139" s="108">
        <f t="shared" si="120"/>
        <v>39024751</v>
      </c>
      <c r="AT139" s="108"/>
      <c r="AU139" s="108"/>
      <c r="AV139" s="108"/>
      <c r="AW139" s="108"/>
      <c r="AX139" s="108"/>
      <c r="AY139" s="108"/>
      <c r="AZ139" s="108"/>
      <c r="BA139" s="108"/>
    </row>
    <row r="140" spans="2:53" ht="29.25">
      <c r="B140" s="73" t="str">
        <f t="shared" si="126"/>
        <v>1355000520052311</v>
      </c>
      <c r="C140" s="111">
        <v>2023</v>
      </c>
      <c r="D140" s="111">
        <v>15</v>
      </c>
      <c r="E140" s="111">
        <v>1</v>
      </c>
      <c r="F140" s="111">
        <v>3</v>
      </c>
      <c r="G140" s="111">
        <v>5</v>
      </c>
      <c r="H140" s="111">
        <v>5000</v>
      </c>
      <c r="I140" s="111">
        <v>5200</v>
      </c>
      <c r="J140" s="111">
        <v>523</v>
      </c>
      <c r="K140" s="112">
        <v>1</v>
      </c>
      <c r="L140" s="112">
        <v>1</v>
      </c>
      <c r="M140" s="113" t="s">
        <v>136</v>
      </c>
      <c r="N140" s="114">
        <f>IFERROR(VLOOKUP($B140,[5]MEX!$B$51:$S$1084,13,0),0)</f>
        <v>0</v>
      </c>
      <c r="O140" s="114">
        <f>IFERROR(VLOOKUP($B140,[5]MEX!$B$51:$S$1084,14,0),0)</f>
        <v>24586396.359999999</v>
      </c>
      <c r="P140" s="114">
        <f t="shared" si="129"/>
        <v>24586396.359999999</v>
      </c>
      <c r="Q140" s="115" t="s">
        <v>60</v>
      </c>
      <c r="R140" s="116">
        <f>IFERROR(VLOOKUP($B140,[5]MEX!$B$51:$S$1084,17,0),0)</f>
        <v>1392</v>
      </c>
      <c r="S140" s="116">
        <f>IFERROR(VLOOKUP($B140,[5]MEX!$B$51:$S$1084,18,0),0)</f>
        <v>0</v>
      </c>
      <c r="T140" s="114">
        <v>0</v>
      </c>
      <c r="U140" s="114">
        <v>0</v>
      </c>
      <c r="V140" s="114">
        <v>0</v>
      </c>
      <c r="W140" s="114">
        <v>0</v>
      </c>
      <c r="X140" s="114">
        <v>0</v>
      </c>
      <c r="Y140" s="114">
        <v>0</v>
      </c>
      <c r="Z140" s="114">
        <v>0</v>
      </c>
      <c r="AA140" s="114">
        <v>0</v>
      </c>
      <c r="AB140" s="114">
        <f t="shared" ref="AB140:AC143" si="138">N140+T140-X140</f>
        <v>0</v>
      </c>
      <c r="AC140" s="114">
        <f t="shared" si="138"/>
        <v>24586396.359999999</v>
      </c>
      <c r="AD140" s="114">
        <f t="shared" si="115"/>
        <v>24586396.359999999</v>
      </c>
      <c r="AE140" s="114">
        <v>0</v>
      </c>
      <c r="AF140" s="114">
        <v>0</v>
      </c>
      <c r="AG140" s="114">
        <f t="shared" si="116"/>
        <v>0</v>
      </c>
      <c r="AH140" s="114">
        <v>0</v>
      </c>
      <c r="AI140" s="114">
        <v>0</v>
      </c>
      <c r="AJ140" s="114">
        <f t="shared" si="117"/>
        <v>0</v>
      </c>
      <c r="AK140" s="114">
        <v>0</v>
      </c>
      <c r="AL140" s="114">
        <v>0</v>
      </c>
      <c r="AM140" s="114">
        <f t="shared" si="118"/>
        <v>0</v>
      </c>
      <c r="AN140" s="114">
        <v>0</v>
      </c>
      <c r="AO140" s="114">
        <v>0</v>
      </c>
      <c r="AP140" s="114">
        <f t="shared" si="119"/>
        <v>0</v>
      </c>
      <c r="AQ140" s="114">
        <f t="shared" ref="AQ140:AR143" si="139">AB140-AE140-AH140-AK140-AN140</f>
        <v>0</v>
      </c>
      <c r="AR140" s="114">
        <f t="shared" si="139"/>
        <v>24586396.359999999</v>
      </c>
      <c r="AS140" s="114">
        <f t="shared" si="120"/>
        <v>24586396.359999999</v>
      </c>
      <c r="AT140" s="114">
        <f t="shared" ref="AT140:AU143" si="140">R140+V140-Z140</f>
        <v>1392</v>
      </c>
      <c r="AU140" s="114">
        <f t="shared" si="140"/>
        <v>0</v>
      </c>
      <c r="AV140" s="114">
        <v>0</v>
      </c>
      <c r="AW140" s="114">
        <v>0</v>
      </c>
      <c r="AX140" s="114">
        <v>0</v>
      </c>
      <c r="AY140" s="114">
        <v>0</v>
      </c>
      <c r="AZ140" s="114">
        <f t="shared" si="133"/>
        <v>1392</v>
      </c>
      <c r="BA140" s="114">
        <f t="shared" si="133"/>
        <v>0</v>
      </c>
    </row>
    <row r="141" spans="2:53" ht="58.5">
      <c r="B141" s="73" t="str">
        <f t="shared" si="126"/>
        <v>1355000520052321</v>
      </c>
      <c r="C141" s="111">
        <v>2023</v>
      </c>
      <c r="D141" s="111">
        <v>15</v>
      </c>
      <c r="E141" s="111">
        <v>1</v>
      </c>
      <c r="F141" s="111">
        <v>3</v>
      </c>
      <c r="G141" s="111">
        <v>5</v>
      </c>
      <c r="H141" s="111">
        <v>5000</v>
      </c>
      <c r="I141" s="111">
        <v>5200</v>
      </c>
      <c r="J141" s="111">
        <v>523</v>
      </c>
      <c r="K141" s="112">
        <v>2</v>
      </c>
      <c r="L141" s="112">
        <v>1</v>
      </c>
      <c r="M141" s="113" t="s">
        <v>137</v>
      </c>
      <c r="N141" s="114">
        <f>IFERROR(VLOOKUP($B141,[5]MEX!$B$51:$S$1084,13,0),0)</f>
        <v>0</v>
      </c>
      <c r="O141" s="114">
        <f>IFERROR(VLOOKUP($B141,[5]MEX!$B$51:$S$1084,14,0),0)</f>
        <v>2679500</v>
      </c>
      <c r="P141" s="114">
        <f t="shared" si="129"/>
        <v>2679500</v>
      </c>
      <c r="Q141" s="115" t="s">
        <v>60</v>
      </c>
      <c r="R141" s="116">
        <f>IFERROR(VLOOKUP($B141,[5]MEX!$B$51:$S$1084,17,0),0)</f>
        <v>168</v>
      </c>
      <c r="S141" s="116">
        <f>IFERROR(VLOOKUP($B141,[5]MEX!$B$51:$S$1084,18,0),0)</f>
        <v>0</v>
      </c>
      <c r="T141" s="114">
        <v>0</v>
      </c>
      <c r="U141" s="114">
        <v>0</v>
      </c>
      <c r="V141" s="114">
        <v>0</v>
      </c>
      <c r="W141" s="114">
        <v>0</v>
      </c>
      <c r="X141" s="114">
        <v>0</v>
      </c>
      <c r="Y141" s="114">
        <v>0</v>
      </c>
      <c r="Z141" s="114">
        <v>0</v>
      </c>
      <c r="AA141" s="114">
        <v>0</v>
      </c>
      <c r="AB141" s="114">
        <f t="shared" si="138"/>
        <v>0</v>
      </c>
      <c r="AC141" s="114">
        <f t="shared" si="138"/>
        <v>2679500</v>
      </c>
      <c r="AD141" s="114">
        <f t="shared" si="115"/>
        <v>2679500</v>
      </c>
      <c r="AE141" s="114">
        <v>0</v>
      </c>
      <c r="AF141" s="114">
        <v>0</v>
      </c>
      <c r="AG141" s="114">
        <f t="shared" si="116"/>
        <v>0</v>
      </c>
      <c r="AH141" s="114">
        <v>0</v>
      </c>
      <c r="AI141" s="114">
        <v>0</v>
      </c>
      <c r="AJ141" s="114">
        <f t="shared" si="117"/>
        <v>0</v>
      </c>
      <c r="AK141" s="114">
        <v>0</v>
      </c>
      <c r="AL141" s="114">
        <v>0</v>
      </c>
      <c r="AM141" s="114">
        <f t="shared" si="118"/>
        <v>0</v>
      </c>
      <c r="AN141" s="114">
        <v>0</v>
      </c>
      <c r="AO141" s="114">
        <v>0</v>
      </c>
      <c r="AP141" s="114">
        <f t="shared" si="119"/>
        <v>0</v>
      </c>
      <c r="AQ141" s="114">
        <f t="shared" si="139"/>
        <v>0</v>
      </c>
      <c r="AR141" s="114">
        <f t="shared" si="139"/>
        <v>2679500</v>
      </c>
      <c r="AS141" s="114">
        <f t="shared" si="120"/>
        <v>2679500</v>
      </c>
      <c r="AT141" s="114">
        <f t="shared" si="140"/>
        <v>168</v>
      </c>
      <c r="AU141" s="114">
        <f t="shared" si="140"/>
        <v>0</v>
      </c>
      <c r="AV141" s="114">
        <v>0</v>
      </c>
      <c r="AW141" s="114">
        <v>0</v>
      </c>
      <c r="AX141" s="114">
        <v>0</v>
      </c>
      <c r="AY141" s="114">
        <v>0</v>
      </c>
      <c r="AZ141" s="114">
        <f t="shared" si="133"/>
        <v>168</v>
      </c>
      <c r="BA141" s="114">
        <f t="shared" si="133"/>
        <v>0</v>
      </c>
    </row>
    <row r="142" spans="2:53" ht="29.25">
      <c r="B142" s="73" t="str">
        <f t="shared" si="126"/>
        <v>1355000520052331</v>
      </c>
      <c r="C142" s="111">
        <v>2023</v>
      </c>
      <c r="D142" s="111">
        <v>15</v>
      </c>
      <c r="E142" s="111">
        <v>1</v>
      </c>
      <c r="F142" s="111">
        <v>3</v>
      </c>
      <c r="G142" s="111">
        <v>5</v>
      </c>
      <c r="H142" s="111">
        <v>5000</v>
      </c>
      <c r="I142" s="111">
        <v>5200</v>
      </c>
      <c r="J142" s="111">
        <v>523</v>
      </c>
      <c r="K142" s="112">
        <v>3</v>
      </c>
      <c r="L142" s="112">
        <v>1</v>
      </c>
      <c r="M142" s="113" t="s">
        <v>138</v>
      </c>
      <c r="N142" s="114">
        <f>IFERROR(VLOOKUP($B142,[5]MEX!$B$51:$S$1084,13,0),0)</f>
        <v>0</v>
      </c>
      <c r="O142" s="114">
        <f>IFERROR(VLOOKUP($B142,[5]MEX!$B$51:$S$1084,14,0),0)</f>
        <v>2499991</v>
      </c>
      <c r="P142" s="114">
        <f t="shared" si="129"/>
        <v>2499991</v>
      </c>
      <c r="Q142" s="115" t="s">
        <v>60</v>
      </c>
      <c r="R142" s="116">
        <f>IFERROR(VLOOKUP($B142,[5]MEX!$B$51:$S$1084,17,0),0)</f>
        <v>164</v>
      </c>
      <c r="S142" s="116">
        <f>IFERROR(VLOOKUP($B142,[5]MEX!$B$51:$S$1084,18,0),0)</f>
        <v>0</v>
      </c>
      <c r="T142" s="114">
        <v>0</v>
      </c>
      <c r="U142" s="114">
        <v>0</v>
      </c>
      <c r="V142" s="114">
        <v>0</v>
      </c>
      <c r="W142" s="114">
        <v>0</v>
      </c>
      <c r="X142" s="114">
        <v>0</v>
      </c>
      <c r="Y142" s="114">
        <v>0</v>
      </c>
      <c r="Z142" s="114">
        <v>0</v>
      </c>
      <c r="AA142" s="114">
        <v>0</v>
      </c>
      <c r="AB142" s="114">
        <f t="shared" si="138"/>
        <v>0</v>
      </c>
      <c r="AC142" s="114">
        <f t="shared" si="138"/>
        <v>2499991</v>
      </c>
      <c r="AD142" s="114">
        <f t="shared" si="115"/>
        <v>2499991</v>
      </c>
      <c r="AE142" s="114">
        <v>0</v>
      </c>
      <c r="AF142" s="114">
        <v>0</v>
      </c>
      <c r="AG142" s="114">
        <f t="shared" si="116"/>
        <v>0</v>
      </c>
      <c r="AH142" s="114">
        <v>0</v>
      </c>
      <c r="AI142" s="114">
        <v>0</v>
      </c>
      <c r="AJ142" s="114">
        <f t="shared" si="117"/>
        <v>0</v>
      </c>
      <c r="AK142" s="114">
        <v>0</v>
      </c>
      <c r="AL142" s="114">
        <v>0</v>
      </c>
      <c r="AM142" s="114">
        <f t="shared" si="118"/>
        <v>0</v>
      </c>
      <c r="AN142" s="114">
        <v>0</v>
      </c>
      <c r="AO142" s="114">
        <v>0</v>
      </c>
      <c r="AP142" s="114">
        <f t="shared" si="119"/>
        <v>0</v>
      </c>
      <c r="AQ142" s="114">
        <f t="shared" si="139"/>
        <v>0</v>
      </c>
      <c r="AR142" s="114">
        <f t="shared" si="139"/>
        <v>2499991</v>
      </c>
      <c r="AS142" s="114">
        <f t="shared" si="120"/>
        <v>2499991</v>
      </c>
      <c r="AT142" s="114">
        <f t="shared" si="140"/>
        <v>164</v>
      </c>
      <c r="AU142" s="114">
        <f t="shared" si="140"/>
        <v>0</v>
      </c>
      <c r="AV142" s="114">
        <v>0</v>
      </c>
      <c r="AW142" s="114">
        <v>0</v>
      </c>
      <c r="AX142" s="114">
        <v>0</v>
      </c>
      <c r="AY142" s="114">
        <v>0</v>
      </c>
      <c r="AZ142" s="114">
        <f t="shared" si="133"/>
        <v>164</v>
      </c>
      <c r="BA142" s="114">
        <f t="shared" si="133"/>
        <v>0</v>
      </c>
    </row>
    <row r="143" spans="2:53" ht="29.25">
      <c r="B143" s="73" t="str">
        <f t="shared" si="126"/>
        <v>1355000520052341</v>
      </c>
      <c r="C143" s="111">
        <v>2023</v>
      </c>
      <c r="D143" s="111">
        <v>15</v>
      </c>
      <c r="E143" s="111">
        <v>1</v>
      </c>
      <c r="F143" s="111">
        <v>3</v>
      </c>
      <c r="G143" s="111">
        <v>5</v>
      </c>
      <c r="H143" s="111">
        <v>5000</v>
      </c>
      <c r="I143" s="111">
        <v>5200</v>
      </c>
      <c r="J143" s="111">
        <v>523</v>
      </c>
      <c r="K143" s="112">
        <v>4</v>
      </c>
      <c r="L143" s="112">
        <v>1</v>
      </c>
      <c r="M143" s="113" t="s">
        <v>139</v>
      </c>
      <c r="N143" s="114">
        <f>IFERROR(VLOOKUP($B143,[5]MEX!$B$51:$S$1084,13,0),0)</f>
        <v>0</v>
      </c>
      <c r="O143" s="114">
        <f>IFERROR(VLOOKUP($B143,[5]MEX!$B$51:$S$1084,14,0),0)</f>
        <v>9258863.6400000006</v>
      </c>
      <c r="P143" s="114">
        <f t="shared" si="129"/>
        <v>9258863.6400000006</v>
      </c>
      <c r="Q143" s="115" t="s">
        <v>60</v>
      </c>
      <c r="R143" s="116">
        <f>IFERROR(VLOOKUP($B143,[5]MEX!$B$51:$S$1084,17,0),0)</f>
        <v>353</v>
      </c>
      <c r="S143" s="116">
        <f>IFERROR(VLOOKUP($B143,[5]MEX!$B$51:$S$1084,18,0),0)</f>
        <v>0</v>
      </c>
      <c r="T143" s="114">
        <v>0</v>
      </c>
      <c r="U143" s="114">
        <v>0</v>
      </c>
      <c r="V143" s="114">
        <v>0</v>
      </c>
      <c r="W143" s="114">
        <v>0</v>
      </c>
      <c r="X143" s="114">
        <v>0</v>
      </c>
      <c r="Y143" s="114">
        <v>0</v>
      </c>
      <c r="Z143" s="114">
        <v>0</v>
      </c>
      <c r="AA143" s="114">
        <v>0</v>
      </c>
      <c r="AB143" s="114">
        <f t="shared" si="138"/>
        <v>0</v>
      </c>
      <c r="AC143" s="114">
        <f t="shared" si="138"/>
        <v>9258863.6400000006</v>
      </c>
      <c r="AD143" s="114">
        <f t="shared" si="115"/>
        <v>9258863.6400000006</v>
      </c>
      <c r="AE143" s="114">
        <v>0</v>
      </c>
      <c r="AF143" s="114">
        <v>0</v>
      </c>
      <c r="AG143" s="114">
        <f t="shared" si="116"/>
        <v>0</v>
      </c>
      <c r="AH143" s="114">
        <v>0</v>
      </c>
      <c r="AI143" s="114">
        <v>0</v>
      </c>
      <c r="AJ143" s="114">
        <f t="shared" si="117"/>
        <v>0</v>
      </c>
      <c r="AK143" s="114">
        <v>0</v>
      </c>
      <c r="AL143" s="114">
        <v>0</v>
      </c>
      <c r="AM143" s="114">
        <f t="shared" si="118"/>
        <v>0</v>
      </c>
      <c r="AN143" s="114">
        <v>0</v>
      </c>
      <c r="AO143" s="114">
        <v>0</v>
      </c>
      <c r="AP143" s="114">
        <f t="shared" si="119"/>
        <v>0</v>
      </c>
      <c r="AQ143" s="114">
        <f t="shared" si="139"/>
        <v>0</v>
      </c>
      <c r="AR143" s="114">
        <f t="shared" si="139"/>
        <v>9258863.6400000006</v>
      </c>
      <c r="AS143" s="114">
        <f t="shared" si="120"/>
        <v>9258863.6400000006</v>
      </c>
      <c r="AT143" s="114">
        <f t="shared" si="140"/>
        <v>353</v>
      </c>
      <c r="AU143" s="114">
        <f t="shared" si="140"/>
        <v>0</v>
      </c>
      <c r="AV143" s="114">
        <v>0</v>
      </c>
      <c r="AW143" s="114">
        <v>0</v>
      </c>
      <c r="AX143" s="114">
        <v>0</v>
      </c>
      <c r="AY143" s="114">
        <v>0</v>
      </c>
      <c r="AZ143" s="114">
        <f t="shared" si="133"/>
        <v>353</v>
      </c>
      <c r="BA143" s="114">
        <f t="shared" si="133"/>
        <v>0</v>
      </c>
    </row>
    <row r="144" spans="2:53" ht="29.25">
      <c r="B144" s="73" t="str">
        <f t="shared" si="126"/>
        <v>135500054001</v>
      </c>
      <c r="C144" s="99">
        <v>2023</v>
      </c>
      <c r="D144" s="99">
        <v>15</v>
      </c>
      <c r="E144" s="99">
        <v>1</v>
      </c>
      <c r="F144" s="99">
        <v>3</v>
      </c>
      <c r="G144" s="99">
        <v>5</v>
      </c>
      <c r="H144" s="99">
        <v>5000</v>
      </c>
      <c r="I144" s="99">
        <v>5400</v>
      </c>
      <c r="J144" s="99"/>
      <c r="K144" s="100" t="s">
        <v>46</v>
      </c>
      <c r="L144" s="100">
        <v>1</v>
      </c>
      <c r="M144" s="101" t="s">
        <v>140</v>
      </c>
      <c r="N144" s="102">
        <f>+N145</f>
        <v>0</v>
      </c>
      <c r="O144" s="102">
        <f>+O145</f>
        <v>1935811</v>
      </c>
      <c r="P144" s="102">
        <f t="shared" si="129"/>
        <v>1935811</v>
      </c>
      <c r="Q144" s="103"/>
      <c r="R144" s="104"/>
      <c r="S144" s="104"/>
      <c r="T144" s="102">
        <f>+T145</f>
        <v>0</v>
      </c>
      <c r="U144" s="102">
        <f t="shared" ref="U144:AC144" si="141">+U145</f>
        <v>0</v>
      </c>
      <c r="V144" s="102">
        <f t="shared" si="141"/>
        <v>0</v>
      </c>
      <c r="W144" s="102">
        <f t="shared" si="141"/>
        <v>0</v>
      </c>
      <c r="X144" s="102">
        <f t="shared" si="141"/>
        <v>0</v>
      </c>
      <c r="Y144" s="102">
        <f t="shared" si="141"/>
        <v>0</v>
      </c>
      <c r="Z144" s="102">
        <f t="shared" si="141"/>
        <v>0</v>
      </c>
      <c r="AA144" s="102">
        <f t="shared" si="141"/>
        <v>0</v>
      </c>
      <c r="AB144" s="102">
        <f t="shared" si="141"/>
        <v>0</v>
      </c>
      <c r="AC144" s="102">
        <f t="shared" si="141"/>
        <v>1935811</v>
      </c>
      <c r="AD144" s="102">
        <f t="shared" si="115"/>
        <v>1935811</v>
      </c>
      <c r="AE144" s="102">
        <f>+AE145</f>
        <v>0</v>
      </c>
      <c r="AF144" s="102">
        <f>+AF145</f>
        <v>0</v>
      </c>
      <c r="AG144" s="102">
        <f t="shared" si="116"/>
        <v>0</v>
      </c>
      <c r="AH144" s="102">
        <f>+AH145</f>
        <v>0</v>
      </c>
      <c r="AI144" s="102">
        <f>+AI145</f>
        <v>0</v>
      </c>
      <c r="AJ144" s="102">
        <f t="shared" si="117"/>
        <v>0</v>
      </c>
      <c r="AK144" s="102">
        <f>+AK145</f>
        <v>0</v>
      </c>
      <c r="AL144" s="102">
        <f>+AL145</f>
        <v>0</v>
      </c>
      <c r="AM144" s="102">
        <f t="shared" si="118"/>
        <v>0</v>
      </c>
      <c r="AN144" s="102">
        <f>+AN145</f>
        <v>0</v>
      </c>
      <c r="AO144" s="102">
        <f>+AO145</f>
        <v>0</v>
      </c>
      <c r="AP144" s="102">
        <f t="shared" si="119"/>
        <v>0</v>
      </c>
      <c r="AQ144" s="102">
        <f>+AQ145</f>
        <v>0</v>
      </c>
      <c r="AR144" s="102">
        <f>+AR145</f>
        <v>1935811</v>
      </c>
      <c r="AS144" s="102">
        <f t="shared" si="120"/>
        <v>1935811</v>
      </c>
      <c r="AT144" s="102"/>
      <c r="AU144" s="102"/>
      <c r="AV144" s="102"/>
      <c r="AW144" s="102"/>
      <c r="AX144" s="102"/>
      <c r="AY144" s="102"/>
      <c r="AZ144" s="102"/>
      <c r="BA144" s="102"/>
    </row>
    <row r="145" spans="1:53" ht="29.25">
      <c r="B145" s="73" t="str">
        <f t="shared" si="126"/>
        <v>135500054005411</v>
      </c>
      <c r="C145" s="105">
        <v>2023</v>
      </c>
      <c r="D145" s="105">
        <v>15</v>
      </c>
      <c r="E145" s="105">
        <v>1</v>
      </c>
      <c r="F145" s="105">
        <v>3</v>
      </c>
      <c r="G145" s="105">
        <v>5</v>
      </c>
      <c r="H145" s="105">
        <v>5000</v>
      </c>
      <c r="I145" s="105">
        <v>5400</v>
      </c>
      <c r="J145" s="105">
        <v>541</v>
      </c>
      <c r="K145" s="106"/>
      <c r="L145" s="106">
        <v>1</v>
      </c>
      <c r="M145" s="107" t="s">
        <v>141</v>
      </c>
      <c r="N145" s="108">
        <f>SUM(N146:N154)</f>
        <v>0</v>
      </c>
      <c r="O145" s="108">
        <f>SUM(O146:O154)</f>
        <v>1935811</v>
      </c>
      <c r="P145" s="108">
        <f t="shared" si="129"/>
        <v>1935811</v>
      </c>
      <c r="Q145" s="109"/>
      <c r="R145" s="110"/>
      <c r="S145" s="110"/>
      <c r="T145" s="108">
        <f>SUM(T146:T154)</f>
        <v>0</v>
      </c>
      <c r="U145" s="108">
        <f t="shared" ref="U145:AC145" si="142">SUM(U146:U154)</f>
        <v>0</v>
      </c>
      <c r="V145" s="108">
        <f t="shared" si="142"/>
        <v>0</v>
      </c>
      <c r="W145" s="108">
        <f t="shared" si="142"/>
        <v>0</v>
      </c>
      <c r="X145" s="108">
        <f t="shared" si="142"/>
        <v>0</v>
      </c>
      <c r="Y145" s="108">
        <f t="shared" si="142"/>
        <v>0</v>
      </c>
      <c r="Z145" s="108">
        <f t="shared" si="142"/>
        <v>0</v>
      </c>
      <c r="AA145" s="108">
        <f t="shared" si="142"/>
        <v>0</v>
      </c>
      <c r="AB145" s="108">
        <f t="shared" si="142"/>
        <v>0</v>
      </c>
      <c r="AC145" s="108">
        <f t="shared" si="142"/>
        <v>1935811</v>
      </c>
      <c r="AD145" s="108">
        <f t="shared" si="115"/>
        <v>1935811</v>
      </c>
      <c r="AE145" s="108">
        <f>SUM(AE146:AE154)</f>
        <v>0</v>
      </c>
      <c r="AF145" s="108">
        <f>SUM(AF146:AF154)</f>
        <v>0</v>
      </c>
      <c r="AG145" s="108">
        <f t="shared" si="116"/>
        <v>0</v>
      </c>
      <c r="AH145" s="108">
        <f>SUM(AH146:AH154)</f>
        <v>0</v>
      </c>
      <c r="AI145" s="108">
        <f>SUM(AI146:AI154)</f>
        <v>0</v>
      </c>
      <c r="AJ145" s="108">
        <f t="shared" si="117"/>
        <v>0</v>
      </c>
      <c r="AK145" s="108">
        <f>SUM(AK146:AK154)</f>
        <v>0</v>
      </c>
      <c r="AL145" s="108">
        <f>SUM(AL146:AL154)</f>
        <v>0</v>
      </c>
      <c r="AM145" s="108">
        <f t="shared" si="118"/>
        <v>0</v>
      </c>
      <c r="AN145" s="108">
        <f>SUM(AN146:AN154)</f>
        <v>0</v>
      </c>
      <c r="AO145" s="108">
        <f>SUM(AO146:AO154)</f>
        <v>0</v>
      </c>
      <c r="AP145" s="108">
        <f t="shared" si="119"/>
        <v>0</v>
      </c>
      <c r="AQ145" s="108">
        <f>SUM(AQ146:AQ154)</f>
        <v>0</v>
      </c>
      <c r="AR145" s="108">
        <f>SUM(AR146:AR154)</f>
        <v>1935811</v>
      </c>
      <c r="AS145" s="108">
        <f t="shared" si="120"/>
        <v>1935811</v>
      </c>
      <c r="AT145" s="108"/>
      <c r="AU145" s="108"/>
      <c r="AV145" s="108"/>
      <c r="AW145" s="108"/>
      <c r="AX145" s="108"/>
      <c r="AY145" s="108"/>
      <c r="AZ145" s="108"/>
      <c r="BA145" s="108"/>
    </row>
    <row r="146" spans="1:53" ht="29.25">
      <c r="B146" s="73" t="str">
        <f t="shared" si="126"/>
        <v>1355000540054111</v>
      </c>
      <c r="C146" s="111">
        <v>2023</v>
      </c>
      <c r="D146" s="111">
        <v>15</v>
      </c>
      <c r="E146" s="111">
        <v>1</v>
      </c>
      <c r="F146" s="111">
        <v>3</v>
      </c>
      <c r="G146" s="111">
        <v>5</v>
      </c>
      <c r="H146" s="111">
        <v>5000</v>
      </c>
      <c r="I146" s="111">
        <v>5400</v>
      </c>
      <c r="J146" s="111">
        <v>541</v>
      </c>
      <c r="K146" s="112">
        <v>1</v>
      </c>
      <c r="L146" s="112">
        <v>1</v>
      </c>
      <c r="M146" s="113" t="s">
        <v>142</v>
      </c>
      <c r="N146" s="114">
        <f>IFERROR(VLOOKUP($B146,[5]MEX!$B$51:$S$1084,13,0),0)</f>
        <v>0</v>
      </c>
      <c r="O146" s="114">
        <f>IFERROR(VLOOKUP($B146,[5]MEX!$B$51:$S$1084,14,0),0)</f>
        <v>1935811</v>
      </c>
      <c r="P146" s="114">
        <f t="shared" si="129"/>
        <v>1935811</v>
      </c>
      <c r="Q146" s="115" t="s">
        <v>60</v>
      </c>
      <c r="R146" s="116">
        <f>IFERROR(VLOOKUP($B146,[5]MEX!$B$51:$S$1084,17,0),0)</f>
        <v>145</v>
      </c>
      <c r="S146" s="116">
        <f>IFERROR(VLOOKUP($B146,[5]MEX!$B$51:$S$1084,18,0),0)</f>
        <v>0</v>
      </c>
      <c r="T146" s="114">
        <v>0</v>
      </c>
      <c r="U146" s="114">
        <v>0</v>
      </c>
      <c r="V146" s="114">
        <v>0</v>
      </c>
      <c r="W146" s="114">
        <v>0</v>
      </c>
      <c r="X146" s="114">
        <v>0</v>
      </c>
      <c r="Y146" s="114">
        <v>0</v>
      </c>
      <c r="Z146" s="114">
        <v>0</v>
      </c>
      <c r="AA146" s="114">
        <v>0</v>
      </c>
      <c r="AB146" s="114">
        <f t="shared" ref="AB146:AC154" si="143">N146+T146-X146</f>
        <v>0</v>
      </c>
      <c r="AC146" s="114">
        <f t="shared" si="143"/>
        <v>1935811</v>
      </c>
      <c r="AD146" s="114">
        <f t="shared" si="115"/>
        <v>1935811</v>
      </c>
      <c r="AE146" s="114">
        <v>0</v>
      </c>
      <c r="AF146" s="114">
        <v>0</v>
      </c>
      <c r="AG146" s="114">
        <f t="shared" si="116"/>
        <v>0</v>
      </c>
      <c r="AH146" s="114">
        <v>0</v>
      </c>
      <c r="AI146" s="114">
        <v>0</v>
      </c>
      <c r="AJ146" s="114">
        <f t="shared" si="117"/>
        <v>0</v>
      </c>
      <c r="AK146" s="114">
        <v>0</v>
      </c>
      <c r="AL146" s="114">
        <v>0</v>
      </c>
      <c r="AM146" s="114">
        <f t="shared" si="118"/>
        <v>0</v>
      </c>
      <c r="AN146" s="114">
        <v>0</v>
      </c>
      <c r="AO146" s="114">
        <v>0</v>
      </c>
      <c r="AP146" s="114">
        <f t="shared" si="119"/>
        <v>0</v>
      </c>
      <c r="AQ146" s="114">
        <f t="shared" ref="AQ146:AR154" si="144">AB146-AE146-AH146-AK146-AN146</f>
        <v>0</v>
      </c>
      <c r="AR146" s="114">
        <f t="shared" si="144"/>
        <v>1935811</v>
      </c>
      <c r="AS146" s="114">
        <f t="shared" si="120"/>
        <v>1935811</v>
      </c>
      <c r="AT146" s="114">
        <f t="shared" ref="AT146:AU154" si="145">R146+V146-Z146</f>
        <v>145</v>
      </c>
      <c r="AU146" s="114">
        <f t="shared" si="145"/>
        <v>0</v>
      </c>
      <c r="AV146" s="114">
        <v>0</v>
      </c>
      <c r="AW146" s="114">
        <v>0</v>
      </c>
      <c r="AX146" s="114">
        <v>0</v>
      </c>
      <c r="AY146" s="114">
        <v>0</v>
      </c>
      <c r="AZ146" s="114">
        <f t="shared" si="133"/>
        <v>145</v>
      </c>
      <c r="BA146" s="114">
        <f t="shared" si="133"/>
        <v>0</v>
      </c>
    </row>
    <row r="147" spans="1:53" ht="29.25" hidden="1">
      <c r="A147" s="4"/>
      <c r="B147" s="73" t="str">
        <f t="shared" si="126"/>
        <v>1355000540054121</v>
      </c>
      <c r="C147" s="111">
        <v>2023</v>
      </c>
      <c r="D147" s="111">
        <v>15</v>
      </c>
      <c r="E147" s="111">
        <v>1</v>
      </c>
      <c r="F147" s="111">
        <v>3</v>
      </c>
      <c r="G147" s="111">
        <v>5</v>
      </c>
      <c r="H147" s="111">
        <v>5000</v>
      </c>
      <c r="I147" s="111">
        <v>5400</v>
      </c>
      <c r="J147" s="111">
        <v>541</v>
      </c>
      <c r="K147" s="112">
        <v>2</v>
      </c>
      <c r="L147" s="112">
        <v>1</v>
      </c>
      <c r="M147" s="113" t="s">
        <v>143</v>
      </c>
      <c r="N147" s="114">
        <f>IFERROR(VLOOKUP($B147,[5]MEX!$B$51:$S$1084,13,0),0)</f>
        <v>0</v>
      </c>
      <c r="O147" s="114">
        <f>IFERROR(VLOOKUP($B147,[5]MEX!$B$51:$S$1084,14,0),0)</f>
        <v>0</v>
      </c>
      <c r="P147" s="114">
        <f t="shared" si="129"/>
        <v>0</v>
      </c>
      <c r="Q147" s="115" t="s">
        <v>60</v>
      </c>
      <c r="R147" s="116">
        <f>IFERROR(VLOOKUP($B147,[5]MEX!$B$51:$S$1084,17,0),0)</f>
        <v>0</v>
      </c>
      <c r="S147" s="116">
        <f>IFERROR(VLOOKUP($B147,[5]MEX!$B$51:$S$1084,18,0),0)</f>
        <v>0</v>
      </c>
      <c r="T147" s="114">
        <v>0</v>
      </c>
      <c r="U147" s="114">
        <v>0</v>
      </c>
      <c r="V147" s="114">
        <v>0</v>
      </c>
      <c r="W147" s="114">
        <v>0</v>
      </c>
      <c r="X147" s="114">
        <v>0</v>
      </c>
      <c r="Y147" s="114">
        <v>0</v>
      </c>
      <c r="Z147" s="114">
        <v>0</v>
      </c>
      <c r="AA147" s="114">
        <v>0</v>
      </c>
      <c r="AB147" s="114">
        <f t="shared" si="143"/>
        <v>0</v>
      </c>
      <c r="AC147" s="114">
        <f t="shared" si="143"/>
        <v>0</v>
      </c>
      <c r="AD147" s="114">
        <f t="shared" si="115"/>
        <v>0</v>
      </c>
      <c r="AE147" s="114">
        <v>0</v>
      </c>
      <c r="AF147" s="114">
        <v>0</v>
      </c>
      <c r="AG147" s="114">
        <f t="shared" si="116"/>
        <v>0</v>
      </c>
      <c r="AH147" s="114">
        <v>0</v>
      </c>
      <c r="AI147" s="114">
        <v>0</v>
      </c>
      <c r="AJ147" s="114">
        <f t="shared" si="117"/>
        <v>0</v>
      </c>
      <c r="AK147" s="114">
        <v>0</v>
      </c>
      <c r="AL147" s="114">
        <v>0</v>
      </c>
      <c r="AM147" s="114">
        <f t="shared" si="118"/>
        <v>0</v>
      </c>
      <c r="AN147" s="114">
        <v>0</v>
      </c>
      <c r="AO147" s="114">
        <v>0</v>
      </c>
      <c r="AP147" s="114">
        <f t="shared" si="119"/>
        <v>0</v>
      </c>
      <c r="AQ147" s="114">
        <f t="shared" si="144"/>
        <v>0</v>
      </c>
      <c r="AR147" s="114">
        <f t="shared" si="144"/>
        <v>0</v>
      </c>
      <c r="AS147" s="114">
        <f t="shared" si="120"/>
        <v>0</v>
      </c>
      <c r="AT147" s="114">
        <f t="shared" si="145"/>
        <v>0</v>
      </c>
      <c r="AU147" s="114">
        <f t="shared" si="145"/>
        <v>0</v>
      </c>
      <c r="AV147" s="114">
        <v>0</v>
      </c>
      <c r="AW147" s="114">
        <v>0</v>
      </c>
      <c r="AX147" s="114">
        <v>0</v>
      </c>
      <c r="AY147" s="114">
        <v>0</v>
      </c>
      <c r="AZ147" s="114">
        <f t="shared" si="133"/>
        <v>0</v>
      </c>
      <c r="BA147" s="114">
        <f t="shared" si="133"/>
        <v>0</v>
      </c>
    </row>
    <row r="148" spans="1:53" ht="29.25" hidden="1">
      <c r="A148" s="4"/>
      <c r="B148" s="73" t="str">
        <f t="shared" si="126"/>
        <v>1355000540054131</v>
      </c>
      <c r="C148" s="111">
        <v>2023</v>
      </c>
      <c r="D148" s="111">
        <v>15</v>
      </c>
      <c r="E148" s="111">
        <v>1</v>
      </c>
      <c r="F148" s="111">
        <v>3</v>
      </c>
      <c r="G148" s="111">
        <v>5</v>
      </c>
      <c r="H148" s="111">
        <v>5000</v>
      </c>
      <c r="I148" s="111">
        <v>5400</v>
      </c>
      <c r="J148" s="111">
        <v>541</v>
      </c>
      <c r="K148" s="112">
        <v>3</v>
      </c>
      <c r="L148" s="112">
        <v>1</v>
      </c>
      <c r="M148" s="113" t="s">
        <v>144</v>
      </c>
      <c r="N148" s="114">
        <f>IFERROR(VLOOKUP($B148,[5]MEX!$B$51:$S$1084,13,0),0)</f>
        <v>0</v>
      </c>
      <c r="O148" s="114">
        <f>IFERROR(VLOOKUP($B148,[5]MEX!$B$51:$S$1084,14,0),0)</f>
        <v>0</v>
      </c>
      <c r="P148" s="114">
        <f t="shared" si="129"/>
        <v>0</v>
      </c>
      <c r="Q148" s="115" t="s">
        <v>60</v>
      </c>
      <c r="R148" s="116">
        <f>IFERROR(VLOOKUP($B148,[5]MEX!$B$51:$S$1084,17,0),0)</f>
        <v>0</v>
      </c>
      <c r="S148" s="116">
        <f>IFERROR(VLOOKUP($B148,[5]MEX!$B$51:$S$1084,18,0),0)</f>
        <v>0</v>
      </c>
      <c r="T148" s="114">
        <v>0</v>
      </c>
      <c r="U148" s="114">
        <v>0</v>
      </c>
      <c r="V148" s="114">
        <v>0</v>
      </c>
      <c r="W148" s="114">
        <v>0</v>
      </c>
      <c r="X148" s="114">
        <v>0</v>
      </c>
      <c r="Y148" s="114">
        <v>0</v>
      </c>
      <c r="Z148" s="114">
        <v>0</v>
      </c>
      <c r="AA148" s="114">
        <v>0</v>
      </c>
      <c r="AB148" s="114">
        <f t="shared" si="143"/>
        <v>0</v>
      </c>
      <c r="AC148" s="114">
        <f t="shared" si="143"/>
        <v>0</v>
      </c>
      <c r="AD148" s="114">
        <f t="shared" si="115"/>
        <v>0</v>
      </c>
      <c r="AE148" s="114">
        <v>0</v>
      </c>
      <c r="AF148" s="114">
        <v>0</v>
      </c>
      <c r="AG148" s="114">
        <f t="shared" si="116"/>
        <v>0</v>
      </c>
      <c r="AH148" s="114">
        <v>0</v>
      </c>
      <c r="AI148" s="114">
        <v>0</v>
      </c>
      <c r="AJ148" s="114">
        <f t="shared" si="117"/>
        <v>0</v>
      </c>
      <c r="AK148" s="114">
        <v>0</v>
      </c>
      <c r="AL148" s="114">
        <v>0</v>
      </c>
      <c r="AM148" s="114">
        <f t="shared" si="118"/>
        <v>0</v>
      </c>
      <c r="AN148" s="114">
        <v>0</v>
      </c>
      <c r="AO148" s="114">
        <v>0</v>
      </c>
      <c r="AP148" s="114">
        <f t="shared" si="119"/>
        <v>0</v>
      </c>
      <c r="AQ148" s="114">
        <f t="shared" si="144"/>
        <v>0</v>
      </c>
      <c r="AR148" s="114">
        <f t="shared" si="144"/>
        <v>0</v>
      </c>
      <c r="AS148" s="114">
        <f t="shared" si="120"/>
        <v>0</v>
      </c>
      <c r="AT148" s="114">
        <f t="shared" si="145"/>
        <v>0</v>
      </c>
      <c r="AU148" s="114">
        <f t="shared" si="145"/>
        <v>0</v>
      </c>
      <c r="AV148" s="114">
        <v>0</v>
      </c>
      <c r="AW148" s="114">
        <v>0</v>
      </c>
      <c r="AX148" s="114">
        <v>0</v>
      </c>
      <c r="AY148" s="114">
        <v>0</v>
      </c>
      <c r="AZ148" s="114">
        <f t="shared" si="133"/>
        <v>0</v>
      </c>
      <c r="BA148" s="114">
        <f t="shared" si="133"/>
        <v>0</v>
      </c>
    </row>
    <row r="149" spans="1:53" ht="29.25" hidden="1">
      <c r="A149" s="4"/>
      <c r="B149" s="73" t="str">
        <f t="shared" si="126"/>
        <v>1355000540054141</v>
      </c>
      <c r="C149" s="111">
        <v>2023</v>
      </c>
      <c r="D149" s="111">
        <v>15</v>
      </c>
      <c r="E149" s="111">
        <v>1</v>
      </c>
      <c r="F149" s="111">
        <v>3</v>
      </c>
      <c r="G149" s="111">
        <v>5</v>
      </c>
      <c r="H149" s="111">
        <v>5000</v>
      </c>
      <c r="I149" s="111">
        <v>5400</v>
      </c>
      <c r="J149" s="111">
        <v>541</v>
      </c>
      <c r="K149" s="112">
        <v>4</v>
      </c>
      <c r="L149" s="112">
        <v>1</v>
      </c>
      <c r="M149" s="113" t="s">
        <v>145</v>
      </c>
      <c r="N149" s="114">
        <f>IFERROR(VLOOKUP($B149,[5]MEX!$B$51:$S$1084,13,0),0)</f>
        <v>0</v>
      </c>
      <c r="O149" s="114">
        <f>IFERROR(VLOOKUP($B149,[5]MEX!$B$51:$S$1084,14,0),0)</f>
        <v>0</v>
      </c>
      <c r="P149" s="114">
        <f t="shared" si="129"/>
        <v>0</v>
      </c>
      <c r="Q149" s="115" t="s">
        <v>60</v>
      </c>
      <c r="R149" s="116">
        <f>IFERROR(VLOOKUP($B149,[5]MEX!$B$51:$S$1084,17,0),0)</f>
        <v>0</v>
      </c>
      <c r="S149" s="116">
        <f>IFERROR(VLOOKUP($B149,[5]MEX!$B$51:$S$1084,18,0),0)</f>
        <v>0</v>
      </c>
      <c r="T149" s="114">
        <v>0</v>
      </c>
      <c r="U149" s="114">
        <v>0</v>
      </c>
      <c r="V149" s="114">
        <v>0</v>
      </c>
      <c r="W149" s="114">
        <v>0</v>
      </c>
      <c r="X149" s="114">
        <v>0</v>
      </c>
      <c r="Y149" s="114">
        <v>0</v>
      </c>
      <c r="Z149" s="114">
        <v>0</v>
      </c>
      <c r="AA149" s="114">
        <v>0</v>
      </c>
      <c r="AB149" s="114">
        <f t="shared" si="143"/>
        <v>0</v>
      </c>
      <c r="AC149" s="114">
        <f t="shared" si="143"/>
        <v>0</v>
      </c>
      <c r="AD149" s="114">
        <f t="shared" si="115"/>
        <v>0</v>
      </c>
      <c r="AE149" s="114">
        <v>0</v>
      </c>
      <c r="AF149" s="114">
        <v>0</v>
      </c>
      <c r="AG149" s="114">
        <f t="shared" si="116"/>
        <v>0</v>
      </c>
      <c r="AH149" s="114">
        <v>0</v>
      </c>
      <c r="AI149" s="114">
        <v>0</v>
      </c>
      <c r="AJ149" s="114">
        <f t="shared" si="117"/>
        <v>0</v>
      </c>
      <c r="AK149" s="114">
        <v>0</v>
      </c>
      <c r="AL149" s="114">
        <v>0</v>
      </c>
      <c r="AM149" s="114">
        <f t="shared" si="118"/>
        <v>0</v>
      </c>
      <c r="AN149" s="114">
        <v>0</v>
      </c>
      <c r="AO149" s="114">
        <v>0</v>
      </c>
      <c r="AP149" s="114">
        <f t="shared" si="119"/>
        <v>0</v>
      </c>
      <c r="AQ149" s="114">
        <f t="shared" si="144"/>
        <v>0</v>
      </c>
      <c r="AR149" s="114">
        <f t="shared" si="144"/>
        <v>0</v>
      </c>
      <c r="AS149" s="114">
        <f t="shared" si="120"/>
        <v>0</v>
      </c>
      <c r="AT149" s="114">
        <f t="shared" si="145"/>
        <v>0</v>
      </c>
      <c r="AU149" s="114">
        <f t="shared" si="145"/>
        <v>0</v>
      </c>
      <c r="AV149" s="114">
        <v>0</v>
      </c>
      <c r="AW149" s="114">
        <v>0</v>
      </c>
      <c r="AX149" s="114">
        <v>0</v>
      </c>
      <c r="AY149" s="114">
        <v>0</v>
      </c>
      <c r="AZ149" s="114">
        <f t="shared" si="133"/>
        <v>0</v>
      </c>
      <c r="BA149" s="114">
        <f t="shared" si="133"/>
        <v>0</v>
      </c>
    </row>
    <row r="150" spans="1:53" ht="29.25" hidden="1">
      <c r="A150" s="4"/>
      <c r="B150" s="73" t="str">
        <f t="shared" si="126"/>
        <v>1355000540054151</v>
      </c>
      <c r="C150" s="111">
        <v>2023</v>
      </c>
      <c r="D150" s="111">
        <v>15</v>
      </c>
      <c r="E150" s="111">
        <v>1</v>
      </c>
      <c r="F150" s="111">
        <v>3</v>
      </c>
      <c r="G150" s="111">
        <v>5</v>
      </c>
      <c r="H150" s="111">
        <v>5000</v>
      </c>
      <c r="I150" s="111">
        <v>5400</v>
      </c>
      <c r="J150" s="111">
        <v>541</v>
      </c>
      <c r="K150" s="112">
        <v>5</v>
      </c>
      <c r="L150" s="112">
        <v>1</v>
      </c>
      <c r="M150" s="113" t="s">
        <v>146</v>
      </c>
      <c r="N150" s="114">
        <f>IFERROR(VLOOKUP($B150,[5]MEX!$B$51:$S$1084,13,0),0)</f>
        <v>0</v>
      </c>
      <c r="O150" s="114">
        <f>IFERROR(VLOOKUP($B150,[5]MEX!$B$51:$S$1084,14,0),0)</f>
        <v>0</v>
      </c>
      <c r="P150" s="114">
        <f t="shared" si="129"/>
        <v>0</v>
      </c>
      <c r="Q150" s="115" t="s">
        <v>60</v>
      </c>
      <c r="R150" s="116">
        <f>IFERROR(VLOOKUP($B150,[5]MEX!$B$51:$S$1084,17,0),0)</f>
        <v>0</v>
      </c>
      <c r="S150" s="116">
        <f>IFERROR(VLOOKUP($B150,[5]MEX!$B$51:$S$1084,18,0),0)</f>
        <v>0</v>
      </c>
      <c r="T150" s="114">
        <v>0</v>
      </c>
      <c r="U150" s="114">
        <v>0</v>
      </c>
      <c r="V150" s="114">
        <v>0</v>
      </c>
      <c r="W150" s="114">
        <v>0</v>
      </c>
      <c r="X150" s="114">
        <v>0</v>
      </c>
      <c r="Y150" s="114">
        <v>0</v>
      </c>
      <c r="Z150" s="114">
        <v>0</v>
      </c>
      <c r="AA150" s="114">
        <v>0</v>
      </c>
      <c r="AB150" s="114">
        <f t="shared" si="143"/>
        <v>0</v>
      </c>
      <c r="AC150" s="114">
        <f t="shared" si="143"/>
        <v>0</v>
      </c>
      <c r="AD150" s="114">
        <f t="shared" si="115"/>
        <v>0</v>
      </c>
      <c r="AE150" s="114">
        <v>0</v>
      </c>
      <c r="AF150" s="114">
        <v>0</v>
      </c>
      <c r="AG150" s="114">
        <f t="shared" si="116"/>
        <v>0</v>
      </c>
      <c r="AH150" s="114">
        <v>0</v>
      </c>
      <c r="AI150" s="114">
        <v>0</v>
      </c>
      <c r="AJ150" s="114">
        <f t="shared" si="117"/>
        <v>0</v>
      </c>
      <c r="AK150" s="114">
        <v>0</v>
      </c>
      <c r="AL150" s="114">
        <v>0</v>
      </c>
      <c r="AM150" s="114">
        <f t="shared" si="118"/>
        <v>0</v>
      </c>
      <c r="AN150" s="114">
        <v>0</v>
      </c>
      <c r="AO150" s="114">
        <v>0</v>
      </c>
      <c r="AP150" s="114">
        <f t="shared" si="119"/>
        <v>0</v>
      </c>
      <c r="AQ150" s="114">
        <f t="shared" si="144"/>
        <v>0</v>
      </c>
      <c r="AR150" s="114">
        <f t="shared" si="144"/>
        <v>0</v>
      </c>
      <c r="AS150" s="114">
        <f t="shared" si="120"/>
        <v>0</v>
      </c>
      <c r="AT150" s="114">
        <f t="shared" si="145"/>
        <v>0</v>
      </c>
      <c r="AU150" s="114">
        <f t="shared" si="145"/>
        <v>0</v>
      </c>
      <c r="AV150" s="114">
        <v>0</v>
      </c>
      <c r="AW150" s="114">
        <v>0</v>
      </c>
      <c r="AX150" s="114">
        <v>0</v>
      </c>
      <c r="AY150" s="114">
        <v>0</v>
      </c>
      <c r="AZ150" s="114">
        <f t="shared" si="133"/>
        <v>0</v>
      </c>
      <c r="BA150" s="114">
        <f t="shared" si="133"/>
        <v>0</v>
      </c>
    </row>
    <row r="151" spans="1:53" ht="29.25" hidden="1">
      <c r="A151" s="4"/>
      <c r="B151" s="73" t="str">
        <f t="shared" si="126"/>
        <v>1355000540054161</v>
      </c>
      <c r="C151" s="111">
        <v>2023</v>
      </c>
      <c r="D151" s="111">
        <v>15</v>
      </c>
      <c r="E151" s="111">
        <v>1</v>
      </c>
      <c r="F151" s="111">
        <v>3</v>
      </c>
      <c r="G151" s="111">
        <v>5</v>
      </c>
      <c r="H151" s="111">
        <v>5000</v>
      </c>
      <c r="I151" s="111">
        <v>5400</v>
      </c>
      <c r="J151" s="111">
        <v>541</v>
      </c>
      <c r="K151" s="112">
        <v>6</v>
      </c>
      <c r="L151" s="112">
        <v>1</v>
      </c>
      <c r="M151" s="113" t="s">
        <v>147</v>
      </c>
      <c r="N151" s="114">
        <f>IFERROR(VLOOKUP($B151,[5]MEX!$B$51:$S$1084,13,0),0)</f>
        <v>0</v>
      </c>
      <c r="O151" s="114">
        <f>IFERROR(VLOOKUP($B151,[5]MEX!$B$51:$S$1084,14,0),0)</f>
        <v>0</v>
      </c>
      <c r="P151" s="114">
        <f t="shared" si="129"/>
        <v>0</v>
      </c>
      <c r="Q151" s="115" t="s">
        <v>60</v>
      </c>
      <c r="R151" s="116">
        <f>IFERROR(VLOOKUP($B151,[5]MEX!$B$51:$S$1084,17,0),0)</f>
        <v>0</v>
      </c>
      <c r="S151" s="116">
        <f>IFERROR(VLOOKUP($B151,[5]MEX!$B$51:$S$1084,18,0),0)</f>
        <v>0</v>
      </c>
      <c r="T151" s="114">
        <v>0</v>
      </c>
      <c r="U151" s="114">
        <v>0</v>
      </c>
      <c r="V151" s="114">
        <v>0</v>
      </c>
      <c r="W151" s="114">
        <v>0</v>
      </c>
      <c r="X151" s="114">
        <v>0</v>
      </c>
      <c r="Y151" s="114">
        <v>0</v>
      </c>
      <c r="Z151" s="114">
        <v>0</v>
      </c>
      <c r="AA151" s="114">
        <v>0</v>
      </c>
      <c r="AB151" s="114">
        <f t="shared" si="143"/>
        <v>0</v>
      </c>
      <c r="AC151" s="114">
        <f t="shared" si="143"/>
        <v>0</v>
      </c>
      <c r="AD151" s="114">
        <f t="shared" si="115"/>
        <v>0</v>
      </c>
      <c r="AE151" s="114">
        <v>0</v>
      </c>
      <c r="AF151" s="114">
        <v>0</v>
      </c>
      <c r="AG151" s="114">
        <f t="shared" si="116"/>
        <v>0</v>
      </c>
      <c r="AH151" s="114">
        <v>0</v>
      </c>
      <c r="AI151" s="114">
        <v>0</v>
      </c>
      <c r="AJ151" s="114">
        <f t="shared" si="117"/>
        <v>0</v>
      </c>
      <c r="AK151" s="114">
        <v>0</v>
      </c>
      <c r="AL151" s="114">
        <v>0</v>
      </c>
      <c r="AM151" s="114">
        <f t="shared" si="118"/>
        <v>0</v>
      </c>
      <c r="AN151" s="114">
        <v>0</v>
      </c>
      <c r="AO151" s="114">
        <v>0</v>
      </c>
      <c r="AP151" s="114">
        <f t="shared" si="119"/>
        <v>0</v>
      </c>
      <c r="AQ151" s="114">
        <f t="shared" si="144"/>
        <v>0</v>
      </c>
      <c r="AR151" s="114">
        <f t="shared" si="144"/>
        <v>0</v>
      </c>
      <c r="AS151" s="114">
        <f t="shared" si="120"/>
        <v>0</v>
      </c>
      <c r="AT151" s="114">
        <f t="shared" si="145"/>
        <v>0</v>
      </c>
      <c r="AU151" s="114">
        <f t="shared" si="145"/>
        <v>0</v>
      </c>
      <c r="AV151" s="114">
        <v>0</v>
      </c>
      <c r="AW151" s="114">
        <v>0</v>
      </c>
      <c r="AX151" s="114">
        <v>0</v>
      </c>
      <c r="AY151" s="114">
        <v>0</v>
      </c>
      <c r="AZ151" s="114">
        <f t="shared" si="133"/>
        <v>0</v>
      </c>
      <c r="BA151" s="114">
        <f t="shared" si="133"/>
        <v>0</v>
      </c>
    </row>
    <row r="152" spans="1:53" ht="29.25" hidden="1">
      <c r="A152" s="4"/>
      <c r="B152" s="73" t="str">
        <f>+CONCATENATE(E152,F152,G152,H152,I152,J152,K152,L152)</f>
        <v>1355000540054171</v>
      </c>
      <c r="C152" s="111">
        <v>2023</v>
      </c>
      <c r="D152" s="111">
        <v>15</v>
      </c>
      <c r="E152" s="111">
        <v>1</v>
      </c>
      <c r="F152" s="111">
        <v>3</v>
      </c>
      <c r="G152" s="111">
        <v>5</v>
      </c>
      <c r="H152" s="111">
        <v>5000</v>
      </c>
      <c r="I152" s="111">
        <v>5400</v>
      </c>
      <c r="J152" s="111">
        <v>541</v>
      </c>
      <c r="K152" s="112">
        <v>7</v>
      </c>
      <c r="L152" s="112">
        <v>1</v>
      </c>
      <c r="M152" s="113" t="s">
        <v>148</v>
      </c>
      <c r="N152" s="114">
        <f>IFERROR(VLOOKUP($B152,[5]MEX!$B$51:$S$1084,13,0),0)</f>
        <v>0</v>
      </c>
      <c r="O152" s="114">
        <f>IFERROR(VLOOKUP($B152,[5]MEX!$B$51:$S$1084,14,0),0)</f>
        <v>0</v>
      </c>
      <c r="P152" s="114">
        <f>+O152+N152</f>
        <v>0</v>
      </c>
      <c r="Q152" s="115" t="s">
        <v>60</v>
      </c>
      <c r="R152" s="116">
        <f>IFERROR(VLOOKUP($B152,[5]MEX!$B$51:$S$1084,17,0),0)</f>
        <v>0</v>
      </c>
      <c r="S152" s="116">
        <f>IFERROR(VLOOKUP($B152,[5]MEX!$B$51:$S$1084,18,0),0)</f>
        <v>0</v>
      </c>
      <c r="T152" s="114">
        <v>0</v>
      </c>
      <c r="U152" s="114">
        <v>0</v>
      </c>
      <c r="V152" s="114">
        <v>0</v>
      </c>
      <c r="W152" s="114">
        <v>0</v>
      </c>
      <c r="X152" s="114">
        <v>0</v>
      </c>
      <c r="Y152" s="114">
        <v>0</v>
      </c>
      <c r="Z152" s="114">
        <v>0</v>
      </c>
      <c r="AA152" s="114">
        <v>0</v>
      </c>
      <c r="AB152" s="114">
        <f t="shared" si="143"/>
        <v>0</v>
      </c>
      <c r="AC152" s="114">
        <f t="shared" si="143"/>
        <v>0</v>
      </c>
      <c r="AD152" s="114">
        <f t="shared" si="115"/>
        <v>0</v>
      </c>
      <c r="AE152" s="114">
        <v>0</v>
      </c>
      <c r="AF152" s="114">
        <v>0</v>
      </c>
      <c r="AG152" s="114">
        <f t="shared" si="116"/>
        <v>0</v>
      </c>
      <c r="AH152" s="114">
        <v>0</v>
      </c>
      <c r="AI152" s="114">
        <v>0</v>
      </c>
      <c r="AJ152" s="114">
        <f t="shared" si="117"/>
        <v>0</v>
      </c>
      <c r="AK152" s="114">
        <v>0</v>
      </c>
      <c r="AL152" s="114">
        <v>0</v>
      </c>
      <c r="AM152" s="114">
        <f t="shared" si="118"/>
        <v>0</v>
      </c>
      <c r="AN152" s="114">
        <v>0</v>
      </c>
      <c r="AO152" s="114">
        <v>0</v>
      </c>
      <c r="AP152" s="114">
        <f t="shared" si="119"/>
        <v>0</v>
      </c>
      <c r="AQ152" s="114">
        <f t="shared" si="144"/>
        <v>0</v>
      </c>
      <c r="AR152" s="114">
        <f t="shared" si="144"/>
        <v>0</v>
      </c>
      <c r="AS152" s="114">
        <f t="shared" si="120"/>
        <v>0</v>
      </c>
      <c r="AT152" s="114">
        <f t="shared" si="145"/>
        <v>0</v>
      </c>
      <c r="AU152" s="114">
        <f t="shared" si="145"/>
        <v>0</v>
      </c>
      <c r="AV152" s="114">
        <v>0</v>
      </c>
      <c r="AW152" s="114">
        <v>0</v>
      </c>
      <c r="AX152" s="114">
        <v>0</v>
      </c>
      <c r="AY152" s="114">
        <v>0</v>
      </c>
      <c r="AZ152" s="114">
        <f t="shared" si="133"/>
        <v>0</v>
      </c>
      <c r="BA152" s="114">
        <f t="shared" si="133"/>
        <v>0</v>
      </c>
    </row>
    <row r="153" spans="1:53" ht="29.25" hidden="1">
      <c r="A153" s="4"/>
      <c r="B153" s="73" t="str">
        <f>+CONCATENATE(E153,F153,G153,H153,I153,J153,K153,L153)</f>
        <v>1355000540054181</v>
      </c>
      <c r="C153" s="111">
        <v>2023</v>
      </c>
      <c r="D153" s="111">
        <v>15</v>
      </c>
      <c r="E153" s="111">
        <v>1</v>
      </c>
      <c r="F153" s="111">
        <v>3</v>
      </c>
      <c r="G153" s="111">
        <v>5</v>
      </c>
      <c r="H153" s="111">
        <v>5000</v>
      </c>
      <c r="I153" s="111">
        <v>5400</v>
      </c>
      <c r="J153" s="111">
        <v>541</v>
      </c>
      <c r="K153" s="112">
        <v>8</v>
      </c>
      <c r="L153" s="112">
        <v>1</v>
      </c>
      <c r="M153" s="113" t="s">
        <v>149</v>
      </c>
      <c r="N153" s="114">
        <f>IFERROR(VLOOKUP($B153,[5]MEX!$B$51:$S$1084,13,0),0)</f>
        <v>0</v>
      </c>
      <c r="O153" s="114">
        <f>IFERROR(VLOOKUP($B153,[5]MEX!$B$51:$S$1084,14,0),0)</f>
        <v>0</v>
      </c>
      <c r="P153" s="114">
        <f>+O153+N153</f>
        <v>0</v>
      </c>
      <c r="Q153" s="115" t="s">
        <v>60</v>
      </c>
      <c r="R153" s="116">
        <f>IFERROR(VLOOKUP($B153,[5]MEX!$B$51:$S$1084,17,0),0)</f>
        <v>0</v>
      </c>
      <c r="S153" s="116">
        <f>IFERROR(VLOOKUP($B153,[5]MEX!$B$51:$S$1084,18,0),0)</f>
        <v>0</v>
      </c>
      <c r="T153" s="114">
        <v>0</v>
      </c>
      <c r="U153" s="114">
        <v>0</v>
      </c>
      <c r="V153" s="114">
        <v>0</v>
      </c>
      <c r="W153" s="114">
        <v>0</v>
      </c>
      <c r="X153" s="114">
        <v>0</v>
      </c>
      <c r="Y153" s="114">
        <v>0</v>
      </c>
      <c r="Z153" s="114">
        <v>0</v>
      </c>
      <c r="AA153" s="114">
        <v>0</v>
      </c>
      <c r="AB153" s="114">
        <f t="shared" si="143"/>
        <v>0</v>
      </c>
      <c r="AC153" s="114">
        <f t="shared" si="143"/>
        <v>0</v>
      </c>
      <c r="AD153" s="114">
        <f t="shared" si="115"/>
        <v>0</v>
      </c>
      <c r="AE153" s="114">
        <v>0</v>
      </c>
      <c r="AF153" s="114">
        <v>0</v>
      </c>
      <c r="AG153" s="114">
        <f t="shared" si="116"/>
        <v>0</v>
      </c>
      <c r="AH153" s="114">
        <v>0</v>
      </c>
      <c r="AI153" s="114">
        <v>0</v>
      </c>
      <c r="AJ153" s="114">
        <f t="shared" si="117"/>
        <v>0</v>
      </c>
      <c r="AK153" s="114">
        <v>0</v>
      </c>
      <c r="AL153" s="114">
        <v>0</v>
      </c>
      <c r="AM153" s="114">
        <f t="shared" si="118"/>
        <v>0</v>
      </c>
      <c r="AN153" s="114">
        <v>0</v>
      </c>
      <c r="AO153" s="114">
        <v>0</v>
      </c>
      <c r="AP153" s="114">
        <f t="shared" si="119"/>
        <v>0</v>
      </c>
      <c r="AQ153" s="114">
        <f t="shared" si="144"/>
        <v>0</v>
      </c>
      <c r="AR153" s="114">
        <f t="shared" si="144"/>
        <v>0</v>
      </c>
      <c r="AS153" s="114">
        <f t="shared" si="120"/>
        <v>0</v>
      </c>
      <c r="AT153" s="114">
        <f t="shared" si="145"/>
        <v>0</v>
      </c>
      <c r="AU153" s="114">
        <f t="shared" si="145"/>
        <v>0</v>
      </c>
      <c r="AV153" s="114">
        <v>0</v>
      </c>
      <c r="AW153" s="114">
        <v>0</v>
      </c>
      <c r="AX153" s="114">
        <v>0</v>
      </c>
      <c r="AY153" s="114">
        <v>0</v>
      </c>
      <c r="AZ153" s="114">
        <f t="shared" si="133"/>
        <v>0</v>
      </c>
      <c r="BA153" s="114">
        <f t="shared" si="133"/>
        <v>0</v>
      </c>
    </row>
    <row r="154" spans="1:53" ht="29.25" hidden="1">
      <c r="A154" s="4"/>
      <c r="B154" s="73" t="str">
        <f t="shared" si="126"/>
        <v>1355000540054191</v>
      </c>
      <c r="C154" s="111">
        <v>2023</v>
      </c>
      <c r="D154" s="111">
        <v>15</v>
      </c>
      <c r="E154" s="111">
        <v>1</v>
      </c>
      <c r="F154" s="111">
        <v>3</v>
      </c>
      <c r="G154" s="111">
        <v>5</v>
      </c>
      <c r="H154" s="111">
        <v>5000</v>
      </c>
      <c r="I154" s="111">
        <v>5400</v>
      </c>
      <c r="J154" s="111">
        <v>541</v>
      </c>
      <c r="K154" s="112">
        <v>9</v>
      </c>
      <c r="L154" s="112">
        <v>1</v>
      </c>
      <c r="M154" s="113" t="s">
        <v>150</v>
      </c>
      <c r="N154" s="114">
        <f>IFERROR(VLOOKUP($B154,[5]MEX!$B$51:$S$1084,13,0),0)</f>
        <v>0</v>
      </c>
      <c r="O154" s="114">
        <f>IFERROR(VLOOKUP($B154,[5]MEX!$B$51:$S$1084,14,0),0)</f>
        <v>0</v>
      </c>
      <c r="P154" s="114">
        <f t="shared" si="129"/>
        <v>0</v>
      </c>
      <c r="Q154" s="115" t="s">
        <v>60</v>
      </c>
      <c r="R154" s="116">
        <f>IFERROR(VLOOKUP($B154,[5]MEX!$B$51:$S$1084,17,0),0)</f>
        <v>0</v>
      </c>
      <c r="S154" s="116">
        <f>IFERROR(VLOOKUP($B154,[5]MEX!$B$51:$S$1084,18,0),0)</f>
        <v>0</v>
      </c>
      <c r="T154" s="114">
        <v>0</v>
      </c>
      <c r="U154" s="114">
        <v>0</v>
      </c>
      <c r="V154" s="114">
        <v>0</v>
      </c>
      <c r="W154" s="114">
        <v>0</v>
      </c>
      <c r="X154" s="114">
        <v>0</v>
      </c>
      <c r="Y154" s="114">
        <v>0</v>
      </c>
      <c r="Z154" s="114">
        <v>0</v>
      </c>
      <c r="AA154" s="114">
        <v>0</v>
      </c>
      <c r="AB154" s="114">
        <f t="shared" si="143"/>
        <v>0</v>
      </c>
      <c r="AC154" s="114">
        <f t="shared" si="143"/>
        <v>0</v>
      </c>
      <c r="AD154" s="114">
        <f t="shared" si="115"/>
        <v>0</v>
      </c>
      <c r="AE154" s="114">
        <v>0</v>
      </c>
      <c r="AF154" s="114">
        <v>0</v>
      </c>
      <c r="AG154" s="114">
        <f t="shared" si="116"/>
        <v>0</v>
      </c>
      <c r="AH154" s="114">
        <v>0</v>
      </c>
      <c r="AI154" s="114">
        <v>0</v>
      </c>
      <c r="AJ154" s="114">
        <f t="shared" si="117"/>
        <v>0</v>
      </c>
      <c r="AK154" s="114">
        <v>0</v>
      </c>
      <c r="AL154" s="114">
        <v>0</v>
      </c>
      <c r="AM154" s="114">
        <f t="shared" si="118"/>
        <v>0</v>
      </c>
      <c r="AN154" s="114">
        <v>0</v>
      </c>
      <c r="AO154" s="114">
        <v>0</v>
      </c>
      <c r="AP154" s="114">
        <f t="shared" si="119"/>
        <v>0</v>
      </c>
      <c r="AQ154" s="114">
        <f t="shared" si="144"/>
        <v>0</v>
      </c>
      <c r="AR154" s="114">
        <f t="shared" si="144"/>
        <v>0</v>
      </c>
      <c r="AS154" s="114">
        <f t="shared" si="120"/>
        <v>0</v>
      </c>
      <c r="AT154" s="114">
        <f t="shared" si="145"/>
        <v>0</v>
      </c>
      <c r="AU154" s="114">
        <f t="shared" si="145"/>
        <v>0</v>
      </c>
      <c r="AV154" s="114">
        <v>0</v>
      </c>
      <c r="AW154" s="114">
        <v>0</v>
      </c>
      <c r="AX154" s="114">
        <v>0</v>
      </c>
      <c r="AY154" s="114">
        <v>0</v>
      </c>
      <c r="AZ154" s="114">
        <f t="shared" si="133"/>
        <v>0</v>
      </c>
      <c r="BA154" s="114">
        <f t="shared" si="133"/>
        <v>0</v>
      </c>
    </row>
    <row r="155" spans="1:53" ht="29.25">
      <c r="B155" s="73" t="str">
        <f t="shared" si="126"/>
        <v>135500055001</v>
      </c>
      <c r="C155" s="99">
        <v>2023</v>
      </c>
      <c r="D155" s="99">
        <v>15</v>
      </c>
      <c r="E155" s="99">
        <v>1</v>
      </c>
      <c r="F155" s="99">
        <v>3</v>
      </c>
      <c r="G155" s="99">
        <v>5</v>
      </c>
      <c r="H155" s="99">
        <v>5000</v>
      </c>
      <c r="I155" s="99">
        <v>5500</v>
      </c>
      <c r="J155" s="99"/>
      <c r="K155" s="100" t="s">
        <v>46</v>
      </c>
      <c r="L155" s="100">
        <v>1</v>
      </c>
      <c r="M155" s="101" t="s">
        <v>151</v>
      </c>
      <c r="N155" s="102">
        <f>+N156</f>
        <v>0</v>
      </c>
      <c r="O155" s="102">
        <f>+O156</f>
        <v>26324986</v>
      </c>
      <c r="P155" s="102">
        <f t="shared" si="129"/>
        <v>26324986</v>
      </c>
      <c r="Q155" s="103"/>
      <c r="R155" s="104"/>
      <c r="S155" s="104"/>
      <c r="T155" s="102">
        <f>+T156</f>
        <v>0</v>
      </c>
      <c r="U155" s="102">
        <f t="shared" ref="U155:AC155" si="146">+U156</f>
        <v>0</v>
      </c>
      <c r="V155" s="102">
        <f t="shared" si="146"/>
        <v>0</v>
      </c>
      <c r="W155" s="102">
        <f t="shared" si="146"/>
        <v>0</v>
      </c>
      <c r="X155" s="102">
        <f t="shared" si="146"/>
        <v>0</v>
      </c>
      <c r="Y155" s="102">
        <f t="shared" si="146"/>
        <v>0</v>
      </c>
      <c r="Z155" s="102">
        <f t="shared" si="146"/>
        <v>0</v>
      </c>
      <c r="AA155" s="102">
        <f t="shared" si="146"/>
        <v>0</v>
      </c>
      <c r="AB155" s="102">
        <f t="shared" si="146"/>
        <v>0</v>
      </c>
      <c r="AC155" s="102">
        <f t="shared" si="146"/>
        <v>26324986</v>
      </c>
      <c r="AD155" s="102">
        <f t="shared" si="115"/>
        <v>26324986</v>
      </c>
      <c r="AE155" s="102">
        <f>+AE156</f>
        <v>0</v>
      </c>
      <c r="AF155" s="102">
        <f>+AF156</f>
        <v>0</v>
      </c>
      <c r="AG155" s="102">
        <f t="shared" si="116"/>
        <v>0</v>
      </c>
      <c r="AH155" s="102">
        <f>+AH156</f>
        <v>0</v>
      </c>
      <c r="AI155" s="102">
        <f>+AI156</f>
        <v>0</v>
      </c>
      <c r="AJ155" s="102">
        <f t="shared" si="117"/>
        <v>0</v>
      </c>
      <c r="AK155" s="102">
        <f>+AK156</f>
        <v>0</v>
      </c>
      <c r="AL155" s="102">
        <f>+AL156</f>
        <v>0</v>
      </c>
      <c r="AM155" s="102">
        <f t="shared" si="118"/>
        <v>0</v>
      </c>
      <c r="AN155" s="102">
        <f>+AN156</f>
        <v>0</v>
      </c>
      <c r="AO155" s="102">
        <f>+AO156</f>
        <v>0</v>
      </c>
      <c r="AP155" s="102">
        <f t="shared" si="119"/>
        <v>0</v>
      </c>
      <c r="AQ155" s="102">
        <f>+AQ156</f>
        <v>0</v>
      </c>
      <c r="AR155" s="102">
        <f>+AR156</f>
        <v>26324986</v>
      </c>
      <c r="AS155" s="102">
        <f t="shared" si="120"/>
        <v>26324986</v>
      </c>
      <c r="AT155" s="102"/>
      <c r="AU155" s="102"/>
      <c r="AV155" s="102"/>
      <c r="AW155" s="102"/>
      <c r="AX155" s="102"/>
      <c r="AY155" s="102"/>
      <c r="AZ155" s="102"/>
      <c r="BA155" s="102"/>
    </row>
    <row r="156" spans="1:53" ht="29.25">
      <c r="B156" s="73" t="str">
        <f t="shared" si="126"/>
        <v>135500055005511</v>
      </c>
      <c r="C156" s="105">
        <v>2023</v>
      </c>
      <c r="D156" s="105">
        <v>15</v>
      </c>
      <c r="E156" s="105">
        <v>1</v>
      </c>
      <c r="F156" s="105">
        <v>3</v>
      </c>
      <c r="G156" s="105">
        <v>5</v>
      </c>
      <c r="H156" s="105">
        <v>5000</v>
      </c>
      <c r="I156" s="105">
        <v>5500</v>
      </c>
      <c r="J156" s="105">
        <v>551</v>
      </c>
      <c r="K156" s="106"/>
      <c r="L156" s="106">
        <v>1</v>
      </c>
      <c r="M156" s="107" t="s">
        <v>152</v>
      </c>
      <c r="N156" s="108">
        <f>SUM(N157:N159)</f>
        <v>0</v>
      </c>
      <c r="O156" s="108">
        <f>SUM(O157:O159)</f>
        <v>26324986</v>
      </c>
      <c r="P156" s="108">
        <f t="shared" si="129"/>
        <v>26324986</v>
      </c>
      <c r="Q156" s="109"/>
      <c r="R156" s="110"/>
      <c r="S156" s="110"/>
      <c r="T156" s="108">
        <f>SUM(T157:T159)</f>
        <v>0</v>
      </c>
      <c r="U156" s="108">
        <f t="shared" ref="U156:AC156" si="147">SUM(U157:U159)</f>
        <v>0</v>
      </c>
      <c r="V156" s="108">
        <f t="shared" si="147"/>
        <v>0</v>
      </c>
      <c r="W156" s="108">
        <f t="shared" si="147"/>
        <v>0</v>
      </c>
      <c r="X156" s="108">
        <f t="shared" si="147"/>
        <v>0</v>
      </c>
      <c r="Y156" s="108">
        <f t="shared" si="147"/>
        <v>0</v>
      </c>
      <c r="Z156" s="108">
        <f t="shared" si="147"/>
        <v>0</v>
      </c>
      <c r="AA156" s="108">
        <f t="shared" si="147"/>
        <v>0</v>
      </c>
      <c r="AB156" s="108">
        <f t="shared" si="147"/>
        <v>0</v>
      </c>
      <c r="AC156" s="108">
        <f t="shared" si="147"/>
        <v>26324986</v>
      </c>
      <c r="AD156" s="108">
        <f t="shared" si="115"/>
        <v>26324986</v>
      </c>
      <c r="AE156" s="108">
        <f>SUM(AE157:AE159)</f>
        <v>0</v>
      </c>
      <c r="AF156" s="108">
        <f>SUM(AF157:AF159)</f>
        <v>0</v>
      </c>
      <c r="AG156" s="108">
        <f t="shared" si="116"/>
        <v>0</v>
      </c>
      <c r="AH156" s="108">
        <f>SUM(AH157:AH159)</f>
        <v>0</v>
      </c>
      <c r="AI156" s="108">
        <f>SUM(AI157:AI159)</f>
        <v>0</v>
      </c>
      <c r="AJ156" s="108">
        <f t="shared" si="117"/>
        <v>0</v>
      </c>
      <c r="AK156" s="108">
        <f>SUM(AK157:AK159)</f>
        <v>0</v>
      </c>
      <c r="AL156" s="108">
        <f>SUM(AL157:AL159)</f>
        <v>0</v>
      </c>
      <c r="AM156" s="108">
        <f t="shared" si="118"/>
        <v>0</v>
      </c>
      <c r="AN156" s="108">
        <f>SUM(AN157:AN159)</f>
        <v>0</v>
      </c>
      <c r="AO156" s="108">
        <f>SUM(AO157:AO159)</f>
        <v>0</v>
      </c>
      <c r="AP156" s="108">
        <f t="shared" si="119"/>
        <v>0</v>
      </c>
      <c r="AQ156" s="108">
        <f>SUM(AQ157:AQ159)</f>
        <v>0</v>
      </c>
      <c r="AR156" s="108">
        <f>SUM(AR157:AR159)</f>
        <v>26324986</v>
      </c>
      <c r="AS156" s="108">
        <f t="shared" si="120"/>
        <v>26324986</v>
      </c>
      <c r="AT156" s="108"/>
      <c r="AU156" s="108"/>
      <c r="AV156" s="108"/>
      <c r="AW156" s="108"/>
      <c r="AX156" s="108"/>
      <c r="AY156" s="108"/>
      <c r="AZ156" s="108"/>
      <c r="BA156" s="108"/>
    </row>
    <row r="157" spans="1:53" ht="29.25" hidden="1">
      <c r="B157" s="73" t="str">
        <f t="shared" si="126"/>
        <v>1355000550055111</v>
      </c>
      <c r="C157" s="111">
        <v>2023</v>
      </c>
      <c r="D157" s="111">
        <v>15</v>
      </c>
      <c r="E157" s="111">
        <v>1</v>
      </c>
      <c r="F157" s="111">
        <v>3</v>
      </c>
      <c r="G157" s="111">
        <v>5</v>
      </c>
      <c r="H157" s="111">
        <v>5000</v>
      </c>
      <c r="I157" s="111">
        <v>5500</v>
      </c>
      <c r="J157" s="111">
        <v>551</v>
      </c>
      <c r="K157" s="112">
        <v>1</v>
      </c>
      <c r="L157" s="112">
        <v>1</v>
      </c>
      <c r="M157" s="113" t="s">
        <v>153</v>
      </c>
      <c r="N157" s="114">
        <f>IFERROR(VLOOKUP($B157,[5]MEX!$B$51:$S$1084,13,0),0)</f>
        <v>0</v>
      </c>
      <c r="O157" s="114">
        <f>IFERROR(VLOOKUP($B157,[5]MEX!$B$51:$S$1084,14,0),0)</f>
        <v>0</v>
      </c>
      <c r="P157" s="114">
        <f t="shared" si="129"/>
        <v>0</v>
      </c>
      <c r="Q157" s="115" t="s">
        <v>60</v>
      </c>
      <c r="R157" s="116">
        <f>IFERROR(VLOOKUP($B157,[5]MEX!$B$51:$S$1084,17,0),0)</f>
        <v>0</v>
      </c>
      <c r="S157" s="116">
        <f>IFERROR(VLOOKUP($B157,[5]MEX!$B$51:$S$1084,18,0),0)</f>
        <v>0</v>
      </c>
      <c r="T157" s="114">
        <v>0</v>
      </c>
      <c r="U157" s="114">
        <v>0</v>
      </c>
      <c r="V157" s="114">
        <v>0</v>
      </c>
      <c r="W157" s="114">
        <v>0</v>
      </c>
      <c r="X157" s="114">
        <v>0</v>
      </c>
      <c r="Y157" s="114">
        <v>0</v>
      </c>
      <c r="Z157" s="114">
        <v>0</v>
      </c>
      <c r="AA157" s="114">
        <v>0</v>
      </c>
      <c r="AB157" s="114">
        <f t="shared" ref="AB157:AC159" si="148">N157+T157-X157</f>
        <v>0</v>
      </c>
      <c r="AC157" s="114">
        <f t="shared" si="148"/>
        <v>0</v>
      </c>
      <c r="AD157" s="114">
        <f t="shared" si="115"/>
        <v>0</v>
      </c>
      <c r="AE157" s="114">
        <v>0</v>
      </c>
      <c r="AF157" s="114">
        <v>0</v>
      </c>
      <c r="AG157" s="114">
        <f t="shared" si="116"/>
        <v>0</v>
      </c>
      <c r="AH157" s="114">
        <v>0</v>
      </c>
      <c r="AI157" s="114">
        <v>0</v>
      </c>
      <c r="AJ157" s="114">
        <f t="shared" si="117"/>
        <v>0</v>
      </c>
      <c r="AK157" s="114">
        <v>0</v>
      </c>
      <c r="AL157" s="114">
        <v>0</v>
      </c>
      <c r="AM157" s="114">
        <f t="shared" si="118"/>
        <v>0</v>
      </c>
      <c r="AN157" s="114">
        <v>0</v>
      </c>
      <c r="AO157" s="114">
        <v>0</v>
      </c>
      <c r="AP157" s="114">
        <f t="shared" si="119"/>
        <v>0</v>
      </c>
      <c r="AQ157" s="114">
        <f t="shared" ref="AQ157:AR159" si="149">AB157-AE157-AH157-AK157-AN157</f>
        <v>0</v>
      </c>
      <c r="AR157" s="114">
        <f t="shared" si="149"/>
        <v>0</v>
      </c>
      <c r="AS157" s="114">
        <f t="shared" si="120"/>
        <v>0</v>
      </c>
      <c r="AT157" s="114">
        <f t="shared" ref="AT157:AU159" si="150">R157+V157-Z157</f>
        <v>0</v>
      </c>
      <c r="AU157" s="114">
        <f t="shared" si="150"/>
        <v>0</v>
      </c>
      <c r="AV157" s="114">
        <v>0</v>
      </c>
      <c r="AW157" s="114">
        <v>0</v>
      </c>
      <c r="AX157" s="114">
        <v>0</v>
      </c>
      <c r="AY157" s="114">
        <v>0</v>
      </c>
      <c r="AZ157" s="114">
        <f t="shared" si="133"/>
        <v>0</v>
      </c>
      <c r="BA157" s="114">
        <f t="shared" si="133"/>
        <v>0</v>
      </c>
    </row>
    <row r="158" spans="1:53" ht="29.25" hidden="1">
      <c r="B158" s="73" t="str">
        <f t="shared" si="126"/>
        <v>1355000550055121</v>
      </c>
      <c r="C158" s="111">
        <v>2023</v>
      </c>
      <c r="D158" s="111">
        <v>15</v>
      </c>
      <c r="E158" s="111">
        <v>1</v>
      </c>
      <c r="F158" s="111">
        <v>3</v>
      </c>
      <c r="G158" s="111">
        <v>5</v>
      </c>
      <c r="H158" s="111">
        <v>5000</v>
      </c>
      <c r="I158" s="111">
        <v>5500</v>
      </c>
      <c r="J158" s="111">
        <v>551</v>
      </c>
      <c r="K158" s="112">
        <v>2</v>
      </c>
      <c r="L158" s="112">
        <v>1</v>
      </c>
      <c r="M158" s="113" t="s">
        <v>154</v>
      </c>
      <c r="N158" s="114">
        <f>IFERROR(VLOOKUP($B158,[5]MEX!$B$51:$S$1084,13,0),0)</f>
        <v>0</v>
      </c>
      <c r="O158" s="114">
        <f>IFERROR(VLOOKUP($B158,[5]MEX!$B$51:$S$1084,14,0),0)</f>
        <v>0</v>
      </c>
      <c r="P158" s="114">
        <f t="shared" si="129"/>
        <v>0</v>
      </c>
      <c r="Q158" s="115" t="s">
        <v>60</v>
      </c>
      <c r="R158" s="116">
        <f>IFERROR(VLOOKUP($B158,[5]MEX!$B$51:$S$1084,17,0),0)</f>
        <v>0</v>
      </c>
      <c r="S158" s="116">
        <f>IFERROR(VLOOKUP($B158,[5]MEX!$B$51:$S$1084,18,0),0)</f>
        <v>0</v>
      </c>
      <c r="T158" s="114">
        <v>0</v>
      </c>
      <c r="U158" s="114">
        <v>0</v>
      </c>
      <c r="V158" s="114">
        <v>0</v>
      </c>
      <c r="W158" s="114">
        <v>0</v>
      </c>
      <c r="X158" s="114">
        <v>0</v>
      </c>
      <c r="Y158" s="114">
        <v>0</v>
      </c>
      <c r="Z158" s="114">
        <v>0</v>
      </c>
      <c r="AA158" s="114">
        <v>0</v>
      </c>
      <c r="AB158" s="114">
        <f t="shared" si="148"/>
        <v>0</v>
      </c>
      <c r="AC158" s="114">
        <f t="shared" si="148"/>
        <v>0</v>
      </c>
      <c r="AD158" s="114">
        <f t="shared" si="115"/>
        <v>0</v>
      </c>
      <c r="AE158" s="114">
        <v>0</v>
      </c>
      <c r="AF158" s="114">
        <v>0</v>
      </c>
      <c r="AG158" s="114">
        <f t="shared" si="116"/>
        <v>0</v>
      </c>
      <c r="AH158" s="114">
        <v>0</v>
      </c>
      <c r="AI158" s="114">
        <v>0</v>
      </c>
      <c r="AJ158" s="114">
        <f t="shared" si="117"/>
        <v>0</v>
      </c>
      <c r="AK158" s="114">
        <v>0</v>
      </c>
      <c r="AL158" s="114">
        <v>0</v>
      </c>
      <c r="AM158" s="114">
        <f t="shared" si="118"/>
        <v>0</v>
      </c>
      <c r="AN158" s="114">
        <v>0</v>
      </c>
      <c r="AO158" s="114">
        <v>0</v>
      </c>
      <c r="AP158" s="114">
        <f t="shared" si="119"/>
        <v>0</v>
      </c>
      <c r="AQ158" s="114">
        <f t="shared" si="149"/>
        <v>0</v>
      </c>
      <c r="AR158" s="114">
        <f t="shared" si="149"/>
        <v>0</v>
      </c>
      <c r="AS158" s="114">
        <f t="shared" si="120"/>
        <v>0</v>
      </c>
      <c r="AT158" s="114">
        <f t="shared" si="150"/>
        <v>0</v>
      </c>
      <c r="AU158" s="114">
        <f t="shared" si="150"/>
        <v>0</v>
      </c>
      <c r="AV158" s="114">
        <v>0</v>
      </c>
      <c r="AW158" s="114">
        <v>0</v>
      </c>
      <c r="AX158" s="114">
        <v>0</v>
      </c>
      <c r="AY158" s="114">
        <v>0</v>
      </c>
      <c r="AZ158" s="114">
        <f t="shared" si="133"/>
        <v>0</v>
      </c>
      <c r="BA158" s="114">
        <f t="shared" si="133"/>
        <v>0</v>
      </c>
    </row>
    <row r="159" spans="1:53" ht="29.25">
      <c r="B159" s="73" t="str">
        <f t="shared" si="126"/>
        <v>1355000550055131</v>
      </c>
      <c r="C159" s="111">
        <v>2023</v>
      </c>
      <c r="D159" s="111">
        <v>15</v>
      </c>
      <c r="E159" s="111">
        <v>1</v>
      </c>
      <c r="F159" s="111">
        <v>3</v>
      </c>
      <c r="G159" s="111">
        <v>5</v>
      </c>
      <c r="H159" s="111">
        <v>5000</v>
      </c>
      <c r="I159" s="111">
        <v>5500</v>
      </c>
      <c r="J159" s="111">
        <v>551</v>
      </c>
      <c r="K159" s="112">
        <v>3</v>
      </c>
      <c r="L159" s="112">
        <v>1</v>
      </c>
      <c r="M159" s="113" t="s">
        <v>155</v>
      </c>
      <c r="N159" s="114">
        <f>IFERROR(VLOOKUP($B159,[5]MEX!$B$51:$S$1084,13,0),0)</f>
        <v>0</v>
      </c>
      <c r="O159" s="114">
        <f>IFERROR(VLOOKUP($B159,[5]MEX!$B$51:$S$1084,14,0),0)</f>
        <v>26324986</v>
      </c>
      <c r="P159" s="114">
        <f t="shared" si="129"/>
        <v>26324986</v>
      </c>
      <c r="Q159" s="115" t="s">
        <v>60</v>
      </c>
      <c r="R159" s="116">
        <f>IFERROR(VLOOKUP($B159,[5]MEX!$B$51:$S$1084,17,0),0)</f>
        <v>20</v>
      </c>
      <c r="S159" s="116">
        <f>IFERROR(VLOOKUP($B159,[5]MEX!$B$51:$S$1084,18,0),0)</f>
        <v>0</v>
      </c>
      <c r="T159" s="114">
        <v>0</v>
      </c>
      <c r="U159" s="114">
        <v>0</v>
      </c>
      <c r="V159" s="114">
        <v>0</v>
      </c>
      <c r="W159" s="114">
        <v>0</v>
      </c>
      <c r="X159" s="114">
        <v>0</v>
      </c>
      <c r="Y159" s="114">
        <v>0</v>
      </c>
      <c r="Z159" s="114">
        <v>0</v>
      </c>
      <c r="AA159" s="114">
        <v>0</v>
      </c>
      <c r="AB159" s="114">
        <f t="shared" si="148"/>
        <v>0</v>
      </c>
      <c r="AC159" s="114">
        <f t="shared" si="148"/>
        <v>26324986</v>
      </c>
      <c r="AD159" s="114">
        <f t="shared" si="115"/>
        <v>26324986</v>
      </c>
      <c r="AE159" s="114">
        <v>0</v>
      </c>
      <c r="AF159" s="114">
        <v>0</v>
      </c>
      <c r="AG159" s="114">
        <f t="shared" si="116"/>
        <v>0</v>
      </c>
      <c r="AH159" s="114">
        <v>0</v>
      </c>
      <c r="AI159" s="114">
        <v>0</v>
      </c>
      <c r="AJ159" s="114">
        <f t="shared" si="117"/>
        <v>0</v>
      </c>
      <c r="AK159" s="114">
        <v>0</v>
      </c>
      <c r="AL159" s="114">
        <v>0</v>
      </c>
      <c r="AM159" s="114">
        <f t="shared" si="118"/>
        <v>0</v>
      </c>
      <c r="AN159" s="114">
        <v>0</v>
      </c>
      <c r="AO159" s="114">
        <v>0</v>
      </c>
      <c r="AP159" s="114">
        <f t="shared" si="119"/>
        <v>0</v>
      </c>
      <c r="AQ159" s="114">
        <f t="shared" si="149"/>
        <v>0</v>
      </c>
      <c r="AR159" s="114">
        <f t="shared" si="149"/>
        <v>26324986</v>
      </c>
      <c r="AS159" s="114">
        <f t="shared" si="120"/>
        <v>26324986</v>
      </c>
      <c r="AT159" s="114">
        <f t="shared" si="150"/>
        <v>20</v>
      </c>
      <c r="AU159" s="114">
        <f t="shared" si="150"/>
        <v>0</v>
      </c>
      <c r="AV159" s="114">
        <v>0</v>
      </c>
      <c r="AW159" s="114">
        <v>0</v>
      </c>
      <c r="AX159" s="114">
        <v>0</v>
      </c>
      <c r="AY159" s="114">
        <v>0</v>
      </c>
      <c r="AZ159" s="114">
        <f t="shared" si="133"/>
        <v>20</v>
      </c>
      <c r="BA159" s="114">
        <f t="shared" si="133"/>
        <v>0</v>
      </c>
    </row>
    <row r="160" spans="1:53" ht="58.5">
      <c r="B160" s="73" t="str">
        <f t="shared" si="126"/>
        <v>1352</v>
      </c>
      <c r="C160" s="144">
        <v>2023</v>
      </c>
      <c r="D160" s="145">
        <v>15</v>
      </c>
      <c r="E160" s="145">
        <v>1</v>
      </c>
      <c r="F160" s="145">
        <v>3</v>
      </c>
      <c r="G160" s="145">
        <v>5</v>
      </c>
      <c r="H160" s="145"/>
      <c r="I160" s="145"/>
      <c r="J160" s="146"/>
      <c r="K160" s="147"/>
      <c r="L160" s="147">
        <v>2</v>
      </c>
      <c r="M160" s="148" t="s">
        <v>156</v>
      </c>
      <c r="N160" s="149">
        <f>+N161+N173+N183</f>
        <v>26000000</v>
      </c>
      <c r="O160" s="149">
        <f>+O161+O173+O183</f>
        <v>0</v>
      </c>
      <c r="P160" s="149">
        <f t="shared" si="129"/>
        <v>26000000</v>
      </c>
      <c r="Q160" s="150"/>
      <c r="R160" s="149"/>
      <c r="S160" s="149"/>
      <c r="T160" s="149">
        <f>+T161+T173+T183</f>
        <v>0</v>
      </c>
      <c r="U160" s="149">
        <f t="shared" ref="U160:AC160" si="151">+U161+U173+U183</f>
        <v>0</v>
      </c>
      <c r="V160" s="149">
        <f t="shared" si="151"/>
        <v>0</v>
      </c>
      <c r="W160" s="149">
        <f t="shared" si="151"/>
        <v>0</v>
      </c>
      <c r="X160" s="149">
        <f t="shared" si="151"/>
        <v>0</v>
      </c>
      <c r="Y160" s="149">
        <f t="shared" si="151"/>
        <v>0</v>
      </c>
      <c r="Z160" s="149">
        <f t="shared" si="151"/>
        <v>0</v>
      </c>
      <c r="AA160" s="149">
        <f t="shared" si="151"/>
        <v>0</v>
      </c>
      <c r="AB160" s="149">
        <f t="shared" si="151"/>
        <v>26000000</v>
      </c>
      <c r="AC160" s="149">
        <f t="shared" si="151"/>
        <v>0</v>
      </c>
      <c r="AD160" s="149">
        <f t="shared" si="115"/>
        <v>26000000</v>
      </c>
      <c r="AE160" s="149">
        <f>+AE161+AE173+AE183</f>
        <v>0</v>
      </c>
      <c r="AF160" s="149">
        <f>+AF161+AF173+AF183</f>
        <v>0</v>
      </c>
      <c r="AG160" s="149">
        <f t="shared" si="116"/>
        <v>0</v>
      </c>
      <c r="AH160" s="149">
        <f>+AH161+AH173+AH183</f>
        <v>0</v>
      </c>
      <c r="AI160" s="149">
        <f>+AI161+AI173+AI183</f>
        <v>0</v>
      </c>
      <c r="AJ160" s="149">
        <f t="shared" si="117"/>
        <v>0</v>
      </c>
      <c r="AK160" s="149">
        <f>+AK161+AK173+AK183</f>
        <v>0</v>
      </c>
      <c r="AL160" s="149">
        <f>+AL161+AL173+AL183</f>
        <v>0</v>
      </c>
      <c r="AM160" s="149">
        <f t="shared" si="118"/>
        <v>0</v>
      </c>
      <c r="AN160" s="149">
        <f>+AN161+AN173+AN183</f>
        <v>0</v>
      </c>
      <c r="AO160" s="149">
        <f>+AO161+AO173+AO183</f>
        <v>0</v>
      </c>
      <c r="AP160" s="149">
        <f t="shared" si="119"/>
        <v>0</v>
      </c>
      <c r="AQ160" s="149">
        <f>+AQ161+AQ173+AQ183</f>
        <v>26000000</v>
      </c>
      <c r="AR160" s="149">
        <f>+AR161+AR173+AR183</f>
        <v>0</v>
      </c>
      <c r="AS160" s="149">
        <f t="shared" si="120"/>
        <v>26000000</v>
      </c>
      <c r="AT160" s="149"/>
      <c r="AU160" s="149"/>
      <c r="AV160" s="149"/>
      <c r="AW160" s="149"/>
      <c r="AX160" s="149"/>
      <c r="AY160" s="149"/>
      <c r="AZ160" s="149"/>
      <c r="BA160" s="149"/>
    </row>
    <row r="161" spans="2:53" ht="29.25" hidden="1">
      <c r="B161" s="73" t="str">
        <f t="shared" si="126"/>
        <v>13520002</v>
      </c>
      <c r="C161" s="126">
        <v>2023</v>
      </c>
      <c r="D161" s="126">
        <v>15</v>
      </c>
      <c r="E161" s="126">
        <v>1</v>
      </c>
      <c r="F161" s="126">
        <v>3</v>
      </c>
      <c r="G161" s="126">
        <v>5</v>
      </c>
      <c r="H161" s="126">
        <v>2000</v>
      </c>
      <c r="I161" s="126"/>
      <c r="J161" s="126"/>
      <c r="K161" s="126"/>
      <c r="L161" s="126">
        <v>2</v>
      </c>
      <c r="M161" s="95" t="s">
        <v>56</v>
      </c>
      <c r="N161" s="96">
        <f>+N162+N165+N169</f>
        <v>0</v>
      </c>
      <c r="O161" s="96">
        <f>+O162+O165+O169</f>
        <v>0</v>
      </c>
      <c r="P161" s="96">
        <f t="shared" si="129"/>
        <v>0</v>
      </c>
      <c r="Q161" s="97"/>
      <c r="R161" s="98"/>
      <c r="S161" s="98"/>
      <c r="T161" s="96">
        <f>+T162+T165+T169</f>
        <v>0</v>
      </c>
      <c r="U161" s="96">
        <f t="shared" ref="U161:AC161" si="152">+U162+U165+U169</f>
        <v>0</v>
      </c>
      <c r="V161" s="96">
        <f t="shared" si="152"/>
        <v>0</v>
      </c>
      <c r="W161" s="96">
        <f t="shared" si="152"/>
        <v>0</v>
      </c>
      <c r="X161" s="96">
        <f t="shared" si="152"/>
        <v>0</v>
      </c>
      <c r="Y161" s="96">
        <f t="shared" si="152"/>
        <v>0</v>
      </c>
      <c r="Z161" s="96">
        <f t="shared" si="152"/>
        <v>0</v>
      </c>
      <c r="AA161" s="96">
        <f t="shared" si="152"/>
        <v>0</v>
      </c>
      <c r="AB161" s="96">
        <f t="shared" si="152"/>
        <v>0</v>
      </c>
      <c r="AC161" s="96">
        <f t="shared" si="152"/>
        <v>0</v>
      </c>
      <c r="AD161" s="96">
        <f t="shared" si="115"/>
        <v>0</v>
      </c>
      <c r="AE161" s="96">
        <f>+AE162+AE165+AE169</f>
        <v>0</v>
      </c>
      <c r="AF161" s="96">
        <f>+AF162+AF165+AF169</f>
        <v>0</v>
      </c>
      <c r="AG161" s="96">
        <f t="shared" si="116"/>
        <v>0</v>
      </c>
      <c r="AH161" s="96">
        <f>+AH162+AH165+AH169</f>
        <v>0</v>
      </c>
      <c r="AI161" s="96">
        <f>+AI162+AI165+AI169</f>
        <v>0</v>
      </c>
      <c r="AJ161" s="96">
        <f t="shared" si="117"/>
        <v>0</v>
      </c>
      <c r="AK161" s="96">
        <f>+AK162+AK165+AK169</f>
        <v>0</v>
      </c>
      <c r="AL161" s="96">
        <f>+AL162+AL165+AL169</f>
        <v>0</v>
      </c>
      <c r="AM161" s="96">
        <f t="shared" si="118"/>
        <v>0</v>
      </c>
      <c r="AN161" s="96">
        <f>+AN162+AN165+AN169</f>
        <v>0</v>
      </c>
      <c r="AO161" s="96">
        <f>+AO162+AO165+AO169</f>
        <v>0</v>
      </c>
      <c r="AP161" s="96">
        <f t="shared" si="119"/>
        <v>0</v>
      </c>
      <c r="AQ161" s="96">
        <f>+AQ162+AQ165+AQ169</f>
        <v>0</v>
      </c>
      <c r="AR161" s="96">
        <f>+AR162+AR165+AR169</f>
        <v>0</v>
      </c>
      <c r="AS161" s="96">
        <f t="shared" si="120"/>
        <v>0</v>
      </c>
      <c r="AT161" s="96"/>
      <c r="AU161" s="96"/>
      <c r="AV161" s="96"/>
      <c r="AW161" s="96"/>
      <c r="AX161" s="96"/>
      <c r="AY161" s="96"/>
      <c r="AZ161" s="96"/>
      <c r="BA161" s="96"/>
    </row>
    <row r="162" spans="2:53" ht="58.5" hidden="1">
      <c r="B162" s="73" t="str">
        <f t="shared" si="126"/>
        <v>135200021002</v>
      </c>
      <c r="C162" s="127">
        <v>2023</v>
      </c>
      <c r="D162" s="127">
        <v>15</v>
      </c>
      <c r="E162" s="127">
        <v>1</v>
      </c>
      <c r="F162" s="127">
        <v>3</v>
      </c>
      <c r="G162" s="127">
        <v>5</v>
      </c>
      <c r="H162" s="127">
        <v>2000</v>
      </c>
      <c r="I162" s="127">
        <v>2100</v>
      </c>
      <c r="J162" s="127"/>
      <c r="K162" s="127"/>
      <c r="L162" s="127">
        <v>2</v>
      </c>
      <c r="M162" s="101" t="s">
        <v>106</v>
      </c>
      <c r="N162" s="102">
        <f>+N163</f>
        <v>0</v>
      </c>
      <c r="O162" s="102">
        <f>+O163</f>
        <v>0</v>
      </c>
      <c r="P162" s="102">
        <f t="shared" si="129"/>
        <v>0</v>
      </c>
      <c r="Q162" s="103"/>
      <c r="R162" s="104"/>
      <c r="S162" s="104"/>
      <c r="T162" s="102">
        <f>+T163</f>
        <v>0</v>
      </c>
      <c r="U162" s="102">
        <f t="shared" ref="U162:AC163" si="153">+U163</f>
        <v>0</v>
      </c>
      <c r="V162" s="102">
        <f t="shared" si="153"/>
        <v>0</v>
      </c>
      <c r="W162" s="102">
        <f t="shared" si="153"/>
        <v>0</v>
      </c>
      <c r="X162" s="102">
        <f t="shared" si="153"/>
        <v>0</v>
      </c>
      <c r="Y162" s="102">
        <f t="shared" si="153"/>
        <v>0</v>
      </c>
      <c r="Z162" s="102">
        <f t="shared" si="153"/>
        <v>0</v>
      </c>
      <c r="AA162" s="102">
        <f t="shared" si="153"/>
        <v>0</v>
      </c>
      <c r="AB162" s="102">
        <f t="shared" si="153"/>
        <v>0</v>
      </c>
      <c r="AC162" s="102">
        <f t="shared" si="153"/>
        <v>0</v>
      </c>
      <c r="AD162" s="102">
        <f t="shared" si="115"/>
        <v>0</v>
      </c>
      <c r="AE162" s="102">
        <f>+AE163</f>
        <v>0</v>
      </c>
      <c r="AF162" s="102">
        <f>+AF163</f>
        <v>0</v>
      </c>
      <c r="AG162" s="102">
        <f t="shared" si="116"/>
        <v>0</v>
      </c>
      <c r="AH162" s="102">
        <f>+AH163</f>
        <v>0</v>
      </c>
      <c r="AI162" s="102">
        <f>+AI163</f>
        <v>0</v>
      </c>
      <c r="AJ162" s="102">
        <f t="shared" si="117"/>
        <v>0</v>
      </c>
      <c r="AK162" s="102">
        <f>+AK163</f>
        <v>0</v>
      </c>
      <c r="AL162" s="102">
        <f>+AL163</f>
        <v>0</v>
      </c>
      <c r="AM162" s="102">
        <f t="shared" si="118"/>
        <v>0</v>
      </c>
      <c r="AN162" s="102">
        <f>+AN163</f>
        <v>0</v>
      </c>
      <c r="AO162" s="102">
        <f>+AO163</f>
        <v>0</v>
      </c>
      <c r="AP162" s="102">
        <f t="shared" si="119"/>
        <v>0</v>
      </c>
      <c r="AQ162" s="102">
        <f>+AQ163</f>
        <v>0</v>
      </c>
      <c r="AR162" s="102">
        <f>+AR163</f>
        <v>0</v>
      </c>
      <c r="AS162" s="102">
        <f t="shared" si="120"/>
        <v>0</v>
      </c>
      <c r="AT162" s="102"/>
      <c r="AU162" s="102"/>
      <c r="AV162" s="102"/>
      <c r="AW162" s="102"/>
      <c r="AX162" s="102"/>
      <c r="AY162" s="102"/>
      <c r="AZ162" s="102"/>
      <c r="BA162" s="102"/>
    </row>
    <row r="163" spans="2:53" ht="58.5" hidden="1">
      <c r="B163" s="73" t="str">
        <f t="shared" si="126"/>
        <v>135200021002142</v>
      </c>
      <c r="C163" s="130">
        <v>2023</v>
      </c>
      <c r="D163" s="130">
        <v>15</v>
      </c>
      <c r="E163" s="130">
        <v>1</v>
      </c>
      <c r="F163" s="130">
        <v>3</v>
      </c>
      <c r="G163" s="130">
        <v>5</v>
      </c>
      <c r="H163" s="130">
        <v>2000</v>
      </c>
      <c r="I163" s="130">
        <v>2100</v>
      </c>
      <c r="J163" s="130">
        <v>214</v>
      </c>
      <c r="K163" s="130"/>
      <c r="L163" s="130">
        <v>2</v>
      </c>
      <c r="M163" s="107" t="s">
        <v>157</v>
      </c>
      <c r="N163" s="108">
        <f>+N164</f>
        <v>0</v>
      </c>
      <c r="O163" s="108">
        <f>+O164</f>
        <v>0</v>
      </c>
      <c r="P163" s="108">
        <f t="shared" si="129"/>
        <v>0</v>
      </c>
      <c r="Q163" s="109"/>
      <c r="R163" s="110"/>
      <c r="S163" s="110"/>
      <c r="T163" s="108">
        <f>+T164</f>
        <v>0</v>
      </c>
      <c r="U163" s="108">
        <f t="shared" si="153"/>
        <v>0</v>
      </c>
      <c r="V163" s="108">
        <f t="shared" si="153"/>
        <v>0</v>
      </c>
      <c r="W163" s="108">
        <f t="shared" si="153"/>
        <v>0</v>
      </c>
      <c r="X163" s="108">
        <f t="shared" si="153"/>
        <v>0</v>
      </c>
      <c r="Y163" s="108">
        <f t="shared" si="153"/>
        <v>0</v>
      </c>
      <c r="Z163" s="108">
        <f t="shared" si="153"/>
        <v>0</v>
      </c>
      <c r="AA163" s="108">
        <f t="shared" si="153"/>
        <v>0</v>
      </c>
      <c r="AB163" s="108">
        <f t="shared" si="153"/>
        <v>0</v>
      </c>
      <c r="AC163" s="108">
        <f t="shared" si="153"/>
        <v>0</v>
      </c>
      <c r="AD163" s="108">
        <f t="shared" si="115"/>
        <v>0</v>
      </c>
      <c r="AE163" s="108">
        <f>+AE164</f>
        <v>0</v>
      </c>
      <c r="AF163" s="108">
        <f>+AF164</f>
        <v>0</v>
      </c>
      <c r="AG163" s="108">
        <f t="shared" si="116"/>
        <v>0</v>
      </c>
      <c r="AH163" s="108">
        <f>+AH164</f>
        <v>0</v>
      </c>
      <c r="AI163" s="108">
        <f>+AI164</f>
        <v>0</v>
      </c>
      <c r="AJ163" s="108">
        <f t="shared" si="117"/>
        <v>0</v>
      </c>
      <c r="AK163" s="108">
        <f>+AK164</f>
        <v>0</v>
      </c>
      <c r="AL163" s="108">
        <f>+AL164</f>
        <v>0</v>
      </c>
      <c r="AM163" s="108">
        <f t="shared" si="118"/>
        <v>0</v>
      </c>
      <c r="AN163" s="108">
        <f>+AN164</f>
        <v>0</v>
      </c>
      <c r="AO163" s="108">
        <f>+AO164</f>
        <v>0</v>
      </c>
      <c r="AP163" s="108">
        <f t="shared" si="119"/>
        <v>0</v>
      </c>
      <c r="AQ163" s="108">
        <f>+AQ164</f>
        <v>0</v>
      </c>
      <c r="AR163" s="108">
        <f>+AR164</f>
        <v>0</v>
      </c>
      <c r="AS163" s="108">
        <f t="shared" si="120"/>
        <v>0</v>
      </c>
      <c r="AT163" s="108"/>
      <c r="AU163" s="108"/>
      <c r="AV163" s="108"/>
      <c r="AW163" s="108"/>
      <c r="AX163" s="108"/>
      <c r="AY163" s="108"/>
      <c r="AZ163" s="108"/>
      <c r="BA163" s="108"/>
    </row>
    <row r="164" spans="2:53" ht="58.5" hidden="1">
      <c r="B164" s="73" t="str">
        <f t="shared" si="126"/>
        <v>1352000210021412</v>
      </c>
      <c r="C164" s="111">
        <v>2023</v>
      </c>
      <c r="D164" s="111">
        <v>15</v>
      </c>
      <c r="E164" s="111">
        <v>1</v>
      </c>
      <c r="F164" s="111">
        <v>3</v>
      </c>
      <c r="G164" s="111">
        <v>5</v>
      </c>
      <c r="H164" s="157">
        <v>2000</v>
      </c>
      <c r="I164" s="157">
        <v>2100</v>
      </c>
      <c r="J164" s="157">
        <v>214</v>
      </c>
      <c r="K164" s="112">
        <v>1</v>
      </c>
      <c r="L164" s="112">
        <v>2</v>
      </c>
      <c r="M164" s="134" t="s">
        <v>158</v>
      </c>
      <c r="N164" s="114">
        <f>IFERROR(VLOOKUP($B164,[5]MEX!$B$51:$S$1084,13,0),0)</f>
        <v>0</v>
      </c>
      <c r="O164" s="114">
        <f>IFERROR(VLOOKUP($B164,[5]MEX!$B$51:$S$1084,14,0),0)</f>
        <v>0</v>
      </c>
      <c r="P164" s="114">
        <f t="shared" si="129"/>
        <v>0</v>
      </c>
      <c r="Q164" s="135" t="s">
        <v>159</v>
      </c>
      <c r="R164" s="116">
        <f>IFERROR(VLOOKUP($B164,[5]MEX!$B$51:$S$1084,17,0),0)</f>
        <v>0</v>
      </c>
      <c r="S164" s="116">
        <f>IFERROR(VLOOKUP($B164,[5]MEX!$B$51:$S$1084,18,0),0)</f>
        <v>0</v>
      </c>
      <c r="T164" s="114">
        <v>0</v>
      </c>
      <c r="U164" s="114">
        <v>0</v>
      </c>
      <c r="V164" s="114">
        <v>0</v>
      </c>
      <c r="W164" s="114">
        <v>0</v>
      </c>
      <c r="X164" s="114">
        <v>0</v>
      </c>
      <c r="Y164" s="114">
        <v>0</v>
      </c>
      <c r="Z164" s="114">
        <v>0</v>
      </c>
      <c r="AA164" s="114">
        <v>0</v>
      </c>
      <c r="AB164" s="114">
        <f>N164+T164-X164</f>
        <v>0</v>
      </c>
      <c r="AC164" s="114">
        <f>O164+U164-Y164</f>
        <v>0</v>
      </c>
      <c r="AD164" s="114">
        <f t="shared" si="115"/>
        <v>0</v>
      </c>
      <c r="AE164" s="114">
        <v>0</v>
      </c>
      <c r="AF164" s="114">
        <v>0</v>
      </c>
      <c r="AG164" s="114">
        <f t="shared" si="116"/>
        <v>0</v>
      </c>
      <c r="AH164" s="114">
        <v>0</v>
      </c>
      <c r="AI164" s="114">
        <v>0</v>
      </c>
      <c r="AJ164" s="114">
        <f t="shared" si="117"/>
        <v>0</v>
      </c>
      <c r="AK164" s="114">
        <v>0</v>
      </c>
      <c r="AL164" s="114">
        <v>0</v>
      </c>
      <c r="AM164" s="114">
        <f t="shared" si="118"/>
        <v>0</v>
      </c>
      <c r="AN164" s="114">
        <v>0</v>
      </c>
      <c r="AO164" s="114">
        <v>0</v>
      </c>
      <c r="AP164" s="114">
        <f t="shared" si="119"/>
        <v>0</v>
      </c>
      <c r="AQ164" s="114">
        <f>AB164-AE164-AH164-AK164-AN164</f>
        <v>0</v>
      </c>
      <c r="AR164" s="114">
        <f>AC164-AF164-AI164-AL164-AO164</f>
        <v>0</v>
      </c>
      <c r="AS164" s="114">
        <f t="shared" si="120"/>
        <v>0</v>
      </c>
      <c r="AT164" s="114">
        <f>R164+V164-Z164</f>
        <v>0</v>
      </c>
      <c r="AU164" s="114">
        <f>S164+W164-AA164</f>
        <v>0</v>
      </c>
      <c r="AV164" s="114">
        <v>0</v>
      </c>
      <c r="AW164" s="114">
        <v>0</v>
      </c>
      <c r="AX164" s="114">
        <v>0</v>
      </c>
      <c r="AY164" s="114">
        <v>0</v>
      </c>
      <c r="AZ164" s="114">
        <f t="shared" si="133"/>
        <v>0</v>
      </c>
      <c r="BA164" s="114">
        <f t="shared" si="133"/>
        <v>0</v>
      </c>
    </row>
    <row r="165" spans="2:53" ht="29.25" hidden="1">
      <c r="B165" s="73" t="str">
        <f t="shared" si="126"/>
        <v>135200025002</v>
      </c>
      <c r="C165" s="127">
        <v>2023</v>
      </c>
      <c r="D165" s="127">
        <v>15</v>
      </c>
      <c r="E165" s="127">
        <v>1</v>
      </c>
      <c r="F165" s="127">
        <v>3</v>
      </c>
      <c r="G165" s="127">
        <v>5</v>
      </c>
      <c r="H165" s="127">
        <v>2000</v>
      </c>
      <c r="I165" s="127">
        <v>2500</v>
      </c>
      <c r="J165" s="127"/>
      <c r="K165" s="127"/>
      <c r="L165" s="127">
        <v>2</v>
      </c>
      <c r="M165" s="101" t="s">
        <v>160</v>
      </c>
      <c r="N165" s="102">
        <f>+N166</f>
        <v>0</v>
      </c>
      <c r="O165" s="102">
        <f>+O166</f>
        <v>0</v>
      </c>
      <c r="P165" s="102">
        <f t="shared" si="129"/>
        <v>0</v>
      </c>
      <c r="Q165" s="103"/>
      <c r="R165" s="104"/>
      <c r="S165" s="104"/>
      <c r="T165" s="102">
        <f>+T166</f>
        <v>0</v>
      </c>
      <c r="U165" s="102">
        <f t="shared" ref="U165:AC165" si="154">+U166</f>
        <v>0</v>
      </c>
      <c r="V165" s="102">
        <f t="shared" si="154"/>
        <v>0</v>
      </c>
      <c r="W165" s="102">
        <f t="shared" si="154"/>
        <v>0</v>
      </c>
      <c r="X165" s="102">
        <f t="shared" si="154"/>
        <v>0</v>
      </c>
      <c r="Y165" s="102">
        <f t="shared" si="154"/>
        <v>0</v>
      </c>
      <c r="Z165" s="102">
        <f t="shared" si="154"/>
        <v>0</v>
      </c>
      <c r="AA165" s="102">
        <f t="shared" si="154"/>
        <v>0</v>
      </c>
      <c r="AB165" s="102">
        <f t="shared" si="154"/>
        <v>0</v>
      </c>
      <c r="AC165" s="102">
        <f t="shared" si="154"/>
        <v>0</v>
      </c>
      <c r="AD165" s="102">
        <f t="shared" si="115"/>
        <v>0</v>
      </c>
      <c r="AE165" s="102">
        <f>+AE166</f>
        <v>0</v>
      </c>
      <c r="AF165" s="102">
        <f>+AF166</f>
        <v>0</v>
      </c>
      <c r="AG165" s="102">
        <f t="shared" si="116"/>
        <v>0</v>
      </c>
      <c r="AH165" s="102">
        <f>+AH166</f>
        <v>0</v>
      </c>
      <c r="AI165" s="102">
        <f>+AI166</f>
        <v>0</v>
      </c>
      <c r="AJ165" s="102">
        <f t="shared" si="117"/>
        <v>0</v>
      </c>
      <c r="AK165" s="102">
        <f>+AK166</f>
        <v>0</v>
      </c>
      <c r="AL165" s="102">
        <f>+AL166</f>
        <v>0</v>
      </c>
      <c r="AM165" s="102">
        <f t="shared" si="118"/>
        <v>0</v>
      </c>
      <c r="AN165" s="102">
        <f>+AN166</f>
        <v>0</v>
      </c>
      <c r="AO165" s="102">
        <f>+AO166</f>
        <v>0</v>
      </c>
      <c r="AP165" s="102">
        <f t="shared" si="119"/>
        <v>0</v>
      </c>
      <c r="AQ165" s="102">
        <f>+AQ166</f>
        <v>0</v>
      </c>
      <c r="AR165" s="102">
        <f>+AR166</f>
        <v>0</v>
      </c>
      <c r="AS165" s="102">
        <f t="shared" si="120"/>
        <v>0</v>
      </c>
      <c r="AT165" s="102"/>
      <c r="AU165" s="102"/>
      <c r="AV165" s="102"/>
      <c r="AW165" s="102"/>
      <c r="AX165" s="102"/>
      <c r="AY165" s="102"/>
      <c r="AZ165" s="102"/>
      <c r="BA165" s="102"/>
    </row>
    <row r="166" spans="2:53" ht="29.25" hidden="1">
      <c r="B166" s="73" t="str">
        <f t="shared" si="126"/>
        <v>135200025002542</v>
      </c>
      <c r="C166" s="130">
        <v>2023</v>
      </c>
      <c r="D166" s="130">
        <v>15</v>
      </c>
      <c r="E166" s="130">
        <v>1</v>
      </c>
      <c r="F166" s="130">
        <v>3</v>
      </c>
      <c r="G166" s="130">
        <v>5</v>
      </c>
      <c r="H166" s="130">
        <v>2000</v>
      </c>
      <c r="I166" s="130">
        <v>2500</v>
      </c>
      <c r="J166" s="130">
        <v>254</v>
      </c>
      <c r="K166" s="130"/>
      <c r="L166" s="130">
        <v>2</v>
      </c>
      <c r="M166" s="107" t="s">
        <v>161</v>
      </c>
      <c r="N166" s="108">
        <f>SUM(N167:N168)</f>
        <v>0</v>
      </c>
      <c r="O166" s="108">
        <f>SUM(O167:O168)</f>
        <v>0</v>
      </c>
      <c r="P166" s="108">
        <f t="shared" si="129"/>
        <v>0</v>
      </c>
      <c r="Q166" s="109"/>
      <c r="R166" s="110"/>
      <c r="S166" s="110"/>
      <c r="T166" s="108">
        <f>SUM(T167:T168)</f>
        <v>0</v>
      </c>
      <c r="U166" s="108">
        <f t="shared" ref="U166:AC166" si="155">SUM(U167:U168)</f>
        <v>0</v>
      </c>
      <c r="V166" s="108">
        <f t="shared" si="155"/>
        <v>0</v>
      </c>
      <c r="W166" s="108">
        <f t="shared" si="155"/>
        <v>0</v>
      </c>
      <c r="X166" s="108">
        <f t="shared" si="155"/>
        <v>0</v>
      </c>
      <c r="Y166" s="108">
        <f t="shared" si="155"/>
        <v>0</v>
      </c>
      <c r="Z166" s="108">
        <f t="shared" si="155"/>
        <v>0</v>
      </c>
      <c r="AA166" s="108">
        <f t="shared" si="155"/>
        <v>0</v>
      </c>
      <c r="AB166" s="108">
        <f t="shared" si="155"/>
        <v>0</v>
      </c>
      <c r="AC166" s="108">
        <f t="shared" si="155"/>
        <v>0</v>
      </c>
      <c r="AD166" s="108">
        <f t="shared" si="115"/>
        <v>0</v>
      </c>
      <c r="AE166" s="108">
        <f>SUM(AE167:AE168)</f>
        <v>0</v>
      </c>
      <c r="AF166" s="108">
        <f>SUM(AF167:AF168)</f>
        <v>0</v>
      </c>
      <c r="AG166" s="108">
        <f t="shared" si="116"/>
        <v>0</v>
      </c>
      <c r="AH166" s="108">
        <f>SUM(AH167:AH168)</f>
        <v>0</v>
      </c>
      <c r="AI166" s="108">
        <f>SUM(AI167:AI168)</f>
        <v>0</v>
      </c>
      <c r="AJ166" s="108">
        <f t="shared" si="117"/>
        <v>0</v>
      </c>
      <c r="AK166" s="108">
        <f>SUM(AK167:AK168)</f>
        <v>0</v>
      </c>
      <c r="AL166" s="108">
        <f>SUM(AL167:AL168)</f>
        <v>0</v>
      </c>
      <c r="AM166" s="108">
        <f t="shared" si="118"/>
        <v>0</v>
      </c>
      <c r="AN166" s="108">
        <f>SUM(AN167:AN168)</f>
        <v>0</v>
      </c>
      <c r="AO166" s="108">
        <f>SUM(AO167:AO168)</f>
        <v>0</v>
      </c>
      <c r="AP166" s="108">
        <f t="shared" si="119"/>
        <v>0</v>
      </c>
      <c r="AQ166" s="108">
        <f>SUM(AQ167:AQ168)</f>
        <v>0</v>
      </c>
      <c r="AR166" s="108">
        <f>SUM(AR167:AR168)</f>
        <v>0</v>
      </c>
      <c r="AS166" s="108">
        <f t="shared" si="120"/>
        <v>0</v>
      </c>
      <c r="AT166" s="108"/>
      <c r="AU166" s="108"/>
      <c r="AV166" s="108"/>
      <c r="AW166" s="108"/>
      <c r="AX166" s="108"/>
      <c r="AY166" s="108"/>
      <c r="AZ166" s="108"/>
      <c r="BA166" s="108"/>
    </row>
    <row r="167" spans="2:53" ht="29.25" hidden="1">
      <c r="B167" s="73" t="str">
        <f t="shared" si="126"/>
        <v>1352000250025412</v>
      </c>
      <c r="C167" s="111">
        <v>2023</v>
      </c>
      <c r="D167" s="111">
        <v>15</v>
      </c>
      <c r="E167" s="111">
        <v>1</v>
      </c>
      <c r="F167" s="111">
        <v>3</v>
      </c>
      <c r="G167" s="111">
        <v>5</v>
      </c>
      <c r="H167" s="157">
        <v>2000</v>
      </c>
      <c r="I167" s="157">
        <v>2500</v>
      </c>
      <c r="J167" s="157">
        <v>254</v>
      </c>
      <c r="K167" s="112">
        <v>1</v>
      </c>
      <c r="L167" s="112">
        <v>2</v>
      </c>
      <c r="M167" s="134" t="s">
        <v>162</v>
      </c>
      <c r="N167" s="114">
        <f>IFERROR(VLOOKUP($B167,[5]MEX!$B$51:$S$1084,13,0),0)</f>
        <v>0</v>
      </c>
      <c r="O167" s="114">
        <f>IFERROR(VLOOKUP($B167,[5]MEX!$B$51:$S$1084,14,0),0)</f>
        <v>0</v>
      </c>
      <c r="P167" s="114">
        <f t="shared" si="129"/>
        <v>0</v>
      </c>
      <c r="Q167" s="135" t="s">
        <v>163</v>
      </c>
      <c r="R167" s="116">
        <f>IFERROR(VLOOKUP($B167,[5]MEX!$B$51:$S$1084,17,0),0)</f>
        <v>0</v>
      </c>
      <c r="S167" s="116">
        <f>IFERROR(VLOOKUP($B167,[5]MEX!$B$51:$S$1084,18,0),0)</f>
        <v>0</v>
      </c>
      <c r="T167" s="114">
        <v>0</v>
      </c>
      <c r="U167" s="114">
        <v>0</v>
      </c>
      <c r="V167" s="114">
        <v>0</v>
      </c>
      <c r="W167" s="114">
        <v>0</v>
      </c>
      <c r="X167" s="114">
        <v>0</v>
      </c>
      <c r="Y167" s="114">
        <v>0</v>
      </c>
      <c r="Z167" s="114">
        <v>0</v>
      </c>
      <c r="AA167" s="114">
        <v>0</v>
      </c>
      <c r="AB167" s="114">
        <f>N167+T167-X167</f>
        <v>0</v>
      </c>
      <c r="AC167" s="114">
        <f>O167+U167-Y167</f>
        <v>0</v>
      </c>
      <c r="AD167" s="114">
        <f t="shared" si="115"/>
        <v>0</v>
      </c>
      <c r="AE167" s="114">
        <v>0</v>
      </c>
      <c r="AF167" s="114">
        <v>0</v>
      </c>
      <c r="AG167" s="114">
        <f t="shared" si="116"/>
        <v>0</v>
      </c>
      <c r="AH167" s="114">
        <v>0</v>
      </c>
      <c r="AI167" s="114">
        <v>0</v>
      </c>
      <c r="AJ167" s="114">
        <f t="shared" si="117"/>
        <v>0</v>
      </c>
      <c r="AK167" s="114">
        <v>0</v>
      </c>
      <c r="AL167" s="114">
        <v>0</v>
      </c>
      <c r="AM167" s="114">
        <f t="shared" si="118"/>
        <v>0</v>
      </c>
      <c r="AN167" s="114">
        <v>0</v>
      </c>
      <c r="AO167" s="114">
        <v>0</v>
      </c>
      <c r="AP167" s="114">
        <f t="shared" si="119"/>
        <v>0</v>
      </c>
      <c r="AQ167" s="114">
        <f>AB167-AE167-AH167-AK167-AN167</f>
        <v>0</v>
      </c>
      <c r="AR167" s="114">
        <f>AC167-AF167-AI167-AL167-AO167</f>
        <v>0</v>
      </c>
      <c r="AS167" s="114">
        <f t="shared" si="120"/>
        <v>0</v>
      </c>
      <c r="AT167" s="114">
        <f>R167+V167-Z167</f>
        <v>0</v>
      </c>
      <c r="AU167" s="114">
        <f>S167+W167-AA167</f>
        <v>0</v>
      </c>
      <c r="AV167" s="114">
        <v>0</v>
      </c>
      <c r="AW167" s="114">
        <v>0</v>
      </c>
      <c r="AX167" s="114">
        <v>0</v>
      </c>
      <c r="AY167" s="114">
        <v>0</v>
      </c>
      <c r="AZ167" s="114">
        <f t="shared" si="133"/>
        <v>0</v>
      </c>
      <c r="BA167" s="114">
        <f t="shared" si="133"/>
        <v>0</v>
      </c>
    </row>
    <row r="168" spans="2:53" ht="29.25" hidden="1">
      <c r="B168" s="73" t="str">
        <f t="shared" si="126"/>
        <v>1352000250025422</v>
      </c>
      <c r="C168" s="111">
        <v>2023</v>
      </c>
      <c r="D168" s="111">
        <v>15</v>
      </c>
      <c r="E168" s="111">
        <v>1</v>
      </c>
      <c r="F168" s="111">
        <v>3</v>
      </c>
      <c r="G168" s="111">
        <v>5</v>
      </c>
      <c r="H168" s="157">
        <v>2000</v>
      </c>
      <c r="I168" s="157">
        <v>2500</v>
      </c>
      <c r="J168" s="157">
        <v>254</v>
      </c>
      <c r="K168" s="112">
        <v>2</v>
      </c>
      <c r="L168" s="112">
        <v>2</v>
      </c>
      <c r="M168" s="134" t="s">
        <v>164</v>
      </c>
      <c r="N168" s="114">
        <f>IFERROR(VLOOKUP($B168,[5]MEX!$B$51:$S$1084,13,0),0)</f>
        <v>0</v>
      </c>
      <c r="O168" s="114">
        <f>IFERROR(VLOOKUP($B168,[5]MEX!$B$51:$S$1084,14,0),0)</f>
        <v>0</v>
      </c>
      <c r="P168" s="114">
        <f t="shared" si="129"/>
        <v>0</v>
      </c>
      <c r="Q168" s="135" t="s">
        <v>60</v>
      </c>
      <c r="R168" s="116">
        <f>IFERROR(VLOOKUP($B168,[5]MEX!$B$51:$S$1084,17,0),0)</f>
        <v>0</v>
      </c>
      <c r="S168" s="116">
        <f>IFERROR(VLOOKUP($B168,[5]MEX!$B$51:$S$1084,18,0),0)</f>
        <v>0</v>
      </c>
      <c r="T168" s="114">
        <v>0</v>
      </c>
      <c r="U168" s="114">
        <v>0</v>
      </c>
      <c r="V168" s="114">
        <v>0</v>
      </c>
      <c r="W168" s="114">
        <v>0</v>
      </c>
      <c r="X168" s="114">
        <v>0</v>
      </c>
      <c r="Y168" s="114">
        <v>0</v>
      </c>
      <c r="Z168" s="114">
        <v>0</v>
      </c>
      <c r="AA168" s="114">
        <v>0</v>
      </c>
      <c r="AB168" s="114">
        <f>N168+T168-X168</f>
        <v>0</v>
      </c>
      <c r="AC168" s="114">
        <f>O168+U168-Y168</f>
        <v>0</v>
      </c>
      <c r="AD168" s="114">
        <f t="shared" si="115"/>
        <v>0</v>
      </c>
      <c r="AE168" s="114">
        <v>0</v>
      </c>
      <c r="AF168" s="114">
        <v>0</v>
      </c>
      <c r="AG168" s="114">
        <f t="shared" si="116"/>
        <v>0</v>
      </c>
      <c r="AH168" s="114">
        <v>0</v>
      </c>
      <c r="AI168" s="114">
        <v>0</v>
      </c>
      <c r="AJ168" s="114">
        <f t="shared" si="117"/>
        <v>0</v>
      </c>
      <c r="AK168" s="114">
        <v>0</v>
      </c>
      <c r="AL168" s="114">
        <v>0</v>
      </c>
      <c r="AM168" s="114">
        <f t="shared" si="118"/>
        <v>0</v>
      </c>
      <c r="AN168" s="114">
        <v>0</v>
      </c>
      <c r="AO168" s="114">
        <v>0</v>
      </c>
      <c r="AP168" s="114">
        <f t="shared" si="119"/>
        <v>0</v>
      </c>
      <c r="AQ168" s="114">
        <f>AB168-AE168-AH168-AK168-AN168</f>
        <v>0</v>
      </c>
      <c r="AR168" s="114">
        <f>AC168-AF168-AI168-AL168-AO168</f>
        <v>0</v>
      </c>
      <c r="AS168" s="114">
        <f t="shared" si="120"/>
        <v>0</v>
      </c>
      <c r="AT168" s="114">
        <f>R168+V168-Z168</f>
        <v>0</v>
      </c>
      <c r="AU168" s="114">
        <f>S168+W168-AA168</f>
        <v>0</v>
      </c>
      <c r="AV168" s="114">
        <v>0</v>
      </c>
      <c r="AW168" s="114">
        <v>0</v>
      </c>
      <c r="AX168" s="114">
        <v>0</v>
      </c>
      <c r="AY168" s="114">
        <v>0</v>
      </c>
      <c r="AZ168" s="114">
        <f t="shared" si="133"/>
        <v>0</v>
      </c>
      <c r="BA168" s="114">
        <f t="shared" si="133"/>
        <v>0</v>
      </c>
    </row>
    <row r="169" spans="2:53" ht="29.25" hidden="1">
      <c r="B169" s="73" t="str">
        <f t="shared" si="126"/>
        <v>135200028002</v>
      </c>
      <c r="C169" s="127">
        <v>2023</v>
      </c>
      <c r="D169" s="127">
        <v>15</v>
      </c>
      <c r="E169" s="127">
        <v>1</v>
      </c>
      <c r="F169" s="127">
        <v>3</v>
      </c>
      <c r="G169" s="127">
        <v>5</v>
      </c>
      <c r="H169" s="127">
        <v>2000</v>
      </c>
      <c r="I169" s="127">
        <v>2800</v>
      </c>
      <c r="J169" s="127"/>
      <c r="K169" s="127"/>
      <c r="L169" s="127">
        <v>2</v>
      </c>
      <c r="M169" s="101" t="s">
        <v>63</v>
      </c>
      <c r="N169" s="102">
        <f>+N170</f>
        <v>0</v>
      </c>
      <c r="O169" s="102">
        <f>+O170</f>
        <v>0</v>
      </c>
      <c r="P169" s="102">
        <f t="shared" si="129"/>
        <v>0</v>
      </c>
      <c r="Q169" s="103"/>
      <c r="R169" s="104"/>
      <c r="S169" s="104"/>
      <c r="T169" s="102">
        <f>+T170</f>
        <v>0</v>
      </c>
      <c r="U169" s="102">
        <f t="shared" ref="U169:AC169" si="156">+U170</f>
        <v>0</v>
      </c>
      <c r="V169" s="102">
        <f t="shared" si="156"/>
        <v>0</v>
      </c>
      <c r="W169" s="102">
        <f t="shared" si="156"/>
        <v>0</v>
      </c>
      <c r="X169" s="102">
        <f t="shared" si="156"/>
        <v>0</v>
      </c>
      <c r="Y169" s="102">
        <f t="shared" si="156"/>
        <v>0</v>
      </c>
      <c r="Z169" s="102">
        <f t="shared" si="156"/>
        <v>0</v>
      </c>
      <c r="AA169" s="102">
        <f t="shared" si="156"/>
        <v>0</v>
      </c>
      <c r="AB169" s="102">
        <f t="shared" si="156"/>
        <v>0</v>
      </c>
      <c r="AC169" s="102">
        <f t="shared" si="156"/>
        <v>0</v>
      </c>
      <c r="AD169" s="102">
        <f t="shared" si="115"/>
        <v>0</v>
      </c>
      <c r="AE169" s="102">
        <f>+AE170</f>
        <v>0</v>
      </c>
      <c r="AF169" s="102">
        <f>+AF170</f>
        <v>0</v>
      </c>
      <c r="AG169" s="102">
        <f t="shared" si="116"/>
        <v>0</v>
      </c>
      <c r="AH169" s="102">
        <f>+AH170</f>
        <v>0</v>
      </c>
      <c r="AI169" s="102">
        <f>+AI170</f>
        <v>0</v>
      </c>
      <c r="AJ169" s="102">
        <f t="shared" si="117"/>
        <v>0</v>
      </c>
      <c r="AK169" s="102">
        <f>+AK170</f>
        <v>0</v>
      </c>
      <c r="AL169" s="102">
        <f>+AL170</f>
        <v>0</v>
      </c>
      <c r="AM169" s="102">
        <f t="shared" si="118"/>
        <v>0</v>
      </c>
      <c r="AN169" s="102">
        <f>+AN170</f>
        <v>0</v>
      </c>
      <c r="AO169" s="102">
        <f>+AO170</f>
        <v>0</v>
      </c>
      <c r="AP169" s="102">
        <f t="shared" si="119"/>
        <v>0</v>
      </c>
      <c r="AQ169" s="102">
        <f>+AQ170</f>
        <v>0</v>
      </c>
      <c r="AR169" s="102">
        <f>+AR170</f>
        <v>0</v>
      </c>
      <c r="AS169" s="102">
        <f t="shared" si="120"/>
        <v>0</v>
      </c>
      <c r="AT169" s="102"/>
      <c r="AU169" s="102"/>
      <c r="AV169" s="102"/>
      <c r="AW169" s="102"/>
      <c r="AX169" s="102"/>
      <c r="AY169" s="102"/>
      <c r="AZ169" s="102"/>
      <c r="BA169" s="102"/>
    </row>
    <row r="170" spans="2:53" ht="58.5" hidden="1">
      <c r="B170" s="73" t="str">
        <f t="shared" si="126"/>
        <v>135200028002832</v>
      </c>
      <c r="C170" s="130">
        <v>2023</v>
      </c>
      <c r="D170" s="130">
        <v>15</v>
      </c>
      <c r="E170" s="130">
        <v>1</v>
      </c>
      <c r="F170" s="130">
        <v>3</v>
      </c>
      <c r="G170" s="130">
        <v>5</v>
      </c>
      <c r="H170" s="130">
        <v>2000</v>
      </c>
      <c r="I170" s="130">
        <v>2800</v>
      </c>
      <c r="J170" s="130">
        <v>283</v>
      </c>
      <c r="K170" s="130"/>
      <c r="L170" s="130">
        <v>2</v>
      </c>
      <c r="M170" s="107" t="s">
        <v>64</v>
      </c>
      <c r="N170" s="108">
        <f>SUM(N171:N172)</f>
        <v>0</v>
      </c>
      <c r="O170" s="108">
        <f>SUM(O171:O172)</f>
        <v>0</v>
      </c>
      <c r="P170" s="108">
        <f t="shared" si="129"/>
        <v>0</v>
      </c>
      <c r="Q170" s="109"/>
      <c r="R170" s="110"/>
      <c r="S170" s="110"/>
      <c r="T170" s="108">
        <f>SUM(T171:T172)</f>
        <v>0</v>
      </c>
      <c r="U170" s="108">
        <f t="shared" ref="U170:AC170" si="157">SUM(U171:U172)</f>
        <v>0</v>
      </c>
      <c r="V170" s="108">
        <f t="shared" si="157"/>
        <v>0</v>
      </c>
      <c r="W170" s="108">
        <f t="shared" si="157"/>
        <v>0</v>
      </c>
      <c r="X170" s="108">
        <f t="shared" si="157"/>
        <v>0</v>
      </c>
      <c r="Y170" s="108">
        <f t="shared" si="157"/>
        <v>0</v>
      </c>
      <c r="Z170" s="108">
        <f t="shared" si="157"/>
        <v>0</v>
      </c>
      <c r="AA170" s="108">
        <f t="shared" si="157"/>
        <v>0</v>
      </c>
      <c r="AB170" s="108">
        <f t="shared" si="157"/>
        <v>0</v>
      </c>
      <c r="AC170" s="108">
        <f t="shared" si="157"/>
        <v>0</v>
      </c>
      <c r="AD170" s="108">
        <f t="shared" si="115"/>
        <v>0</v>
      </c>
      <c r="AE170" s="108">
        <f>SUM(AE171:AE172)</f>
        <v>0</v>
      </c>
      <c r="AF170" s="108">
        <f>SUM(AF171:AF172)</f>
        <v>0</v>
      </c>
      <c r="AG170" s="108">
        <f t="shared" si="116"/>
        <v>0</v>
      </c>
      <c r="AH170" s="108">
        <f>SUM(AH171:AH172)</f>
        <v>0</v>
      </c>
      <c r="AI170" s="108">
        <f>SUM(AI171:AI172)</f>
        <v>0</v>
      </c>
      <c r="AJ170" s="108">
        <f t="shared" si="117"/>
        <v>0</v>
      </c>
      <c r="AK170" s="108">
        <f>SUM(AK171:AK172)</f>
        <v>0</v>
      </c>
      <c r="AL170" s="108">
        <f>SUM(AL171:AL172)</f>
        <v>0</v>
      </c>
      <c r="AM170" s="108">
        <f t="shared" si="118"/>
        <v>0</v>
      </c>
      <c r="AN170" s="108">
        <f>SUM(AN171:AN172)</f>
        <v>0</v>
      </c>
      <c r="AO170" s="108">
        <f>SUM(AO171:AO172)</f>
        <v>0</v>
      </c>
      <c r="AP170" s="108">
        <f t="shared" si="119"/>
        <v>0</v>
      </c>
      <c r="AQ170" s="108">
        <f>SUM(AQ171:AQ172)</f>
        <v>0</v>
      </c>
      <c r="AR170" s="108">
        <f>SUM(AR171:AR172)</f>
        <v>0</v>
      </c>
      <c r="AS170" s="108">
        <f t="shared" si="120"/>
        <v>0</v>
      </c>
      <c r="AT170" s="108"/>
      <c r="AU170" s="108"/>
      <c r="AV170" s="108"/>
      <c r="AW170" s="108"/>
      <c r="AX170" s="108"/>
      <c r="AY170" s="108"/>
      <c r="AZ170" s="108"/>
      <c r="BA170" s="108"/>
    </row>
    <row r="171" spans="2:53" ht="29.25" hidden="1">
      <c r="B171" s="73" t="str">
        <f t="shared" si="126"/>
        <v>1352000280028312</v>
      </c>
      <c r="C171" s="111">
        <v>2023</v>
      </c>
      <c r="D171" s="111">
        <v>15</v>
      </c>
      <c r="E171" s="111">
        <v>1</v>
      </c>
      <c r="F171" s="111">
        <v>3</v>
      </c>
      <c r="G171" s="111">
        <v>5</v>
      </c>
      <c r="H171" s="157">
        <v>2000</v>
      </c>
      <c r="I171" s="157">
        <v>2800</v>
      </c>
      <c r="J171" s="157">
        <v>283</v>
      </c>
      <c r="K171" s="112">
        <v>1</v>
      </c>
      <c r="L171" s="112">
        <v>2</v>
      </c>
      <c r="M171" s="134" t="s">
        <v>165</v>
      </c>
      <c r="N171" s="114">
        <f>IFERROR(VLOOKUP($B171,[5]MEX!$B$51:$S$1084,13,0),0)</f>
        <v>0</v>
      </c>
      <c r="O171" s="114">
        <f>IFERROR(VLOOKUP($B171,[5]MEX!$B$51:$S$1084,14,0),0)</f>
        <v>0</v>
      </c>
      <c r="P171" s="114">
        <f t="shared" si="129"/>
        <v>0</v>
      </c>
      <c r="Q171" s="135" t="s">
        <v>60</v>
      </c>
      <c r="R171" s="116">
        <f>IFERROR(VLOOKUP($B171,[5]MEX!$B$51:$S$1084,17,0),0)</f>
        <v>0</v>
      </c>
      <c r="S171" s="116">
        <f>IFERROR(VLOOKUP($B171,[5]MEX!$B$51:$S$1084,18,0),0)</f>
        <v>0</v>
      </c>
      <c r="T171" s="114">
        <v>0</v>
      </c>
      <c r="U171" s="114">
        <v>0</v>
      </c>
      <c r="V171" s="114">
        <v>0</v>
      </c>
      <c r="W171" s="114">
        <v>0</v>
      </c>
      <c r="X171" s="114">
        <v>0</v>
      </c>
      <c r="Y171" s="114">
        <v>0</v>
      </c>
      <c r="Z171" s="114">
        <v>0</v>
      </c>
      <c r="AA171" s="114">
        <v>0</v>
      </c>
      <c r="AB171" s="114">
        <f>N171+T171-X171</f>
        <v>0</v>
      </c>
      <c r="AC171" s="114">
        <f>O171+U171-Y171</f>
        <v>0</v>
      </c>
      <c r="AD171" s="114">
        <f t="shared" si="115"/>
        <v>0</v>
      </c>
      <c r="AE171" s="114">
        <v>0</v>
      </c>
      <c r="AF171" s="114">
        <v>0</v>
      </c>
      <c r="AG171" s="114">
        <f t="shared" si="116"/>
        <v>0</v>
      </c>
      <c r="AH171" s="114">
        <v>0</v>
      </c>
      <c r="AI171" s="114">
        <v>0</v>
      </c>
      <c r="AJ171" s="114">
        <f t="shared" si="117"/>
        <v>0</v>
      </c>
      <c r="AK171" s="114">
        <v>0</v>
      </c>
      <c r="AL171" s="114">
        <v>0</v>
      </c>
      <c r="AM171" s="114">
        <f t="shared" si="118"/>
        <v>0</v>
      </c>
      <c r="AN171" s="114">
        <v>0</v>
      </c>
      <c r="AO171" s="114">
        <v>0</v>
      </c>
      <c r="AP171" s="114">
        <f t="shared" si="119"/>
        <v>0</v>
      </c>
      <c r="AQ171" s="114">
        <f>AB171-AE171-AH171-AK171-AN171</f>
        <v>0</v>
      </c>
      <c r="AR171" s="114">
        <f>AC171-AF171-AI171-AL171-AO171</f>
        <v>0</v>
      </c>
      <c r="AS171" s="114">
        <f t="shared" si="120"/>
        <v>0</v>
      </c>
      <c r="AT171" s="114">
        <f>R171+V171-Z171</f>
        <v>0</v>
      </c>
      <c r="AU171" s="114">
        <f>S171+W171-AA171</f>
        <v>0</v>
      </c>
      <c r="AV171" s="114">
        <v>0</v>
      </c>
      <c r="AW171" s="114">
        <v>0</v>
      </c>
      <c r="AX171" s="114">
        <v>0</v>
      </c>
      <c r="AY171" s="114">
        <v>0</v>
      </c>
      <c r="AZ171" s="114">
        <f t="shared" si="133"/>
        <v>0</v>
      </c>
      <c r="BA171" s="114">
        <f t="shared" si="133"/>
        <v>0</v>
      </c>
    </row>
    <row r="172" spans="2:53" ht="29.25" hidden="1">
      <c r="B172" s="73" t="str">
        <f t="shared" si="126"/>
        <v>1352000280028322</v>
      </c>
      <c r="C172" s="111">
        <v>2023</v>
      </c>
      <c r="D172" s="111">
        <v>15</v>
      </c>
      <c r="E172" s="111">
        <v>1</v>
      </c>
      <c r="F172" s="111">
        <v>3</v>
      </c>
      <c r="G172" s="111">
        <v>5</v>
      </c>
      <c r="H172" s="157">
        <v>2000</v>
      </c>
      <c r="I172" s="157">
        <v>2800</v>
      </c>
      <c r="J172" s="157">
        <v>283</v>
      </c>
      <c r="K172" s="112">
        <v>2</v>
      </c>
      <c r="L172" s="112">
        <v>2</v>
      </c>
      <c r="M172" s="134" t="s">
        <v>166</v>
      </c>
      <c r="N172" s="114">
        <f>IFERROR(VLOOKUP($B172,[5]MEX!$B$51:$S$1084,13,0),0)</f>
        <v>0</v>
      </c>
      <c r="O172" s="114">
        <f>IFERROR(VLOOKUP($B172,[5]MEX!$B$51:$S$1084,14,0),0)</f>
        <v>0</v>
      </c>
      <c r="P172" s="114">
        <f t="shared" si="129"/>
        <v>0</v>
      </c>
      <c r="Q172" s="135" t="s">
        <v>163</v>
      </c>
      <c r="R172" s="116">
        <f>IFERROR(VLOOKUP($B172,[5]MEX!$B$51:$S$1084,17,0),0)</f>
        <v>0</v>
      </c>
      <c r="S172" s="116">
        <f>IFERROR(VLOOKUP($B172,[5]MEX!$B$51:$S$1084,18,0),0)</f>
        <v>0</v>
      </c>
      <c r="T172" s="114">
        <v>0</v>
      </c>
      <c r="U172" s="114">
        <v>0</v>
      </c>
      <c r="V172" s="114">
        <v>0</v>
      </c>
      <c r="W172" s="114">
        <v>0</v>
      </c>
      <c r="X172" s="114">
        <v>0</v>
      </c>
      <c r="Y172" s="114">
        <v>0</v>
      </c>
      <c r="Z172" s="114">
        <v>0</v>
      </c>
      <c r="AA172" s="114">
        <v>0</v>
      </c>
      <c r="AB172" s="114">
        <f>N172+T172-X172</f>
        <v>0</v>
      </c>
      <c r="AC172" s="114">
        <f>O172+U172-Y172</f>
        <v>0</v>
      </c>
      <c r="AD172" s="114">
        <f t="shared" si="115"/>
        <v>0</v>
      </c>
      <c r="AE172" s="114">
        <v>0</v>
      </c>
      <c r="AF172" s="114">
        <v>0</v>
      </c>
      <c r="AG172" s="114">
        <f t="shared" si="116"/>
        <v>0</v>
      </c>
      <c r="AH172" s="114">
        <v>0</v>
      </c>
      <c r="AI172" s="114">
        <v>0</v>
      </c>
      <c r="AJ172" s="114">
        <f t="shared" si="117"/>
        <v>0</v>
      </c>
      <c r="AK172" s="114">
        <v>0</v>
      </c>
      <c r="AL172" s="114">
        <v>0</v>
      </c>
      <c r="AM172" s="114">
        <f t="shared" si="118"/>
        <v>0</v>
      </c>
      <c r="AN172" s="114">
        <v>0</v>
      </c>
      <c r="AO172" s="114">
        <v>0</v>
      </c>
      <c r="AP172" s="114">
        <f t="shared" si="119"/>
        <v>0</v>
      </c>
      <c r="AQ172" s="114">
        <f>AB172-AE172-AH172-AK172-AN172</f>
        <v>0</v>
      </c>
      <c r="AR172" s="114">
        <f>AC172-AF172-AI172-AL172-AO172</f>
        <v>0</v>
      </c>
      <c r="AS172" s="114">
        <f t="shared" si="120"/>
        <v>0</v>
      </c>
      <c r="AT172" s="114">
        <f>R172+V172-Z172</f>
        <v>0</v>
      </c>
      <c r="AU172" s="114">
        <f>S172+W172-AA172</f>
        <v>0</v>
      </c>
      <c r="AV172" s="114">
        <v>0</v>
      </c>
      <c r="AW172" s="114">
        <v>0</v>
      </c>
      <c r="AX172" s="114">
        <v>0</v>
      </c>
      <c r="AY172" s="114">
        <v>0</v>
      </c>
      <c r="AZ172" s="114">
        <f t="shared" si="133"/>
        <v>0</v>
      </c>
      <c r="BA172" s="114">
        <f t="shared" si="133"/>
        <v>0</v>
      </c>
    </row>
    <row r="173" spans="2:53" ht="29.25" hidden="1">
      <c r="B173" s="73" t="str">
        <f t="shared" si="126"/>
        <v>13530002</v>
      </c>
      <c r="C173" s="126">
        <v>2023</v>
      </c>
      <c r="D173" s="126">
        <v>15</v>
      </c>
      <c r="E173" s="126">
        <v>1</v>
      </c>
      <c r="F173" s="126">
        <v>3</v>
      </c>
      <c r="G173" s="126">
        <v>5</v>
      </c>
      <c r="H173" s="126">
        <v>3000</v>
      </c>
      <c r="I173" s="126"/>
      <c r="J173" s="126"/>
      <c r="K173" s="126"/>
      <c r="L173" s="126">
        <v>2</v>
      </c>
      <c r="M173" s="95" t="s">
        <v>72</v>
      </c>
      <c r="N173" s="96">
        <f>+N174+N180</f>
        <v>0</v>
      </c>
      <c r="O173" s="96">
        <f>+O174+O180</f>
        <v>0</v>
      </c>
      <c r="P173" s="96">
        <f t="shared" si="129"/>
        <v>0</v>
      </c>
      <c r="Q173" s="97"/>
      <c r="R173" s="98"/>
      <c r="S173" s="98"/>
      <c r="T173" s="96">
        <f>+T174+T180</f>
        <v>0</v>
      </c>
      <c r="U173" s="96">
        <f t="shared" ref="U173:AC173" si="158">+U174+U180</f>
        <v>0</v>
      </c>
      <c r="V173" s="96">
        <f t="shared" si="158"/>
        <v>0</v>
      </c>
      <c r="W173" s="96">
        <f t="shared" si="158"/>
        <v>0</v>
      </c>
      <c r="X173" s="96">
        <f t="shared" si="158"/>
        <v>0</v>
      </c>
      <c r="Y173" s="96">
        <f t="shared" si="158"/>
        <v>0</v>
      </c>
      <c r="Z173" s="96">
        <f t="shared" si="158"/>
        <v>0</v>
      </c>
      <c r="AA173" s="96">
        <f t="shared" si="158"/>
        <v>0</v>
      </c>
      <c r="AB173" s="96">
        <f t="shared" si="158"/>
        <v>0</v>
      </c>
      <c r="AC173" s="96">
        <f t="shared" si="158"/>
        <v>0</v>
      </c>
      <c r="AD173" s="96">
        <f t="shared" si="115"/>
        <v>0</v>
      </c>
      <c r="AE173" s="96">
        <f>+AE174+AE180</f>
        <v>0</v>
      </c>
      <c r="AF173" s="96">
        <f>+AF174+AF180</f>
        <v>0</v>
      </c>
      <c r="AG173" s="96">
        <f t="shared" si="116"/>
        <v>0</v>
      </c>
      <c r="AH173" s="96">
        <f>+AH174+AH180</f>
        <v>0</v>
      </c>
      <c r="AI173" s="96">
        <f>+AI174+AI180</f>
        <v>0</v>
      </c>
      <c r="AJ173" s="96">
        <f t="shared" si="117"/>
        <v>0</v>
      </c>
      <c r="AK173" s="96">
        <f>+AK174+AK180</f>
        <v>0</v>
      </c>
      <c r="AL173" s="96">
        <f>+AL174+AL180</f>
        <v>0</v>
      </c>
      <c r="AM173" s="96">
        <f t="shared" si="118"/>
        <v>0</v>
      </c>
      <c r="AN173" s="96">
        <f>+AN174+AN180</f>
        <v>0</v>
      </c>
      <c r="AO173" s="96">
        <f>+AO174+AO180</f>
        <v>0</v>
      </c>
      <c r="AP173" s="96">
        <f t="shared" si="119"/>
        <v>0</v>
      </c>
      <c r="AQ173" s="96">
        <f>+AQ174+AQ180</f>
        <v>0</v>
      </c>
      <c r="AR173" s="96">
        <f>+AR174+AR180</f>
        <v>0</v>
      </c>
      <c r="AS173" s="96">
        <f t="shared" si="120"/>
        <v>0</v>
      </c>
      <c r="AT173" s="96"/>
      <c r="AU173" s="96"/>
      <c r="AV173" s="96"/>
      <c r="AW173" s="96"/>
      <c r="AX173" s="96"/>
      <c r="AY173" s="96"/>
      <c r="AZ173" s="96"/>
      <c r="BA173" s="96"/>
    </row>
    <row r="174" spans="2:53" ht="29.25" hidden="1">
      <c r="B174" s="73" t="str">
        <f t="shared" si="126"/>
        <v>135300031002</v>
      </c>
      <c r="C174" s="127">
        <v>2023</v>
      </c>
      <c r="D174" s="127">
        <v>15</v>
      </c>
      <c r="E174" s="127">
        <v>1</v>
      </c>
      <c r="F174" s="127">
        <v>3</v>
      </c>
      <c r="G174" s="127">
        <v>5</v>
      </c>
      <c r="H174" s="127">
        <v>3000</v>
      </c>
      <c r="I174" s="127">
        <v>3100</v>
      </c>
      <c r="J174" s="127"/>
      <c r="K174" s="127"/>
      <c r="L174" s="127">
        <v>2</v>
      </c>
      <c r="M174" s="101" t="s">
        <v>167</v>
      </c>
      <c r="N174" s="102">
        <f>+N175+N177</f>
        <v>0</v>
      </c>
      <c r="O174" s="102">
        <f>+O175+O177</f>
        <v>0</v>
      </c>
      <c r="P174" s="102">
        <f t="shared" si="129"/>
        <v>0</v>
      </c>
      <c r="Q174" s="103"/>
      <c r="R174" s="104"/>
      <c r="S174" s="104"/>
      <c r="T174" s="102">
        <f>+T175+T177</f>
        <v>0</v>
      </c>
      <c r="U174" s="102">
        <f t="shared" ref="U174:AC174" si="159">+U175+U177</f>
        <v>0</v>
      </c>
      <c r="V174" s="102">
        <f t="shared" si="159"/>
        <v>0</v>
      </c>
      <c r="W174" s="102">
        <f t="shared" si="159"/>
        <v>0</v>
      </c>
      <c r="X174" s="102">
        <f t="shared" si="159"/>
        <v>0</v>
      </c>
      <c r="Y174" s="102">
        <f t="shared" si="159"/>
        <v>0</v>
      </c>
      <c r="Z174" s="102">
        <f t="shared" si="159"/>
        <v>0</v>
      </c>
      <c r="AA174" s="102">
        <f t="shared" si="159"/>
        <v>0</v>
      </c>
      <c r="AB174" s="102">
        <f t="shared" si="159"/>
        <v>0</v>
      </c>
      <c r="AC174" s="102">
        <f t="shared" si="159"/>
        <v>0</v>
      </c>
      <c r="AD174" s="102">
        <f t="shared" si="115"/>
        <v>0</v>
      </c>
      <c r="AE174" s="102">
        <f>+AE175+AE177</f>
        <v>0</v>
      </c>
      <c r="AF174" s="102">
        <f>+AF175+AF177</f>
        <v>0</v>
      </c>
      <c r="AG174" s="102">
        <f t="shared" si="116"/>
        <v>0</v>
      </c>
      <c r="AH174" s="102">
        <f>+AH175+AH177</f>
        <v>0</v>
      </c>
      <c r="AI174" s="102">
        <f>+AI175+AI177</f>
        <v>0</v>
      </c>
      <c r="AJ174" s="102">
        <f t="shared" si="117"/>
        <v>0</v>
      </c>
      <c r="AK174" s="102">
        <f>+AK175+AK177</f>
        <v>0</v>
      </c>
      <c r="AL174" s="102">
        <f>+AL175+AL177</f>
        <v>0</v>
      </c>
      <c r="AM174" s="102">
        <f t="shared" si="118"/>
        <v>0</v>
      </c>
      <c r="AN174" s="102">
        <f>+AN175+AN177</f>
        <v>0</v>
      </c>
      <c r="AO174" s="102">
        <f>+AO175+AO177</f>
        <v>0</v>
      </c>
      <c r="AP174" s="102">
        <f t="shared" si="119"/>
        <v>0</v>
      </c>
      <c r="AQ174" s="102">
        <f>+AQ175+AQ177</f>
        <v>0</v>
      </c>
      <c r="AR174" s="102">
        <f>+AR175+AR177</f>
        <v>0</v>
      </c>
      <c r="AS174" s="102">
        <f t="shared" si="120"/>
        <v>0</v>
      </c>
      <c r="AT174" s="102"/>
      <c r="AU174" s="102"/>
      <c r="AV174" s="102"/>
      <c r="AW174" s="102"/>
      <c r="AX174" s="102"/>
      <c r="AY174" s="102"/>
      <c r="AZ174" s="102"/>
      <c r="BA174" s="102"/>
    </row>
    <row r="175" spans="2:53" ht="58.5" hidden="1">
      <c r="B175" s="73" t="str">
        <f t="shared" si="126"/>
        <v>135300031003172</v>
      </c>
      <c r="C175" s="130">
        <v>2023</v>
      </c>
      <c r="D175" s="130">
        <v>15</v>
      </c>
      <c r="E175" s="130">
        <v>1</v>
      </c>
      <c r="F175" s="130">
        <v>3</v>
      </c>
      <c r="G175" s="130">
        <v>5</v>
      </c>
      <c r="H175" s="130">
        <v>3000</v>
      </c>
      <c r="I175" s="130">
        <v>3100</v>
      </c>
      <c r="J175" s="130">
        <v>317</v>
      </c>
      <c r="K175" s="130"/>
      <c r="L175" s="130">
        <v>2</v>
      </c>
      <c r="M175" s="107" t="s">
        <v>168</v>
      </c>
      <c r="N175" s="108">
        <f>+N176</f>
        <v>0</v>
      </c>
      <c r="O175" s="108">
        <f>+O176</f>
        <v>0</v>
      </c>
      <c r="P175" s="108">
        <f t="shared" si="129"/>
        <v>0</v>
      </c>
      <c r="Q175" s="109"/>
      <c r="R175" s="110"/>
      <c r="S175" s="110"/>
      <c r="T175" s="108">
        <f>+T176</f>
        <v>0</v>
      </c>
      <c r="U175" s="108">
        <f t="shared" ref="U175:AC175" si="160">+U176</f>
        <v>0</v>
      </c>
      <c r="V175" s="108">
        <f t="shared" si="160"/>
        <v>0</v>
      </c>
      <c r="W175" s="108">
        <f t="shared" si="160"/>
        <v>0</v>
      </c>
      <c r="X175" s="108">
        <f t="shared" si="160"/>
        <v>0</v>
      </c>
      <c r="Y175" s="108">
        <f t="shared" si="160"/>
        <v>0</v>
      </c>
      <c r="Z175" s="108">
        <f t="shared" si="160"/>
        <v>0</v>
      </c>
      <c r="AA175" s="108">
        <f t="shared" si="160"/>
        <v>0</v>
      </c>
      <c r="AB175" s="108">
        <f t="shared" si="160"/>
        <v>0</v>
      </c>
      <c r="AC175" s="108">
        <f t="shared" si="160"/>
        <v>0</v>
      </c>
      <c r="AD175" s="108">
        <f t="shared" si="115"/>
        <v>0</v>
      </c>
      <c r="AE175" s="108">
        <f>+AE176</f>
        <v>0</v>
      </c>
      <c r="AF175" s="108">
        <f>+AF176</f>
        <v>0</v>
      </c>
      <c r="AG175" s="108">
        <f t="shared" si="116"/>
        <v>0</v>
      </c>
      <c r="AH175" s="108">
        <f>+AH176</f>
        <v>0</v>
      </c>
      <c r="AI175" s="108">
        <f>+AI176</f>
        <v>0</v>
      </c>
      <c r="AJ175" s="108">
        <f t="shared" si="117"/>
        <v>0</v>
      </c>
      <c r="AK175" s="108">
        <f>+AK176</f>
        <v>0</v>
      </c>
      <c r="AL175" s="108">
        <f>+AL176</f>
        <v>0</v>
      </c>
      <c r="AM175" s="108">
        <f t="shared" si="118"/>
        <v>0</v>
      </c>
      <c r="AN175" s="108">
        <f>+AN176</f>
        <v>0</v>
      </c>
      <c r="AO175" s="108">
        <f>+AO176</f>
        <v>0</v>
      </c>
      <c r="AP175" s="108">
        <f t="shared" si="119"/>
        <v>0</v>
      </c>
      <c r="AQ175" s="108">
        <f>+AQ176</f>
        <v>0</v>
      </c>
      <c r="AR175" s="108">
        <f>+AR176</f>
        <v>0</v>
      </c>
      <c r="AS175" s="108">
        <f t="shared" si="120"/>
        <v>0</v>
      </c>
      <c r="AT175" s="108"/>
      <c r="AU175" s="108"/>
      <c r="AV175" s="108"/>
      <c r="AW175" s="108"/>
      <c r="AX175" s="108"/>
      <c r="AY175" s="108"/>
      <c r="AZ175" s="108"/>
      <c r="BA175" s="108"/>
    </row>
    <row r="176" spans="2:53" ht="58.5" hidden="1">
      <c r="B176" s="73" t="str">
        <f t="shared" si="126"/>
        <v>1353000310031712</v>
      </c>
      <c r="C176" s="111">
        <v>2023</v>
      </c>
      <c r="D176" s="111">
        <v>15</v>
      </c>
      <c r="E176" s="111">
        <v>1</v>
      </c>
      <c r="F176" s="111">
        <v>3</v>
      </c>
      <c r="G176" s="111">
        <v>5</v>
      </c>
      <c r="H176" s="157">
        <v>3000</v>
      </c>
      <c r="I176" s="157">
        <v>3100</v>
      </c>
      <c r="J176" s="157">
        <v>317</v>
      </c>
      <c r="K176" s="112">
        <v>1</v>
      </c>
      <c r="L176" s="112">
        <v>2</v>
      </c>
      <c r="M176" s="134" t="s">
        <v>169</v>
      </c>
      <c r="N176" s="114">
        <f>IFERROR(VLOOKUP($B176,[5]MEX!$B$51:$S$1084,13,0),0)</f>
        <v>0</v>
      </c>
      <c r="O176" s="114">
        <f>IFERROR(VLOOKUP($B176,[5]MEX!$B$51:$S$1084,14,0),0)</f>
        <v>0</v>
      </c>
      <c r="P176" s="114">
        <f t="shared" si="129"/>
        <v>0</v>
      </c>
      <c r="Q176" s="135" t="s">
        <v>81</v>
      </c>
      <c r="R176" s="116">
        <f>IFERROR(VLOOKUP($B176,[5]MEX!$B$51:$S$1084,17,0),0)</f>
        <v>0</v>
      </c>
      <c r="S176" s="116">
        <f>IFERROR(VLOOKUP($B176,[5]MEX!$B$51:$S$1084,18,0),0)</f>
        <v>0</v>
      </c>
      <c r="T176" s="114">
        <v>0</v>
      </c>
      <c r="U176" s="114">
        <v>0</v>
      </c>
      <c r="V176" s="114">
        <v>0</v>
      </c>
      <c r="W176" s="114">
        <v>0</v>
      </c>
      <c r="X176" s="114">
        <v>0</v>
      </c>
      <c r="Y176" s="114">
        <v>0</v>
      </c>
      <c r="Z176" s="114">
        <v>0</v>
      </c>
      <c r="AA176" s="114">
        <v>0</v>
      </c>
      <c r="AB176" s="114">
        <f>N176+T176-X176</f>
        <v>0</v>
      </c>
      <c r="AC176" s="114">
        <f>O176+U176-Y176</f>
        <v>0</v>
      </c>
      <c r="AD176" s="114">
        <f t="shared" si="115"/>
        <v>0</v>
      </c>
      <c r="AE176" s="114">
        <v>0</v>
      </c>
      <c r="AF176" s="114">
        <v>0</v>
      </c>
      <c r="AG176" s="114">
        <f t="shared" si="116"/>
        <v>0</v>
      </c>
      <c r="AH176" s="114">
        <v>0</v>
      </c>
      <c r="AI176" s="114">
        <v>0</v>
      </c>
      <c r="AJ176" s="114">
        <f t="shared" si="117"/>
        <v>0</v>
      </c>
      <c r="AK176" s="114">
        <v>0</v>
      </c>
      <c r="AL176" s="114">
        <v>0</v>
      </c>
      <c r="AM176" s="114">
        <f t="shared" si="118"/>
        <v>0</v>
      </c>
      <c r="AN176" s="114">
        <v>0</v>
      </c>
      <c r="AO176" s="114">
        <v>0</v>
      </c>
      <c r="AP176" s="114">
        <f t="shared" si="119"/>
        <v>0</v>
      </c>
      <c r="AQ176" s="114">
        <f>AB176-AE176-AH176-AK176-AN176</f>
        <v>0</v>
      </c>
      <c r="AR176" s="114">
        <f>AC176-AF176-AI176-AL176-AO176</f>
        <v>0</v>
      </c>
      <c r="AS176" s="114">
        <f t="shared" si="120"/>
        <v>0</v>
      </c>
      <c r="AT176" s="114">
        <f>R176+V176-Z176</f>
        <v>0</v>
      </c>
      <c r="AU176" s="114">
        <f>S176+W176-AA176</f>
        <v>0</v>
      </c>
      <c r="AV176" s="114">
        <v>0</v>
      </c>
      <c r="AW176" s="114">
        <v>0</v>
      </c>
      <c r="AX176" s="114">
        <v>0</v>
      </c>
      <c r="AY176" s="114">
        <v>0</v>
      </c>
      <c r="AZ176" s="114">
        <f t="shared" si="133"/>
        <v>0</v>
      </c>
      <c r="BA176" s="114">
        <f t="shared" si="133"/>
        <v>0</v>
      </c>
    </row>
    <row r="177" spans="2:53" ht="29.25" hidden="1">
      <c r="B177" s="73" t="str">
        <f t="shared" si="126"/>
        <v>135300031003192</v>
      </c>
      <c r="C177" s="130">
        <v>2023</v>
      </c>
      <c r="D177" s="130">
        <v>15</v>
      </c>
      <c r="E177" s="130">
        <v>1</v>
      </c>
      <c r="F177" s="130">
        <v>3</v>
      </c>
      <c r="G177" s="130">
        <v>5</v>
      </c>
      <c r="H177" s="130">
        <v>3000</v>
      </c>
      <c r="I177" s="130">
        <v>3100</v>
      </c>
      <c r="J177" s="130">
        <v>319</v>
      </c>
      <c r="K177" s="130"/>
      <c r="L177" s="130">
        <v>2</v>
      </c>
      <c r="M177" s="107" t="s">
        <v>170</v>
      </c>
      <c r="N177" s="108">
        <f>SUM(N178:N179)</f>
        <v>0</v>
      </c>
      <c r="O177" s="108">
        <f>SUM(O178:O179)</f>
        <v>0</v>
      </c>
      <c r="P177" s="108">
        <f t="shared" si="129"/>
        <v>0</v>
      </c>
      <c r="Q177" s="109"/>
      <c r="R177" s="110"/>
      <c r="S177" s="110"/>
      <c r="T177" s="108">
        <f>SUM(T178:T179)</f>
        <v>0</v>
      </c>
      <c r="U177" s="108">
        <f t="shared" ref="U177:AC177" si="161">SUM(U178:U179)</f>
        <v>0</v>
      </c>
      <c r="V177" s="108">
        <f t="shared" si="161"/>
        <v>0</v>
      </c>
      <c r="W177" s="108">
        <f t="shared" si="161"/>
        <v>0</v>
      </c>
      <c r="X177" s="108">
        <f t="shared" si="161"/>
        <v>0</v>
      </c>
      <c r="Y177" s="108">
        <f t="shared" si="161"/>
        <v>0</v>
      </c>
      <c r="Z177" s="108">
        <f t="shared" si="161"/>
        <v>0</v>
      </c>
      <c r="AA177" s="108">
        <f t="shared" si="161"/>
        <v>0</v>
      </c>
      <c r="AB177" s="108">
        <f t="shared" si="161"/>
        <v>0</v>
      </c>
      <c r="AC177" s="108">
        <f t="shared" si="161"/>
        <v>0</v>
      </c>
      <c r="AD177" s="108">
        <f t="shared" si="115"/>
        <v>0</v>
      </c>
      <c r="AE177" s="108">
        <f>SUM(AE178:AE179)</f>
        <v>0</v>
      </c>
      <c r="AF177" s="108">
        <f>SUM(AF178:AF179)</f>
        <v>0</v>
      </c>
      <c r="AG177" s="108">
        <f t="shared" si="116"/>
        <v>0</v>
      </c>
      <c r="AH177" s="108">
        <f>SUM(AH178:AH179)</f>
        <v>0</v>
      </c>
      <c r="AI177" s="108">
        <f>SUM(AI178:AI179)</f>
        <v>0</v>
      </c>
      <c r="AJ177" s="108">
        <f t="shared" si="117"/>
        <v>0</v>
      </c>
      <c r="AK177" s="108">
        <f>SUM(AK178:AK179)</f>
        <v>0</v>
      </c>
      <c r="AL177" s="108">
        <f>SUM(AL178:AL179)</f>
        <v>0</v>
      </c>
      <c r="AM177" s="108">
        <f t="shared" si="118"/>
        <v>0</v>
      </c>
      <c r="AN177" s="108">
        <f>SUM(AN178:AN179)</f>
        <v>0</v>
      </c>
      <c r="AO177" s="108">
        <f>SUM(AO178:AO179)</f>
        <v>0</v>
      </c>
      <c r="AP177" s="108">
        <f t="shared" si="119"/>
        <v>0</v>
      </c>
      <c r="AQ177" s="108">
        <f>SUM(AQ178:AQ179)</f>
        <v>0</v>
      </c>
      <c r="AR177" s="108">
        <f>SUM(AR178:AR179)</f>
        <v>0</v>
      </c>
      <c r="AS177" s="108">
        <f t="shared" si="120"/>
        <v>0</v>
      </c>
      <c r="AT177" s="108"/>
      <c r="AU177" s="108"/>
      <c r="AV177" s="108"/>
      <c r="AW177" s="108"/>
      <c r="AX177" s="108"/>
      <c r="AY177" s="108"/>
      <c r="AZ177" s="108"/>
      <c r="BA177" s="108"/>
    </row>
    <row r="178" spans="2:53" ht="29.25" hidden="1">
      <c r="B178" s="73" t="str">
        <f t="shared" si="126"/>
        <v>1353000310031912</v>
      </c>
      <c r="C178" s="111">
        <v>2023</v>
      </c>
      <c r="D178" s="111">
        <v>15</v>
      </c>
      <c r="E178" s="111">
        <v>1</v>
      </c>
      <c r="F178" s="111">
        <v>3</v>
      </c>
      <c r="G178" s="111">
        <v>5</v>
      </c>
      <c r="H178" s="157">
        <v>3000</v>
      </c>
      <c r="I178" s="157">
        <v>3100</v>
      </c>
      <c r="J178" s="157">
        <v>319</v>
      </c>
      <c r="K178" s="112">
        <v>1</v>
      </c>
      <c r="L178" s="112">
        <v>2</v>
      </c>
      <c r="M178" s="134" t="s">
        <v>171</v>
      </c>
      <c r="N178" s="114">
        <f>IFERROR(VLOOKUP($B178,[5]MEX!$B$51:$S$1084,13,0),0)</f>
        <v>0</v>
      </c>
      <c r="O178" s="114">
        <f>IFERROR(VLOOKUP($B178,[5]MEX!$B$51:$S$1084,14,0),0)</f>
        <v>0</v>
      </c>
      <c r="P178" s="114">
        <f t="shared" si="129"/>
        <v>0</v>
      </c>
      <c r="Q178" s="135" t="s">
        <v>81</v>
      </c>
      <c r="R178" s="116">
        <f>IFERROR(VLOOKUP($B178,[5]MEX!$B$51:$S$1084,17,0),0)</f>
        <v>0</v>
      </c>
      <c r="S178" s="116">
        <f>IFERROR(VLOOKUP($B178,[5]MEX!$B$51:$S$1084,18,0),0)</f>
        <v>0</v>
      </c>
      <c r="T178" s="114">
        <v>0</v>
      </c>
      <c r="U178" s="114">
        <v>0</v>
      </c>
      <c r="V178" s="114">
        <v>0</v>
      </c>
      <c r="W178" s="114">
        <v>0</v>
      </c>
      <c r="X178" s="114">
        <v>0</v>
      </c>
      <c r="Y178" s="114">
        <v>0</v>
      </c>
      <c r="Z178" s="114">
        <v>0</v>
      </c>
      <c r="AA178" s="114">
        <v>0</v>
      </c>
      <c r="AB178" s="114">
        <f>N178+T178-X178</f>
        <v>0</v>
      </c>
      <c r="AC178" s="114">
        <f>O178+U178-Y178</f>
        <v>0</v>
      </c>
      <c r="AD178" s="114">
        <f t="shared" si="115"/>
        <v>0</v>
      </c>
      <c r="AE178" s="114">
        <v>0</v>
      </c>
      <c r="AF178" s="114">
        <v>0</v>
      </c>
      <c r="AG178" s="114">
        <f t="shared" si="116"/>
        <v>0</v>
      </c>
      <c r="AH178" s="114">
        <v>0</v>
      </c>
      <c r="AI178" s="114">
        <v>0</v>
      </c>
      <c r="AJ178" s="114">
        <f t="shared" si="117"/>
        <v>0</v>
      </c>
      <c r="AK178" s="114">
        <v>0</v>
      </c>
      <c r="AL178" s="114">
        <v>0</v>
      </c>
      <c r="AM178" s="114">
        <f t="shared" si="118"/>
        <v>0</v>
      </c>
      <c r="AN178" s="114">
        <v>0</v>
      </c>
      <c r="AO178" s="114">
        <v>0</v>
      </c>
      <c r="AP178" s="114">
        <f t="shared" si="119"/>
        <v>0</v>
      </c>
      <c r="AQ178" s="114">
        <f>AB178-AE178-AH178-AK178-AN178</f>
        <v>0</v>
      </c>
      <c r="AR178" s="114">
        <f>AC178-AF178-AI178-AL178-AO178</f>
        <v>0</v>
      </c>
      <c r="AS178" s="114">
        <f t="shared" si="120"/>
        <v>0</v>
      </c>
      <c r="AT178" s="114">
        <f>R178+V178-Z178</f>
        <v>0</v>
      </c>
      <c r="AU178" s="114">
        <f>S178+W178-AA178</f>
        <v>0</v>
      </c>
      <c r="AV178" s="114">
        <v>0</v>
      </c>
      <c r="AW178" s="114">
        <v>0</v>
      </c>
      <c r="AX178" s="114">
        <v>0</v>
      </c>
      <c r="AY178" s="114">
        <v>0</v>
      </c>
      <c r="AZ178" s="114">
        <f t="shared" si="133"/>
        <v>0</v>
      </c>
      <c r="BA178" s="114">
        <f t="shared" si="133"/>
        <v>0</v>
      </c>
    </row>
    <row r="179" spans="2:53" ht="29.25" hidden="1">
      <c r="B179" s="73" t="str">
        <f t="shared" si="126"/>
        <v>1353000310031922</v>
      </c>
      <c r="C179" s="111">
        <v>2023</v>
      </c>
      <c r="D179" s="111">
        <v>15</v>
      </c>
      <c r="E179" s="111">
        <v>1</v>
      </c>
      <c r="F179" s="111">
        <v>3</v>
      </c>
      <c r="G179" s="111">
        <v>5</v>
      </c>
      <c r="H179" s="157">
        <v>3000</v>
      </c>
      <c r="I179" s="157">
        <v>3100</v>
      </c>
      <c r="J179" s="157">
        <v>319</v>
      </c>
      <c r="K179" s="112">
        <v>2</v>
      </c>
      <c r="L179" s="112">
        <v>2</v>
      </c>
      <c r="M179" s="134" t="s">
        <v>172</v>
      </c>
      <c r="N179" s="114">
        <f>IFERROR(VLOOKUP($B179,[5]MEX!$B$51:$S$1084,13,0),0)</f>
        <v>0</v>
      </c>
      <c r="O179" s="114">
        <f>IFERROR(VLOOKUP($B179,[5]MEX!$B$51:$S$1084,14,0),0)</f>
        <v>0</v>
      </c>
      <c r="P179" s="114">
        <f t="shared" si="129"/>
        <v>0</v>
      </c>
      <c r="Q179" s="135" t="s">
        <v>173</v>
      </c>
      <c r="R179" s="116">
        <f>IFERROR(VLOOKUP($B179,[5]MEX!$B$51:$S$1084,17,0),0)</f>
        <v>0</v>
      </c>
      <c r="S179" s="116">
        <f>IFERROR(VLOOKUP($B179,[5]MEX!$B$51:$S$1084,18,0),0)</f>
        <v>0</v>
      </c>
      <c r="T179" s="114">
        <v>0</v>
      </c>
      <c r="U179" s="114">
        <v>0</v>
      </c>
      <c r="V179" s="114">
        <v>0</v>
      </c>
      <c r="W179" s="114">
        <v>0</v>
      </c>
      <c r="X179" s="114">
        <v>0</v>
      </c>
      <c r="Y179" s="114">
        <v>0</v>
      </c>
      <c r="Z179" s="114">
        <v>0</v>
      </c>
      <c r="AA179" s="114">
        <v>0</v>
      </c>
      <c r="AB179" s="114">
        <f>N179+T179-X179</f>
        <v>0</v>
      </c>
      <c r="AC179" s="114">
        <f>O179+U179-Y179</f>
        <v>0</v>
      </c>
      <c r="AD179" s="114">
        <f t="shared" si="115"/>
        <v>0</v>
      </c>
      <c r="AE179" s="114">
        <v>0</v>
      </c>
      <c r="AF179" s="114">
        <v>0</v>
      </c>
      <c r="AG179" s="114">
        <f t="shared" si="116"/>
        <v>0</v>
      </c>
      <c r="AH179" s="114">
        <v>0</v>
      </c>
      <c r="AI179" s="114">
        <v>0</v>
      </c>
      <c r="AJ179" s="114">
        <f t="shared" si="117"/>
        <v>0</v>
      </c>
      <c r="AK179" s="114">
        <v>0</v>
      </c>
      <c r="AL179" s="114">
        <v>0</v>
      </c>
      <c r="AM179" s="114">
        <f t="shared" si="118"/>
        <v>0</v>
      </c>
      <c r="AN179" s="114">
        <v>0</v>
      </c>
      <c r="AO179" s="114">
        <v>0</v>
      </c>
      <c r="AP179" s="114">
        <f t="shared" si="119"/>
        <v>0</v>
      </c>
      <c r="AQ179" s="114">
        <f>AB179-AE179-AH179-AK179-AN179</f>
        <v>0</v>
      </c>
      <c r="AR179" s="114">
        <f>AC179-AF179-AI179-AL179-AO179</f>
        <v>0</v>
      </c>
      <c r="AS179" s="114">
        <f t="shared" si="120"/>
        <v>0</v>
      </c>
      <c r="AT179" s="114">
        <f>R179+V179-Z179</f>
        <v>0</v>
      </c>
      <c r="AU179" s="114">
        <f>S179+W179-AA179</f>
        <v>0</v>
      </c>
      <c r="AV179" s="114">
        <v>0</v>
      </c>
      <c r="AW179" s="114">
        <v>0</v>
      </c>
      <c r="AX179" s="114">
        <v>0</v>
      </c>
      <c r="AY179" s="114">
        <v>0</v>
      </c>
      <c r="AZ179" s="114">
        <f t="shared" si="133"/>
        <v>0</v>
      </c>
      <c r="BA179" s="114">
        <f t="shared" si="133"/>
        <v>0</v>
      </c>
    </row>
    <row r="180" spans="2:53" ht="58.5" hidden="1">
      <c r="B180" s="73" t="str">
        <f t="shared" si="126"/>
        <v>135300033002</v>
      </c>
      <c r="C180" s="127">
        <v>2023</v>
      </c>
      <c r="D180" s="127">
        <v>15</v>
      </c>
      <c r="E180" s="127">
        <v>1</v>
      </c>
      <c r="F180" s="127">
        <v>3</v>
      </c>
      <c r="G180" s="127">
        <v>5</v>
      </c>
      <c r="H180" s="127">
        <v>3000</v>
      </c>
      <c r="I180" s="127">
        <v>3300</v>
      </c>
      <c r="J180" s="127"/>
      <c r="K180" s="127"/>
      <c r="L180" s="127">
        <v>2</v>
      </c>
      <c r="M180" s="101" t="s">
        <v>73</v>
      </c>
      <c r="N180" s="102">
        <f>+N181</f>
        <v>0</v>
      </c>
      <c r="O180" s="102">
        <f>+O181</f>
        <v>0</v>
      </c>
      <c r="P180" s="102">
        <f t="shared" si="129"/>
        <v>0</v>
      </c>
      <c r="Q180" s="103"/>
      <c r="R180" s="104"/>
      <c r="S180" s="104"/>
      <c r="T180" s="102">
        <f>+T181</f>
        <v>0</v>
      </c>
      <c r="U180" s="102">
        <f t="shared" ref="U180:AC181" si="162">+U181</f>
        <v>0</v>
      </c>
      <c r="V180" s="102">
        <f t="shared" si="162"/>
        <v>0</v>
      </c>
      <c r="W180" s="102">
        <f t="shared" si="162"/>
        <v>0</v>
      </c>
      <c r="X180" s="102">
        <f t="shared" si="162"/>
        <v>0</v>
      </c>
      <c r="Y180" s="102">
        <f t="shared" si="162"/>
        <v>0</v>
      </c>
      <c r="Z180" s="102">
        <f t="shared" si="162"/>
        <v>0</v>
      </c>
      <c r="AA180" s="102">
        <f t="shared" si="162"/>
        <v>0</v>
      </c>
      <c r="AB180" s="102">
        <f t="shared" si="162"/>
        <v>0</v>
      </c>
      <c r="AC180" s="102">
        <f t="shared" si="162"/>
        <v>0</v>
      </c>
      <c r="AD180" s="102">
        <f t="shared" ref="AD180:AD243" si="163">+AC180+AB180</f>
        <v>0</v>
      </c>
      <c r="AE180" s="102">
        <f>+AE181</f>
        <v>0</v>
      </c>
      <c r="AF180" s="102">
        <f>+AF181</f>
        <v>0</v>
      </c>
      <c r="AG180" s="102">
        <f t="shared" ref="AG180:AG243" si="164">+AF180+AE180</f>
        <v>0</v>
      </c>
      <c r="AH180" s="102">
        <f>+AH181</f>
        <v>0</v>
      </c>
      <c r="AI180" s="102">
        <f>+AI181</f>
        <v>0</v>
      </c>
      <c r="AJ180" s="102">
        <f t="shared" ref="AJ180:AJ243" si="165">+AI180+AH180</f>
        <v>0</v>
      </c>
      <c r="AK180" s="102">
        <f>+AK181</f>
        <v>0</v>
      </c>
      <c r="AL180" s="102">
        <f>+AL181</f>
        <v>0</v>
      </c>
      <c r="AM180" s="102">
        <f t="shared" ref="AM180:AM243" si="166">+AL180+AK180</f>
        <v>0</v>
      </c>
      <c r="AN180" s="102">
        <f>+AN181</f>
        <v>0</v>
      </c>
      <c r="AO180" s="102">
        <f>+AO181</f>
        <v>0</v>
      </c>
      <c r="AP180" s="102">
        <f t="shared" ref="AP180:AP243" si="167">+AO180+AN180</f>
        <v>0</v>
      </c>
      <c r="AQ180" s="102">
        <f>+AQ181</f>
        <v>0</v>
      </c>
      <c r="AR180" s="102">
        <f>+AR181</f>
        <v>0</v>
      </c>
      <c r="AS180" s="102">
        <f t="shared" ref="AS180:AS243" si="168">+AR180+AQ180</f>
        <v>0</v>
      </c>
      <c r="AT180" s="102"/>
      <c r="AU180" s="102"/>
      <c r="AV180" s="102"/>
      <c r="AW180" s="102"/>
      <c r="AX180" s="102"/>
      <c r="AY180" s="102"/>
      <c r="AZ180" s="102"/>
      <c r="BA180" s="102"/>
    </row>
    <row r="181" spans="2:53" ht="58.5" hidden="1">
      <c r="B181" s="73" t="str">
        <f t="shared" si="126"/>
        <v>135300033003332</v>
      </c>
      <c r="C181" s="130">
        <v>2023</v>
      </c>
      <c r="D181" s="130">
        <v>15</v>
      </c>
      <c r="E181" s="130">
        <v>1</v>
      </c>
      <c r="F181" s="130">
        <v>3</v>
      </c>
      <c r="G181" s="130">
        <v>5</v>
      </c>
      <c r="H181" s="130">
        <v>3000</v>
      </c>
      <c r="I181" s="130">
        <v>3300</v>
      </c>
      <c r="J181" s="130">
        <v>333</v>
      </c>
      <c r="K181" s="130"/>
      <c r="L181" s="130">
        <v>2</v>
      </c>
      <c r="M181" s="107" t="s">
        <v>174</v>
      </c>
      <c r="N181" s="108">
        <f>+N182</f>
        <v>0</v>
      </c>
      <c r="O181" s="108">
        <f>+O182</f>
        <v>0</v>
      </c>
      <c r="P181" s="108">
        <f t="shared" si="129"/>
        <v>0</v>
      </c>
      <c r="Q181" s="109"/>
      <c r="R181" s="110"/>
      <c r="S181" s="110"/>
      <c r="T181" s="108">
        <f>+T182</f>
        <v>0</v>
      </c>
      <c r="U181" s="108">
        <f t="shared" si="162"/>
        <v>0</v>
      </c>
      <c r="V181" s="108">
        <f t="shared" si="162"/>
        <v>0</v>
      </c>
      <c r="W181" s="108">
        <f t="shared" si="162"/>
        <v>0</v>
      </c>
      <c r="X181" s="108">
        <f t="shared" si="162"/>
        <v>0</v>
      </c>
      <c r="Y181" s="108">
        <f t="shared" si="162"/>
        <v>0</v>
      </c>
      <c r="Z181" s="108">
        <f t="shared" si="162"/>
        <v>0</v>
      </c>
      <c r="AA181" s="108">
        <f t="shared" si="162"/>
        <v>0</v>
      </c>
      <c r="AB181" s="108">
        <f t="shared" si="162"/>
        <v>0</v>
      </c>
      <c r="AC181" s="108">
        <f t="shared" si="162"/>
        <v>0</v>
      </c>
      <c r="AD181" s="108">
        <f t="shared" si="163"/>
        <v>0</v>
      </c>
      <c r="AE181" s="108">
        <f>+AE182</f>
        <v>0</v>
      </c>
      <c r="AF181" s="108">
        <f>+AF182</f>
        <v>0</v>
      </c>
      <c r="AG181" s="108">
        <f t="shared" si="164"/>
        <v>0</v>
      </c>
      <c r="AH181" s="108">
        <f>+AH182</f>
        <v>0</v>
      </c>
      <c r="AI181" s="108">
        <f>+AI182</f>
        <v>0</v>
      </c>
      <c r="AJ181" s="108">
        <f t="shared" si="165"/>
        <v>0</v>
      </c>
      <c r="AK181" s="108">
        <f>+AK182</f>
        <v>0</v>
      </c>
      <c r="AL181" s="108">
        <f>+AL182</f>
        <v>0</v>
      </c>
      <c r="AM181" s="108">
        <f t="shared" si="166"/>
        <v>0</v>
      </c>
      <c r="AN181" s="108">
        <f>+AN182</f>
        <v>0</v>
      </c>
      <c r="AO181" s="108">
        <f>+AO182</f>
        <v>0</v>
      </c>
      <c r="AP181" s="108">
        <f t="shared" si="167"/>
        <v>0</v>
      </c>
      <c r="AQ181" s="108">
        <f>+AQ182</f>
        <v>0</v>
      </c>
      <c r="AR181" s="108">
        <f>+AR182</f>
        <v>0</v>
      </c>
      <c r="AS181" s="108">
        <f t="shared" si="168"/>
        <v>0</v>
      </c>
      <c r="AT181" s="108"/>
      <c r="AU181" s="108"/>
      <c r="AV181" s="108"/>
      <c r="AW181" s="108"/>
      <c r="AX181" s="108"/>
      <c r="AY181" s="108"/>
      <c r="AZ181" s="108"/>
      <c r="BA181" s="108"/>
    </row>
    <row r="182" spans="2:53" ht="58.5" hidden="1">
      <c r="B182" s="73" t="str">
        <f t="shared" si="126"/>
        <v>1353000330033312</v>
      </c>
      <c r="C182" s="111">
        <v>2023</v>
      </c>
      <c r="D182" s="111">
        <v>15</v>
      </c>
      <c r="E182" s="111">
        <v>1</v>
      </c>
      <c r="F182" s="111">
        <v>3</v>
      </c>
      <c r="G182" s="111">
        <v>5</v>
      </c>
      <c r="H182" s="157">
        <v>3000</v>
      </c>
      <c r="I182" s="157">
        <v>3300</v>
      </c>
      <c r="J182" s="157">
        <v>333</v>
      </c>
      <c r="K182" s="112">
        <v>1</v>
      </c>
      <c r="L182" s="112">
        <v>2</v>
      </c>
      <c r="M182" s="134" t="s">
        <v>175</v>
      </c>
      <c r="N182" s="114">
        <f>IFERROR(VLOOKUP($B182,[5]MEX!$B$51:$S$1084,13,0),0)</f>
        <v>0</v>
      </c>
      <c r="O182" s="114">
        <f>IFERROR(VLOOKUP($B182,[5]MEX!$B$51:$S$1084,14,0),0)</f>
        <v>0</v>
      </c>
      <c r="P182" s="114">
        <f t="shared" si="129"/>
        <v>0</v>
      </c>
      <c r="Q182" s="135" t="s">
        <v>176</v>
      </c>
      <c r="R182" s="116">
        <f>IFERROR(VLOOKUP($B182,[5]MEX!$B$51:$S$1084,17,0),0)</f>
        <v>0</v>
      </c>
      <c r="S182" s="116">
        <f>IFERROR(VLOOKUP($B182,[5]MEX!$B$51:$S$1084,18,0),0)</f>
        <v>0</v>
      </c>
      <c r="T182" s="114">
        <v>0</v>
      </c>
      <c r="U182" s="114">
        <v>0</v>
      </c>
      <c r="V182" s="114">
        <v>0</v>
      </c>
      <c r="W182" s="114">
        <v>0</v>
      </c>
      <c r="X182" s="114">
        <v>0</v>
      </c>
      <c r="Y182" s="114">
        <v>0</v>
      </c>
      <c r="Z182" s="114">
        <v>0</v>
      </c>
      <c r="AA182" s="114">
        <v>0</v>
      </c>
      <c r="AB182" s="114">
        <f>N182+T182-X182</f>
        <v>0</v>
      </c>
      <c r="AC182" s="114">
        <f>O182+U182-Y182</f>
        <v>0</v>
      </c>
      <c r="AD182" s="114">
        <f t="shared" si="163"/>
        <v>0</v>
      </c>
      <c r="AE182" s="114">
        <v>0</v>
      </c>
      <c r="AF182" s="114">
        <v>0</v>
      </c>
      <c r="AG182" s="114">
        <f t="shared" si="164"/>
        <v>0</v>
      </c>
      <c r="AH182" s="114">
        <v>0</v>
      </c>
      <c r="AI182" s="114">
        <v>0</v>
      </c>
      <c r="AJ182" s="114">
        <f t="shared" si="165"/>
        <v>0</v>
      </c>
      <c r="AK182" s="114">
        <v>0</v>
      </c>
      <c r="AL182" s="114">
        <v>0</v>
      </c>
      <c r="AM182" s="114">
        <f t="shared" si="166"/>
        <v>0</v>
      </c>
      <c r="AN182" s="114">
        <v>0</v>
      </c>
      <c r="AO182" s="114">
        <v>0</v>
      </c>
      <c r="AP182" s="114">
        <f t="shared" si="167"/>
        <v>0</v>
      </c>
      <c r="AQ182" s="114">
        <f>AB182-AE182-AH182-AK182-AN182</f>
        <v>0</v>
      </c>
      <c r="AR182" s="114">
        <f>AC182-AF182-AI182-AL182-AO182</f>
        <v>0</v>
      </c>
      <c r="AS182" s="114">
        <f t="shared" si="168"/>
        <v>0</v>
      </c>
      <c r="AT182" s="114">
        <f>R182+V182-Z182</f>
        <v>0</v>
      </c>
      <c r="AU182" s="114">
        <f>S182+W182-AA182</f>
        <v>0</v>
      </c>
      <c r="AV182" s="114">
        <v>0</v>
      </c>
      <c r="AW182" s="114">
        <v>0</v>
      </c>
      <c r="AX182" s="114">
        <v>0</v>
      </c>
      <c r="AY182" s="114">
        <v>0</v>
      </c>
      <c r="AZ182" s="114">
        <f t="shared" si="133"/>
        <v>0</v>
      </c>
      <c r="BA182" s="114">
        <f t="shared" si="133"/>
        <v>0</v>
      </c>
    </row>
    <row r="183" spans="2:53" ht="29.25">
      <c r="B183" s="73" t="str">
        <f t="shared" si="126"/>
        <v>13550002</v>
      </c>
      <c r="C183" s="126">
        <v>2023</v>
      </c>
      <c r="D183" s="126">
        <v>15</v>
      </c>
      <c r="E183" s="126">
        <v>1</v>
      </c>
      <c r="F183" s="126">
        <v>3</v>
      </c>
      <c r="G183" s="126">
        <v>5</v>
      </c>
      <c r="H183" s="126">
        <v>5000</v>
      </c>
      <c r="I183" s="126"/>
      <c r="J183" s="126"/>
      <c r="K183" s="126"/>
      <c r="L183" s="126">
        <v>2</v>
      </c>
      <c r="M183" s="95" t="s">
        <v>130</v>
      </c>
      <c r="N183" s="96">
        <f>+N184+N205+N214+N221+N227+N252</f>
        <v>26000000</v>
      </c>
      <c r="O183" s="96">
        <f>+O184+O205+O214+O221+O227+O252</f>
        <v>0</v>
      </c>
      <c r="P183" s="96">
        <f t="shared" si="129"/>
        <v>26000000</v>
      </c>
      <c r="Q183" s="97"/>
      <c r="R183" s="98"/>
      <c r="S183" s="98"/>
      <c r="T183" s="96">
        <f>+T184+T205+T214+T221+T227+T252</f>
        <v>0</v>
      </c>
      <c r="U183" s="96">
        <f t="shared" ref="U183:AC183" si="169">+U184+U205+U214+U221+U227+U252</f>
        <v>0</v>
      </c>
      <c r="V183" s="96">
        <f t="shared" si="169"/>
        <v>0</v>
      </c>
      <c r="W183" s="96">
        <f t="shared" si="169"/>
        <v>0</v>
      </c>
      <c r="X183" s="96">
        <f t="shared" si="169"/>
        <v>0</v>
      </c>
      <c r="Y183" s="96">
        <f t="shared" si="169"/>
        <v>0</v>
      </c>
      <c r="Z183" s="96">
        <f t="shared" si="169"/>
        <v>0</v>
      </c>
      <c r="AA183" s="96">
        <f t="shared" si="169"/>
        <v>0</v>
      </c>
      <c r="AB183" s="96">
        <f t="shared" si="169"/>
        <v>26000000</v>
      </c>
      <c r="AC183" s="96">
        <f t="shared" si="169"/>
        <v>0</v>
      </c>
      <c r="AD183" s="96">
        <f t="shared" si="163"/>
        <v>26000000</v>
      </c>
      <c r="AE183" s="96">
        <f>+AE184+AE205+AE214+AE221+AE227+AE252</f>
        <v>0</v>
      </c>
      <c r="AF183" s="96">
        <f>+AF184+AF205+AF214+AF221+AF227+AF252</f>
        <v>0</v>
      </c>
      <c r="AG183" s="96">
        <f t="shared" si="164"/>
        <v>0</v>
      </c>
      <c r="AH183" s="96">
        <f>+AH184+AH205+AH214+AH221+AH227+AH252</f>
        <v>0</v>
      </c>
      <c r="AI183" s="96">
        <f>+AI184+AI205+AI214+AI221+AI227+AI252</f>
        <v>0</v>
      </c>
      <c r="AJ183" s="96">
        <f t="shared" si="165"/>
        <v>0</v>
      </c>
      <c r="AK183" s="96">
        <f>+AK184+AK205+AK214+AK221+AK227+AK252</f>
        <v>0</v>
      </c>
      <c r="AL183" s="96">
        <f>+AL184+AL205+AL214+AL221+AL227+AL252</f>
        <v>0</v>
      </c>
      <c r="AM183" s="96">
        <f t="shared" si="166"/>
        <v>0</v>
      </c>
      <c r="AN183" s="96">
        <f>+AN184+AN205+AN214+AN221+AN227+AN252</f>
        <v>0</v>
      </c>
      <c r="AO183" s="96">
        <f>+AO184+AO205+AO214+AO221+AO227+AO252</f>
        <v>0</v>
      </c>
      <c r="AP183" s="96">
        <f t="shared" si="167"/>
        <v>0</v>
      </c>
      <c r="AQ183" s="96">
        <f>+AQ184+AQ205+AQ214+AQ221+AQ227+AQ252</f>
        <v>26000000</v>
      </c>
      <c r="AR183" s="96">
        <f>+AR184+AR205+AR214+AR221+AR227+AR252</f>
        <v>0</v>
      </c>
      <c r="AS183" s="96">
        <f t="shared" si="168"/>
        <v>26000000</v>
      </c>
      <c r="AT183" s="96"/>
      <c r="AU183" s="96"/>
      <c r="AV183" s="96"/>
      <c r="AW183" s="96"/>
      <c r="AX183" s="96"/>
      <c r="AY183" s="96"/>
      <c r="AZ183" s="96"/>
      <c r="BA183" s="96"/>
    </row>
    <row r="184" spans="2:53" ht="29.25" hidden="1">
      <c r="B184" s="73" t="str">
        <f t="shared" si="126"/>
        <v>135500051002</v>
      </c>
      <c r="C184" s="127">
        <v>2023</v>
      </c>
      <c r="D184" s="127">
        <v>15</v>
      </c>
      <c r="E184" s="127">
        <v>1</v>
      </c>
      <c r="F184" s="127">
        <v>3</v>
      </c>
      <c r="G184" s="127">
        <v>5</v>
      </c>
      <c r="H184" s="127">
        <v>5000</v>
      </c>
      <c r="I184" s="127">
        <v>5100</v>
      </c>
      <c r="J184" s="127"/>
      <c r="K184" s="127"/>
      <c r="L184" s="127">
        <v>2</v>
      </c>
      <c r="M184" s="101" t="s">
        <v>131</v>
      </c>
      <c r="N184" s="102">
        <f>+N185+N202</f>
        <v>0</v>
      </c>
      <c r="O184" s="102">
        <f>+O185+O202</f>
        <v>0</v>
      </c>
      <c r="P184" s="102">
        <f t="shared" si="129"/>
        <v>0</v>
      </c>
      <c r="Q184" s="103"/>
      <c r="R184" s="104"/>
      <c r="S184" s="104"/>
      <c r="T184" s="102">
        <f>+T185+T202</f>
        <v>0</v>
      </c>
      <c r="U184" s="102">
        <f t="shared" ref="U184:AC184" si="170">+U185+U202</f>
        <v>0</v>
      </c>
      <c r="V184" s="102">
        <f t="shared" si="170"/>
        <v>0</v>
      </c>
      <c r="W184" s="102">
        <f t="shared" si="170"/>
        <v>0</v>
      </c>
      <c r="X184" s="102">
        <f t="shared" si="170"/>
        <v>0</v>
      </c>
      <c r="Y184" s="102">
        <f t="shared" si="170"/>
        <v>0</v>
      </c>
      <c r="Z184" s="102">
        <f t="shared" si="170"/>
        <v>0</v>
      </c>
      <c r="AA184" s="102">
        <f t="shared" si="170"/>
        <v>0</v>
      </c>
      <c r="AB184" s="102">
        <f t="shared" si="170"/>
        <v>0</v>
      </c>
      <c r="AC184" s="102">
        <f t="shared" si="170"/>
        <v>0</v>
      </c>
      <c r="AD184" s="102">
        <f t="shared" si="163"/>
        <v>0</v>
      </c>
      <c r="AE184" s="102">
        <f>+AE185+AE202</f>
        <v>0</v>
      </c>
      <c r="AF184" s="102">
        <f>+AF185+AF202</f>
        <v>0</v>
      </c>
      <c r="AG184" s="102">
        <f t="shared" si="164"/>
        <v>0</v>
      </c>
      <c r="AH184" s="102">
        <f>+AH185+AH202</f>
        <v>0</v>
      </c>
      <c r="AI184" s="102">
        <f>+AI185+AI202</f>
        <v>0</v>
      </c>
      <c r="AJ184" s="102">
        <f t="shared" si="165"/>
        <v>0</v>
      </c>
      <c r="AK184" s="102">
        <f>+AK185+AK202</f>
        <v>0</v>
      </c>
      <c r="AL184" s="102">
        <f>+AL185+AL202</f>
        <v>0</v>
      </c>
      <c r="AM184" s="102">
        <f t="shared" si="166"/>
        <v>0</v>
      </c>
      <c r="AN184" s="102">
        <f>+AN185+AN202</f>
        <v>0</v>
      </c>
      <c r="AO184" s="102">
        <f>+AO185+AO202</f>
        <v>0</v>
      </c>
      <c r="AP184" s="102">
        <f t="shared" si="167"/>
        <v>0</v>
      </c>
      <c r="AQ184" s="102">
        <f>+AQ185+AQ202</f>
        <v>0</v>
      </c>
      <c r="AR184" s="102">
        <f>+AR185+AR202</f>
        <v>0</v>
      </c>
      <c r="AS184" s="102">
        <f t="shared" si="168"/>
        <v>0</v>
      </c>
      <c r="AT184" s="102"/>
      <c r="AU184" s="102"/>
      <c r="AV184" s="102"/>
      <c r="AW184" s="102"/>
      <c r="AX184" s="102"/>
      <c r="AY184" s="102"/>
      <c r="AZ184" s="102"/>
      <c r="BA184" s="102"/>
    </row>
    <row r="185" spans="2:53" ht="58.5" hidden="1">
      <c r="B185" s="73" t="str">
        <f t="shared" si="126"/>
        <v>135500051005152</v>
      </c>
      <c r="C185" s="130">
        <v>2023</v>
      </c>
      <c r="D185" s="130">
        <v>15</v>
      </c>
      <c r="E185" s="130">
        <v>1</v>
      </c>
      <c r="F185" s="130">
        <v>3</v>
      </c>
      <c r="G185" s="130">
        <v>5</v>
      </c>
      <c r="H185" s="130">
        <v>5000</v>
      </c>
      <c r="I185" s="130">
        <v>5100</v>
      </c>
      <c r="J185" s="130">
        <v>515</v>
      </c>
      <c r="K185" s="130"/>
      <c r="L185" s="130">
        <v>2</v>
      </c>
      <c r="M185" s="107" t="s">
        <v>132</v>
      </c>
      <c r="N185" s="108">
        <f>SUM(N186:N201)</f>
        <v>0</v>
      </c>
      <c r="O185" s="108">
        <f>SUM(O186:O201)</f>
        <v>0</v>
      </c>
      <c r="P185" s="108">
        <f t="shared" si="129"/>
        <v>0</v>
      </c>
      <c r="Q185" s="109"/>
      <c r="R185" s="110"/>
      <c r="S185" s="110"/>
      <c r="T185" s="108">
        <f>SUM(T186:T201)</f>
        <v>0</v>
      </c>
      <c r="U185" s="108">
        <f t="shared" ref="U185:AC185" si="171">SUM(U186:U201)</f>
        <v>0</v>
      </c>
      <c r="V185" s="108">
        <f t="shared" si="171"/>
        <v>0</v>
      </c>
      <c r="W185" s="108">
        <f t="shared" si="171"/>
        <v>0</v>
      </c>
      <c r="X185" s="108">
        <f t="shared" si="171"/>
        <v>0</v>
      </c>
      <c r="Y185" s="108">
        <f t="shared" si="171"/>
        <v>0</v>
      </c>
      <c r="Z185" s="108">
        <f t="shared" si="171"/>
        <v>0</v>
      </c>
      <c r="AA185" s="108">
        <f t="shared" si="171"/>
        <v>0</v>
      </c>
      <c r="AB185" s="108">
        <f t="shared" si="171"/>
        <v>0</v>
      </c>
      <c r="AC185" s="108">
        <f t="shared" si="171"/>
        <v>0</v>
      </c>
      <c r="AD185" s="108">
        <f t="shared" si="163"/>
        <v>0</v>
      </c>
      <c r="AE185" s="108">
        <f>SUM(AE186:AE201)</f>
        <v>0</v>
      </c>
      <c r="AF185" s="108">
        <f>SUM(AF186:AF201)</f>
        <v>0</v>
      </c>
      <c r="AG185" s="108">
        <f t="shared" si="164"/>
        <v>0</v>
      </c>
      <c r="AH185" s="108">
        <f>SUM(AH186:AH201)</f>
        <v>0</v>
      </c>
      <c r="AI185" s="108">
        <f>SUM(AI186:AI201)</f>
        <v>0</v>
      </c>
      <c r="AJ185" s="108">
        <f t="shared" si="165"/>
        <v>0</v>
      </c>
      <c r="AK185" s="108">
        <f>SUM(AK186:AK201)</f>
        <v>0</v>
      </c>
      <c r="AL185" s="108">
        <f>SUM(AL186:AL201)</f>
        <v>0</v>
      </c>
      <c r="AM185" s="108">
        <f t="shared" si="166"/>
        <v>0</v>
      </c>
      <c r="AN185" s="108">
        <f>SUM(AN186:AN201)</f>
        <v>0</v>
      </c>
      <c r="AO185" s="108">
        <f>SUM(AO186:AO201)</f>
        <v>0</v>
      </c>
      <c r="AP185" s="108">
        <f t="shared" si="167"/>
        <v>0</v>
      </c>
      <c r="AQ185" s="108">
        <f>SUM(AQ186:AQ201)</f>
        <v>0</v>
      </c>
      <c r="AR185" s="108">
        <f>SUM(AR186:AR201)</f>
        <v>0</v>
      </c>
      <c r="AS185" s="108">
        <f t="shared" si="168"/>
        <v>0</v>
      </c>
      <c r="AT185" s="108"/>
      <c r="AU185" s="108"/>
      <c r="AV185" s="108"/>
      <c r="AW185" s="108"/>
      <c r="AX185" s="108"/>
      <c r="AY185" s="108"/>
      <c r="AZ185" s="108"/>
      <c r="BA185" s="108"/>
    </row>
    <row r="186" spans="2:53" ht="29.25" hidden="1">
      <c r="B186" s="73" t="str">
        <f t="shared" si="126"/>
        <v>1355000510051512</v>
      </c>
      <c r="C186" s="111">
        <v>2023</v>
      </c>
      <c r="D186" s="111">
        <v>15</v>
      </c>
      <c r="E186" s="111">
        <v>1</v>
      </c>
      <c r="F186" s="111">
        <v>3</v>
      </c>
      <c r="G186" s="111">
        <v>5</v>
      </c>
      <c r="H186" s="157">
        <v>5000</v>
      </c>
      <c r="I186" s="157">
        <v>5100</v>
      </c>
      <c r="J186" s="157">
        <v>515</v>
      </c>
      <c r="K186" s="112">
        <v>1</v>
      </c>
      <c r="L186" s="112">
        <v>2</v>
      </c>
      <c r="M186" s="134" t="s">
        <v>177</v>
      </c>
      <c r="N186" s="114">
        <f>IFERROR(VLOOKUP($B186,[5]MEX!$B$51:$S$1084,13,0),0)</f>
        <v>0</v>
      </c>
      <c r="O186" s="114">
        <f>IFERROR(VLOOKUP($B186,[5]MEX!$B$51:$S$1084,14,0),0)</f>
        <v>0</v>
      </c>
      <c r="P186" s="114">
        <f t="shared" si="129"/>
        <v>0</v>
      </c>
      <c r="Q186" s="115" t="s">
        <v>60</v>
      </c>
      <c r="R186" s="116">
        <f>IFERROR(VLOOKUP($B186,[5]MEX!$B$51:$S$1084,17,0),0)</f>
        <v>0</v>
      </c>
      <c r="S186" s="116">
        <f>IFERROR(VLOOKUP($B186,[5]MEX!$B$51:$S$1084,18,0),0)</f>
        <v>0</v>
      </c>
      <c r="T186" s="114">
        <v>0</v>
      </c>
      <c r="U186" s="114">
        <v>0</v>
      </c>
      <c r="V186" s="114">
        <v>0</v>
      </c>
      <c r="W186" s="114">
        <v>0</v>
      </c>
      <c r="X186" s="114">
        <v>0</v>
      </c>
      <c r="Y186" s="114">
        <v>0</v>
      </c>
      <c r="Z186" s="114">
        <v>0</v>
      </c>
      <c r="AA186" s="114">
        <v>0</v>
      </c>
      <c r="AB186" s="114">
        <f t="shared" ref="AB186:AC201" si="172">N186+T186-X186</f>
        <v>0</v>
      </c>
      <c r="AC186" s="114">
        <f t="shared" si="172"/>
        <v>0</v>
      </c>
      <c r="AD186" s="114">
        <f t="shared" si="163"/>
        <v>0</v>
      </c>
      <c r="AE186" s="114">
        <v>0</v>
      </c>
      <c r="AF186" s="114">
        <v>0</v>
      </c>
      <c r="AG186" s="114">
        <f t="shared" si="164"/>
        <v>0</v>
      </c>
      <c r="AH186" s="114">
        <v>0</v>
      </c>
      <c r="AI186" s="114">
        <v>0</v>
      </c>
      <c r="AJ186" s="114">
        <f t="shared" si="165"/>
        <v>0</v>
      </c>
      <c r="AK186" s="114">
        <v>0</v>
      </c>
      <c r="AL186" s="114">
        <v>0</v>
      </c>
      <c r="AM186" s="114">
        <f t="shared" si="166"/>
        <v>0</v>
      </c>
      <c r="AN186" s="114">
        <v>0</v>
      </c>
      <c r="AO186" s="114">
        <v>0</v>
      </c>
      <c r="AP186" s="114">
        <f t="shared" si="167"/>
        <v>0</v>
      </c>
      <c r="AQ186" s="114">
        <f t="shared" ref="AQ186:AR201" si="173">AB186-AE186-AH186-AK186-AN186</f>
        <v>0</v>
      </c>
      <c r="AR186" s="114">
        <f t="shared" si="173"/>
        <v>0</v>
      </c>
      <c r="AS186" s="114">
        <f t="shared" si="168"/>
        <v>0</v>
      </c>
      <c r="AT186" s="114">
        <f t="shared" ref="AT186:AU201" si="174">R186+V186-Z186</f>
        <v>0</v>
      </c>
      <c r="AU186" s="114">
        <f t="shared" si="174"/>
        <v>0</v>
      </c>
      <c r="AV186" s="114">
        <v>0</v>
      </c>
      <c r="AW186" s="114">
        <v>0</v>
      </c>
      <c r="AX186" s="114">
        <v>0</v>
      </c>
      <c r="AY186" s="114">
        <v>0</v>
      </c>
      <c r="AZ186" s="114">
        <f t="shared" si="133"/>
        <v>0</v>
      </c>
      <c r="BA186" s="114">
        <f t="shared" si="133"/>
        <v>0</v>
      </c>
    </row>
    <row r="187" spans="2:53" ht="29.25" hidden="1">
      <c r="B187" s="73" t="str">
        <f t="shared" si="126"/>
        <v>1355000510051522</v>
      </c>
      <c r="C187" s="111">
        <v>2023</v>
      </c>
      <c r="D187" s="111">
        <v>15</v>
      </c>
      <c r="E187" s="111">
        <v>1</v>
      </c>
      <c r="F187" s="111">
        <v>3</v>
      </c>
      <c r="G187" s="111">
        <v>5</v>
      </c>
      <c r="H187" s="157">
        <v>5000</v>
      </c>
      <c r="I187" s="157">
        <v>5100</v>
      </c>
      <c r="J187" s="157">
        <v>515</v>
      </c>
      <c r="K187" s="112">
        <v>2</v>
      </c>
      <c r="L187" s="112">
        <v>2</v>
      </c>
      <c r="M187" s="134" t="s">
        <v>178</v>
      </c>
      <c r="N187" s="114">
        <f>IFERROR(VLOOKUP($B187,[5]MEX!$B$51:$S$1084,13,0),0)</f>
        <v>0</v>
      </c>
      <c r="O187" s="114">
        <f>IFERROR(VLOOKUP($B187,[5]MEX!$B$51:$S$1084,14,0),0)</f>
        <v>0</v>
      </c>
      <c r="P187" s="114">
        <f t="shared" si="129"/>
        <v>0</v>
      </c>
      <c r="Q187" s="115" t="s">
        <v>60</v>
      </c>
      <c r="R187" s="116">
        <f>IFERROR(VLOOKUP($B187,[5]MEX!$B$51:$S$1084,17,0),0)</f>
        <v>0</v>
      </c>
      <c r="S187" s="116">
        <f>IFERROR(VLOOKUP($B187,[5]MEX!$B$51:$S$1084,18,0),0)</f>
        <v>0</v>
      </c>
      <c r="T187" s="114">
        <v>0</v>
      </c>
      <c r="U187" s="114">
        <v>0</v>
      </c>
      <c r="V187" s="114">
        <v>0</v>
      </c>
      <c r="W187" s="114">
        <v>0</v>
      </c>
      <c r="X187" s="114">
        <v>0</v>
      </c>
      <c r="Y187" s="114">
        <v>0</v>
      </c>
      <c r="Z187" s="114">
        <v>0</v>
      </c>
      <c r="AA187" s="114">
        <v>0</v>
      </c>
      <c r="AB187" s="114">
        <f t="shared" si="172"/>
        <v>0</v>
      </c>
      <c r="AC187" s="114">
        <f t="shared" si="172"/>
        <v>0</v>
      </c>
      <c r="AD187" s="114">
        <f t="shared" si="163"/>
        <v>0</v>
      </c>
      <c r="AE187" s="114">
        <v>0</v>
      </c>
      <c r="AF187" s="114">
        <v>0</v>
      </c>
      <c r="AG187" s="114">
        <f t="shared" si="164"/>
        <v>0</v>
      </c>
      <c r="AH187" s="114">
        <v>0</v>
      </c>
      <c r="AI187" s="114">
        <v>0</v>
      </c>
      <c r="AJ187" s="114">
        <f t="shared" si="165"/>
        <v>0</v>
      </c>
      <c r="AK187" s="114">
        <v>0</v>
      </c>
      <c r="AL187" s="114">
        <v>0</v>
      </c>
      <c r="AM187" s="114">
        <f t="shared" si="166"/>
        <v>0</v>
      </c>
      <c r="AN187" s="114">
        <v>0</v>
      </c>
      <c r="AO187" s="114">
        <v>0</v>
      </c>
      <c r="AP187" s="114">
        <f t="shared" si="167"/>
        <v>0</v>
      </c>
      <c r="AQ187" s="114">
        <f t="shared" si="173"/>
        <v>0</v>
      </c>
      <c r="AR187" s="114">
        <f t="shared" si="173"/>
        <v>0</v>
      </c>
      <c r="AS187" s="114">
        <f t="shared" si="168"/>
        <v>0</v>
      </c>
      <c r="AT187" s="114">
        <f t="shared" si="174"/>
        <v>0</v>
      </c>
      <c r="AU187" s="114">
        <f t="shared" si="174"/>
        <v>0</v>
      </c>
      <c r="AV187" s="114">
        <v>0</v>
      </c>
      <c r="AW187" s="114">
        <v>0</v>
      </c>
      <c r="AX187" s="114">
        <v>0</v>
      </c>
      <c r="AY187" s="114">
        <v>0</v>
      </c>
      <c r="AZ187" s="114">
        <f t="shared" ref="AZ187:BA249" si="175">AT187-AV187-AX187</f>
        <v>0</v>
      </c>
      <c r="BA187" s="114">
        <f t="shared" si="175"/>
        <v>0</v>
      </c>
    </row>
    <row r="188" spans="2:53" ht="29.25" hidden="1">
      <c r="B188" s="73" t="str">
        <f t="shared" si="126"/>
        <v>1355000510051532</v>
      </c>
      <c r="C188" s="111">
        <v>2023</v>
      </c>
      <c r="D188" s="111">
        <v>15</v>
      </c>
      <c r="E188" s="111">
        <v>1</v>
      </c>
      <c r="F188" s="111">
        <v>3</v>
      </c>
      <c r="G188" s="111">
        <v>5</v>
      </c>
      <c r="H188" s="157">
        <v>5000</v>
      </c>
      <c r="I188" s="157">
        <v>5100</v>
      </c>
      <c r="J188" s="157">
        <v>515</v>
      </c>
      <c r="K188" s="112">
        <v>3</v>
      </c>
      <c r="L188" s="112">
        <v>2</v>
      </c>
      <c r="M188" s="134" t="s">
        <v>179</v>
      </c>
      <c r="N188" s="114">
        <f>IFERROR(VLOOKUP($B188,[5]MEX!$B$51:$S$1084,13,0),0)</f>
        <v>0</v>
      </c>
      <c r="O188" s="114">
        <f>IFERROR(VLOOKUP($B188,[5]MEX!$B$51:$S$1084,14,0),0)</f>
        <v>0</v>
      </c>
      <c r="P188" s="114">
        <f t="shared" si="129"/>
        <v>0</v>
      </c>
      <c r="Q188" s="115" t="s">
        <v>60</v>
      </c>
      <c r="R188" s="116">
        <f>IFERROR(VLOOKUP($B188,[5]MEX!$B$51:$S$1084,17,0),0)</f>
        <v>0</v>
      </c>
      <c r="S188" s="116">
        <f>IFERROR(VLOOKUP($B188,[5]MEX!$B$51:$S$1084,18,0),0)</f>
        <v>0</v>
      </c>
      <c r="T188" s="114">
        <v>0</v>
      </c>
      <c r="U188" s="114">
        <v>0</v>
      </c>
      <c r="V188" s="114">
        <v>0</v>
      </c>
      <c r="W188" s="114">
        <v>0</v>
      </c>
      <c r="X188" s="114">
        <v>0</v>
      </c>
      <c r="Y188" s="114">
        <v>0</v>
      </c>
      <c r="Z188" s="114">
        <v>0</v>
      </c>
      <c r="AA188" s="114">
        <v>0</v>
      </c>
      <c r="AB188" s="114">
        <f t="shared" si="172"/>
        <v>0</v>
      </c>
      <c r="AC188" s="114">
        <f t="shared" si="172"/>
        <v>0</v>
      </c>
      <c r="AD188" s="114">
        <f t="shared" si="163"/>
        <v>0</v>
      </c>
      <c r="AE188" s="114">
        <v>0</v>
      </c>
      <c r="AF188" s="114">
        <v>0</v>
      </c>
      <c r="AG188" s="114">
        <f t="shared" si="164"/>
        <v>0</v>
      </c>
      <c r="AH188" s="114">
        <v>0</v>
      </c>
      <c r="AI188" s="114">
        <v>0</v>
      </c>
      <c r="AJ188" s="114">
        <f t="shared" si="165"/>
        <v>0</v>
      </c>
      <c r="AK188" s="114">
        <v>0</v>
      </c>
      <c r="AL188" s="114">
        <v>0</v>
      </c>
      <c r="AM188" s="114">
        <f t="shared" si="166"/>
        <v>0</v>
      </c>
      <c r="AN188" s="114">
        <v>0</v>
      </c>
      <c r="AO188" s="114">
        <v>0</v>
      </c>
      <c r="AP188" s="114">
        <f t="shared" si="167"/>
        <v>0</v>
      </c>
      <c r="AQ188" s="114">
        <f t="shared" si="173"/>
        <v>0</v>
      </c>
      <c r="AR188" s="114">
        <f t="shared" si="173"/>
        <v>0</v>
      </c>
      <c r="AS188" s="114">
        <f t="shared" si="168"/>
        <v>0</v>
      </c>
      <c r="AT188" s="114">
        <f t="shared" si="174"/>
        <v>0</v>
      </c>
      <c r="AU188" s="114">
        <f t="shared" si="174"/>
        <v>0</v>
      </c>
      <c r="AV188" s="114">
        <v>0</v>
      </c>
      <c r="AW188" s="114">
        <v>0</v>
      </c>
      <c r="AX188" s="114">
        <v>0</v>
      </c>
      <c r="AY188" s="114">
        <v>0</v>
      </c>
      <c r="AZ188" s="114">
        <f t="shared" si="175"/>
        <v>0</v>
      </c>
      <c r="BA188" s="114">
        <f t="shared" si="175"/>
        <v>0</v>
      </c>
    </row>
    <row r="189" spans="2:53" ht="29.25" hidden="1">
      <c r="B189" s="73" t="str">
        <f t="shared" si="126"/>
        <v>1355000510051542</v>
      </c>
      <c r="C189" s="111">
        <v>2023</v>
      </c>
      <c r="D189" s="111">
        <v>15</v>
      </c>
      <c r="E189" s="111">
        <v>1</v>
      </c>
      <c r="F189" s="111">
        <v>3</v>
      </c>
      <c r="G189" s="111">
        <v>5</v>
      </c>
      <c r="H189" s="157">
        <v>5000</v>
      </c>
      <c r="I189" s="157">
        <v>5100</v>
      </c>
      <c r="J189" s="157">
        <v>515</v>
      </c>
      <c r="K189" s="112">
        <v>4</v>
      </c>
      <c r="L189" s="112">
        <v>2</v>
      </c>
      <c r="M189" s="134" t="s">
        <v>180</v>
      </c>
      <c r="N189" s="114">
        <f>IFERROR(VLOOKUP($B189,[5]MEX!$B$51:$S$1084,13,0),0)</f>
        <v>0</v>
      </c>
      <c r="O189" s="114">
        <f>IFERROR(VLOOKUP($B189,[5]MEX!$B$51:$S$1084,14,0),0)</f>
        <v>0</v>
      </c>
      <c r="P189" s="114">
        <f t="shared" si="129"/>
        <v>0</v>
      </c>
      <c r="Q189" s="115" t="s">
        <v>60</v>
      </c>
      <c r="R189" s="116">
        <f>IFERROR(VLOOKUP($B189,[5]MEX!$B$51:$S$1084,17,0),0)</f>
        <v>0</v>
      </c>
      <c r="S189" s="116">
        <f>IFERROR(VLOOKUP($B189,[5]MEX!$B$51:$S$1084,18,0),0)</f>
        <v>0</v>
      </c>
      <c r="T189" s="114">
        <v>0</v>
      </c>
      <c r="U189" s="114">
        <v>0</v>
      </c>
      <c r="V189" s="114">
        <v>0</v>
      </c>
      <c r="W189" s="114">
        <v>0</v>
      </c>
      <c r="X189" s="114">
        <v>0</v>
      </c>
      <c r="Y189" s="114">
        <v>0</v>
      </c>
      <c r="Z189" s="114">
        <v>0</v>
      </c>
      <c r="AA189" s="114">
        <v>0</v>
      </c>
      <c r="AB189" s="114">
        <f t="shared" si="172"/>
        <v>0</v>
      </c>
      <c r="AC189" s="114">
        <f t="shared" si="172"/>
        <v>0</v>
      </c>
      <c r="AD189" s="114">
        <f t="shared" si="163"/>
        <v>0</v>
      </c>
      <c r="AE189" s="114">
        <v>0</v>
      </c>
      <c r="AF189" s="114">
        <v>0</v>
      </c>
      <c r="AG189" s="114">
        <f t="shared" si="164"/>
        <v>0</v>
      </c>
      <c r="AH189" s="114">
        <v>0</v>
      </c>
      <c r="AI189" s="114">
        <v>0</v>
      </c>
      <c r="AJ189" s="114">
        <f t="shared" si="165"/>
        <v>0</v>
      </c>
      <c r="AK189" s="114">
        <v>0</v>
      </c>
      <c r="AL189" s="114">
        <v>0</v>
      </c>
      <c r="AM189" s="114">
        <f t="shared" si="166"/>
        <v>0</v>
      </c>
      <c r="AN189" s="114">
        <v>0</v>
      </c>
      <c r="AO189" s="114">
        <v>0</v>
      </c>
      <c r="AP189" s="114">
        <f t="shared" si="167"/>
        <v>0</v>
      </c>
      <c r="AQ189" s="114">
        <f t="shared" si="173"/>
        <v>0</v>
      </c>
      <c r="AR189" s="114">
        <f t="shared" si="173"/>
        <v>0</v>
      </c>
      <c r="AS189" s="114">
        <f t="shared" si="168"/>
        <v>0</v>
      </c>
      <c r="AT189" s="114">
        <f t="shared" si="174"/>
        <v>0</v>
      </c>
      <c r="AU189" s="114">
        <f t="shared" si="174"/>
        <v>0</v>
      </c>
      <c r="AV189" s="114">
        <v>0</v>
      </c>
      <c r="AW189" s="114">
        <v>0</v>
      </c>
      <c r="AX189" s="114">
        <v>0</v>
      </c>
      <c r="AY189" s="114">
        <v>0</v>
      </c>
      <c r="AZ189" s="114">
        <f t="shared" si="175"/>
        <v>0</v>
      </c>
      <c r="BA189" s="114">
        <f t="shared" si="175"/>
        <v>0</v>
      </c>
    </row>
    <row r="190" spans="2:53" ht="29.25" hidden="1">
      <c r="B190" s="73" t="str">
        <f t="shared" si="126"/>
        <v>1355000510051552</v>
      </c>
      <c r="C190" s="111">
        <v>2023</v>
      </c>
      <c r="D190" s="111">
        <v>15</v>
      </c>
      <c r="E190" s="111">
        <v>1</v>
      </c>
      <c r="F190" s="111">
        <v>3</v>
      </c>
      <c r="G190" s="111">
        <v>5</v>
      </c>
      <c r="H190" s="157">
        <v>5000</v>
      </c>
      <c r="I190" s="157">
        <v>5100</v>
      </c>
      <c r="J190" s="157">
        <v>515</v>
      </c>
      <c r="K190" s="112">
        <v>5</v>
      </c>
      <c r="L190" s="112">
        <v>2</v>
      </c>
      <c r="M190" s="134" t="s">
        <v>181</v>
      </c>
      <c r="N190" s="114">
        <f>IFERROR(VLOOKUP($B190,[5]MEX!$B$51:$S$1084,13,0),0)</f>
        <v>0</v>
      </c>
      <c r="O190" s="114">
        <f>IFERROR(VLOOKUP($B190,[5]MEX!$B$51:$S$1084,14,0),0)</f>
        <v>0</v>
      </c>
      <c r="P190" s="114">
        <f t="shared" si="129"/>
        <v>0</v>
      </c>
      <c r="Q190" s="115" t="s">
        <v>60</v>
      </c>
      <c r="R190" s="116">
        <f>IFERROR(VLOOKUP($B190,[5]MEX!$B$51:$S$1084,17,0),0)</f>
        <v>0</v>
      </c>
      <c r="S190" s="116">
        <f>IFERROR(VLOOKUP($B190,[5]MEX!$B$51:$S$1084,18,0),0)</f>
        <v>0</v>
      </c>
      <c r="T190" s="114">
        <v>0</v>
      </c>
      <c r="U190" s="114">
        <v>0</v>
      </c>
      <c r="V190" s="114">
        <v>0</v>
      </c>
      <c r="W190" s="114">
        <v>0</v>
      </c>
      <c r="X190" s="114">
        <v>0</v>
      </c>
      <c r="Y190" s="114">
        <v>0</v>
      </c>
      <c r="Z190" s="114">
        <v>0</v>
      </c>
      <c r="AA190" s="114">
        <v>0</v>
      </c>
      <c r="AB190" s="114">
        <f t="shared" si="172"/>
        <v>0</v>
      </c>
      <c r="AC190" s="114">
        <f t="shared" si="172"/>
        <v>0</v>
      </c>
      <c r="AD190" s="114">
        <f t="shared" si="163"/>
        <v>0</v>
      </c>
      <c r="AE190" s="114">
        <v>0</v>
      </c>
      <c r="AF190" s="114">
        <v>0</v>
      </c>
      <c r="AG190" s="114">
        <f t="shared" si="164"/>
        <v>0</v>
      </c>
      <c r="AH190" s="114">
        <v>0</v>
      </c>
      <c r="AI190" s="114">
        <v>0</v>
      </c>
      <c r="AJ190" s="114">
        <f t="shared" si="165"/>
        <v>0</v>
      </c>
      <c r="AK190" s="114">
        <v>0</v>
      </c>
      <c r="AL190" s="114">
        <v>0</v>
      </c>
      <c r="AM190" s="114">
        <f t="shared" si="166"/>
        <v>0</v>
      </c>
      <c r="AN190" s="114">
        <v>0</v>
      </c>
      <c r="AO190" s="114">
        <v>0</v>
      </c>
      <c r="AP190" s="114">
        <f t="shared" si="167"/>
        <v>0</v>
      </c>
      <c r="AQ190" s="114">
        <f t="shared" si="173"/>
        <v>0</v>
      </c>
      <c r="AR190" s="114">
        <f t="shared" si="173"/>
        <v>0</v>
      </c>
      <c r="AS190" s="114">
        <f t="shared" si="168"/>
        <v>0</v>
      </c>
      <c r="AT190" s="114">
        <f t="shared" si="174"/>
        <v>0</v>
      </c>
      <c r="AU190" s="114">
        <f t="shared" si="174"/>
        <v>0</v>
      </c>
      <c r="AV190" s="114">
        <v>0</v>
      </c>
      <c r="AW190" s="114">
        <v>0</v>
      </c>
      <c r="AX190" s="114">
        <v>0</v>
      </c>
      <c r="AY190" s="114">
        <v>0</v>
      </c>
      <c r="AZ190" s="114">
        <f t="shared" si="175"/>
        <v>0</v>
      </c>
      <c r="BA190" s="114">
        <f t="shared" si="175"/>
        <v>0</v>
      </c>
    </row>
    <row r="191" spans="2:53" ht="29.25" hidden="1">
      <c r="B191" s="73" t="str">
        <f t="shared" si="126"/>
        <v>1355000510051562</v>
      </c>
      <c r="C191" s="111">
        <v>2023</v>
      </c>
      <c r="D191" s="111">
        <v>15</v>
      </c>
      <c r="E191" s="111">
        <v>1</v>
      </c>
      <c r="F191" s="111">
        <v>3</v>
      </c>
      <c r="G191" s="111">
        <v>5</v>
      </c>
      <c r="H191" s="157">
        <v>5000</v>
      </c>
      <c r="I191" s="157">
        <v>5100</v>
      </c>
      <c r="J191" s="157">
        <v>515</v>
      </c>
      <c r="K191" s="112">
        <v>6</v>
      </c>
      <c r="L191" s="112">
        <v>2</v>
      </c>
      <c r="M191" s="134" t="s">
        <v>182</v>
      </c>
      <c r="N191" s="114">
        <f>IFERROR(VLOOKUP($B191,[5]MEX!$B$51:$S$1084,13,0),0)</f>
        <v>0</v>
      </c>
      <c r="O191" s="114">
        <f>IFERROR(VLOOKUP($B191,[5]MEX!$B$51:$S$1084,14,0),0)</f>
        <v>0</v>
      </c>
      <c r="P191" s="114">
        <f t="shared" si="129"/>
        <v>0</v>
      </c>
      <c r="Q191" s="115" t="s">
        <v>60</v>
      </c>
      <c r="R191" s="116">
        <f>IFERROR(VLOOKUP($B191,[5]MEX!$B$51:$S$1084,17,0),0)</f>
        <v>0</v>
      </c>
      <c r="S191" s="116">
        <f>IFERROR(VLOOKUP($B191,[5]MEX!$B$51:$S$1084,18,0),0)</f>
        <v>0</v>
      </c>
      <c r="T191" s="114">
        <v>0</v>
      </c>
      <c r="U191" s="114">
        <v>0</v>
      </c>
      <c r="V191" s="114">
        <v>0</v>
      </c>
      <c r="W191" s="114">
        <v>0</v>
      </c>
      <c r="X191" s="114">
        <v>0</v>
      </c>
      <c r="Y191" s="114">
        <v>0</v>
      </c>
      <c r="Z191" s="114">
        <v>0</v>
      </c>
      <c r="AA191" s="114">
        <v>0</v>
      </c>
      <c r="AB191" s="114">
        <f t="shared" si="172"/>
        <v>0</v>
      </c>
      <c r="AC191" s="114">
        <f t="shared" si="172"/>
        <v>0</v>
      </c>
      <c r="AD191" s="114">
        <f t="shared" si="163"/>
        <v>0</v>
      </c>
      <c r="AE191" s="114">
        <v>0</v>
      </c>
      <c r="AF191" s="114">
        <v>0</v>
      </c>
      <c r="AG191" s="114">
        <f t="shared" si="164"/>
        <v>0</v>
      </c>
      <c r="AH191" s="114">
        <v>0</v>
      </c>
      <c r="AI191" s="114">
        <v>0</v>
      </c>
      <c r="AJ191" s="114">
        <f t="shared" si="165"/>
        <v>0</v>
      </c>
      <c r="AK191" s="114">
        <v>0</v>
      </c>
      <c r="AL191" s="114">
        <v>0</v>
      </c>
      <c r="AM191" s="114">
        <f t="shared" si="166"/>
        <v>0</v>
      </c>
      <c r="AN191" s="114">
        <v>0</v>
      </c>
      <c r="AO191" s="114">
        <v>0</v>
      </c>
      <c r="AP191" s="114">
        <f t="shared" si="167"/>
        <v>0</v>
      </c>
      <c r="AQ191" s="114">
        <f t="shared" si="173"/>
        <v>0</v>
      </c>
      <c r="AR191" s="114">
        <f t="shared" si="173"/>
        <v>0</v>
      </c>
      <c r="AS191" s="114">
        <f t="shared" si="168"/>
        <v>0</v>
      </c>
      <c r="AT191" s="114">
        <f t="shared" si="174"/>
        <v>0</v>
      </c>
      <c r="AU191" s="114">
        <f t="shared" si="174"/>
        <v>0</v>
      </c>
      <c r="AV191" s="114">
        <v>0</v>
      </c>
      <c r="AW191" s="114">
        <v>0</v>
      </c>
      <c r="AX191" s="114">
        <v>0</v>
      </c>
      <c r="AY191" s="114">
        <v>0</v>
      </c>
      <c r="AZ191" s="114">
        <f t="shared" si="175"/>
        <v>0</v>
      </c>
      <c r="BA191" s="114">
        <f t="shared" si="175"/>
        <v>0</v>
      </c>
    </row>
    <row r="192" spans="2:53" ht="29.25" hidden="1">
      <c r="B192" s="73" t="str">
        <f t="shared" si="126"/>
        <v>1355000510051572</v>
      </c>
      <c r="C192" s="111">
        <v>2023</v>
      </c>
      <c r="D192" s="111">
        <v>15</v>
      </c>
      <c r="E192" s="111">
        <v>1</v>
      </c>
      <c r="F192" s="111">
        <v>3</v>
      </c>
      <c r="G192" s="111">
        <v>5</v>
      </c>
      <c r="H192" s="157">
        <v>5000</v>
      </c>
      <c r="I192" s="157">
        <v>5100</v>
      </c>
      <c r="J192" s="157">
        <v>515</v>
      </c>
      <c r="K192" s="112">
        <v>7</v>
      </c>
      <c r="L192" s="112">
        <v>2</v>
      </c>
      <c r="M192" s="134" t="s">
        <v>183</v>
      </c>
      <c r="N192" s="114">
        <f>IFERROR(VLOOKUP($B192,[5]MEX!$B$51:$S$1084,13,0),0)</f>
        <v>0</v>
      </c>
      <c r="O192" s="114">
        <f>IFERROR(VLOOKUP($B192,[5]MEX!$B$51:$S$1084,14,0),0)</f>
        <v>0</v>
      </c>
      <c r="P192" s="114">
        <f t="shared" si="129"/>
        <v>0</v>
      </c>
      <c r="Q192" s="115" t="s">
        <v>60</v>
      </c>
      <c r="R192" s="116">
        <f>IFERROR(VLOOKUP($B192,[5]MEX!$B$51:$S$1084,17,0),0)</f>
        <v>0</v>
      </c>
      <c r="S192" s="116">
        <f>IFERROR(VLOOKUP($B192,[5]MEX!$B$51:$S$1084,18,0),0)</f>
        <v>0</v>
      </c>
      <c r="T192" s="114">
        <v>0</v>
      </c>
      <c r="U192" s="114">
        <v>0</v>
      </c>
      <c r="V192" s="114">
        <v>0</v>
      </c>
      <c r="W192" s="114">
        <v>0</v>
      </c>
      <c r="X192" s="114">
        <v>0</v>
      </c>
      <c r="Y192" s="114">
        <v>0</v>
      </c>
      <c r="Z192" s="114">
        <v>0</v>
      </c>
      <c r="AA192" s="114">
        <v>0</v>
      </c>
      <c r="AB192" s="114">
        <f t="shared" si="172"/>
        <v>0</v>
      </c>
      <c r="AC192" s="114">
        <f t="shared" si="172"/>
        <v>0</v>
      </c>
      <c r="AD192" s="114">
        <f t="shared" si="163"/>
        <v>0</v>
      </c>
      <c r="AE192" s="114">
        <v>0</v>
      </c>
      <c r="AF192" s="114">
        <v>0</v>
      </c>
      <c r="AG192" s="114">
        <f t="shared" si="164"/>
        <v>0</v>
      </c>
      <c r="AH192" s="114">
        <v>0</v>
      </c>
      <c r="AI192" s="114">
        <v>0</v>
      </c>
      <c r="AJ192" s="114">
        <f t="shared" si="165"/>
        <v>0</v>
      </c>
      <c r="AK192" s="114">
        <v>0</v>
      </c>
      <c r="AL192" s="114">
        <v>0</v>
      </c>
      <c r="AM192" s="114">
        <f t="shared" si="166"/>
        <v>0</v>
      </c>
      <c r="AN192" s="114">
        <v>0</v>
      </c>
      <c r="AO192" s="114">
        <v>0</v>
      </c>
      <c r="AP192" s="114">
        <f t="shared" si="167"/>
        <v>0</v>
      </c>
      <c r="AQ192" s="114">
        <f t="shared" si="173"/>
        <v>0</v>
      </c>
      <c r="AR192" s="114">
        <f t="shared" si="173"/>
        <v>0</v>
      </c>
      <c r="AS192" s="114">
        <f t="shared" si="168"/>
        <v>0</v>
      </c>
      <c r="AT192" s="114">
        <f t="shared" si="174"/>
        <v>0</v>
      </c>
      <c r="AU192" s="114">
        <f t="shared" si="174"/>
        <v>0</v>
      </c>
      <c r="AV192" s="114">
        <v>0</v>
      </c>
      <c r="AW192" s="114">
        <v>0</v>
      </c>
      <c r="AX192" s="114">
        <v>0</v>
      </c>
      <c r="AY192" s="114">
        <v>0</v>
      </c>
      <c r="AZ192" s="114">
        <f t="shared" si="175"/>
        <v>0</v>
      </c>
      <c r="BA192" s="114">
        <f t="shared" si="175"/>
        <v>0</v>
      </c>
    </row>
    <row r="193" spans="2:53" ht="29.25" hidden="1">
      <c r="B193" s="73" t="str">
        <f t="shared" si="126"/>
        <v>1355000510051582</v>
      </c>
      <c r="C193" s="111">
        <v>2023</v>
      </c>
      <c r="D193" s="111">
        <v>15</v>
      </c>
      <c r="E193" s="111">
        <v>1</v>
      </c>
      <c r="F193" s="111">
        <v>3</v>
      </c>
      <c r="G193" s="111">
        <v>5</v>
      </c>
      <c r="H193" s="157">
        <v>5000</v>
      </c>
      <c r="I193" s="157">
        <v>5100</v>
      </c>
      <c r="J193" s="157">
        <v>515</v>
      </c>
      <c r="K193" s="112">
        <v>8</v>
      </c>
      <c r="L193" s="112">
        <v>2</v>
      </c>
      <c r="M193" s="134" t="s">
        <v>184</v>
      </c>
      <c r="N193" s="114">
        <f>IFERROR(VLOOKUP($B193,[5]MEX!$B$51:$S$1084,13,0),0)</f>
        <v>0</v>
      </c>
      <c r="O193" s="114">
        <f>IFERROR(VLOOKUP($B193,[5]MEX!$B$51:$S$1084,14,0),0)</f>
        <v>0</v>
      </c>
      <c r="P193" s="114">
        <f t="shared" si="129"/>
        <v>0</v>
      </c>
      <c r="Q193" s="115" t="s">
        <v>60</v>
      </c>
      <c r="R193" s="116">
        <f>IFERROR(VLOOKUP($B193,[5]MEX!$B$51:$S$1084,17,0),0)</f>
        <v>0</v>
      </c>
      <c r="S193" s="116">
        <f>IFERROR(VLOOKUP($B193,[5]MEX!$B$51:$S$1084,18,0),0)</f>
        <v>0</v>
      </c>
      <c r="T193" s="114">
        <v>0</v>
      </c>
      <c r="U193" s="114">
        <v>0</v>
      </c>
      <c r="V193" s="114">
        <v>0</v>
      </c>
      <c r="W193" s="114">
        <v>0</v>
      </c>
      <c r="X193" s="114">
        <v>0</v>
      </c>
      <c r="Y193" s="114">
        <v>0</v>
      </c>
      <c r="Z193" s="114">
        <v>0</v>
      </c>
      <c r="AA193" s="114">
        <v>0</v>
      </c>
      <c r="AB193" s="114">
        <f t="shared" si="172"/>
        <v>0</v>
      </c>
      <c r="AC193" s="114">
        <f t="shared" si="172"/>
        <v>0</v>
      </c>
      <c r="AD193" s="114">
        <f t="shared" si="163"/>
        <v>0</v>
      </c>
      <c r="AE193" s="114">
        <v>0</v>
      </c>
      <c r="AF193" s="114">
        <v>0</v>
      </c>
      <c r="AG193" s="114">
        <f t="shared" si="164"/>
        <v>0</v>
      </c>
      <c r="AH193" s="114">
        <v>0</v>
      </c>
      <c r="AI193" s="114">
        <v>0</v>
      </c>
      <c r="AJ193" s="114">
        <f t="shared" si="165"/>
        <v>0</v>
      </c>
      <c r="AK193" s="114">
        <v>0</v>
      </c>
      <c r="AL193" s="114">
        <v>0</v>
      </c>
      <c r="AM193" s="114">
        <f t="shared" si="166"/>
        <v>0</v>
      </c>
      <c r="AN193" s="114">
        <v>0</v>
      </c>
      <c r="AO193" s="114">
        <v>0</v>
      </c>
      <c r="AP193" s="114">
        <f t="shared" si="167"/>
        <v>0</v>
      </c>
      <c r="AQ193" s="114">
        <f t="shared" si="173"/>
        <v>0</v>
      </c>
      <c r="AR193" s="114">
        <f t="shared" si="173"/>
        <v>0</v>
      </c>
      <c r="AS193" s="114">
        <f t="shared" si="168"/>
        <v>0</v>
      </c>
      <c r="AT193" s="114">
        <f t="shared" si="174"/>
        <v>0</v>
      </c>
      <c r="AU193" s="114">
        <f t="shared" si="174"/>
        <v>0</v>
      </c>
      <c r="AV193" s="114">
        <v>0</v>
      </c>
      <c r="AW193" s="114">
        <v>0</v>
      </c>
      <c r="AX193" s="114">
        <v>0</v>
      </c>
      <c r="AY193" s="114">
        <v>0</v>
      </c>
      <c r="AZ193" s="114">
        <f t="shared" si="175"/>
        <v>0</v>
      </c>
      <c r="BA193" s="114">
        <f t="shared" si="175"/>
        <v>0</v>
      </c>
    </row>
    <row r="194" spans="2:53" ht="29.25" hidden="1">
      <c r="B194" s="73" t="str">
        <f t="shared" si="126"/>
        <v>1355000510051592</v>
      </c>
      <c r="C194" s="111">
        <v>2023</v>
      </c>
      <c r="D194" s="111">
        <v>15</v>
      </c>
      <c r="E194" s="111">
        <v>1</v>
      </c>
      <c r="F194" s="111">
        <v>3</v>
      </c>
      <c r="G194" s="111">
        <v>5</v>
      </c>
      <c r="H194" s="157">
        <v>5000</v>
      </c>
      <c r="I194" s="157">
        <v>5100</v>
      </c>
      <c r="J194" s="157">
        <v>515</v>
      </c>
      <c r="K194" s="112">
        <v>9</v>
      </c>
      <c r="L194" s="112">
        <v>2</v>
      </c>
      <c r="M194" s="134" t="s">
        <v>185</v>
      </c>
      <c r="N194" s="114">
        <f>IFERROR(VLOOKUP($B194,[5]MEX!$B$51:$S$1084,13,0),0)</f>
        <v>0</v>
      </c>
      <c r="O194" s="114">
        <f>IFERROR(VLOOKUP($B194,[5]MEX!$B$51:$S$1084,14,0),0)</f>
        <v>0</v>
      </c>
      <c r="P194" s="114">
        <f t="shared" si="129"/>
        <v>0</v>
      </c>
      <c r="Q194" s="115" t="s">
        <v>60</v>
      </c>
      <c r="R194" s="116">
        <f>IFERROR(VLOOKUP($B194,[5]MEX!$B$51:$S$1084,17,0),0)</f>
        <v>0</v>
      </c>
      <c r="S194" s="116">
        <f>IFERROR(VLOOKUP($B194,[5]MEX!$B$51:$S$1084,18,0),0)</f>
        <v>0</v>
      </c>
      <c r="T194" s="114">
        <v>0</v>
      </c>
      <c r="U194" s="114">
        <v>0</v>
      </c>
      <c r="V194" s="114">
        <v>0</v>
      </c>
      <c r="W194" s="114">
        <v>0</v>
      </c>
      <c r="X194" s="114">
        <v>0</v>
      </c>
      <c r="Y194" s="114">
        <v>0</v>
      </c>
      <c r="Z194" s="114">
        <v>0</v>
      </c>
      <c r="AA194" s="114">
        <v>0</v>
      </c>
      <c r="AB194" s="114">
        <f t="shared" si="172"/>
        <v>0</v>
      </c>
      <c r="AC194" s="114">
        <f t="shared" si="172"/>
        <v>0</v>
      </c>
      <c r="AD194" s="114">
        <f t="shared" si="163"/>
        <v>0</v>
      </c>
      <c r="AE194" s="114">
        <v>0</v>
      </c>
      <c r="AF194" s="114">
        <v>0</v>
      </c>
      <c r="AG194" s="114">
        <f t="shared" si="164"/>
        <v>0</v>
      </c>
      <c r="AH194" s="114">
        <v>0</v>
      </c>
      <c r="AI194" s="114">
        <v>0</v>
      </c>
      <c r="AJ194" s="114">
        <f t="shared" si="165"/>
        <v>0</v>
      </c>
      <c r="AK194" s="114">
        <v>0</v>
      </c>
      <c r="AL194" s="114">
        <v>0</v>
      </c>
      <c r="AM194" s="114">
        <f t="shared" si="166"/>
        <v>0</v>
      </c>
      <c r="AN194" s="114">
        <v>0</v>
      </c>
      <c r="AO194" s="114">
        <v>0</v>
      </c>
      <c r="AP194" s="114">
        <f t="shared" si="167"/>
        <v>0</v>
      </c>
      <c r="AQ194" s="114">
        <f t="shared" si="173"/>
        <v>0</v>
      </c>
      <c r="AR194" s="114">
        <f t="shared" si="173"/>
        <v>0</v>
      </c>
      <c r="AS194" s="114">
        <f t="shared" si="168"/>
        <v>0</v>
      </c>
      <c r="AT194" s="114">
        <f t="shared" si="174"/>
        <v>0</v>
      </c>
      <c r="AU194" s="114">
        <f t="shared" si="174"/>
        <v>0</v>
      </c>
      <c r="AV194" s="114">
        <v>0</v>
      </c>
      <c r="AW194" s="114">
        <v>0</v>
      </c>
      <c r="AX194" s="114">
        <v>0</v>
      </c>
      <c r="AY194" s="114">
        <v>0</v>
      </c>
      <c r="AZ194" s="114">
        <f t="shared" si="175"/>
        <v>0</v>
      </c>
      <c r="BA194" s="114">
        <f t="shared" si="175"/>
        <v>0</v>
      </c>
    </row>
    <row r="195" spans="2:53" ht="29.25" hidden="1">
      <c r="B195" s="73" t="str">
        <f t="shared" si="126"/>
        <v>13550005100515102</v>
      </c>
      <c r="C195" s="111">
        <v>2023</v>
      </c>
      <c r="D195" s="111">
        <v>15</v>
      </c>
      <c r="E195" s="111">
        <v>1</v>
      </c>
      <c r="F195" s="111">
        <v>3</v>
      </c>
      <c r="G195" s="111">
        <v>5</v>
      </c>
      <c r="H195" s="157">
        <v>5000</v>
      </c>
      <c r="I195" s="157">
        <v>5100</v>
      </c>
      <c r="J195" s="157">
        <v>515</v>
      </c>
      <c r="K195" s="112">
        <v>10</v>
      </c>
      <c r="L195" s="112">
        <v>2</v>
      </c>
      <c r="M195" s="134" t="s">
        <v>186</v>
      </c>
      <c r="N195" s="114">
        <f>IFERROR(VLOOKUP($B195,[5]MEX!$B$51:$S$1084,13,0),0)</f>
        <v>0</v>
      </c>
      <c r="O195" s="114">
        <f>IFERROR(VLOOKUP($B195,[5]MEX!$B$51:$S$1084,14,0),0)</f>
        <v>0</v>
      </c>
      <c r="P195" s="114">
        <f t="shared" si="129"/>
        <v>0</v>
      </c>
      <c r="Q195" s="135" t="s">
        <v>163</v>
      </c>
      <c r="R195" s="116">
        <f>IFERROR(VLOOKUP($B195,[5]MEX!$B$51:$S$1084,17,0),0)</f>
        <v>0</v>
      </c>
      <c r="S195" s="116">
        <f>IFERROR(VLOOKUP($B195,[5]MEX!$B$51:$S$1084,18,0),0)</f>
        <v>0</v>
      </c>
      <c r="T195" s="114">
        <v>0</v>
      </c>
      <c r="U195" s="114">
        <v>0</v>
      </c>
      <c r="V195" s="114">
        <v>0</v>
      </c>
      <c r="W195" s="114">
        <v>0</v>
      </c>
      <c r="X195" s="114">
        <v>0</v>
      </c>
      <c r="Y195" s="114">
        <v>0</v>
      </c>
      <c r="Z195" s="114">
        <v>0</v>
      </c>
      <c r="AA195" s="114">
        <v>0</v>
      </c>
      <c r="AB195" s="114">
        <f t="shared" si="172"/>
        <v>0</v>
      </c>
      <c r="AC195" s="114">
        <f t="shared" si="172"/>
        <v>0</v>
      </c>
      <c r="AD195" s="114">
        <f t="shared" si="163"/>
        <v>0</v>
      </c>
      <c r="AE195" s="114">
        <v>0</v>
      </c>
      <c r="AF195" s="114">
        <v>0</v>
      </c>
      <c r="AG195" s="114">
        <f t="shared" si="164"/>
        <v>0</v>
      </c>
      <c r="AH195" s="114">
        <v>0</v>
      </c>
      <c r="AI195" s="114">
        <v>0</v>
      </c>
      <c r="AJ195" s="114">
        <f t="shared" si="165"/>
        <v>0</v>
      </c>
      <c r="AK195" s="114">
        <v>0</v>
      </c>
      <c r="AL195" s="114">
        <v>0</v>
      </c>
      <c r="AM195" s="114">
        <f t="shared" si="166"/>
        <v>0</v>
      </c>
      <c r="AN195" s="114">
        <v>0</v>
      </c>
      <c r="AO195" s="114">
        <v>0</v>
      </c>
      <c r="AP195" s="114">
        <f t="shared" si="167"/>
        <v>0</v>
      </c>
      <c r="AQ195" s="114">
        <f t="shared" si="173"/>
        <v>0</v>
      </c>
      <c r="AR195" s="114">
        <f t="shared" si="173"/>
        <v>0</v>
      </c>
      <c r="AS195" s="114">
        <f t="shared" si="168"/>
        <v>0</v>
      </c>
      <c r="AT195" s="114">
        <f t="shared" si="174"/>
        <v>0</v>
      </c>
      <c r="AU195" s="114">
        <f t="shared" si="174"/>
        <v>0</v>
      </c>
      <c r="AV195" s="114">
        <v>0</v>
      </c>
      <c r="AW195" s="114">
        <v>0</v>
      </c>
      <c r="AX195" s="114">
        <v>0</v>
      </c>
      <c r="AY195" s="114">
        <v>0</v>
      </c>
      <c r="AZ195" s="114">
        <f t="shared" si="175"/>
        <v>0</v>
      </c>
      <c r="BA195" s="114">
        <f t="shared" si="175"/>
        <v>0</v>
      </c>
    </row>
    <row r="196" spans="2:53" ht="29.25" hidden="1">
      <c r="B196" s="73" t="str">
        <f t="shared" si="126"/>
        <v>13550005100515112</v>
      </c>
      <c r="C196" s="111">
        <v>2023</v>
      </c>
      <c r="D196" s="111">
        <v>15</v>
      </c>
      <c r="E196" s="111">
        <v>1</v>
      </c>
      <c r="F196" s="111">
        <v>3</v>
      </c>
      <c r="G196" s="111">
        <v>5</v>
      </c>
      <c r="H196" s="157">
        <v>5000</v>
      </c>
      <c r="I196" s="157">
        <v>5100</v>
      </c>
      <c r="J196" s="157">
        <v>515</v>
      </c>
      <c r="K196" s="112">
        <v>11</v>
      </c>
      <c r="L196" s="112">
        <v>2</v>
      </c>
      <c r="M196" s="134" t="s">
        <v>187</v>
      </c>
      <c r="N196" s="114">
        <f>IFERROR(VLOOKUP($B196,[5]MEX!$B$51:$S$1084,13,0),0)</f>
        <v>0</v>
      </c>
      <c r="O196" s="114">
        <f>IFERROR(VLOOKUP($B196,[5]MEX!$B$51:$S$1084,14,0),0)</f>
        <v>0</v>
      </c>
      <c r="P196" s="114">
        <f t="shared" si="129"/>
        <v>0</v>
      </c>
      <c r="Q196" s="115" t="s">
        <v>60</v>
      </c>
      <c r="R196" s="116">
        <f>IFERROR(VLOOKUP($B196,[5]MEX!$B$51:$S$1084,17,0),0)</f>
        <v>0</v>
      </c>
      <c r="S196" s="116">
        <f>IFERROR(VLOOKUP($B196,[5]MEX!$B$51:$S$1084,18,0),0)</f>
        <v>0</v>
      </c>
      <c r="T196" s="114">
        <v>0</v>
      </c>
      <c r="U196" s="114">
        <v>0</v>
      </c>
      <c r="V196" s="114">
        <v>0</v>
      </c>
      <c r="W196" s="114">
        <v>0</v>
      </c>
      <c r="X196" s="114">
        <v>0</v>
      </c>
      <c r="Y196" s="114">
        <v>0</v>
      </c>
      <c r="Z196" s="114">
        <v>0</v>
      </c>
      <c r="AA196" s="114">
        <v>0</v>
      </c>
      <c r="AB196" s="114">
        <f t="shared" si="172"/>
        <v>0</v>
      </c>
      <c r="AC196" s="114">
        <f t="shared" si="172"/>
        <v>0</v>
      </c>
      <c r="AD196" s="114">
        <f t="shared" si="163"/>
        <v>0</v>
      </c>
      <c r="AE196" s="114">
        <v>0</v>
      </c>
      <c r="AF196" s="114">
        <v>0</v>
      </c>
      <c r="AG196" s="114">
        <f t="shared" si="164"/>
        <v>0</v>
      </c>
      <c r="AH196" s="114">
        <v>0</v>
      </c>
      <c r="AI196" s="114">
        <v>0</v>
      </c>
      <c r="AJ196" s="114">
        <f t="shared" si="165"/>
        <v>0</v>
      </c>
      <c r="AK196" s="114">
        <v>0</v>
      </c>
      <c r="AL196" s="114">
        <v>0</v>
      </c>
      <c r="AM196" s="114">
        <f t="shared" si="166"/>
        <v>0</v>
      </c>
      <c r="AN196" s="114">
        <v>0</v>
      </c>
      <c r="AO196" s="114">
        <v>0</v>
      </c>
      <c r="AP196" s="114">
        <f t="shared" si="167"/>
        <v>0</v>
      </c>
      <c r="AQ196" s="114">
        <f t="shared" si="173"/>
        <v>0</v>
      </c>
      <c r="AR196" s="114">
        <f t="shared" si="173"/>
        <v>0</v>
      </c>
      <c r="AS196" s="114">
        <f t="shared" si="168"/>
        <v>0</v>
      </c>
      <c r="AT196" s="114">
        <f t="shared" si="174"/>
        <v>0</v>
      </c>
      <c r="AU196" s="114">
        <f t="shared" si="174"/>
        <v>0</v>
      </c>
      <c r="AV196" s="114">
        <v>0</v>
      </c>
      <c r="AW196" s="114">
        <v>0</v>
      </c>
      <c r="AX196" s="114">
        <v>0</v>
      </c>
      <c r="AY196" s="114">
        <v>0</v>
      </c>
      <c r="AZ196" s="114">
        <f t="shared" si="175"/>
        <v>0</v>
      </c>
      <c r="BA196" s="114">
        <f t="shared" si="175"/>
        <v>0</v>
      </c>
    </row>
    <row r="197" spans="2:53" ht="29.25" hidden="1">
      <c r="B197" s="73" t="str">
        <f t="shared" si="126"/>
        <v>13550005100515122</v>
      </c>
      <c r="C197" s="111">
        <v>2023</v>
      </c>
      <c r="D197" s="111">
        <v>15</v>
      </c>
      <c r="E197" s="111">
        <v>1</v>
      </c>
      <c r="F197" s="111">
        <v>3</v>
      </c>
      <c r="G197" s="111">
        <v>5</v>
      </c>
      <c r="H197" s="157">
        <v>5000</v>
      </c>
      <c r="I197" s="157">
        <v>5100</v>
      </c>
      <c r="J197" s="157">
        <v>515</v>
      </c>
      <c r="K197" s="112">
        <v>12</v>
      </c>
      <c r="L197" s="112">
        <v>2</v>
      </c>
      <c r="M197" s="134" t="s">
        <v>188</v>
      </c>
      <c r="N197" s="114">
        <f>IFERROR(VLOOKUP($B197,[5]MEX!$B$51:$S$1084,13,0),0)</f>
        <v>0</v>
      </c>
      <c r="O197" s="114">
        <f>IFERROR(VLOOKUP($B197,[5]MEX!$B$51:$S$1084,14,0),0)</f>
        <v>0</v>
      </c>
      <c r="P197" s="114">
        <f t="shared" si="129"/>
        <v>0</v>
      </c>
      <c r="Q197" s="115" t="s">
        <v>60</v>
      </c>
      <c r="R197" s="116">
        <f>IFERROR(VLOOKUP($B197,[5]MEX!$B$51:$S$1084,17,0),0)</f>
        <v>0</v>
      </c>
      <c r="S197" s="116">
        <f>IFERROR(VLOOKUP($B197,[5]MEX!$B$51:$S$1084,18,0),0)</f>
        <v>0</v>
      </c>
      <c r="T197" s="114">
        <v>0</v>
      </c>
      <c r="U197" s="114">
        <v>0</v>
      </c>
      <c r="V197" s="114">
        <v>0</v>
      </c>
      <c r="W197" s="114">
        <v>0</v>
      </c>
      <c r="X197" s="114">
        <v>0</v>
      </c>
      <c r="Y197" s="114">
        <v>0</v>
      </c>
      <c r="Z197" s="114">
        <v>0</v>
      </c>
      <c r="AA197" s="114">
        <v>0</v>
      </c>
      <c r="AB197" s="114">
        <f t="shared" si="172"/>
        <v>0</v>
      </c>
      <c r="AC197" s="114">
        <f t="shared" si="172"/>
        <v>0</v>
      </c>
      <c r="AD197" s="114">
        <f t="shared" si="163"/>
        <v>0</v>
      </c>
      <c r="AE197" s="114">
        <v>0</v>
      </c>
      <c r="AF197" s="114">
        <v>0</v>
      </c>
      <c r="AG197" s="114">
        <f t="shared" si="164"/>
        <v>0</v>
      </c>
      <c r="AH197" s="114">
        <v>0</v>
      </c>
      <c r="AI197" s="114">
        <v>0</v>
      </c>
      <c r="AJ197" s="114">
        <f t="shared" si="165"/>
        <v>0</v>
      </c>
      <c r="AK197" s="114">
        <v>0</v>
      </c>
      <c r="AL197" s="114">
        <v>0</v>
      </c>
      <c r="AM197" s="114">
        <f t="shared" si="166"/>
        <v>0</v>
      </c>
      <c r="AN197" s="114">
        <v>0</v>
      </c>
      <c r="AO197" s="114">
        <v>0</v>
      </c>
      <c r="AP197" s="114">
        <f t="shared" si="167"/>
        <v>0</v>
      </c>
      <c r="AQ197" s="114">
        <f t="shared" si="173"/>
        <v>0</v>
      </c>
      <c r="AR197" s="114">
        <f t="shared" si="173"/>
        <v>0</v>
      </c>
      <c r="AS197" s="114">
        <f t="shared" si="168"/>
        <v>0</v>
      </c>
      <c r="AT197" s="114">
        <f t="shared" si="174"/>
        <v>0</v>
      </c>
      <c r="AU197" s="114">
        <f t="shared" si="174"/>
        <v>0</v>
      </c>
      <c r="AV197" s="114">
        <v>0</v>
      </c>
      <c r="AW197" s="114">
        <v>0</v>
      </c>
      <c r="AX197" s="114">
        <v>0</v>
      </c>
      <c r="AY197" s="114">
        <v>0</v>
      </c>
      <c r="AZ197" s="114">
        <f t="shared" si="175"/>
        <v>0</v>
      </c>
      <c r="BA197" s="114">
        <f t="shared" si="175"/>
        <v>0</v>
      </c>
    </row>
    <row r="198" spans="2:53" ht="29.25" hidden="1">
      <c r="B198" s="73" t="str">
        <f t="shared" si="126"/>
        <v>13550005100515132</v>
      </c>
      <c r="C198" s="111">
        <v>2023</v>
      </c>
      <c r="D198" s="111">
        <v>15</v>
      </c>
      <c r="E198" s="111">
        <v>1</v>
      </c>
      <c r="F198" s="111">
        <v>3</v>
      </c>
      <c r="G198" s="111">
        <v>5</v>
      </c>
      <c r="H198" s="157">
        <v>5000</v>
      </c>
      <c r="I198" s="157">
        <v>5100</v>
      </c>
      <c r="J198" s="157">
        <v>515</v>
      </c>
      <c r="K198" s="112">
        <v>13</v>
      </c>
      <c r="L198" s="112">
        <v>2</v>
      </c>
      <c r="M198" s="134" t="s">
        <v>189</v>
      </c>
      <c r="N198" s="114">
        <f>IFERROR(VLOOKUP($B198,[5]MEX!$B$51:$S$1084,13,0),0)</f>
        <v>0</v>
      </c>
      <c r="O198" s="114">
        <f>IFERROR(VLOOKUP($B198,[5]MEX!$B$51:$S$1084,14,0),0)</f>
        <v>0</v>
      </c>
      <c r="P198" s="114">
        <f t="shared" ref="P198:P262" si="176">+O198+N198</f>
        <v>0</v>
      </c>
      <c r="Q198" s="115" t="s">
        <v>60</v>
      </c>
      <c r="R198" s="116">
        <f>IFERROR(VLOOKUP($B198,[5]MEX!$B$51:$S$1084,17,0),0)</f>
        <v>0</v>
      </c>
      <c r="S198" s="116">
        <f>IFERROR(VLOOKUP($B198,[5]MEX!$B$51:$S$1084,18,0),0)</f>
        <v>0</v>
      </c>
      <c r="T198" s="114">
        <v>0</v>
      </c>
      <c r="U198" s="114">
        <v>0</v>
      </c>
      <c r="V198" s="114">
        <v>0</v>
      </c>
      <c r="W198" s="114">
        <v>0</v>
      </c>
      <c r="X198" s="114">
        <v>0</v>
      </c>
      <c r="Y198" s="114">
        <v>0</v>
      </c>
      <c r="Z198" s="114">
        <v>0</v>
      </c>
      <c r="AA198" s="114">
        <v>0</v>
      </c>
      <c r="AB198" s="114">
        <f t="shared" si="172"/>
        <v>0</v>
      </c>
      <c r="AC198" s="114">
        <f t="shared" si="172"/>
        <v>0</v>
      </c>
      <c r="AD198" s="114">
        <f t="shared" si="163"/>
        <v>0</v>
      </c>
      <c r="AE198" s="114">
        <v>0</v>
      </c>
      <c r="AF198" s="114">
        <v>0</v>
      </c>
      <c r="AG198" s="114">
        <f t="shared" si="164"/>
        <v>0</v>
      </c>
      <c r="AH198" s="114">
        <v>0</v>
      </c>
      <c r="AI198" s="114">
        <v>0</v>
      </c>
      <c r="AJ198" s="114">
        <f t="shared" si="165"/>
        <v>0</v>
      </c>
      <c r="AK198" s="114">
        <v>0</v>
      </c>
      <c r="AL198" s="114">
        <v>0</v>
      </c>
      <c r="AM198" s="114">
        <f t="shared" si="166"/>
        <v>0</v>
      </c>
      <c r="AN198" s="114">
        <v>0</v>
      </c>
      <c r="AO198" s="114">
        <v>0</v>
      </c>
      <c r="AP198" s="114">
        <f t="shared" si="167"/>
        <v>0</v>
      </c>
      <c r="AQ198" s="114">
        <f t="shared" si="173"/>
        <v>0</v>
      </c>
      <c r="AR198" s="114">
        <f t="shared" si="173"/>
        <v>0</v>
      </c>
      <c r="AS198" s="114">
        <f t="shared" si="168"/>
        <v>0</v>
      </c>
      <c r="AT198" s="114">
        <f t="shared" si="174"/>
        <v>0</v>
      </c>
      <c r="AU198" s="114">
        <f t="shared" si="174"/>
        <v>0</v>
      </c>
      <c r="AV198" s="114">
        <v>0</v>
      </c>
      <c r="AW198" s="114">
        <v>0</v>
      </c>
      <c r="AX198" s="114">
        <v>0</v>
      </c>
      <c r="AY198" s="114">
        <v>0</v>
      </c>
      <c r="AZ198" s="114">
        <f t="shared" si="175"/>
        <v>0</v>
      </c>
      <c r="BA198" s="114">
        <f t="shared" si="175"/>
        <v>0</v>
      </c>
    </row>
    <row r="199" spans="2:53" ht="29.25" hidden="1">
      <c r="B199" s="73" t="str">
        <f t="shared" si="126"/>
        <v>13550005100515142</v>
      </c>
      <c r="C199" s="111">
        <v>2023</v>
      </c>
      <c r="D199" s="111">
        <v>15</v>
      </c>
      <c r="E199" s="111">
        <v>1</v>
      </c>
      <c r="F199" s="111">
        <v>3</v>
      </c>
      <c r="G199" s="111">
        <v>5</v>
      </c>
      <c r="H199" s="157">
        <v>5000</v>
      </c>
      <c r="I199" s="157">
        <v>5100</v>
      </c>
      <c r="J199" s="157">
        <v>515</v>
      </c>
      <c r="K199" s="112">
        <v>14</v>
      </c>
      <c r="L199" s="112">
        <v>2</v>
      </c>
      <c r="M199" s="134" t="s">
        <v>190</v>
      </c>
      <c r="N199" s="114">
        <f>IFERROR(VLOOKUP($B199,[5]MEX!$B$51:$S$1084,13,0),0)</f>
        <v>0</v>
      </c>
      <c r="O199" s="114">
        <f>IFERROR(VLOOKUP($B199,[5]MEX!$B$51:$S$1084,14,0),0)</f>
        <v>0</v>
      </c>
      <c r="P199" s="114">
        <f t="shared" si="176"/>
        <v>0</v>
      </c>
      <c r="Q199" s="115" t="s">
        <v>60</v>
      </c>
      <c r="R199" s="116">
        <f>IFERROR(VLOOKUP($B199,[5]MEX!$B$51:$S$1084,17,0),0)</f>
        <v>0</v>
      </c>
      <c r="S199" s="116">
        <f>IFERROR(VLOOKUP($B199,[5]MEX!$B$51:$S$1084,18,0),0)</f>
        <v>0</v>
      </c>
      <c r="T199" s="114">
        <v>0</v>
      </c>
      <c r="U199" s="114">
        <v>0</v>
      </c>
      <c r="V199" s="114">
        <v>0</v>
      </c>
      <c r="W199" s="114">
        <v>0</v>
      </c>
      <c r="X199" s="114">
        <v>0</v>
      </c>
      <c r="Y199" s="114">
        <v>0</v>
      </c>
      <c r="Z199" s="114">
        <v>0</v>
      </c>
      <c r="AA199" s="114">
        <v>0</v>
      </c>
      <c r="AB199" s="114">
        <f t="shared" si="172"/>
        <v>0</v>
      </c>
      <c r="AC199" s="114">
        <f t="shared" si="172"/>
        <v>0</v>
      </c>
      <c r="AD199" s="114">
        <f t="shared" si="163"/>
        <v>0</v>
      </c>
      <c r="AE199" s="114">
        <v>0</v>
      </c>
      <c r="AF199" s="114">
        <v>0</v>
      </c>
      <c r="AG199" s="114">
        <f t="shared" si="164"/>
        <v>0</v>
      </c>
      <c r="AH199" s="114">
        <v>0</v>
      </c>
      <c r="AI199" s="114">
        <v>0</v>
      </c>
      <c r="AJ199" s="114">
        <f t="shared" si="165"/>
        <v>0</v>
      </c>
      <c r="AK199" s="114">
        <v>0</v>
      </c>
      <c r="AL199" s="114">
        <v>0</v>
      </c>
      <c r="AM199" s="114">
        <f t="shared" si="166"/>
        <v>0</v>
      </c>
      <c r="AN199" s="114">
        <v>0</v>
      </c>
      <c r="AO199" s="114">
        <v>0</v>
      </c>
      <c r="AP199" s="114">
        <f t="shared" si="167"/>
        <v>0</v>
      </c>
      <c r="AQ199" s="114">
        <f t="shared" si="173"/>
        <v>0</v>
      </c>
      <c r="AR199" s="114">
        <f t="shared" si="173"/>
        <v>0</v>
      </c>
      <c r="AS199" s="114">
        <f t="shared" si="168"/>
        <v>0</v>
      </c>
      <c r="AT199" s="114">
        <f t="shared" si="174"/>
        <v>0</v>
      </c>
      <c r="AU199" s="114">
        <f t="shared" si="174"/>
        <v>0</v>
      </c>
      <c r="AV199" s="114">
        <v>0</v>
      </c>
      <c r="AW199" s="114">
        <v>0</v>
      </c>
      <c r="AX199" s="114">
        <v>0</v>
      </c>
      <c r="AY199" s="114">
        <v>0</v>
      </c>
      <c r="AZ199" s="114">
        <f t="shared" si="175"/>
        <v>0</v>
      </c>
      <c r="BA199" s="114">
        <f t="shared" si="175"/>
        <v>0</v>
      </c>
    </row>
    <row r="200" spans="2:53" ht="29.25" hidden="1">
      <c r="B200" s="73" t="str">
        <f t="shared" si="126"/>
        <v>13550005100515152</v>
      </c>
      <c r="C200" s="111">
        <v>2023</v>
      </c>
      <c r="D200" s="111">
        <v>15</v>
      </c>
      <c r="E200" s="111">
        <v>1</v>
      </c>
      <c r="F200" s="111">
        <v>3</v>
      </c>
      <c r="G200" s="111">
        <v>5</v>
      </c>
      <c r="H200" s="157">
        <v>5000</v>
      </c>
      <c r="I200" s="157">
        <v>5100</v>
      </c>
      <c r="J200" s="157">
        <v>515</v>
      </c>
      <c r="K200" s="112">
        <v>15</v>
      </c>
      <c r="L200" s="112">
        <v>2</v>
      </c>
      <c r="M200" s="134" t="s">
        <v>191</v>
      </c>
      <c r="N200" s="114">
        <f>IFERROR(VLOOKUP($B200,[5]MEX!$B$51:$S$1084,13,0),0)</f>
        <v>0</v>
      </c>
      <c r="O200" s="114">
        <f>IFERROR(VLOOKUP($B200,[5]MEX!$B$51:$S$1084,14,0),0)</f>
        <v>0</v>
      </c>
      <c r="P200" s="114">
        <f t="shared" si="176"/>
        <v>0</v>
      </c>
      <c r="Q200" s="115" t="s">
        <v>60</v>
      </c>
      <c r="R200" s="116">
        <f>IFERROR(VLOOKUP($B200,[5]MEX!$B$51:$S$1084,17,0),0)</f>
        <v>0</v>
      </c>
      <c r="S200" s="116">
        <f>IFERROR(VLOOKUP($B200,[5]MEX!$B$51:$S$1084,18,0),0)</f>
        <v>0</v>
      </c>
      <c r="T200" s="114">
        <v>0</v>
      </c>
      <c r="U200" s="114">
        <v>0</v>
      </c>
      <c r="V200" s="114">
        <v>0</v>
      </c>
      <c r="W200" s="114">
        <v>0</v>
      </c>
      <c r="X200" s="114">
        <v>0</v>
      </c>
      <c r="Y200" s="114">
        <v>0</v>
      </c>
      <c r="Z200" s="114">
        <v>0</v>
      </c>
      <c r="AA200" s="114">
        <v>0</v>
      </c>
      <c r="AB200" s="114">
        <f t="shared" si="172"/>
        <v>0</v>
      </c>
      <c r="AC200" s="114">
        <f t="shared" si="172"/>
        <v>0</v>
      </c>
      <c r="AD200" s="114">
        <f t="shared" si="163"/>
        <v>0</v>
      </c>
      <c r="AE200" s="114">
        <v>0</v>
      </c>
      <c r="AF200" s="114">
        <v>0</v>
      </c>
      <c r="AG200" s="114">
        <f t="shared" si="164"/>
        <v>0</v>
      </c>
      <c r="AH200" s="114">
        <v>0</v>
      </c>
      <c r="AI200" s="114">
        <v>0</v>
      </c>
      <c r="AJ200" s="114">
        <f t="shared" si="165"/>
        <v>0</v>
      </c>
      <c r="AK200" s="114">
        <v>0</v>
      </c>
      <c r="AL200" s="114">
        <v>0</v>
      </c>
      <c r="AM200" s="114">
        <f t="shared" si="166"/>
        <v>0</v>
      </c>
      <c r="AN200" s="114">
        <v>0</v>
      </c>
      <c r="AO200" s="114">
        <v>0</v>
      </c>
      <c r="AP200" s="114">
        <f t="shared" si="167"/>
        <v>0</v>
      </c>
      <c r="AQ200" s="114">
        <f t="shared" si="173"/>
        <v>0</v>
      </c>
      <c r="AR200" s="114">
        <f t="shared" si="173"/>
        <v>0</v>
      </c>
      <c r="AS200" s="114">
        <f t="shared" si="168"/>
        <v>0</v>
      </c>
      <c r="AT200" s="114">
        <f t="shared" si="174"/>
        <v>0</v>
      </c>
      <c r="AU200" s="114">
        <f t="shared" si="174"/>
        <v>0</v>
      </c>
      <c r="AV200" s="114">
        <v>0</v>
      </c>
      <c r="AW200" s="114">
        <v>0</v>
      </c>
      <c r="AX200" s="114">
        <v>0</v>
      </c>
      <c r="AY200" s="114">
        <v>0</v>
      </c>
      <c r="AZ200" s="114">
        <f t="shared" si="175"/>
        <v>0</v>
      </c>
      <c r="BA200" s="114">
        <f t="shared" si="175"/>
        <v>0</v>
      </c>
    </row>
    <row r="201" spans="2:53" ht="29.25" hidden="1">
      <c r="B201" s="73" t="str">
        <f t="shared" si="126"/>
        <v>13550005100515162</v>
      </c>
      <c r="C201" s="111">
        <v>2023</v>
      </c>
      <c r="D201" s="111">
        <v>15</v>
      </c>
      <c r="E201" s="111">
        <v>1</v>
      </c>
      <c r="F201" s="111">
        <v>3</v>
      </c>
      <c r="G201" s="111">
        <v>5</v>
      </c>
      <c r="H201" s="157">
        <v>5000</v>
      </c>
      <c r="I201" s="157">
        <v>5100</v>
      </c>
      <c r="J201" s="157">
        <v>515</v>
      </c>
      <c r="K201" s="112">
        <v>16</v>
      </c>
      <c r="L201" s="112">
        <v>2</v>
      </c>
      <c r="M201" s="134" t="s">
        <v>192</v>
      </c>
      <c r="N201" s="114">
        <f>IFERROR(VLOOKUP($B201,[5]MEX!$B$51:$S$1084,13,0),0)</f>
        <v>0</v>
      </c>
      <c r="O201" s="114">
        <f>IFERROR(VLOOKUP($B201,[5]MEX!$B$51:$S$1084,14,0),0)</f>
        <v>0</v>
      </c>
      <c r="P201" s="114">
        <f t="shared" si="176"/>
        <v>0</v>
      </c>
      <c r="Q201" s="115" t="s">
        <v>60</v>
      </c>
      <c r="R201" s="116">
        <f>IFERROR(VLOOKUP($B201,[5]MEX!$B$51:$S$1084,17,0),0)</f>
        <v>0</v>
      </c>
      <c r="S201" s="116">
        <f>IFERROR(VLOOKUP($B201,[5]MEX!$B$51:$S$1084,18,0),0)</f>
        <v>0</v>
      </c>
      <c r="T201" s="114">
        <v>0</v>
      </c>
      <c r="U201" s="114">
        <v>0</v>
      </c>
      <c r="V201" s="114">
        <v>0</v>
      </c>
      <c r="W201" s="114">
        <v>0</v>
      </c>
      <c r="X201" s="114">
        <v>0</v>
      </c>
      <c r="Y201" s="114">
        <v>0</v>
      </c>
      <c r="Z201" s="114">
        <v>0</v>
      </c>
      <c r="AA201" s="114">
        <v>0</v>
      </c>
      <c r="AB201" s="114">
        <f t="shared" si="172"/>
        <v>0</v>
      </c>
      <c r="AC201" s="114">
        <f t="shared" si="172"/>
        <v>0</v>
      </c>
      <c r="AD201" s="114">
        <f t="shared" si="163"/>
        <v>0</v>
      </c>
      <c r="AE201" s="114">
        <v>0</v>
      </c>
      <c r="AF201" s="114">
        <v>0</v>
      </c>
      <c r="AG201" s="114">
        <f t="shared" si="164"/>
        <v>0</v>
      </c>
      <c r="AH201" s="114">
        <v>0</v>
      </c>
      <c r="AI201" s="114">
        <v>0</v>
      </c>
      <c r="AJ201" s="114">
        <f t="shared" si="165"/>
        <v>0</v>
      </c>
      <c r="AK201" s="114">
        <v>0</v>
      </c>
      <c r="AL201" s="114">
        <v>0</v>
      </c>
      <c r="AM201" s="114">
        <f t="shared" si="166"/>
        <v>0</v>
      </c>
      <c r="AN201" s="114">
        <v>0</v>
      </c>
      <c r="AO201" s="114">
        <v>0</v>
      </c>
      <c r="AP201" s="114">
        <f t="shared" si="167"/>
        <v>0</v>
      </c>
      <c r="AQ201" s="114">
        <f t="shared" si="173"/>
        <v>0</v>
      </c>
      <c r="AR201" s="114">
        <f t="shared" si="173"/>
        <v>0</v>
      </c>
      <c r="AS201" s="114">
        <f t="shared" si="168"/>
        <v>0</v>
      </c>
      <c r="AT201" s="114">
        <f t="shared" si="174"/>
        <v>0</v>
      </c>
      <c r="AU201" s="114">
        <f t="shared" si="174"/>
        <v>0</v>
      </c>
      <c r="AV201" s="114">
        <v>0</v>
      </c>
      <c r="AW201" s="114">
        <v>0</v>
      </c>
      <c r="AX201" s="114">
        <v>0</v>
      </c>
      <c r="AY201" s="114">
        <v>0</v>
      </c>
      <c r="AZ201" s="114">
        <f t="shared" si="175"/>
        <v>0</v>
      </c>
      <c r="BA201" s="114">
        <f t="shared" si="175"/>
        <v>0</v>
      </c>
    </row>
    <row r="202" spans="2:53" ht="29.25" hidden="1">
      <c r="B202" s="73" t="str">
        <f t="shared" si="126"/>
        <v>135500051005192</v>
      </c>
      <c r="C202" s="130">
        <v>2023</v>
      </c>
      <c r="D202" s="130">
        <v>15</v>
      </c>
      <c r="E202" s="130">
        <v>1</v>
      </c>
      <c r="F202" s="130">
        <v>3</v>
      </c>
      <c r="G202" s="130">
        <v>5</v>
      </c>
      <c r="H202" s="130">
        <v>5000</v>
      </c>
      <c r="I202" s="130">
        <v>5100</v>
      </c>
      <c r="J202" s="130">
        <v>519</v>
      </c>
      <c r="K202" s="130"/>
      <c r="L202" s="130">
        <v>2</v>
      </c>
      <c r="M202" s="107" t="s">
        <v>193</v>
      </c>
      <c r="N202" s="108">
        <f>SUM(N203:N204)</f>
        <v>0</v>
      </c>
      <c r="O202" s="108">
        <f>SUM(O203:O204)</f>
        <v>0</v>
      </c>
      <c r="P202" s="108">
        <f t="shared" si="176"/>
        <v>0</v>
      </c>
      <c r="Q202" s="109"/>
      <c r="R202" s="110"/>
      <c r="S202" s="110"/>
      <c r="T202" s="108">
        <f>SUM(T203:T204)</f>
        <v>0</v>
      </c>
      <c r="U202" s="108">
        <f t="shared" ref="U202:AC202" si="177">SUM(U203:U204)</f>
        <v>0</v>
      </c>
      <c r="V202" s="108">
        <f t="shared" si="177"/>
        <v>0</v>
      </c>
      <c r="W202" s="108">
        <f t="shared" si="177"/>
        <v>0</v>
      </c>
      <c r="X202" s="108">
        <f t="shared" si="177"/>
        <v>0</v>
      </c>
      <c r="Y202" s="108">
        <f t="shared" si="177"/>
        <v>0</v>
      </c>
      <c r="Z202" s="108">
        <f t="shared" si="177"/>
        <v>0</v>
      </c>
      <c r="AA202" s="108">
        <f t="shared" si="177"/>
        <v>0</v>
      </c>
      <c r="AB202" s="108">
        <f t="shared" si="177"/>
        <v>0</v>
      </c>
      <c r="AC202" s="108">
        <f t="shared" si="177"/>
        <v>0</v>
      </c>
      <c r="AD202" s="108">
        <f t="shared" si="163"/>
        <v>0</v>
      </c>
      <c r="AE202" s="108">
        <f>SUM(AE203:AE204)</f>
        <v>0</v>
      </c>
      <c r="AF202" s="108">
        <f>SUM(AF203:AF204)</f>
        <v>0</v>
      </c>
      <c r="AG202" s="108">
        <f t="shared" si="164"/>
        <v>0</v>
      </c>
      <c r="AH202" s="108">
        <f>SUM(AH203:AH204)</f>
        <v>0</v>
      </c>
      <c r="AI202" s="108">
        <f>SUM(AI203:AI204)</f>
        <v>0</v>
      </c>
      <c r="AJ202" s="108">
        <f t="shared" si="165"/>
        <v>0</v>
      </c>
      <c r="AK202" s="108">
        <f>SUM(AK203:AK204)</f>
        <v>0</v>
      </c>
      <c r="AL202" s="108">
        <f>SUM(AL203:AL204)</f>
        <v>0</v>
      </c>
      <c r="AM202" s="108">
        <f t="shared" si="166"/>
        <v>0</v>
      </c>
      <c r="AN202" s="108">
        <f>SUM(AN203:AN204)</f>
        <v>0</v>
      </c>
      <c r="AO202" s="108">
        <f>SUM(AO203:AO204)</f>
        <v>0</v>
      </c>
      <c r="AP202" s="108">
        <f t="shared" si="167"/>
        <v>0</v>
      </c>
      <c r="AQ202" s="108">
        <f>SUM(AQ203:AQ204)</f>
        <v>0</v>
      </c>
      <c r="AR202" s="108">
        <f>SUM(AR203:AR204)</f>
        <v>0</v>
      </c>
      <c r="AS202" s="108">
        <f t="shared" si="168"/>
        <v>0</v>
      </c>
      <c r="AT202" s="108"/>
      <c r="AU202" s="108"/>
      <c r="AV202" s="108"/>
      <c r="AW202" s="108"/>
      <c r="AX202" s="108"/>
      <c r="AY202" s="108"/>
      <c r="AZ202" s="108"/>
      <c r="BA202" s="108"/>
    </row>
    <row r="203" spans="2:53" ht="29.25" hidden="1">
      <c r="B203" s="73" t="str">
        <f t="shared" si="126"/>
        <v>1355000510051912</v>
      </c>
      <c r="C203" s="111">
        <v>2023</v>
      </c>
      <c r="D203" s="111">
        <v>15</v>
      </c>
      <c r="E203" s="111">
        <v>1</v>
      </c>
      <c r="F203" s="111">
        <v>3</v>
      </c>
      <c r="G203" s="111">
        <v>5</v>
      </c>
      <c r="H203" s="157">
        <v>5000</v>
      </c>
      <c r="I203" s="157">
        <v>5100</v>
      </c>
      <c r="J203" s="157">
        <v>519</v>
      </c>
      <c r="K203" s="112">
        <v>1</v>
      </c>
      <c r="L203" s="112">
        <v>2</v>
      </c>
      <c r="M203" s="134" t="s">
        <v>194</v>
      </c>
      <c r="N203" s="114">
        <f>IFERROR(VLOOKUP($B203,[5]MEX!$B$51:$S$1084,13,0),0)</f>
        <v>0</v>
      </c>
      <c r="O203" s="114">
        <f>IFERROR(VLOOKUP($B203,[5]MEX!$B$51:$S$1084,14,0),0)</f>
        <v>0</v>
      </c>
      <c r="P203" s="114">
        <f t="shared" si="176"/>
        <v>0</v>
      </c>
      <c r="Q203" s="135" t="s">
        <v>60</v>
      </c>
      <c r="R203" s="116">
        <f>IFERROR(VLOOKUP($B203,[5]MEX!$B$51:$S$1084,17,0),0)</f>
        <v>0</v>
      </c>
      <c r="S203" s="116">
        <f>IFERROR(VLOOKUP($B203,[5]MEX!$B$51:$S$1084,18,0),0)</f>
        <v>0</v>
      </c>
      <c r="T203" s="114">
        <v>0</v>
      </c>
      <c r="U203" s="114">
        <v>0</v>
      </c>
      <c r="V203" s="114">
        <v>0</v>
      </c>
      <c r="W203" s="114">
        <v>0</v>
      </c>
      <c r="X203" s="114">
        <v>0</v>
      </c>
      <c r="Y203" s="114">
        <v>0</v>
      </c>
      <c r="Z203" s="114">
        <v>0</v>
      </c>
      <c r="AA203" s="114">
        <v>0</v>
      </c>
      <c r="AB203" s="114">
        <f>N203+T203-X203</f>
        <v>0</v>
      </c>
      <c r="AC203" s="114">
        <f>O203+U203-Y203</f>
        <v>0</v>
      </c>
      <c r="AD203" s="114">
        <f t="shared" si="163"/>
        <v>0</v>
      </c>
      <c r="AE203" s="114">
        <v>0</v>
      </c>
      <c r="AF203" s="114">
        <v>0</v>
      </c>
      <c r="AG203" s="114">
        <f t="shared" si="164"/>
        <v>0</v>
      </c>
      <c r="AH203" s="114">
        <v>0</v>
      </c>
      <c r="AI203" s="114">
        <v>0</v>
      </c>
      <c r="AJ203" s="114">
        <f t="shared" si="165"/>
        <v>0</v>
      </c>
      <c r="AK203" s="114">
        <v>0</v>
      </c>
      <c r="AL203" s="114">
        <v>0</v>
      </c>
      <c r="AM203" s="114">
        <f t="shared" si="166"/>
        <v>0</v>
      </c>
      <c r="AN203" s="114">
        <v>0</v>
      </c>
      <c r="AO203" s="114">
        <v>0</v>
      </c>
      <c r="AP203" s="114">
        <f t="shared" si="167"/>
        <v>0</v>
      </c>
      <c r="AQ203" s="114">
        <f>AB203-AE203-AH203-AK203-AN203</f>
        <v>0</v>
      </c>
      <c r="AR203" s="114">
        <f>AC203-AF203-AI203-AL203-AO203</f>
        <v>0</v>
      </c>
      <c r="AS203" s="114">
        <f t="shared" si="168"/>
        <v>0</v>
      </c>
      <c r="AT203" s="114">
        <f>R203+V203-Z203</f>
        <v>0</v>
      </c>
      <c r="AU203" s="114">
        <f>S203+W203-AA203</f>
        <v>0</v>
      </c>
      <c r="AV203" s="114">
        <v>0</v>
      </c>
      <c r="AW203" s="114">
        <v>0</v>
      </c>
      <c r="AX203" s="114">
        <v>0</v>
      </c>
      <c r="AY203" s="114">
        <v>0</v>
      </c>
      <c r="AZ203" s="114">
        <f t="shared" si="175"/>
        <v>0</v>
      </c>
      <c r="BA203" s="114">
        <f t="shared" si="175"/>
        <v>0</v>
      </c>
    </row>
    <row r="204" spans="2:53" ht="29.25" hidden="1">
      <c r="B204" s="73" t="str">
        <f t="shared" si="126"/>
        <v>1355000510051932</v>
      </c>
      <c r="C204" s="111">
        <v>2023</v>
      </c>
      <c r="D204" s="111">
        <v>15</v>
      </c>
      <c r="E204" s="111">
        <v>1</v>
      </c>
      <c r="F204" s="111">
        <v>3</v>
      </c>
      <c r="G204" s="111">
        <v>5</v>
      </c>
      <c r="H204" s="157">
        <v>5000</v>
      </c>
      <c r="I204" s="157">
        <v>5100</v>
      </c>
      <c r="J204" s="157">
        <v>519</v>
      </c>
      <c r="K204" s="112">
        <v>3</v>
      </c>
      <c r="L204" s="112">
        <v>2</v>
      </c>
      <c r="M204" s="134" t="s">
        <v>195</v>
      </c>
      <c r="N204" s="114">
        <f>IFERROR(VLOOKUP($B204,[5]MEX!$B$51:$S$1084,13,0),0)</f>
        <v>0</v>
      </c>
      <c r="O204" s="114">
        <f>IFERROR(VLOOKUP($B204,[5]MEX!$B$51:$S$1084,14,0),0)</f>
        <v>0</v>
      </c>
      <c r="P204" s="114">
        <f t="shared" si="176"/>
        <v>0</v>
      </c>
      <c r="Q204" s="135" t="s">
        <v>60</v>
      </c>
      <c r="R204" s="116">
        <f>IFERROR(VLOOKUP($B204,[5]MEX!$B$51:$S$1084,17,0),0)</f>
        <v>0</v>
      </c>
      <c r="S204" s="116">
        <f>IFERROR(VLOOKUP($B204,[5]MEX!$B$51:$S$1084,18,0),0)</f>
        <v>0</v>
      </c>
      <c r="T204" s="114">
        <v>0</v>
      </c>
      <c r="U204" s="114">
        <v>0</v>
      </c>
      <c r="V204" s="114">
        <v>0</v>
      </c>
      <c r="W204" s="114">
        <v>0</v>
      </c>
      <c r="X204" s="114">
        <v>0</v>
      </c>
      <c r="Y204" s="114">
        <v>0</v>
      </c>
      <c r="Z204" s="114">
        <v>0</v>
      </c>
      <c r="AA204" s="114">
        <v>0</v>
      </c>
      <c r="AB204" s="114">
        <f>N204+T204-X204</f>
        <v>0</v>
      </c>
      <c r="AC204" s="114">
        <f>O204+U204-Y204</f>
        <v>0</v>
      </c>
      <c r="AD204" s="114">
        <f t="shared" si="163"/>
        <v>0</v>
      </c>
      <c r="AE204" s="114">
        <v>0</v>
      </c>
      <c r="AF204" s="114">
        <v>0</v>
      </c>
      <c r="AG204" s="114">
        <f t="shared" si="164"/>
        <v>0</v>
      </c>
      <c r="AH204" s="114">
        <v>0</v>
      </c>
      <c r="AI204" s="114">
        <v>0</v>
      </c>
      <c r="AJ204" s="114">
        <f t="shared" si="165"/>
        <v>0</v>
      </c>
      <c r="AK204" s="114">
        <v>0</v>
      </c>
      <c r="AL204" s="114">
        <v>0</v>
      </c>
      <c r="AM204" s="114">
        <f t="shared" si="166"/>
        <v>0</v>
      </c>
      <c r="AN204" s="114">
        <v>0</v>
      </c>
      <c r="AO204" s="114">
        <v>0</v>
      </c>
      <c r="AP204" s="114">
        <f t="shared" si="167"/>
        <v>0</v>
      </c>
      <c r="AQ204" s="114">
        <f>AB204-AE204-AH204-AK204-AN204</f>
        <v>0</v>
      </c>
      <c r="AR204" s="114">
        <f>AC204-AF204-AI204-AL204-AO204</f>
        <v>0</v>
      </c>
      <c r="AS204" s="114">
        <f t="shared" si="168"/>
        <v>0</v>
      </c>
      <c r="AT204" s="114">
        <f>R204+V204-Z204</f>
        <v>0</v>
      </c>
      <c r="AU204" s="114">
        <f>S204+W204-AA204</f>
        <v>0</v>
      </c>
      <c r="AV204" s="114">
        <v>0</v>
      </c>
      <c r="AW204" s="114">
        <v>0</v>
      </c>
      <c r="AX204" s="114">
        <v>0</v>
      </c>
      <c r="AY204" s="114">
        <v>0</v>
      </c>
      <c r="AZ204" s="114">
        <f t="shared" si="175"/>
        <v>0</v>
      </c>
      <c r="BA204" s="114">
        <f t="shared" si="175"/>
        <v>0</v>
      </c>
    </row>
    <row r="205" spans="2:53" ht="29.25" hidden="1">
      <c r="B205" s="73" t="str">
        <f t="shared" si="126"/>
        <v>135500052002</v>
      </c>
      <c r="C205" s="127">
        <v>2023</v>
      </c>
      <c r="D205" s="127">
        <v>15</v>
      </c>
      <c r="E205" s="127">
        <v>1</v>
      </c>
      <c r="F205" s="127">
        <v>3</v>
      </c>
      <c r="G205" s="127">
        <v>5</v>
      </c>
      <c r="H205" s="127">
        <v>5000</v>
      </c>
      <c r="I205" s="127">
        <v>5200</v>
      </c>
      <c r="J205" s="127"/>
      <c r="K205" s="127"/>
      <c r="L205" s="127">
        <v>2</v>
      </c>
      <c r="M205" s="101" t="s">
        <v>134</v>
      </c>
      <c r="N205" s="102">
        <f>+N206+N210</f>
        <v>0</v>
      </c>
      <c r="O205" s="102">
        <f>+O206+O210</f>
        <v>0</v>
      </c>
      <c r="P205" s="102">
        <f t="shared" si="176"/>
        <v>0</v>
      </c>
      <c r="Q205" s="103"/>
      <c r="R205" s="104"/>
      <c r="S205" s="104"/>
      <c r="T205" s="102">
        <f>+T206+T210</f>
        <v>0</v>
      </c>
      <c r="U205" s="102">
        <f t="shared" ref="U205:AC205" si="178">+U206+U210</f>
        <v>0</v>
      </c>
      <c r="V205" s="102">
        <f t="shared" si="178"/>
        <v>0</v>
      </c>
      <c r="W205" s="102">
        <f t="shared" si="178"/>
        <v>0</v>
      </c>
      <c r="X205" s="102">
        <f t="shared" si="178"/>
        <v>0</v>
      </c>
      <c r="Y205" s="102">
        <f t="shared" si="178"/>
        <v>0</v>
      </c>
      <c r="Z205" s="102">
        <f t="shared" si="178"/>
        <v>0</v>
      </c>
      <c r="AA205" s="102">
        <f t="shared" si="178"/>
        <v>0</v>
      </c>
      <c r="AB205" s="102">
        <f t="shared" si="178"/>
        <v>0</v>
      </c>
      <c r="AC205" s="102">
        <f t="shared" si="178"/>
        <v>0</v>
      </c>
      <c r="AD205" s="102">
        <f t="shared" si="163"/>
        <v>0</v>
      </c>
      <c r="AE205" s="102">
        <f>+AE206+AE210</f>
        <v>0</v>
      </c>
      <c r="AF205" s="102">
        <f>+AF206+AF210</f>
        <v>0</v>
      </c>
      <c r="AG205" s="102">
        <f t="shared" si="164"/>
        <v>0</v>
      </c>
      <c r="AH205" s="102">
        <f>+AH206+AH210</f>
        <v>0</v>
      </c>
      <c r="AI205" s="102">
        <f>+AI206+AI210</f>
        <v>0</v>
      </c>
      <c r="AJ205" s="102">
        <f t="shared" si="165"/>
        <v>0</v>
      </c>
      <c r="AK205" s="102">
        <f>+AK206+AK210</f>
        <v>0</v>
      </c>
      <c r="AL205" s="102">
        <f>+AL206+AL210</f>
        <v>0</v>
      </c>
      <c r="AM205" s="102">
        <f t="shared" si="166"/>
        <v>0</v>
      </c>
      <c r="AN205" s="102">
        <f>+AN206+AN210</f>
        <v>0</v>
      </c>
      <c r="AO205" s="102">
        <f>+AO206+AO210</f>
        <v>0</v>
      </c>
      <c r="AP205" s="102">
        <f t="shared" si="167"/>
        <v>0</v>
      </c>
      <c r="AQ205" s="102">
        <f>+AQ206+AQ210</f>
        <v>0</v>
      </c>
      <c r="AR205" s="102">
        <f>+AR206+AR210</f>
        <v>0</v>
      </c>
      <c r="AS205" s="102">
        <f t="shared" si="168"/>
        <v>0</v>
      </c>
      <c r="AT205" s="102"/>
      <c r="AU205" s="102"/>
      <c r="AV205" s="102"/>
      <c r="AW205" s="102"/>
      <c r="AX205" s="102"/>
      <c r="AY205" s="102"/>
      <c r="AZ205" s="102"/>
      <c r="BA205" s="102"/>
    </row>
    <row r="206" spans="2:53" ht="29.25" hidden="1">
      <c r="B206" s="73" t="str">
        <f t="shared" si="126"/>
        <v>135500052005212</v>
      </c>
      <c r="C206" s="130">
        <v>2023</v>
      </c>
      <c r="D206" s="130">
        <v>15</v>
      </c>
      <c r="E206" s="130">
        <v>1</v>
      </c>
      <c r="F206" s="130">
        <v>3</v>
      </c>
      <c r="G206" s="130">
        <v>5</v>
      </c>
      <c r="H206" s="130">
        <v>5000</v>
      </c>
      <c r="I206" s="130">
        <v>5200</v>
      </c>
      <c r="J206" s="130">
        <v>521</v>
      </c>
      <c r="K206" s="130"/>
      <c r="L206" s="130">
        <v>2</v>
      </c>
      <c r="M206" s="107" t="s">
        <v>196</v>
      </c>
      <c r="N206" s="108">
        <f>SUM(N207:N209)</f>
        <v>0</v>
      </c>
      <c r="O206" s="108">
        <f>SUM(O207:O209)</f>
        <v>0</v>
      </c>
      <c r="P206" s="108">
        <f t="shared" si="176"/>
        <v>0</v>
      </c>
      <c r="Q206" s="109"/>
      <c r="R206" s="110"/>
      <c r="S206" s="110"/>
      <c r="T206" s="108">
        <f>SUM(T207:T209)</f>
        <v>0</v>
      </c>
      <c r="U206" s="108">
        <f t="shared" ref="U206:AC206" si="179">SUM(U207:U209)</f>
        <v>0</v>
      </c>
      <c r="V206" s="108">
        <f t="shared" si="179"/>
        <v>0</v>
      </c>
      <c r="W206" s="108">
        <f t="shared" si="179"/>
        <v>0</v>
      </c>
      <c r="X206" s="108">
        <f t="shared" si="179"/>
        <v>0</v>
      </c>
      <c r="Y206" s="108">
        <f t="shared" si="179"/>
        <v>0</v>
      </c>
      <c r="Z206" s="108">
        <f t="shared" si="179"/>
        <v>0</v>
      </c>
      <c r="AA206" s="108">
        <f t="shared" si="179"/>
        <v>0</v>
      </c>
      <c r="AB206" s="108">
        <f t="shared" si="179"/>
        <v>0</v>
      </c>
      <c r="AC206" s="108">
        <f t="shared" si="179"/>
        <v>0</v>
      </c>
      <c r="AD206" s="108">
        <f t="shared" si="163"/>
        <v>0</v>
      </c>
      <c r="AE206" s="108">
        <f>SUM(AE207:AE209)</f>
        <v>0</v>
      </c>
      <c r="AF206" s="108">
        <f>SUM(AF207:AF209)</f>
        <v>0</v>
      </c>
      <c r="AG206" s="108">
        <f t="shared" si="164"/>
        <v>0</v>
      </c>
      <c r="AH206" s="108">
        <f>SUM(AH207:AH209)</f>
        <v>0</v>
      </c>
      <c r="AI206" s="108">
        <f>SUM(AI207:AI209)</f>
        <v>0</v>
      </c>
      <c r="AJ206" s="108">
        <f t="shared" si="165"/>
        <v>0</v>
      </c>
      <c r="AK206" s="108">
        <f>SUM(AK207:AK209)</f>
        <v>0</v>
      </c>
      <c r="AL206" s="108">
        <f>SUM(AL207:AL209)</f>
        <v>0</v>
      </c>
      <c r="AM206" s="108">
        <f t="shared" si="166"/>
        <v>0</v>
      </c>
      <c r="AN206" s="108">
        <f>SUM(AN207:AN209)</f>
        <v>0</v>
      </c>
      <c r="AO206" s="108">
        <f>SUM(AO207:AO209)</f>
        <v>0</v>
      </c>
      <c r="AP206" s="108">
        <f t="shared" si="167"/>
        <v>0</v>
      </c>
      <c r="AQ206" s="108">
        <f>SUM(AQ207:AQ209)</f>
        <v>0</v>
      </c>
      <c r="AR206" s="108">
        <f>SUM(AR207:AR209)</f>
        <v>0</v>
      </c>
      <c r="AS206" s="108">
        <f t="shared" si="168"/>
        <v>0</v>
      </c>
      <c r="AT206" s="108"/>
      <c r="AU206" s="108"/>
      <c r="AV206" s="108"/>
      <c r="AW206" s="108"/>
      <c r="AX206" s="108"/>
      <c r="AY206" s="108"/>
      <c r="AZ206" s="108"/>
      <c r="BA206" s="108"/>
    </row>
    <row r="207" spans="2:53" ht="29.25" hidden="1">
      <c r="B207" s="73" t="str">
        <f t="shared" si="126"/>
        <v>1355000520052112</v>
      </c>
      <c r="C207" s="111">
        <v>2023</v>
      </c>
      <c r="D207" s="111">
        <v>15</v>
      </c>
      <c r="E207" s="111">
        <v>1</v>
      </c>
      <c r="F207" s="111">
        <v>3</v>
      </c>
      <c r="G207" s="111">
        <v>5</v>
      </c>
      <c r="H207" s="157">
        <v>5000</v>
      </c>
      <c r="I207" s="157">
        <v>5200</v>
      </c>
      <c r="J207" s="157">
        <v>521</v>
      </c>
      <c r="K207" s="112">
        <v>1</v>
      </c>
      <c r="L207" s="112">
        <v>2</v>
      </c>
      <c r="M207" s="134" t="s">
        <v>197</v>
      </c>
      <c r="N207" s="114">
        <f>IFERROR(VLOOKUP($B207,[5]MEX!$B$51:$S$1084,13,0),0)</f>
        <v>0</v>
      </c>
      <c r="O207" s="114">
        <f>IFERROR(VLOOKUP($B207,[5]MEX!$B$51:$S$1084,14,0),0)</f>
        <v>0</v>
      </c>
      <c r="P207" s="114">
        <f t="shared" si="176"/>
        <v>0</v>
      </c>
      <c r="Q207" s="135" t="s">
        <v>60</v>
      </c>
      <c r="R207" s="116">
        <f>IFERROR(VLOOKUP($B207,[5]MEX!$B$51:$S$1084,17,0),0)</f>
        <v>0</v>
      </c>
      <c r="S207" s="116">
        <f>IFERROR(VLOOKUP($B207,[5]MEX!$B$51:$S$1084,18,0),0)</f>
        <v>0</v>
      </c>
      <c r="T207" s="114">
        <v>0</v>
      </c>
      <c r="U207" s="114">
        <v>0</v>
      </c>
      <c r="V207" s="114">
        <v>0</v>
      </c>
      <c r="W207" s="114">
        <v>0</v>
      </c>
      <c r="X207" s="114">
        <v>0</v>
      </c>
      <c r="Y207" s="114">
        <v>0</v>
      </c>
      <c r="Z207" s="114">
        <v>0</v>
      </c>
      <c r="AA207" s="114">
        <v>0</v>
      </c>
      <c r="AB207" s="114">
        <f t="shared" ref="AB207:AC209" si="180">N207+T207-X207</f>
        <v>0</v>
      </c>
      <c r="AC207" s="114">
        <f t="shared" si="180"/>
        <v>0</v>
      </c>
      <c r="AD207" s="114">
        <f t="shared" si="163"/>
        <v>0</v>
      </c>
      <c r="AE207" s="114">
        <v>0</v>
      </c>
      <c r="AF207" s="114">
        <v>0</v>
      </c>
      <c r="AG207" s="114">
        <f t="shared" si="164"/>
        <v>0</v>
      </c>
      <c r="AH207" s="114">
        <v>0</v>
      </c>
      <c r="AI207" s="114">
        <v>0</v>
      </c>
      <c r="AJ207" s="114">
        <f t="shared" si="165"/>
        <v>0</v>
      </c>
      <c r="AK207" s="114">
        <v>0</v>
      </c>
      <c r="AL207" s="114">
        <v>0</v>
      </c>
      <c r="AM207" s="114">
        <f t="shared" si="166"/>
        <v>0</v>
      </c>
      <c r="AN207" s="114">
        <v>0</v>
      </c>
      <c r="AO207" s="114">
        <v>0</v>
      </c>
      <c r="AP207" s="114">
        <f t="shared" si="167"/>
        <v>0</v>
      </c>
      <c r="AQ207" s="114">
        <f t="shared" ref="AQ207:AR209" si="181">AB207-AE207-AH207-AK207-AN207</f>
        <v>0</v>
      </c>
      <c r="AR207" s="114">
        <f t="shared" si="181"/>
        <v>0</v>
      </c>
      <c r="AS207" s="114">
        <f t="shared" si="168"/>
        <v>0</v>
      </c>
      <c r="AT207" s="114">
        <f t="shared" ref="AT207:AU209" si="182">R207+V207-Z207</f>
        <v>0</v>
      </c>
      <c r="AU207" s="114">
        <f t="shared" si="182"/>
        <v>0</v>
      </c>
      <c r="AV207" s="114">
        <v>0</v>
      </c>
      <c r="AW207" s="114">
        <v>0</v>
      </c>
      <c r="AX207" s="114">
        <v>0</v>
      </c>
      <c r="AY207" s="114">
        <v>0</v>
      </c>
      <c r="AZ207" s="114">
        <f t="shared" si="175"/>
        <v>0</v>
      </c>
      <c r="BA207" s="114">
        <f t="shared" si="175"/>
        <v>0</v>
      </c>
    </row>
    <row r="208" spans="2:53" ht="29.25" hidden="1">
      <c r="B208" s="73" t="str">
        <f t="shared" si="126"/>
        <v>1355000520052122</v>
      </c>
      <c r="C208" s="111">
        <v>2023</v>
      </c>
      <c r="D208" s="111">
        <v>15</v>
      </c>
      <c r="E208" s="111">
        <v>1</v>
      </c>
      <c r="F208" s="111">
        <v>3</v>
      </c>
      <c r="G208" s="111">
        <v>5</v>
      </c>
      <c r="H208" s="157">
        <v>5000</v>
      </c>
      <c r="I208" s="157">
        <v>5200</v>
      </c>
      <c r="J208" s="157">
        <v>521</v>
      </c>
      <c r="K208" s="112">
        <v>2</v>
      </c>
      <c r="L208" s="112">
        <v>2</v>
      </c>
      <c r="M208" s="134" t="s">
        <v>198</v>
      </c>
      <c r="N208" s="114">
        <f>IFERROR(VLOOKUP($B208,[5]MEX!$B$51:$S$1084,13,0),0)</f>
        <v>0</v>
      </c>
      <c r="O208" s="114">
        <f>IFERROR(VLOOKUP($B208,[5]MEX!$B$51:$S$1084,14,0),0)</f>
        <v>0</v>
      </c>
      <c r="P208" s="114">
        <f t="shared" si="176"/>
        <v>0</v>
      </c>
      <c r="Q208" s="135" t="s">
        <v>163</v>
      </c>
      <c r="R208" s="116">
        <f>IFERROR(VLOOKUP($B208,[5]MEX!$B$51:$S$1084,17,0),0)</f>
        <v>0</v>
      </c>
      <c r="S208" s="116">
        <f>IFERROR(VLOOKUP($B208,[5]MEX!$B$51:$S$1084,18,0),0)</f>
        <v>0</v>
      </c>
      <c r="T208" s="114">
        <v>0</v>
      </c>
      <c r="U208" s="114">
        <v>0</v>
      </c>
      <c r="V208" s="114">
        <v>0</v>
      </c>
      <c r="W208" s="114">
        <v>0</v>
      </c>
      <c r="X208" s="114">
        <v>0</v>
      </c>
      <c r="Y208" s="114">
        <v>0</v>
      </c>
      <c r="Z208" s="114">
        <v>0</v>
      </c>
      <c r="AA208" s="114">
        <v>0</v>
      </c>
      <c r="AB208" s="114">
        <f t="shared" si="180"/>
        <v>0</v>
      </c>
      <c r="AC208" s="114">
        <f t="shared" si="180"/>
        <v>0</v>
      </c>
      <c r="AD208" s="114">
        <f t="shared" si="163"/>
        <v>0</v>
      </c>
      <c r="AE208" s="114">
        <v>0</v>
      </c>
      <c r="AF208" s="114">
        <v>0</v>
      </c>
      <c r="AG208" s="114">
        <f t="shared" si="164"/>
        <v>0</v>
      </c>
      <c r="AH208" s="114">
        <v>0</v>
      </c>
      <c r="AI208" s="114">
        <v>0</v>
      </c>
      <c r="AJ208" s="114">
        <f t="shared" si="165"/>
        <v>0</v>
      </c>
      <c r="AK208" s="114">
        <v>0</v>
      </c>
      <c r="AL208" s="114">
        <v>0</v>
      </c>
      <c r="AM208" s="114">
        <f t="shared" si="166"/>
        <v>0</v>
      </c>
      <c r="AN208" s="114">
        <v>0</v>
      </c>
      <c r="AO208" s="114">
        <v>0</v>
      </c>
      <c r="AP208" s="114">
        <f t="shared" si="167"/>
        <v>0</v>
      </c>
      <c r="AQ208" s="114">
        <f t="shared" si="181"/>
        <v>0</v>
      </c>
      <c r="AR208" s="114">
        <f t="shared" si="181"/>
        <v>0</v>
      </c>
      <c r="AS208" s="114">
        <f t="shared" si="168"/>
        <v>0</v>
      </c>
      <c r="AT208" s="114">
        <f t="shared" si="182"/>
        <v>0</v>
      </c>
      <c r="AU208" s="114">
        <f t="shared" si="182"/>
        <v>0</v>
      </c>
      <c r="AV208" s="114">
        <v>0</v>
      </c>
      <c r="AW208" s="114">
        <v>0</v>
      </c>
      <c r="AX208" s="114">
        <v>0</v>
      </c>
      <c r="AY208" s="114">
        <v>0</v>
      </c>
      <c r="AZ208" s="114">
        <f t="shared" si="175"/>
        <v>0</v>
      </c>
      <c r="BA208" s="114">
        <f t="shared" si="175"/>
        <v>0</v>
      </c>
    </row>
    <row r="209" spans="2:53" ht="29.25" hidden="1">
      <c r="B209" s="73" t="str">
        <f t="shared" si="126"/>
        <v>1355000520052132</v>
      </c>
      <c r="C209" s="111">
        <v>2023</v>
      </c>
      <c r="D209" s="111">
        <v>15</v>
      </c>
      <c r="E209" s="111">
        <v>1</v>
      </c>
      <c r="F209" s="111">
        <v>3</v>
      </c>
      <c r="G209" s="111">
        <v>5</v>
      </c>
      <c r="H209" s="157">
        <v>5000</v>
      </c>
      <c r="I209" s="157">
        <v>5200</v>
      </c>
      <c r="J209" s="157">
        <v>521</v>
      </c>
      <c r="K209" s="112">
        <v>3</v>
      </c>
      <c r="L209" s="112">
        <v>2</v>
      </c>
      <c r="M209" s="134" t="s">
        <v>199</v>
      </c>
      <c r="N209" s="114">
        <f>IFERROR(VLOOKUP($B209,[5]MEX!$B$51:$S$1084,13,0),0)</f>
        <v>0</v>
      </c>
      <c r="O209" s="114">
        <f>IFERROR(VLOOKUP($B209,[5]MEX!$B$51:$S$1084,14,0),0)</f>
        <v>0</v>
      </c>
      <c r="P209" s="114">
        <f t="shared" si="176"/>
        <v>0</v>
      </c>
      <c r="Q209" s="135" t="s">
        <v>60</v>
      </c>
      <c r="R209" s="116">
        <f>IFERROR(VLOOKUP($B209,[5]MEX!$B$51:$S$1084,17,0),0)</f>
        <v>0</v>
      </c>
      <c r="S209" s="116">
        <f>IFERROR(VLOOKUP($B209,[5]MEX!$B$51:$S$1084,18,0),0)</f>
        <v>0</v>
      </c>
      <c r="T209" s="114">
        <v>0</v>
      </c>
      <c r="U209" s="114">
        <v>0</v>
      </c>
      <c r="V209" s="114">
        <v>0</v>
      </c>
      <c r="W209" s="114">
        <v>0</v>
      </c>
      <c r="X209" s="114">
        <v>0</v>
      </c>
      <c r="Y209" s="114">
        <v>0</v>
      </c>
      <c r="Z209" s="114">
        <v>0</v>
      </c>
      <c r="AA209" s="114">
        <v>0</v>
      </c>
      <c r="AB209" s="114">
        <f t="shared" si="180"/>
        <v>0</v>
      </c>
      <c r="AC209" s="114">
        <f t="shared" si="180"/>
        <v>0</v>
      </c>
      <c r="AD209" s="114">
        <f t="shared" si="163"/>
        <v>0</v>
      </c>
      <c r="AE209" s="114">
        <v>0</v>
      </c>
      <c r="AF209" s="114">
        <v>0</v>
      </c>
      <c r="AG209" s="114">
        <f t="shared" si="164"/>
        <v>0</v>
      </c>
      <c r="AH209" s="114">
        <v>0</v>
      </c>
      <c r="AI209" s="114">
        <v>0</v>
      </c>
      <c r="AJ209" s="114">
        <f t="shared" si="165"/>
        <v>0</v>
      </c>
      <c r="AK209" s="114">
        <v>0</v>
      </c>
      <c r="AL209" s="114">
        <v>0</v>
      </c>
      <c r="AM209" s="114">
        <f t="shared" si="166"/>
        <v>0</v>
      </c>
      <c r="AN209" s="114">
        <v>0</v>
      </c>
      <c r="AO209" s="114">
        <v>0</v>
      </c>
      <c r="AP209" s="114">
        <f t="shared" si="167"/>
        <v>0</v>
      </c>
      <c r="AQ209" s="114">
        <f t="shared" si="181"/>
        <v>0</v>
      </c>
      <c r="AR209" s="114">
        <f t="shared" si="181"/>
        <v>0</v>
      </c>
      <c r="AS209" s="114">
        <f t="shared" si="168"/>
        <v>0</v>
      </c>
      <c r="AT209" s="114">
        <f t="shared" si="182"/>
        <v>0</v>
      </c>
      <c r="AU209" s="114">
        <f t="shared" si="182"/>
        <v>0</v>
      </c>
      <c r="AV209" s="114">
        <v>0</v>
      </c>
      <c r="AW209" s="114">
        <v>0</v>
      </c>
      <c r="AX209" s="114">
        <v>0</v>
      </c>
      <c r="AY209" s="114">
        <v>0</v>
      </c>
      <c r="AZ209" s="114">
        <f t="shared" si="175"/>
        <v>0</v>
      </c>
      <c r="BA209" s="114">
        <f t="shared" si="175"/>
        <v>0</v>
      </c>
    </row>
    <row r="210" spans="2:53" ht="29.25" hidden="1">
      <c r="B210" s="73" t="str">
        <f t="shared" si="126"/>
        <v>135500052005232</v>
      </c>
      <c r="C210" s="130">
        <v>2023</v>
      </c>
      <c r="D210" s="130">
        <v>15</v>
      </c>
      <c r="E210" s="130">
        <v>1</v>
      </c>
      <c r="F210" s="130">
        <v>3</v>
      </c>
      <c r="G210" s="130">
        <v>5</v>
      </c>
      <c r="H210" s="130">
        <v>5000</v>
      </c>
      <c r="I210" s="130">
        <v>5200</v>
      </c>
      <c r="J210" s="130">
        <v>523</v>
      </c>
      <c r="K210" s="130"/>
      <c r="L210" s="130">
        <v>2</v>
      </c>
      <c r="M210" s="107" t="s">
        <v>135</v>
      </c>
      <c r="N210" s="108">
        <f>SUM(N211:N213)</f>
        <v>0</v>
      </c>
      <c r="O210" s="108">
        <f>SUM(O211:O213)</f>
        <v>0</v>
      </c>
      <c r="P210" s="108">
        <f t="shared" si="176"/>
        <v>0</v>
      </c>
      <c r="Q210" s="109"/>
      <c r="R210" s="110"/>
      <c r="S210" s="110"/>
      <c r="T210" s="108">
        <f>SUM(T211:T213)</f>
        <v>0</v>
      </c>
      <c r="U210" s="108">
        <f t="shared" ref="U210:AC210" si="183">SUM(U211:U213)</f>
        <v>0</v>
      </c>
      <c r="V210" s="108">
        <f t="shared" si="183"/>
        <v>0</v>
      </c>
      <c r="W210" s="108">
        <f t="shared" si="183"/>
        <v>0</v>
      </c>
      <c r="X210" s="108">
        <f t="shared" si="183"/>
        <v>0</v>
      </c>
      <c r="Y210" s="108">
        <f t="shared" si="183"/>
        <v>0</v>
      </c>
      <c r="Z210" s="108">
        <f t="shared" si="183"/>
        <v>0</v>
      </c>
      <c r="AA210" s="108">
        <f t="shared" si="183"/>
        <v>0</v>
      </c>
      <c r="AB210" s="108">
        <f t="shared" si="183"/>
        <v>0</v>
      </c>
      <c r="AC210" s="108">
        <f t="shared" si="183"/>
        <v>0</v>
      </c>
      <c r="AD210" s="108">
        <f t="shared" si="163"/>
        <v>0</v>
      </c>
      <c r="AE210" s="108">
        <f>SUM(AE211:AE213)</f>
        <v>0</v>
      </c>
      <c r="AF210" s="108">
        <f>SUM(AF211:AF213)</f>
        <v>0</v>
      </c>
      <c r="AG210" s="108">
        <f t="shared" si="164"/>
        <v>0</v>
      </c>
      <c r="AH210" s="108">
        <f>SUM(AH211:AH213)</f>
        <v>0</v>
      </c>
      <c r="AI210" s="108">
        <f>SUM(AI211:AI213)</f>
        <v>0</v>
      </c>
      <c r="AJ210" s="108">
        <f t="shared" si="165"/>
        <v>0</v>
      </c>
      <c r="AK210" s="108">
        <f>SUM(AK211:AK213)</f>
        <v>0</v>
      </c>
      <c r="AL210" s="108">
        <f>SUM(AL211:AL213)</f>
        <v>0</v>
      </c>
      <c r="AM210" s="108">
        <f t="shared" si="166"/>
        <v>0</v>
      </c>
      <c r="AN210" s="108">
        <f>SUM(AN211:AN213)</f>
        <v>0</v>
      </c>
      <c r="AO210" s="108">
        <f>SUM(AO211:AO213)</f>
        <v>0</v>
      </c>
      <c r="AP210" s="108">
        <f t="shared" si="167"/>
        <v>0</v>
      </c>
      <c r="AQ210" s="108">
        <f>SUM(AQ211:AQ213)</f>
        <v>0</v>
      </c>
      <c r="AR210" s="108">
        <f>SUM(AR211:AR213)</f>
        <v>0</v>
      </c>
      <c r="AS210" s="108">
        <f t="shared" si="168"/>
        <v>0</v>
      </c>
      <c r="AT210" s="108"/>
      <c r="AU210" s="108"/>
      <c r="AV210" s="108"/>
      <c r="AW210" s="108"/>
      <c r="AX210" s="108"/>
      <c r="AY210" s="108"/>
      <c r="AZ210" s="108"/>
      <c r="BA210" s="108"/>
    </row>
    <row r="211" spans="2:53" ht="29.25" hidden="1">
      <c r="B211" s="73" t="str">
        <f t="shared" si="126"/>
        <v>1355000520052322</v>
      </c>
      <c r="C211" s="111">
        <v>2023</v>
      </c>
      <c r="D211" s="111">
        <v>15</v>
      </c>
      <c r="E211" s="111">
        <v>1</v>
      </c>
      <c r="F211" s="111">
        <v>3</v>
      </c>
      <c r="G211" s="111">
        <v>5</v>
      </c>
      <c r="H211" s="157">
        <v>5000</v>
      </c>
      <c r="I211" s="157">
        <v>5200</v>
      </c>
      <c r="J211" s="157">
        <v>523</v>
      </c>
      <c r="K211" s="112">
        <v>2</v>
      </c>
      <c r="L211" s="112">
        <v>2</v>
      </c>
      <c r="M211" s="134" t="s">
        <v>200</v>
      </c>
      <c r="N211" s="114">
        <f>IFERROR(VLOOKUP($B211,[5]MEX!$B$51:$S$1084,13,0),0)</f>
        <v>0</v>
      </c>
      <c r="O211" s="114">
        <f>IFERROR(VLOOKUP($B211,[5]MEX!$B$51:$S$1084,14,0),0)</f>
        <v>0</v>
      </c>
      <c r="P211" s="114">
        <f t="shared" si="176"/>
        <v>0</v>
      </c>
      <c r="Q211" s="135" t="s">
        <v>163</v>
      </c>
      <c r="R211" s="116">
        <f>IFERROR(VLOOKUP($B211,[5]MEX!$B$51:$S$1084,17,0),0)</f>
        <v>0</v>
      </c>
      <c r="S211" s="116">
        <f>IFERROR(VLOOKUP($B211,[5]MEX!$B$51:$S$1084,18,0),0)</f>
        <v>0</v>
      </c>
      <c r="T211" s="114">
        <v>0</v>
      </c>
      <c r="U211" s="114">
        <v>0</v>
      </c>
      <c r="V211" s="114">
        <v>0</v>
      </c>
      <c r="W211" s="114">
        <v>0</v>
      </c>
      <c r="X211" s="114">
        <v>0</v>
      </c>
      <c r="Y211" s="114">
        <v>0</v>
      </c>
      <c r="Z211" s="114">
        <v>0</v>
      </c>
      <c r="AA211" s="114">
        <v>0</v>
      </c>
      <c r="AB211" s="114">
        <f t="shared" ref="AB211:AC213" si="184">N211+T211-X211</f>
        <v>0</v>
      </c>
      <c r="AC211" s="114">
        <f t="shared" si="184"/>
        <v>0</v>
      </c>
      <c r="AD211" s="114">
        <f t="shared" si="163"/>
        <v>0</v>
      </c>
      <c r="AE211" s="114">
        <v>0</v>
      </c>
      <c r="AF211" s="114">
        <v>0</v>
      </c>
      <c r="AG211" s="114">
        <f t="shared" si="164"/>
        <v>0</v>
      </c>
      <c r="AH211" s="114">
        <v>0</v>
      </c>
      <c r="AI211" s="114">
        <v>0</v>
      </c>
      <c r="AJ211" s="114">
        <f t="shared" si="165"/>
        <v>0</v>
      </c>
      <c r="AK211" s="114">
        <v>0</v>
      </c>
      <c r="AL211" s="114">
        <v>0</v>
      </c>
      <c r="AM211" s="114">
        <f t="shared" si="166"/>
        <v>0</v>
      </c>
      <c r="AN211" s="114">
        <v>0</v>
      </c>
      <c r="AO211" s="114">
        <v>0</v>
      </c>
      <c r="AP211" s="114">
        <f t="shared" si="167"/>
        <v>0</v>
      </c>
      <c r="AQ211" s="114">
        <f t="shared" ref="AQ211:AR213" si="185">AB211-AE211-AH211-AK211-AN211</f>
        <v>0</v>
      </c>
      <c r="AR211" s="114">
        <f t="shared" si="185"/>
        <v>0</v>
      </c>
      <c r="AS211" s="114">
        <f t="shared" si="168"/>
        <v>0</v>
      </c>
      <c r="AT211" s="114">
        <f t="shared" ref="AT211:AU213" si="186">R211+V211-Z211</f>
        <v>0</v>
      </c>
      <c r="AU211" s="114">
        <f t="shared" si="186"/>
        <v>0</v>
      </c>
      <c r="AV211" s="114">
        <v>0</v>
      </c>
      <c r="AW211" s="114">
        <v>0</v>
      </c>
      <c r="AX211" s="114">
        <v>0</v>
      </c>
      <c r="AY211" s="114">
        <v>0</v>
      </c>
      <c r="AZ211" s="114">
        <f t="shared" si="175"/>
        <v>0</v>
      </c>
      <c r="BA211" s="114">
        <f t="shared" si="175"/>
        <v>0</v>
      </c>
    </row>
    <row r="212" spans="2:53" ht="29.25" hidden="1">
      <c r="B212" s="73" t="str">
        <f t="shared" si="126"/>
        <v>1355000520052362</v>
      </c>
      <c r="C212" s="111">
        <v>2023</v>
      </c>
      <c r="D212" s="111">
        <v>15</v>
      </c>
      <c r="E212" s="111">
        <v>1</v>
      </c>
      <c r="F212" s="111">
        <v>3</v>
      </c>
      <c r="G212" s="111">
        <v>5</v>
      </c>
      <c r="H212" s="157">
        <v>5000</v>
      </c>
      <c r="I212" s="157">
        <v>5200</v>
      </c>
      <c r="J212" s="157">
        <v>523</v>
      </c>
      <c r="K212" s="112">
        <v>6</v>
      </c>
      <c r="L212" s="112">
        <v>2</v>
      </c>
      <c r="M212" s="134" t="s">
        <v>201</v>
      </c>
      <c r="N212" s="114">
        <f>IFERROR(VLOOKUP($B212,[5]MEX!$B$51:$S$1084,13,0),0)</f>
        <v>0</v>
      </c>
      <c r="O212" s="114">
        <f>IFERROR(VLOOKUP($B212,[5]MEX!$B$51:$S$1084,14,0),0)</f>
        <v>0</v>
      </c>
      <c r="P212" s="114">
        <f t="shared" si="176"/>
        <v>0</v>
      </c>
      <c r="Q212" s="135" t="s">
        <v>60</v>
      </c>
      <c r="R212" s="116">
        <f>IFERROR(VLOOKUP($B212,[5]MEX!$B$51:$S$1084,17,0),0)</f>
        <v>0</v>
      </c>
      <c r="S212" s="116">
        <f>IFERROR(VLOOKUP($B212,[5]MEX!$B$51:$S$1084,18,0),0)</f>
        <v>0</v>
      </c>
      <c r="T212" s="114">
        <v>0</v>
      </c>
      <c r="U212" s="114">
        <v>0</v>
      </c>
      <c r="V212" s="114">
        <v>0</v>
      </c>
      <c r="W212" s="114">
        <v>0</v>
      </c>
      <c r="X212" s="114">
        <v>0</v>
      </c>
      <c r="Y212" s="114">
        <v>0</v>
      </c>
      <c r="Z212" s="114">
        <v>0</v>
      </c>
      <c r="AA212" s="114">
        <v>0</v>
      </c>
      <c r="AB212" s="114">
        <f t="shared" si="184"/>
        <v>0</v>
      </c>
      <c r="AC212" s="114">
        <f t="shared" si="184"/>
        <v>0</v>
      </c>
      <c r="AD212" s="114">
        <f t="shared" si="163"/>
        <v>0</v>
      </c>
      <c r="AE212" s="114">
        <v>0</v>
      </c>
      <c r="AF212" s="114">
        <v>0</v>
      </c>
      <c r="AG212" s="114">
        <f t="shared" si="164"/>
        <v>0</v>
      </c>
      <c r="AH212" s="114">
        <v>0</v>
      </c>
      <c r="AI212" s="114">
        <v>0</v>
      </c>
      <c r="AJ212" s="114">
        <f t="shared" si="165"/>
        <v>0</v>
      </c>
      <c r="AK212" s="114">
        <v>0</v>
      </c>
      <c r="AL212" s="114">
        <v>0</v>
      </c>
      <c r="AM212" s="114">
        <f t="shared" si="166"/>
        <v>0</v>
      </c>
      <c r="AN212" s="114">
        <v>0</v>
      </c>
      <c r="AO212" s="114">
        <v>0</v>
      </c>
      <c r="AP212" s="114">
        <f t="shared" si="167"/>
        <v>0</v>
      </c>
      <c r="AQ212" s="114">
        <f t="shared" si="185"/>
        <v>0</v>
      </c>
      <c r="AR212" s="114">
        <f t="shared" si="185"/>
        <v>0</v>
      </c>
      <c r="AS212" s="114">
        <f t="shared" si="168"/>
        <v>0</v>
      </c>
      <c r="AT212" s="114">
        <f t="shared" si="186"/>
        <v>0</v>
      </c>
      <c r="AU212" s="114">
        <f t="shared" si="186"/>
        <v>0</v>
      </c>
      <c r="AV212" s="114">
        <v>0</v>
      </c>
      <c r="AW212" s="114">
        <v>0</v>
      </c>
      <c r="AX212" s="114">
        <v>0</v>
      </c>
      <c r="AY212" s="114">
        <v>0</v>
      </c>
      <c r="AZ212" s="114">
        <f t="shared" si="175"/>
        <v>0</v>
      </c>
      <c r="BA212" s="114">
        <f t="shared" si="175"/>
        <v>0</v>
      </c>
    </row>
    <row r="213" spans="2:53" ht="29.25" hidden="1">
      <c r="B213" s="73" t="str">
        <f t="shared" si="126"/>
        <v>1355000520052372</v>
      </c>
      <c r="C213" s="111">
        <v>2023</v>
      </c>
      <c r="D213" s="111">
        <v>15</v>
      </c>
      <c r="E213" s="111">
        <v>1</v>
      </c>
      <c r="F213" s="111">
        <v>3</v>
      </c>
      <c r="G213" s="111">
        <v>5</v>
      </c>
      <c r="H213" s="157">
        <v>5000</v>
      </c>
      <c r="I213" s="157">
        <v>5200</v>
      </c>
      <c r="J213" s="157">
        <v>523</v>
      </c>
      <c r="K213" s="112">
        <v>7</v>
      </c>
      <c r="L213" s="112">
        <v>2</v>
      </c>
      <c r="M213" s="134" t="s">
        <v>202</v>
      </c>
      <c r="N213" s="114">
        <f>IFERROR(VLOOKUP($B213,[5]MEX!$B$51:$S$1084,13,0),0)</f>
        <v>0</v>
      </c>
      <c r="O213" s="114">
        <f>IFERROR(VLOOKUP($B213,[5]MEX!$B$51:$S$1084,14,0),0)</f>
        <v>0</v>
      </c>
      <c r="P213" s="114">
        <f t="shared" si="176"/>
        <v>0</v>
      </c>
      <c r="Q213" s="135" t="s">
        <v>60</v>
      </c>
      <c r="R213" s="116">
        <f>IFERROR(VLOOKUP($B213,[5]MEX!$B$51:$S$1084,17,0),0)</f>
        <v>0</v>
      </c>
      <c r="S213" s="116">
        <f>IFERROR(VLOOKUP($B213,[5]MEX!$B$51:$S$1084,18,0),0)</f>
        <v>0</v>
      </c>
      <c r="T213" s="114">
        <v>0</v>
      </c>
      <c r="U213" s="114">
        <v>0</v>
      </c>
      <c r="V213" s="114">
        <v>0</v>
      </c>
      <c r="W213" s="114">
        <v>0</v>
      </c>
      <c r="X213" s="114">
        <v>0</v>
      </c>
      <c r="Y213" s="114">
        <v>0</v>
      </c>
      <c r="Z213" s="114">
        <v>0</v>
      </c>
      <c r="AA213" s="114">
        <v>0</v>
      </c>
      <c r="AB213" s="114">
        <f t="shared" si="184"/>
        <v>0</v>
      </c>
      <c r="AC213" s="114">
        <f t="shared" si="184"/>
        <v>0</v>
      </c>
      <c r="AD213" s="114">
        <f t="shared" si="163"/>
        <v>0</v>
      </c>
      <c r="AE213" s="114">
        <v>0</v>
      </c>
      <c r="AF213" s="114">
        <v>0</v>
      </c>
      <c r="AG213" s="114">
        <f t="shared" si="164"/>
        <v>0</v>
      </c>
      <c r="AH213" s="114">
        <v>0</v>
      </c>
      <c r="AI213" s="114">
        <v>0</v>
      </c>
      <c r="AJ213" s="114">
        <f t="shared" si="165"/>
        <v>0</v>
      </c>
      <c r="AK213" s="114">
        <v>0</v>
      </c>
      <c r="AL213" s="114">
        <v>0</v>
      </c>
      <c r="AM213" s="114">
        <f t="shared" si="166"/>
        <v>0</v>
      </c>
      <c r="AN213" s="114">
        <v>0</v>
      </c>
      <c r="AO213" s="114">
        <v>0</v>
      </c>
      <c r="AP213" s="114">
        <f t="shared" si="167"/>
        <v>0</v>
      </c>
      <c r="AQ213" s="114">
        <f t="shared" si="185"/>
        <v>0</v>
      </c>
      <c r="AR213" s="114">
        <f t="shared" si="185"/>
        <v>0</v>
      </c>
      <c r="AS213" s="114">
        <f t="shared" si="168"/>
        <v>0</v>
      </c>
      <c r="AT213" s="114">
        <f t="shared" si="186"/>
        <v>0</v>
      </c>
      <c r="AU213" s="114">
        <f t="shared" si="186"/>
        <v>0</v>
      </c>
      <c r="AV213" s="114">
        <v>0</v>
      </c>
      <c r="AW213" s="114">
        <v>0</v>
      </c>
      <c r="AX213" s="114">
        <v>0</v>
      </c>
      <c r="AY213" s="114">
        <v>0</v>
      </c>
      <c r="AZ213" s="114">
        <f t="shared" si="175"/>
        <v>0</v>
      </c>
      <c r="BA213" s="114">
        <f t="shared" si="175"/>
        <v>0</v>
      </c>
    </row>
    <row r="214" spans="2:53" ht="29.25" hidden="1">
      <c r="B214" s="73" t="str">
        <f t="shared" si="126"/>
        <v>135500053002</v>
      </c>
      <c r="C214" s="127">
        <v>2023</v>
      </c>
      <c r="D214" s="127">
        <v>15</v>
      </c>
      <c r="E214" s="127">
        <v>1</v>
      </c>
      <c r="F214" s="127">
        <v>3</v>
      </c>
      <c r="G214" s="127">
        <v>5</v>
      </c>
      <c r="H214" s="127">
        <v>5000</v>
      </c>
      <c r="I214" s="127">
        <v>5300</v>
      </c>
      <c r="J214" s="127"/>
      <c r="K214" s="127"/>
      <c r="L214" s="127">
        <v>2</v>
      </c>
      <c r="M214" s="101" t="s">
        <v>203</v>
      </c>
      <c r="N214" s="102">
        <f>+N215</f>
        <v>0</v>
      </c>
      <c r="O214" s="102">
        <f>+O215</f>
        <v>0</v>
      </c>
      <c r="P214" s="102">
        <f t="shared" si="176"/>
        <v>0</v>
      </c>
      <c r="Q214" s="103"/>
      <c r="R214" s="104"/>
      <c r="S214" s="104"/>
      <c r="T214" s="102">
        <f>+T215</f>
        <v>0</v>
      </c>
      <c r="U214" s="102">
        <f t="shared" ref="U214:AC214" si="187">+U215</f>
        <v>0</v>
      </c>
      <c r="V214" s="102">
        <f t="shared" si="187"/>
        <v>0</v>
      </c>
      <c r="W214" s="102">
        <f t="shared" si="187"/>
        <v>0</v>
      </c>
      <c r="X214" s="102">
        <f t="shared" si="187"/>
        <v>0</v>
      </c>
      <c r="Y214" s="102">
        <f t="shared" si="187"/>
        <v>0</v>
      </c>
      <c r="Z214" s="102">
        <f t="shared" si="187"/>
        <v>0</v>
      </c>
      <c r="AA214" s="102">
        <f t="shared" si="187"/>
        <v>0</v>
      </c>
      <c r="AB214" s="102">
        <f t="shared" si="187"/>
        <v>0</v>
      </c>
      <c r="AC214" s="102">
        <f t="shared" si="187"/>
        <v>0</v>
      </c>
      <c r="AD214" s="102">
        <f t="shared" si="163"/>
        <v>0</v>
      </c>
      <c r="AE214" s="102">
        <f>+AE215</f>
        <v>0</v>
      </c>
      <c r="AF214" s="102">
        <f>+AF215</f>
        <v>0</v>
      </c>
      <c r="AG214" s="102">
        <f t="shared" si="164"/>
        <v>0</v>
      </c>
      <c r="AH214" s="102">
        <f>+AH215</f>
        <v>0</v>
      </c>
      <c r="AI214" s="102">
        <f>+AI215</f>
        <v>0</v>
      </c>
      <c r="AJ214" s="102">
        <f t="shared" si="165"/>
        <v>0</v>
      </c>
      <c r="AK214" s="102">
        <f>+AK215</f>
        <v>0</v>
      </c>
      <c r="AL214" s="102">
        <f>+AL215</f>
        <v>0</v>
      </c>
      <c r="AM214" s="102">
        <f t="shared" si="166"/>
        <v>0</v>
      </c>
      <c r="AN214" s="102">
        <f>+AN215</f>
        <v>0</v>
      </c>
      <c r="AO214" s="102">
        <f>+AO215</f>
        <v>0</v>
      </c>
      <c r="AP214" s="102">
        <f t="shared" si="167"/>
        <v>0</v>
      </c>
      <c r="AQ214" s="102">
        <f>+AQ215</f>
        <v>0</v>
      </c>
      <c r="AR214" s="102">
        <f>+AR215</f>
        <v>0</v>
      </c>
      <c r="AS214" s="102">
        <f t="shared" si="168"/>
        <v>0</v>
      </c>
      <c r="AT214" s="102"/>
      <c r="AU214" s="102"/>
      <c r="AV214" s="102"/>
      <c r="AW214" s="102"/>
      <c r="AX214" s="102"/>
      <c r="AY214" s="102"/>
      <c r="AZ214" s="102"/>
      <c r="BA214" s="102"/>
    </row>
    <row r="215" spans="2:53" ht="29.25" hidden="1">
      <c r="B215" s="73" t="str">
        <f t="shared" si="126"/>
        <v>135500053005312</v>
      </c>
      <c r="C215" s="130">
        <v>2023</v>
      </c>
      <c r="D215" s="130">
        <v>15</v>
      </c>
      <c r="E215" s="130">
        <v>1</v>
      </c>
      <c r="F215" s="130">
        <v>3</v>
      </c>
      <c r="G215" s="130">
        <v>5</v>
      </c>
      <c r="H215" s="130">
        <v>5000</v>
      </c>
      <c r="I215" s="130">
        <v>5300</v>
      </c>
      <c r="J215" s="130">
        <v>531</v>
      </c>
      <c r="K215" s="130"/>
      <c r="L215" s="130">
        <v>2</v>
      </c>
      <c r="M215" s="107" t="s">
        <v>204</v>
      </c>
      <c r="N215" s="108">
        <f>SUM(N216:N220)</f>
        <v>0</v>
      </c>
      <c r="O215" s="108">
        <f>SUM(O216:O220)</f>
        <v>0</v>
      </c>
      <c r="P215" s="108">
        <f t="shared" si="176"/>
        <v>0</v>
      </c>
      <c r="Q215" s="109"/>
      <c r="R215" s="110"/>
      <c r="S215" s="110"/>
      <c r="T215" s="108">
        <f>SUM(T216:T220)</f>
        <v>0</v>
      </c>
      <c r="U215" s="108">
        <f t="shared" ref="U215:AC215" si="188">SUM(U216:U220)</f>
        <v>0</v>
      </c>
      <c r="V215" s="108">
        <f t="shared" si="188"/>
        <v>0</v>
      </c>
      <c r="W215" s="108">
        <f t="shared" si="188"/>
        <v>0</v>
      </c>
      <c r="X215" s="108">
        <f t="shared" si="188"/>
        <v>0</v>
      </c>
      <c r="Y215" s="108">
        <f t="shared" si="188"/>
        <v>0</v>
      </c>
      <c r="Z215" s="108">
        <f t="shared" si="188"/>
        <v>0</v>
      </c>
      <c r="AA215" s="108">
        <f t="shared" si="188"/>
        <v>0</v>
      </c>
      <c r="AB215" s="108">
        <f t="shared" si="188"/>
        <v>0</v>
      </c>
      <c r="AC215" s="108">
        <f t="shared" si="188"/>
        <v>0</v>
      </c>
      <c r="AD215" s="108">
        <f t="shared" si="163"/>
        <v>0</v>
      </c>
      <c r="AE215" s="108">
        <f>SUM(AE216:AE220)</f>
        <v>0</v>
      </c>
      <c r="AF215" s="108">
        <f>SUM(AF216:AF220)</f>
        <v>0</v>
      </c>
      <c r="AG215" s="108">
        <f t="shared" si="164"/>
        <v>0</v>
      </c>
      <c r="AH215" s="108">
        <f>SUM(AH216:AH220)</f>
        <v>0</v>
      </c>
      <c r="AI215" s="108">
        <f>SUM(AI216:AI220)</f>
        <v>0</v>
      </c>
      <c r="AJ215" s="108">
        <f t="shared" si="165"/>
        <v>0</v>
      </c>
      <c r="AK215" s="108">
        <f>SUM(AK216:AK220)</f>
        <v>0</v>
      </c>
      <c r="AL215" s="108">
        <f>SUM(AL216:AL220)</f>
        <v>0</v>
      </c>
      <c r="AM215" s="108">
        <f t="shared" si="166"/>
        <v>0</v>
      </c>
      <c r="AN215" s="108">
        <f>SUM(AN216:AN220)</f>
        <v>0</v>
      </c>
      <c r="AO215" s="108">
        <f>SUM(AO216:AO220)</f>
        <v>0</v>
      </c>
      <c r="AP215" s="108">
        <f t="shared" si="167"/>
        <v>0</v>
      </c>
      <c r="AQ215" s="108">
        <f>SUM(AQ216:AQ220)</f>
        <v>0</v>
      </c>
      <c r="AR215" s="108">
        <f>SUM(AR216:AR220)</f>
        <v>0</v>
      </c>
      <c r="AS215" s="108">
        <f t="shared" si="168"/>
        <v>0</v>
      </c>
      <c r="AT215" s="108"/>
      <c r="AU215" s="108"/>
      <c r="AV215" s="108"/>
      <c r="AW215" s="108"/>
      <c r="AX215" s="108"/>
      <c r="AY215" s="108"/>
      <c r="AZ215" s="108"/>
      <c r="BA215" s="108"/>
    </row>
    <row r="216" spans="2:53" ht="58.5" hidden="1">
      <c r="B216" s="73" t="str">
        <f t="shared" si="126"/>
        <v>1355000530053112</v>
      </c>
      <c r="C216" s="111">
        <v>2023</v>
      </c>
      <c r="D216" s="111">
        <v>15</v>
      </c>
      <c r="E216" s="111">
        <v>1</v>
      </c>
      <c r="F216" s="111">
        <v>3</v>
      </c>
      <c r="G216" s="111">
        <v>5</v>
      </c>
      <c r="H216" s="157">
        <v>5000</v>
      </c>
      <c r="I216" s="157">
        <v>5300</v>
      </c>
      <c r="J216" s="157">
        <v>531</v>
      </c>
      <c r="K216" s="112">
        <v>1</v>
      </c>
      <c r="L216" s="112">
        <v>2</v>
      </c>
      <c r="M216" s="134" t="s">
        <v>205</v>
      </c>
      <c r="N216" s="114">
        <f>IFERROR(VLOOKUP($B216,[5]MEX!$B$51:$S$1084,13,0),0)</f>
        <v>0</v>
      </c>
      <c r="O216" s="114">
        <f>IFERROR(VLOOKUP($B216,[5]MEX!$B$51:$S$1084,14,0),0)</f>
        <v>0</v>
      </c>
      <c r="P216" s="114">
        <f t="shared" si="176"/>
        <v>0</v>
      </c>
      <c r="Q216" s="135" t="s">
        <v>206</v>
      </c>
      <c r="R216" s="116">
        <f>IFERROR(VLOOKUP($B216,[5]MEX!$B$51:$S$1084,17,0),0)</f>
        <v>0</v>
      </c>
      <c r="S216" s="116">
        <f>IFERROR(VLOOKUP($B216,[5]MEX!$B$51:$S$1084,18,0),0)</f>
        <v>0</v>
      </c>
      <c r="T216" s="114">
        <v>0</v>
      </c>
      <c r="U216" s="114">
        <v>0</v>
      </c>
      <c r="V216" s="114">
        <v>0</v>
      </c>
      <c r="W216" s="114">
        <v>0</v>
      </c>
      <c r="X216" s="114">
        <v>0</v>
      </c>
      <c r="Y216" s="114">
        <v>0</v>
      </c>
      <c r="Z216" s="114">
        <v>0</v>
      </c>
      <c r="AA216" s="114">
        <v>0</v>
      </c>
      <c r="AB216" s="114">
        <f t="shared" ref="AB216:AC220" si="189">N216+T216-X216</f>
        <v>0</v>
      </c>
      <c r="AC216" s="114">
        <f t="shared" si="189"/>
        <v>0</v>
      </c>
      <c r="AD216" s="114">
        <f t="shared" si="163"/>
        <v>0</v>
      </c>
      <c r="AE216" s="114">
        <v>0</v>
      </c>
      <c r="AF216" s="114">
        <v>0</v>
      </c>
      <c r="AG216" s="114">
        <f t="shared" si="164"/>
        <v>0</v>
      </c>
      <c r="AH216" s="114">
        <v>0</v>
      </c>
      <c r="AI216" s="114">
        <v>0</v>
      </c>
      <c r="AJ216" s="114">
        <f t="shared" si="165"/>
        <v>0</v>
      </c>
      <c r="AK216" s="114">
        <v>0</v>
      </c>
      <c r="AL216" s="114">
        <v>0</v>
      </c>
      <c r="AM216" s="114">
        <f t="shared" si="166"/>
        <v>0</v>
      </c>
      <c r="AN216" s="114">
        <v>0</v>
      </c>
      <c r="AO216" s="114">
        <v>0</v>
      </c>
      <c r="AP216" s="114">
        <f t="shared" si="167"/>
        <v>0</v>
      </c>
      <c r="AQ216" s="114">
        <f t="shared" ref="AQ216:AR220" si="190">AB216-AE216-AH216-AK216-AN216</f>
        <v>0</v>
      </c>
      <c r="AR216" s="114">
        <f t="shared" si="190"/>
        <v>0</v>
      </c>
      <c r="AS216" s="114">
        <f t="shared" si="168"/>
        <v>0</v>
      </c>
      <c r="AT216" s="114">
        <f t="shared" ref="AT216:AU220" si="191">R216+V216-Z216</f>
        <v>0</v>
      </c>
      <c r="AU216" s="114">
        <f t="shared" si="191"/>
        <v>0</v>
      </c>
      <c r="AV216" s="114">
        <v>0</v>
      </c>
      <c r="AW216" s="114">
        <v>0</v>
      </c>
      <c r="AX216" s="114">
        <v>0</v>
      </c>
      <c r="AY216" s="114">
        <v>0</v>
      </c>
      <c r="AZ216" s="114">
        <f t="shared" si="175"/>
        <v>0</v>
      </c>
      <c r="BA216" s="114">
        <f t="shared" si="175"/>
        <v>0</v>
      </c>
    </row>
    <row r="217" spans="2:53" ht="58.5" hidden="1">
      <c r="B217" s="73" t="str">
        <f t="shared" si="126"/>
        <v>1355000530053132</v>
      </c>
      <c r="C217" s="111">
        <v>2023</v>
      </c>
      <c r="D217" s="111">
        <v>15</v>
      </c>
      <c r="E217" s="111">
        <v>1</v>
      </c>
      <c r="F217" s="111">
        <v>3</v>
      </c>
      <c r="G217" s="111">
        <v>5</v>
      </c>
      <c r="H217" s="157">
        <v>5000</v>
      </c>
      <c r="I217" s="157">
        <v>5300</v>
      </c>
      <c r="J217" s="157">
        <v>531</v>
      </c>
      <c r="K217" s="112">
        <v>3</v>
      </c>
      <c r="L217" s="112">
        <v>2</v>
      </c>
      <c r="M217" s="134" t="s">
        <v>207</v>
      </c>
      <c r="N217" s="114">
        <f>IFERROR(VLOOKUP($B217,[5]MEX!$B$51:$S$1084,13,0),0)</f>
        <v>0</v>
      </c>
      <c r="O217" s="114">
        <f>IFERROR(VLOOKUP($B217,[5]MEX!$B$51:$S$1084,14,0),0)</f>
        <v>0</v>
      </c>
      <c r="P217" s="114">
        <f t="shared" si="176"/>
        <v>0</v>
      </c>
      <c r="Q217" s="135" t="s">
        <v>206</v>
      </c>
      <c r="R217" s="116">
        <f>IFERROR(VLOOKUP($B217,[5]MEX!$B$51:$S$1084,17,0),0)</f>
        <v>0</v>
      </c>
      <c r="S217" s="116">
        <f>IFERROR(VLOOKUP($B217,[5]MEX!$B$51:$S$1084,18,0),0)</f>
        <v>0</v>
      </c>
      <c r="T217" s="114">
        <v>0</v>
      </c>
      <c r="U217" s="114">
        <v>0</v>
      </c>
      <c r="V217" s="114">
        <v>0</v>
      </c>
      <c r="W217" s="114">
        <v>0</v>
      </c>
      <c r="X217" s="114">
        <v>0</v>
      </c>
      <c r="Y217" s="114">
        <v>0</v>
      </c>
      <c r="Z217" s="114">
        <v>0</v>
      </c>
      <c r="AA217" s="114">
        <v>0</v>
      </c>
      <c r="AB217" s="114">
        <f t="shared" si="189"/>
        <v>0</v>
      </c>
      <c r="AC217" s="114">
        <f t="shared" si="189"/>
        <v>0</v>
      </c>
      <c r="AD217" s="114">
        <f t="shared" si="163"/>
        <v>0</v>
      </c>
      <c r="AE217" s="114">
        <v>0</v>
      </c>
      <c r="AF217" s="114">
        <v>0</v>
      </c>
      <c r="AG217" s="114">
        <f t="shared" si="164"/>
        <v>0</v>
      </c>
      <c r="AH217" s="114">
        <v>0</v>
      </c>
      <c r="AI217" s="114">
        <v>0</v>
      </c>
      <c r="AJ217" s="114">
        <f t="shared" si="165"/>
        <v>0</v>
      </c>
      <c r="AK217" s="114">
        <v>0</v>
      </c>
      <c r="AL217" s="114">
        <v>0</v>
      </c>
      <c r="AM217" s="114">
        <f t="shared" si="166"/>
        <v>0</v>
      </c>
      <c r="AN217" s="114">
        <v>0</v>
      </c>
      <c r="AO217" s="114">
        <v>0</v>
      </c>
      <c r="AP217" s="114">
        <f t="shared" si="167"/>
        <v>0</v>
      </c>
      <c r="AQ217" s="114">
        <f t="shared" si="190"/>
        <v>0</v>
      </c>
      <c r="AR217" s="114">
        <f t="shared" si="190"/>
        <v>0</v>
      </c>
      <c r="AS217" s="114">
        <f t="shared" si="168"/>
        <v>0</v>
      </c>
      <c r="AT217" s="114">
        <f t="shared" si="191"/>
        <v>0</v>
      </c>
      <c r="AU217" s="114">
        <f t="shared" si="191"/>
        <v>0</v>
      </c>
      <c r="AV217" s="114">
        <v>0</v>
      </c>
      <c r="AW217" s="114">
        <v>0</v>
      </c>
      <c r="AX217" s="114">
        <v>0</v>
      </c>
      <c r="AY217" s="114">
        <v>0</v>
      </c>
      <c r="AZ217" s="114">
        <f t="shared" si="175"/>
        <v>0</v>
      </c>
      <c r="BA217" s="114">
        <f t="shared" si="175"/>
        <v>0</v>
      </c>
    </row>
    <row r="218" spans="2:53" ht="58.5" hidden="1">
      <c r="B218" s="73" t="str">
        <f t="shared" si="126"/>
        <v>1355000530053142</v>
      </c>
      <c r="C218" s="111">
        <v>2023</v>
      </c>
      <c r="D218" s="111">
        <v>15</v>
      </c>
      <c r="E218" s="111">
        <v>1</v>
      </c>
      <c r="F218" s="111">
        <v>3</v>
      </c>
      <c r="G218" s="111">
        <v>5</v>
      </c>
      <c r="H218" s="157">
        <v>5000</v>
      </c>
      <c r="I218" s="157">
        <v>5300</v>
      </c>
      <c r="J218" s="157">
        <v>531</v>
      </c>
      <c r="K218" s="112">
        <v>4</v>
      </c>
      <c r="L218" s="112">
        <v>2</v>
      </c>
      <c r="M218" s="134" t="s">
        <v>208</v>
      </c>
      <c r="N218" s="114">
        <f>IFERROR(VLOOKUP($B218,[5]MEX!$B$51:$S$1084,13,0),0)</f>
        <v>0</v>
      </c>
      <c r="O218" s="114">
        <f>IFERROR(VLOOKUP($B218,[5]MEX!$B$51:$S$1084,14,0),0)</f>
        <v>0</v>
      </c>
      <c r="P218" s="114">
        <f t="shared" si="176"/>
        <v>0</v>
      </c>
      <c r="Q218" s="135" t="s">
        <v>206</v>
      </c>
      <c r="R218" s="116">
        <f>IFERROR(VLOOKUP($B218,[5]MEX!$B$51:$S$1084,17,0),0)</f>
        <v>0</v>
      </c>
      <c r="S218" s="116">
        <f>IFERROR(VLOOKUP($B218,[5]MEX!$B$51:$S$1084,18,0),0)</f>
        <v>0</v>
      </c>
      <c r="T218" s="114">
        <v>0</v>
      </c>
      <c r="U218" s="114">
        <v>0</v>
      </c>
      <c r="V218" s="114">
        <v>0</v>
      </c>
      <c r="W218" s="114">
        <v>0</v>
      </c>
      <c r="X218" s="114">
        <v>0</v>
      </c>
      <c r="Y218" s="114">
        <v>0</v>
      </c>
      <c r="Z218" s="114">
        <v>0</v>
      </c>
      <c r="AA218" s="114">
        <v>0</v>
      </c>
      <c r="AB218" s="114">
        <f t="shared" si="189"/>
        <v>0</v>
      </c>
      <c r="AC218" s="114">
        <f t="shared" si="189"/>
        <v>0</v>
      </c>
      <c r="AD218" s="114">
        <f t="shared" si="163"/>
        <v>0</v>
      </c>
      <c r="AE218" s="114">
        <v>0</v>
      </c>
      <c r="AF218" s="114">
        <v>0</v>
      </c>
      <c r="AG218" s="114">
        <f t="shared" si="164"/>
        <v>0</v>
      </c>
      <c r="AH218" s="114">
        <v>0</v>
      </c>
      <c r="AI218" s="114">
        <v>0</v>
      </c>
      <c r="AJ218" s="114">
        <f t="shared" si="165"/>
        <v>0</v>
      </c>
      <c r="AK218" s="114">
        <v>0</v>
      </c>
      <c r="AL218" s="114">
        <v>0</v>
      </c>
      <c r="AM218" s="114">
        <f t="shared" si="166"/>
        <v>0</v>
      </c>
      <c r="AN218" s="114">
        <v>0</v>
      </c>
      <c r="AO218" s="114">
        <v>0</v>
      </c>
      <c r="AP218" s="114">
        <f t="shared" si="167"/>
        <v>0</v>
      </c>
      <c r="AQ218" s="114">
        <f t="shared" si="190"/>
        <v>0</v>
      </c>
      <c r="AR218" s="114">
        <f t="shared" si="190"/>
        <v>0</v>
      </c>
      <c r="AS218" s="114">
        <f t="shared" si="168"/>
        <v>0</v>
      </c>
      <c r="AT218" s="114">
        <f t="shared" si="191"/>
        <v>0</v>
      </c>
      <c r="AU218" s="114">
        <f t="shared" si="191"/>
        <v>0</v>
      </c>
      <c r="AV218" s="114">
        <v>0</v>
      </c>
      <c r="AW218" s="114">
        <v>0</v>
      </c>
      <c r="AX218" s="114">
        <v>0</v>
      </c>
      <c r="AY218" s="114">
        <v>0</v>
      </c>
      <c r="AZ218" s="114">
        <f t="shared" si="175"/>
        <v>0</v>
      </c>
      <c r="BA218" s="114">
        <f t="shared" si="175"/>
        <v>0</v>
      </c>
    </row>
    <row r="219" spans="2:53" ht="58.5" hidden="1">
      <c r="B219" s="73" t="str">
        <f t="shared" si="126"/>
        <v>1355000530053162</v>
      </c>
      <c r="C219" s="111">
        <v>2023</v>
      </c>
      <c r="D219" s="111">
        <v>15</v>
      </c>
      <c r="E219" s="111">
        <v>1</v>
      </c>
      <c r="F219" s="111">
        <v>3</v>
      </c>
      <c r="G219" s="111">
        <v>5</v>
      </c>
      <c r="H219" s="157">
        <v>5000</v>
      </c>
      <c r="I219" s="157">
        <v>5300</v>
      </c>
      <c r="J219" s="157">
        <v>531</v>
      </c>
      <c r="K219" s="112">
        <v>6</v>
      </c>
      <c r="L219" s="112">
        <v>2</v>
      </c>
      <c r="M219" s="134" t="s">
        <v>209</v>
      </c>
      <c r="N219" s="114">
        <f>IFERROR(VLOOKUP($B219,[5]MEX!$B$51:$S$1084,13,0),0)</f>
        <v>0</v>
      </c>
      <c r="O219" s="114">
        <f>IFERROR(VLOOKUP($B219,[5]MEX!$B$51:$S$1084,14,0),0)</f>
        <v>0</v>
      </c>
      <c r="P219" s="114">
        <f t="shared" si="176"/>
        <v>0</v>
      </c>
      <c r="Q219" s="135" t="s">
        <v>206</v>
      </c>
      <c r="R219" s="116">
        <f>IFERROR(VLOOKUP($B219,[5]MEX!$B$51:$S$1084,17,0),0)</f>
        <v>0</v>
      </c>
      <c r="S219" s="116">
        <f>IFERROR(VLOOKUP($B219,[5]MEX!$B$51:$S$1084,18,0),0)</f>
        <v>0</v>
      </c>
      <c r="T219" s="114">
        <v>0</v>
      </c>
      <c r="U219" s="114">
        <v>0</v>
      </c>
      <c r="V219" s="114">
        <v>0</v>
      </c>
      <c r="W219" s="114">
        <v>0</v>
      </c>
      <c r="X219" s="114">
        <v>0</v>
      </c>
      <c r="Y219" s="114">
        <v>0</v>
      </c>
      <c r="Z219" s="114">
        <v>0</v>
      </c>
      <c r="AA219" s="114">
        <v>0</v>
      </c>
      <c r="AB219" s="114">
        <f t="shared" si="189"/>
        <v>0</v>
      </c>
      <c r="AC219" s="114">
        <f t="shared" si="189"/>
        <v>0</v>
      </c>
      <c r="AD219" s="114">
        <f t="shared" si="163"/>
        <v>0</v>
      </c>
      <c r="AE219" s="114">
        <v>0</v>
      </c>
      <c r="AF219" s="114">
        <v>0</v>
      </c>
      <c r="AG219" s="114">
        <f t="shared" si="164"/>
        <v>0</v>
      </c>
      <c r="AH219" s="114">
        <v>0</v>
      </c>
      <c r="AI219" s="114">
        <v>0</v>
      </c>
      <c r="AJ219" s="114">
        <f t="shared" si="165"/>
        <v>0</v>
      </c>
      <c r="AK219" s="114">
        <v>0</v>
      </c>
      <c r="AL219" s="114">
        <v>0</v>
      </c>
      <c r="AM219" s="114">
        <f t="shared" si="166"/>
        <v>0</v>
      </c>
      <c r="AN219" s="114">
        <v>0</v>
      </c>
      <c r="AO219" s="114">
        <v>0</v>
      </c>
      <c r="AP219" s="114">
        <f t="shared" si="167"/>
        <v>0</v>
      </c>
      <c r="AQ219" s="114">
        <f t="shared" si="190"/>
        <v>0</v>
      </c>
      <c r="AR219" s="114">
        <f t="shared" si="190"/>
        <v>0</v>
      </c>
      <c r="AS219" s="114">
        <f t="shared" si="168"/>
        <v>0</v>
      </c>
      <c r="AT219" s="114">
        <f t="shared" si="191"/>
        <v>0</v>
      </c>
      <c r="AU219" s="114">
        <f t="shared" si="191"/>
        <v>0</v>
      </c>
      <c r="AV219" s="114">
        <v>0</v>
      </c>
      <c r="AW219" s="114">
        <v>0</v>
      </c>
      <c r="AX219" s="114">
        <v>0</v>
      </c>
      <c r="AY219" s="114">
        <v>0</v>
      </c>
      <c r="AZ219" s="114">
        <f t="shared" si="175"/>
        <v>0</v>
      </c>
      <c r="BA219" s="114">
        <f t="shared" si="175"/>
        <v>0</v>
      </c>
    </row>
    <row r="220" spans="2:53" ht="58.5" hidden="1">
      <c r="B220" s="73" t="str">
        <f t="shared" si="126"/>
        <v>1355000530053182</v>
      </c>
      <c r="C220" s="111">
        <v>2023</v>
      </c>
      <c r="D220" s="111">
        <v>15</v>
      </c>
      <c r="E220" s="111">
        <v>1</v>
      </c>
      <c r="F220" s="111">
        <v>3</v>
      </c>
      <c r="G220" s="111">
        <v>5</v>
      </c>
      <c r="H220" s="157">
        <v>5000</v>
      </c>
      <c r="I220" s="157">
        <v>5300</v>
      </c>
      <c r="J220" s="157">
        <v>531</v>
      </c>
      <c r="K220" s="112">
        <v>8</v>
      </c>
      <c r="L220" s="112">
        <v>2</v>
      </c>
      <c r="M220" s="134" t="s">
        <v>210</v>
      </c>
      <c r="N220" s="114">
        <f>IFERROR(VLOOKUP($B220,[5]MEX!$B$51:$S$1084,13,0),0)</f>
        <v>0</v>
      </c>
      <c r="O220" s="114">
        <f>IFERROR(VLOOKUP($B220,[5]MEX!$B$51:$S$1084,14,0),0)</f>
        <v>0</v>
      </c>
      <c r="P220" s="114">
        <f t="shared" si="176"/>
        <v>0</v>
      </c>
      <c r="Q220" s="135" t="s">
        <v>206</v>
      </c>
      <c r="R220" s="116">
        <f>IFERROR(VLOOKUP($B220,[5]MEX!$B$51:$S$1084,17,0),0)</f>
        <v>0</v>
      </c>
      <c r="S220" s="116">
        <f>IFERROR(VLOOKUP($B220,[5]MEX!$B$51:$S$1084,18,0),0)</f>
        <v>0</v>
      </c>
      <c r="T220" s="114">
        <v>0</v>
      </c>
      <c r="U220" s="114">
        <v>0</v>
      </c>
      <c r="V220" s="114">
        <v>0</v>
      </c>
      <c r="W220" s="114">
        <v>0</v>
      </c>
      <c r="X220" s="114">
        <v>0</v>
      </c>
      <c r="Y220" s="114">
        <v>0</v>
      </c>
      <c r="Z220" s="114">
        <v>0</v>
      </c>
      <c r="AA220" s="114">
        <v>0</v>
      </c>
      <c r="AB220" s="114">
        <f t="shared" si="189"/>
        <v>0</v>
      </c>
      <c r="AC220" s="114">
        <f t="shared" si="189"/>
        <v>0</v>
      </c>
      <c r="AD220" s="114">
        <f t="shared" si="163"/>
        <v>0</v>
      </c>
      <c r="AE220" s="114">
        <v>0</v>
      </c>
      <c r="AF220" s="114">
        <v>0</v>
      </c>
      <c r="AG220" s="114">
        <f t="shared" si="164"/>
        <v>0</v>
      </c>
      <c r="AH220" s="114">
        <v>0</v>
      </c>
      <c r="AI220" s="114">
        <v>0</v>
      </c>
      <c r="AJ220" s="114">
        <f t="shared" si="165"/>
        <v>0</v>
      </c>
      <c r="AK220" s="114">
        <v>0</v>
      </c>
      <c r="AL220" s="114">
        <v>0</v>
      </c>
      <c r="AM220" s="114">
        <f t="shared" si="166"/>
        <v>0</v>
      </c>
      <c r="AN220" s="114">
        <v>0</v>
      </c>
      <c r="AO220" s="114">
        <v>0</v>
      </c>
      <c r="AP220" s="114">
        <f t="shared" si="167"/>
        <v>0</v>
      </c>
      <c r="AQ220" s="114">
        <f t="shared" si="190"/>
        <v>0</v>
      </c>
      <c r="AR220" s="114">
        <f t="shared" si="190"/>
        <v>0</v>
      </c>
      <c r="AS220" s="114">
        <f t="shared" si="168"/>
        <v>0</v>
      </c>
      <c r="AT220" s="114">
        <f t="shared" si="191"/>
        <v>0</v>
      </c>
      <c r="AU220" s="114">
        <f t="shared" si="191"/>
        <v>0</v>
      </c>
      <c r="AV220" s="114">
        <v>0</v>
      </c>
      <c r="AW220" s="114">
        <v>0</v>
      </c>
      <c r="AX220" s="114">
        <v>0</v>
      </c>
      <c r="AY220" s="114">
        <v>0</v>
      </c>
      <c r="AZ220" s="114">
        <f t="shared" si="175"/>
        <v>0</v>
      </c>
      <c r="BA220" s="114">
        <f t="shared" si="175"/>
        <v>0</v>
      </c>
    </row>
    <row r="221" spans="2:53" ht="29.25" hidden="1">
      <c r="B221" s="73" t="str">
        <f t="shared" si="126"/>
        <v>135500055002</v>
      </c>
      <c r="C221" s="127">
        <v>2023</v>
      </c>
      <c r="D221" s="127">
        <v>15</v>
      </c>
      <c r="E221" s="127">
        <v>1</v>
      </c>
      <c r="F221" s="127">
        <v>3</v>
      </c>
      <c r="G221" s="127">
        <v>5</v>
      </c>
      <c r="H221" s="127">
        <v>5000</v>
      </c>
      <c r="I221" s="127">
        <v>5500</v>
      </c>
      <c r="J221" s="127"/>
      <c r="K221" s="127"/>
      <c r="L221" s="127">
        <v>2</v>
      </c>
      <c r="M221" s="101" t="s">
        <v>151</v>
      </c>
      <c r="N221" s="102">
        <f>+N222</f>
        <v>0</v>
      </c>
      <c r="O221" s="102">
        <f>+O222</f>
        <v>0</v>
      </c>
      <c r="P221" s="102">
        <f t="shared" si="176"/>
        <v>0</v>
      </c>
      <c r="Q221" s="103"/>
      <c r="R221" s="104"/>
      <c r="S221" s="104"/>
      <c r="T221" s="102">
        <f>+T222</f>
        <v>0</v>
      </c>
      <c r="U221" s="102">
        <f t="shared" ref="U221:AC221" si="192">+U222</f>
        <v>0</v>
      </c>
      <c r="V221" s="102">
        <f t="shared" si="192"/>
        <v>0</v>
      </c>
      <c r="W221" s="102">
        <f t="shared" si="192"/>
        <v>0</v>
      </c>
      <c r="X221" s="102">
        <f t="shared" si="192"/>
        <v>0</v>
      </c>
      <c r="Y221" s="102">
        <f t="shared" si="192"/>
        <v>0</v>
      </c>
      <c r="Z221" s="102">
        <f t="shared" si="192"/>
        <v>0</v>
      </c>
      <c r="AA221" s="102">
        <f t="shared" si="192"/>
        <v>0</v>
      </c>
      <c r="AB221" s="102">
        <f t="shared" si="192"/>
        <v>0</v>
      </c>
      <c r="AC221" s="102">
        <f t="shared" si="192"/>
        <v>0</v>
      </c>
      <c r="AD221" s="102">
        <f t="shared" si="163"/>
        <v>0</v>
      </c>
      <c r="AE221" s="102">
        <f>+AE222</f>
        <v>0</v>
      </c>
      <c r="AF221" s="102">
        <f>+AF222</f>
        <v>0</v>
      </c>
      <c r="AG221" s="102">
        <f t="shared" si="164"/>
        <v>0</v>
      </c>
      <c r="AH221" s="102">
        <f>+AH222</f>
        <v>0</v>
      </c>
      <c r="AI221" s="102">
        <f>+AI222</f>
        <v>0</v>
      </c>
      <c r="AJ221" s="102">
        <f t="shared" si="165"/>
        <v>0</v>
      </c>
      <c r="AK221" s="102">
        <f>+AK222</f>
        <v>0</v>
      </c>
      <c r="AL221" s="102">
        <f>+AL222</f>
        <v>0</v>
      </c>
      <c r="AM221" s="102">
        <f t="shared" si="166"/>
        <v>0</v>
      </c>
      <c r="AN221" s="102">
        <f>+AN222</f>
        <v>0</v>
      </c>
      <c r="AO221" s="102">
        <f>+AO222</f>
        <v>0</v>
      </c>
      <c r="AP221" s="102">
        <f t="shared" si="167"/>
        <v>0</v>
      </c>
      <c r="AQ221" s="102">
        <f>+AQ222</f>
        <v>0</v>
      </c>
      <c r="AR221" s="102">
        <f>+AR222</f>
        <v>0</v>
      </c>
      <c r="AS221" s="102">
        <f t="shared" si="168"/>
        <v>0</v>
      </c>
      <c r="AT221" s="102"/>
      <c r="AU221" s="102"/>
      <c r="AV221" s="102"/>
      <c r="AW221" s="102"/>
      <c r="AX221" s="102"/>
      <c r="AY221" s="102"/>
      <c r="AZ221" s="102"/>
      <c r="BA221" s="102"/>
    </row>
    <row r="222" spans="2:53" ht="29.25" hidden="1">
      <c r="B222" s="73" t="str">
        <f t="shared" si="126"/>
        <v>135500055005512</v>
      </c>
      <c r="C222" s="130">
        <v>2023</v>
      </c>
      <c r="D222" s="130">
        <v>15</v>
      </c>
      <c r="E222" s="130">
        <v>1</v>
      </c>
      <c r="F222" s="130">
        <v>3</v>
      </c>
      <c r="G222" s="130">
        <v>5</v>
      </c>
      <c r="H222" s="130">
        <v>5000</v>
      </c>
      <c r="I222" s="130">
        <v>5500</v>
      </c>
      <c r="J222" s="130">
        <v>551</v>
      </c>
      <c r="K222" s="130"/>
      <c r="L222" s="130">
        <v>2</v>
      </c>
      <c r="M222" s="107" t="s">
        <v>152</v>
      </c>
      <c r="N222" s="108">
        <f>SUM(N223:N226)</f>
        <v>0</v>
      </c>
      <c r="O222" s="108">
        <f>SUM(O223:O226)</f>
        <v>0</v>
      </c>
      <c r="P222" s="108">
        <f t="shared" si="176"/>
        <v>0</v>
      </c>
      <c r="Q222" s="109"/>
      <c r="R222" s="110"/>
      <c r="S222" s="110"/>
      <c r="T222" s="108">
        <f>SUM(T223:T226)</f>
        <v>0</v>
      </c>
      <c r="U222" s="108">
        <f t="shared" ref="U222:AC222" si="193">SUM(U223:U226)</f>
        <v>0</v>
      </c>
      <c r="V222" s="108">
        <f t="shared" si="193"/>
        <v>0</v>
      </c>
      <c r="W222" s="108">
        <f t="shared" si="193"/>
        <v>0</v>
      </c>
      <c r="X222" s="108">
        <f t="shared" si="193"/>
        <v>0</v>
      </c>
      <c r="Y222" s="108">
        <f t="shared" si="193"/>
        <v>0</v>
      </c>
      <c r="Z222" s="108">
        <f t="shared" si="193"/>
        <v>0</v>
      </c>
      <c r="AA222" s="108">
        <f t="shared" si="193"/>
        <v>0</v>
      </c>
      <c r="AB222" s="108">
        <f t="shared" si="193"/>
        <v>0</v>
      </c>
      <c r="AC222" s="108">
        <f t="shared" si="193"/>
        <v>0</v>
      </c>
      <c r="AD222" s="108">
        <f t="shared" si="163"/>
        <v>0</v>
      </c>
      <c r="AE222" s="108">
        <f>SUM(AE223:AE226)</f>
        <v>0</v>
      </c>
      <c r="AF222" s="108">
        <f>SUM(AF223:AF226)</f>
        <v>0</v>
      </c>
      <c r="AG222" s="108">
        <f t="shared" si="164"/>
        <v>0</v>
      </c>
      <c r="AH222" s="108">
        <f>SUM(AH223:AH226)</f>
        <v>0</v>
      </c>
      <c r="AI222" s="108">
        <f>SUM(AI223:AI226)</f>
        <v>0</v>
      </c>
      <c r="AJ222" s="108">
        <f t="shared" si="165"/>
        <v>0</v>
      </c>
      <c r="AK222" s="108">
        <f>SUM(AK223:AK226)</f>
        <v>0</v>
      </c>
      <c r="AL222" s="108">
        <f>SUM(AL223:AL226)</f>
        <v>0</v>
      </c>
      <c r="AM222" s="108">
        <f t="shared" si="166"/>
        <v>0</v>
      </c>
      <c r="AN222" s="108">
        <f>SUM(AN223:AN226)</f>
        <v>0</v>
      </c>
      <c r="AO222" s="108">
        <f>SUM(AO223:AO226)</f>
        <v>0</v>
      </c>
      <c r="AP222" s="108">
        <f t="shared" si="167"/>
        <v>0</v>
      </c>
      <c r="AQ222" s="108">
        <f>SUM(AQ223:AQ226)</f>
        <v>0</v>
      </c>
      <c r="AR222" s="108">
        <f>SUM(AR223:AR226)</f>
        <v>0</v>
      </c>
      <c r="AS222" s="108">
        <f t="shared" si="168"/>
        <v>0</v>
      </c>
      <c r="AT222" s="108"/>
      <c r="AU222" s="108"/>
      <c r="AV222" s="108"/>
      <c r="AW222" s="108"/>
      <c r="AX222" s="108"/>
      <c r="AY222" s="108"/>
      <c r="AZ222" s="108"/>
      <c r="BA222" s="108"/>
    </row>
    <row r="223" spans="2:53" ht="29.25" hidden="1">
      <c r="B223" s="73" t="str">
        <f t="shared" si="126"/>
        <v>1355000550055112</v>
      </c>
      <c r="C223" s="111">
        <v>2023</v>
      </c>
      <c r="D223" s="111">
        <v>15</v>
      </c>
      <c r="E223" s="111">
        <v>1</v>
      </c>
      <c r="F223" s="111">
        <v>3</v>
      </c>
      <c r="G223" s="111">
        <v>5</v>
      </c>
      <c r="H223" s="157">
        <v>5000</v>
      </c>
      <c r="I223" s="111">
        <v>5500</v>
      </c>
      <c r="J223" s="111">
        <v>551</v>
      </c>
      <c r="K223" s="112">
        <v>1</v>
      </c>
      <c r="L223" s="112">
        <v>2</v>
      </c>
      <c r="M223" s="134" t="s">
        <v>211</v>
      </c>
      <c r="N223" s="114">
        <f>IFERROR(VLOOKUP($B223,[5]MEX!$B$51:$S$1084,13,0),0)</f>
        <v>0</v>
      </c>
      <c r="O223" s="114">
        <f>IFERROR(VLOOKUP($B223,[5]MEX!$B$51:$S$1084,14,0),0)</f>
        <v>0</v>
      </c>
      <c r="P223" s="114">
        <f t="shared" si="176"/>
        <v>0</v>
      </c>
      <c r="Q223" s="135" t="s">
        <v>60</v>
      </c>
      <c r="R223" s="116">
        <f>IFERROR(VLOOKUP($B223,[5]MEX!$B$51:$S$1084,17,0),0)</f>
        <v>0</v>
      </c>
      <c r="S223" s="116">
        <f>IFERROR(VLOOKUP($B223,[5]MEX!$B$51:$S$1084,18,0),0)</f>
        <v>0</v>
      </c>
      <c r="T223" s="114">
        <v>0</v>
      </c>
      <c r="U223" s="114">
        <v>0</v>
      </c>
      <c r="V223" s="114">
        <v>0</v>
      </c>
      <c r="W223" s="114">
        <v>0</v>
      </c>
      <c r="X223" s="114">
        <v>0</v>
      </c>
      <c r="Y223" s="114">
        <v>0</v>
      </c>
      <c r="Z223" s="114">
        <v>0</v>
      </c>
      <c r="AA223" s="114">
        <v>0</v>
      </c>
      <c r="AB223" s="114">
        <f t="shared" ref="AB223:AC226" si="194">N223+T223-X223</f>
        <v>0</v>
      </c>
      <c r="AC223" s="114">
        <f t="shared" si="194"/>
        <v>0</v>
      </c>
      <c r="AD223" s="114">
        <f t="shared" si="163"/>
        <v>0</v>
      </c>
      <c r="AE223" s="114">
        <v>0</v>
      </c>
      <c r="AF223" s="114">
        <v>0</v>
      </c>
      <c r="AG223" s="114">
        <f t="shared" si="164"/>
        <v>0</v>
      </c>
      <c r="AH223" s="114">
        <v>0</v>
      </c>
      <c r="AI223" s="114">
        <v>0</v>
      </c>
      <c r="AJ223" s="114">
        <f t="shared" si="165"/>
        <v>0</v>
      </c>
      <c r="AK223" s="114">
        <v>0</v>
      </c>
      <c r="AL223" s="114">
        <v>0</v>
      </c>
      <c r="AM223" s="114">
        <f t="shared" si="166"/>
        <v>0</v>
      </c>
      <c r="AN223" s="114">
        <v>0</v>
      </c>
      <c r="AO223" s="114">
        <v>0</v>
      </c>
      <c r="AP223" s="114">
        <f t="shared" si="167"/>
        <v>0</v>
      </c>
      <c r="AQ223" s="114">
        <f t="shared" ref="AQ223:AR226" si="195">AB223-AE223-AH223-AK223-AN223</f>
        <v>0</v>
      </c>
      <c r="AR223" s="114">
        <f t="shared" si="195"/>
        <v>0</v>
      </c>
      <c r="AS223" s="114">
        <f t="shared" si="168"/>
        <v>0</v>
      </c>
      <c r="AT223" s="114">
        <f t="shared" ref="AT223:AU226" si="196">R223+V223-Z223</f>
        <v>0</v>
      </c>
      <c r="AU223" s="114">
        <f t="shared" si="196"/>
        <v>0</v>
      </c>
      <c r="AV223" s="114">
        <v>0</v>
      </c>
      <c r="AW223" s="114">
        <v>0</v>
      </c>
      <c r="AX223" s="114">
        <v>0</v>
      </c>
      <c r="AY223" s="114">
        <v>0</v>
      </c>
      <c r="AZ223" s="114">
        <f t="shared" si="175"/>
        <v>0</v>
      </c>
      <c r="BA223" s="114">
        <f t="shared" si="175"/>
        <v>0</v>
      </c>
    </row>
    <row r="224" spans="2:53" ht="29.25" hidden="1">
      <c r="B224" s="73" t="str">
        <f t="shared" si="126"/>
        <v>1355000550055122</v>
      </c>
      <c r="C224" s="111">
        <v>2023</v>
      </c>
      <c r="D224" s="111">
        <v>15</v>
      </c>
      <c r="E224" s="111">
        <v>1</v>
      </c>
      <c r="F224" s="111">
        <v>3</v>
      </c>
      <c r="G224" s="111">
        <v>5</v>
      </c>
      <c r="H224" s="157">
        <v>5000</v>
      </c>
      <c r="I224" s="111">
        <v>5500</v>
      </c>
      <c r="J224" s="111">
        <v>551</v>
      </c>
      <c r="K224" s="112">
        <v>2</v>
      </c>
      <c r="L224" s="112">
        <v>2</v>
      </c>
      <c r="M224" s="134" t="s">
        <v>212</v>
      </c>
      <c r="N224" s="114">
        <f>IFERROR(VLOOKUP($B224,[5]MEX!$B$51:$S$1084,13,0),0)</f>
        <v>0</v>
      </c>
      <c r="O224" s="114">
        <f>IFERROR(VLOOKUP($B224,[5]MEX!$B$51:$S$1084,14,0),0)</f>
        <v>0</v>
      </c>
      <c r="P224" s="114">
        <f t="shared" si="176"/>
        <v>0</v>
      </c>
      <c r="Q224" s="135" t="s">
        <v>60</v>
      </c>
      <c r="R224" s="116">
        <f>IFERROR(VLOOKUP($B224,[5]MEX!$B$51:$S$1084,17,0),0)</f>
        <v>0</v>
      </c>
      <c r="S224" s="116">
        <f>IFERROR(VLOOKUP($B224,[5]MEX!$B$51:$S$1084,18,0),0)</f>
        <v>0</v>
      </c>
      <c r="T224" s="114">
        <v>0</v>
      </c>
      <c r="U224" s="114">
        <v>0</v>
      </c>
      <c r="V224" s="114">
        <v>0</v>
      </c>
      <c r="W224" s="114">
        <v>0</v>
      </c>
      <c r="X224" s="114">
        <v>0</v>
      </c>
      <c r="Y224" s="114">
        <v>0</v>
      </c>
      <c r="Z224" s="114">
        <v>0</v>
      </c>
      <c r="AA224" s="114">
        <v>0</v>
      </c>
      <c r="AB224" s="114">
        <f t="shared" si="194"/>
        <v>0</v>
      </c>
      <c r="AC224" s="114">
        <f t="shared" si="194"/>
        <v>0</v>
      </c>
      <c r="AD224" s="114">
        <f t="shared" si="163"/>
        <v>0</v>
      </c>
      <c r="AE224" s="114">
        <v>0</v>
      </c>
      <c r="AF224" s="114">
        <v>0</v>
      </c>
      <c r="AG224" s="114">
        <f t="shared" si="164"/>
        <v>0</v>
      </c>
      <c r="AH224" s="114">
        <v>0</v>
      </c>
      <c r="AI224" s="114">
        <v>0</v>
      </c>
      <c r="AJ224" s="114">
        <f t="shared" si="165"/>
        <v>0</v>
      </c>
      <c r="AK224" s="114">
        <v>0</v>
      </c>
      <c r="AL224" s="114">
        <v>0</v>
      </c>
      <c r="AM224" s="114">
        <f t="shared" si="166"/>
        <v>0</v>
      </c>
      <c r="AN224" s="114">
        <v>0</v>
      </c>
      <c r="AO224" s="114">
        <v>0</v>
      </c>
      <c r="AP224" s="114">
        <f t="shared" si="167"/>
        <v>0</v>
      </c>
      <c r="AQ224" s="114">
        <f t="shared" si="195"/>
        <v>0</v>
      </c>
      <c r="AR224" s="114">
        <f t="shared" si="195"/>
        <v>0</v>
      </c>
      <c r="AS224" s="114">
        <f t="shared" si="168"/>
        <v>0</v>
      </c>
      <c r="AT224" s="114">
        <f t="shared" si="196"/>
        <v>0</v>
      </c>
      <c r="AU224" s="114">
        <f t="shared" si="196"/>
        <v>0</v>
      </c>
      <c r="AV224" s="114">
        <v>0</v>
      </c>
      <c r="AW224" s="114">
        <v>0</v>
      </c>
      <c r="AX224" s="114">
        <v>0</v>
      </c>
      <c r="AY224" s="114">
        <v>0</v>
      </c>
      <c r="AZ224" s="114">
        <f t="shared" si="175"/>
        <v>0</v>
      </c>
      <c r="BA224" s="114">
        <f t="shared" si="175"/>
        <v>0</v>
      </c>
    </row>
    <row r="225" spans="2:53" ht="29.25" hidden="1">
      <c r="B225" s="73" t="str">
        <f t="shared" si="126"/>
        <v>1355000550055132</v>
      </c>
      <c r="C225" s="111">
        <v>2023</v>
      </c>
      <c r="D225" s="111">
        <v>15</v>
      </c>
      <c r="E225" s="111">
        <v>1</v>
      </c>
      <c r="F225" s="111">
        <v>3</v>
      </c>
      <c r="G225" s="111">
        <v>5</v>
      </c>
      <c r="H225" s="157">
        <v>5000</v>
      </c>
      <c r="I225" s="111">
        <v>5500</v>
      </c>
      <c r="J225" s="111">
        <v>551</v>
      </c>
      <c r="K225" s="112">
        <v>3</v>
      </c>
      <c r="L225" s="112">
        <v>2</v>
      </c>
      <c r="M225" s="134" t="s">
        <v>213</v>
      </c>
      <c r="N225" s="114">
        <f>IFERROR(VLOOKUP($B225,[5]MEX!$B$51:$S$1084,13,0),0)</f>
        <v>0</v>
      </c>
      <c r="O225" s="114">
        <f>IFERROR(VLOOKUP($B225,[5]MEX!$B$51:$S$1084,14,0),0)</f>
        <v>0</v>
      </c>
      <c r="P225" s="114">
        <f t="shared" si="176"/>
        <v>0</v>
      </c>
      <c r="Q225" s="135" t="s">
        <v>163</v>
      </c>
      <c r="R225" s="116">
        <f>IFERROR(VLOOKUP($B225,[5]MEX!$B$51:$S$1084,17,0),0)</f>
        <v>0</v>
      </c>
      <c r="S225" s="116">
        <f>IFERROR(VLOOKUP($B225,[5]MEX!$B$51:$S$1084,18,0),0)</f>
        <v>0</v>
      </c>
      <c r="T225" s="114">
        <v>0</v>
      </c>
      <c r="U225" s="114">
        <v>0</v>
      </c>
      <c r="V225" s="114">
        <v>0</v>
      </c>
      <c r="W225" s="114">
        <v>0</v>
      </c>
      <c r="X225" s="114">
        <v>0</v>
      </c>
      <c r="Y225" s="114">
        <v>0</v>
      </c>
      <c r="Z225" s="114">
        <v>0</v>
      </c>
      <c r="AA225" s="114">
        <v>0</v>
      </c>
      <c r="AB225" s="114">
        <f t="shared" si="194"/>
        <v>0</v>
      </c>
      <c r="AC225" s="114">
        <f t="shared" si="194"/>
        <v>0</v>
      </c>
      <c r="AD225" s="114">
        <f t="shared" si="163"/>
        <v>0</v>
      </c>
      <c r="AE225" s="114">
        <v>0</v>
      </c>
      <c r="AF225" s="114">
        <v>0</v>
      </c>
      <c r="AG225" s="114">
        <f t="shared" si="164"/>
        <v>0</v>
      </c>
      <c r="AH225" s="114">
        <v>0</v>
      </c>
      <c r="AI225" s="114">
        <v>0</v>
      </c>
      <c r="AJ225" s="114">
        <f t="shared" si="165"/>
        <v>0</v>
      </c>
      <c r="AK225" s="114">
        <v>0</v>
      </c>
      <c r="AL225" s="114">
        <v>0</v>
      </c>
      <c r="AM225" s="114">
        <f t="shared" si="166"/>
        <v>0</v>
      </c>
      <c r="AN225" s="114">
        <v>0</v>
      </c>
      <c r="AO225" s="114">
        <v>0</v>
      </c>
      <c r="AP225" s="114">
        <f t="shared" si="167"/>
        <v>0</v>
      </c>
      <c r="AQ225" s="114">
        <f t="shared" si="195"/>
        <v>0</v>
      </c>
      <c r="AR225" s="114">
        <f t="shared" si="195"/>
        <v>0</v>
      </c>
      <c r="AS225" s="114">
        <f t="shared" si="168"/>
        <v>0</v>
      </c>
      <c r="AT225" s="114">
        <f t="shared" si="196"/>
        <v>0</v>
      </c>
      <c r="AU225" s="114">
        <f t="shared" si="196"/>
        <v>0</v>
      </c>
      <c r="AV225" s="114">
        <v>0</v>
      </c>
      <c r="AW225" s="114">
        <v>0</v>
      </c>
      <c r="AX225" s="114">
        <v>0</v>
      </c>
      <c r="AY225" s="114">
        <v>0</v>
      </c>
      <c r="AZ225" s="114">
        <f t="shared" si="175"/>
        <v>0</v>
      </c>
      <c r="BA225" s="114">
        <f t="shared" si="175"/>
        <v>0</v>
      </c>
    </row>
    <row r="226" spans="2:53" ht="29.25" hidden="1">
      <c r="B226" s="73" t="str">
        <f t="shared" si="126"/>
        <v>1355000550055142</v>
      </c>
      <c r="C226" s="111">
        <v>2023</v>
      </c>
      <c r="D226" s="111">
        <v>15</v>
      </c>
      <c r="E226" s="111">
        <v>1</v>
      </c>
      <c r="F226" s="111">
        <v>3</v>
      </c>
      <c r="G226" s="111">
        <v>5</v>
      </c>
      <c r="H226" s="157">
        <v>5000</v>
      </c>
      <c r="I226" s="111">
        <v>5500</v>
      </c>
      <c r="J226" s="111">
        <v>551</v>
      </c>
      <c r="K226" s="112">
        <v>4</v>
      </c>
      <c r="L226" s="112">
        <v>2</v>
      </c>
      <c r="M226" s="134" t="s">
        <v>214</v>
      </c>
      <c r="N226" s="114">
        <f>IFERROR(VLOOKUP($B226,[5]MEX!$B$51:$S$1084,13,0),0)</f>
        <v>0</v>
      </c>
      <c r="O226" s="114">
        <f>IFERROR(VLOOKUP($B226,[5]MEX!$B$51:$S$1084,14,0),0)</f>
        <v>0</v>
      </c>
      <c r="P226" s="114">
        <f t="shared" si="176"/>
        <v>0</v>
      </c>
      <c r="Q226" s="135" t="s">
        <v>60</v>
      </c>
      <c r="R226" s="116">
        <f>IFERROR(VLOOKUP($B226,[5]MEX!$B$51:$S$1084,17,0),0)</f>
        <v>0</v>
      </c>
      <c r="S226" s="116">
        <f>IFERROR(VLOOKUP($B226,[5]MEX!$B$51:$S$1084,18,0),0)</f>
        <v>0</v>
      </c>
      <c r="T226" s="114">
        <v>0</v>
      </c>
      <c r="U226" s="114">
        <v>0</v>
      </c>
      <c r="V226" s="114">
        <v>0</v>
      </c>
      <c r="W226" s="114">
        <v>0</v>
      </c>
      <c r="X226" s="114">
        <v>0</v>
      </c>
      <c r="Y226" s="114">
        <v>0</v>
      </c>
      <c r="Z226" s="114">
        <v>0</v>
      </c>
      <c r="AA226" s="114">
        <v>0</v>
      </c>
      <c r="AB226" s="114">
        <f t="shared" si="194"/>
        <v>0</v>
      </c>
      <c r="AC226" s="114">
        <f t="shared" si="194"/>
        <v>0</v>
      </c>
      <c r="AD226" s="114">
        <f t="shared" si="163"/>
        <v>0</v>
      </c>
      <c r="AE226" s="114">
        <v>0</v>
      </c>
      <c r="AF226" s="114">
        <v>0</v>
      </c>
      <c r="AG226" s="114">
        <f t="shared" si="164"/>
        <v>0</v>
      </c>
      <c r="AH226" s="114">
        <v>0</v>
      </c>
      <c r="AI226" s="114">
        <v>0</v>
      </c>
      <c r="AJ226" s="114">
        <f t="shared" si="165"/>
        <v>0</v>
      </c>
      <c r="AK226" s="114">
        <v>0</v>
      </c>
      <c r="AL226" s="114">
        <v>0</v>
      </c>
      <c r="AM226" s="114">
        <f t="shared" si="166"/>
        <v>0</v>
      </c>
      <c r="AN226" s="114">
        <v>0</v>
      </c>
      <c r="AO226" s="114">
        <v>0</v>
      </c>
      <c r="AP226" s="114">
        <f t="shared" si="167"/>
        <v>0</v>
      </c>
      <c r="AQ226" s="114">
        <f t="shared" si="195"/>
        <v>0</v>
      </c>
      <c r="AR226" s="114">
        <f t="shared" si="195"/>
        <v>0</v>
      </c>
      <c r="AS226" s="114">
        <f t="shared" si="168"/>
        <v>0</v>
      </c>
      <c r="AT226" s="114">
        <f t="shared" si="196"/>
        <v>0</v>
      </c>
      <c r="AU226" s="114">
        <f t="shared" si="196"/>
        <v>0</v>
      </c>
      <c r="AV226" s="114">
        <v>0</v>
      </c>
      <c r="AW226" s="114">
        <v>0</v>
      </c>
      <c r="AX226" s="114">
        <v>0</v>
      </c>
      <c r="AY226" s="114">
        <v>0</v>
      </c>
      <c r="AZ226" s="114">
        <f t="shared" si="175"/>
        <v>0</v>
      </c>
      <c r="BA226" s="114">
        <f t="shared" si="175"/>
        <v>0</v>
      </c>
    </row>
    <row r="227" spans="2:53" ht="29.25">
      <c r="B227" s="73" t="str">
        <f t="shared" si="126"/>
        <v>135500056002</v>
      </c>
      <c r="C227" s="127">
        <v>2023</v>
      </c>
      <c r="D227" s="127">
        <v>15</v>
      </c>
      <c r="E227" s="127">
        <v>1</v>
      </c>
      <c r="F227" s="127">
        <v>3</v>
      </c>
      <c r="G227" s="127">
        <v>5</v>
      </c>
      <c r="H227" s="127">
        <v>5000</v>
      </c>
      <c r="I227" s="127">
        <v>5600</v>
      </c>
      <c r="J227" s="127"/>
      <c r="K227" s="127"/>
      <c r="L227" s="127">
        <v>2</v>
      </c>
      <c r="M227" s="101" t="s">
        <v>215</v>
      </c>
      <c r="N227" s="102">
        <f>+N228+N248+N250</f>
        <v>11495310</v>
      </c>
      <c r="O227" s="102">
        <f>+O228+O248+O250</f>
        <v>0</v>
      </c>
      <c r="P227" s="102">
        <f t="shared" si="176"/>
        <v>11495310</v>
      </c>
      <c r="Q227" s="103"/>
      <c r="R227" s="104"/>
      <c r="S227" s="104"/>
      <c r="T227" s="102">
        <f>+T228+T248+T250</f>
        <v>0</v>
      </c>
      <c r="U227" s="102">
        <f t="shared" ref="U227:AC227" si="197">+U228+U248+U250</f>
        <v>0</v>
      </c>
      <c r="V227" s="102">
        <f t="shared" si="197"/>
        <v>0</v>
      </c>
      <c r="W227" s="102">
        <f t="shared" si="197"/>
        <v>0</v>
      </c>
      <c r="X227" s="102">
        <f t="shared" si="197"/>
        <v>0</v>
      </c>
      <c r="Y227" s="102">
        <f t="shared" si="197"/>
        <v>0</v>
      </c>
      <c r="Z227" s="102">
        <f t="shared" si="197"/>
        <v>0</v>
      </c>
      <c r="AA227" s="102">
        <f t="shared" si="197"/>
        <v>0</v>
      </c>
      <c r="AB227" s="102">
        <f t="shared" si="197"/>
        <v>11495310</v>
      </c>
      <c r="AC227" s="102">
        <f t="shared" si="197"/>
        <v>0</v>
      </c>
      <c r="AD227" s="102">
        <f t="shared" si="163"/>
        <v>11495310</v>
      </c>
      <c r="AE227" s="102">
        <f>+AE228+AE248+AE250</f>
        <v>0</v>
      </c>
      <c r="AF227" s="102">
        <f>+AF228+AF248+AF250</f>
        <v>0</v>
      </c>
      <c r="AG227" s="102">
        <f t="shared" si="164"/>
        <v>0</v>
      </c>
      <c r="AH227" s="102">
        <f>+AH228+AH248+AH250</f>
        <v>0</v>
      </c>
      <c r="AI227" s="102">
        <f>+AI228+AI248+AI250</f>
        <v>0</v>
      </c>
      <c r="AJ227" s="102">
        <f t="shared" si="165"/>
        <v>0</v>
      </c>
      <c r="AK227" s="102">
        <f>+AK228+AK248+AK250</f>
        <v>0</v>
      </c>
      <c r="AL227" s="102">
        <f>+AL228+AL248+AL250</f>
        <v>0</v>
      </c>
      <c r="AM227" s="102">
        <f t="shared" si="166"/>
        <v>0</v>
      </c>
      <c r="AN227" s="102">
        <f>+AN228+AN248+AN250</f>
        <v>0</v>
      </c>
      <c r="AO227" s="102">
        <f>+AO228+AO248+AO250</f>
        <v>0</v>
      </c>
      <c r="AP227" s="102">
        <f t="shared" si="167"/>
        <v>0</v>
      </c>
      <c r="AQ227" s="102">
        <f>+AQ228+AQ248+AQ250</f>
        <v>11495310</v>
      </c>
      <c r="AR227" s="102">
        <f>+AR228+AR248+AR250</f>
        <v>0</v>
      </c>
      <c r="AS227" s="102">
        <f t="shared" si="168"/>
        <v>11495310</v>
      </c>
      <c r="AT227" s="102"/>
      <c r="AU227" s="102"/>
      <c r="AV227" s="102"/>
      <c r="AW227" s="102"/>
      <c r="AX227" s="102"/>
      <c r="AY227" s="102"/>
      <c r="AZ227" s="102"/>
      <c r="BA227" s="102"/>
    </row>
    <row r="228" spans="2:53" ht="29.25">
      <c r="B228" s="73" t="str">
        <f t="shared" si="126"/>
        <v>135500056005652</v>
      </c>
      <c r="C228" s="130">
        <v>2023</v>
      </c>
      <c r="D228" s="130">
        <v>15</v>
      </c>
      <c r="E228" s="130">
        <v>1</v>
      </c>
      <c r="F228" s="130">
        <v>3</v>
      </c>
      <c r="G228" s="130">
        <v>5</v>
      </c>
      <c r="H228" s="130">
        <v>5000</v>
      </c>
      <c r="I228" s="130">
        <v>5600</v>
      </c>
      <c r="J228" s="130">
        <v>565</v>
      </c>
      <c r="K228" s="130"/>
      <c r="L228" s="130">
        <v>2</v>
      </c>
      <c r="M228" s="107" t="s">
        <v>216</v>
      </c>
      <c r="N228" s="108">
        <f>SUM(N229:N247)</f>
        <v>11495310</v>
      </c>
      <c r="O228" s="108">
        <f>SUM(O229:O247)</f>
        <v>0</v>
      </c>
      <c r="P228" s="108">
        <f t="shared" si="176"/>
        <v>11495310</v>
      </c>
      <c r="Q228" s="109"/>
      <c r="R228" s="110"/>
      <c r="S228" s="110"/>
      <c r="T228" s="108">
        <f>SUM(T229:T247)</f>
        <v>0</v>
      </c>
      <c r="U228" s="108">
        <f t="shared" ref="U228:AC228" si="198">SUM(U229:U247)</f>
        <v>0</v>
      </c>
      <c r="V228" s="108">
        <f t="shared" si="198"/>
        <v>0</v>
      </c>
      <c r="W228" s="108">
        <f t="shared" si="198"/>
        <v>0</v>
      </c>
      <c r="X228" s="108">
        <f t="shared" si="198"/>
        <v>0</v>
      </c>
      <c r="Y228" s="108">
        <f t="shared" si="198"/>
        <v>0</v>
      </c>
      <c r="Z228" s="108">
        <f t="shared" si="198"/>
        <v>0</v>
      </c>
      <c r="AA228" s="108">
        <f t="shared" si="198"/>
        <v>0</v>
      </c>
      <c r="AB228" s="108">
        <f t="shared" si="198"/>
        <v>11495310</v>
      </c>
      <c r="AC228" s="108">
        <f t="shared" si="198"/>
        <v>0</v>
      </c>
      <c r="AD228" s="108">
        <f t="shared" si="163"/>
        <v>11495310</v>
      </c>
      <c r="AE228" s="108">
        <f>SUM(AE229:AE247)</f>
        <v>0</v>
      </c>
      <c r="AF228" s="108">
        <f>SUM(AF229:AF247)</f>
        <v>0</v>
      </c>
      <c r="AG228" s="108">
        <f t="shared" si="164"/>
        <v>0</v>
      </c>
      <c r="AH228" s="108">
        <f>SUM(AH229:AH247)</f>
        <v>0</v>
      </c>
      <c r="AI228" s="108">
        <f>SUM(AI229:AI247)</f>
        <v>0</v>
      </c>
      <c r="AJ228" s="108">
        <f t="shared" si="165"/>
        <v>0</v>
      </c>
      <c r="AK228" s="108">
        <f>SUM(AK229:AK247)</f>
        <v>0</v>
      </c>
      <c r="AL228" s="108">
        <f>SUM(AL229:AL247)</f>
        <v>0</v>
      </c>
      <c r="AM228" s="108">
        <f t="shared" si="166"/>
        <v>0</v>
      </c>
      <c r="AN228" s="108">
        <f>SUM(AN229:AN247)</f>
        <v>0</v>
      </c>
      <c r="AO228" s="108">
        <f>SUM(AO229:AO247)</f>
        <v>0</v>
      </c>
      <c r="AP228" s="108">
        <f t="shared" si="167"/>
        <v>0</v>
      </c>
      <c r="AQ228" s="108">
        <f>SUM(AQ229:AQ247)</f>
        <v>11495310</v>
      </c>
      <c r="AR228" s="108">
        <f>SUM(AR229:AR247)</f>
        <v>0</v>
      </c>
      <c r="AS228" s="108">
        <f t="shared" si="168"/>
        <v>11495310</v>
      </c>
      <c r="AT228" s="108"/>
      <c r="AU228" s="108"/>
      <c r="AV228" s="108"/>
      <c r="AW228" s="108"/>
      <c r="AX228" s="108"/>
      <c r="AY228" s="108"/>
      <c r="AZ228" s="108"/>
      <c r="BA228" s="108"/>
    </row>
    <row r="229" spans="2:53" ht="29.25" hidden="1">
      <c r="B229" s="73" t="str">
        <f t="shared" si="126"/>
        <v>1355000560056512</v>
      </c>
      <c r="C229" s="111">
        <v>2023</v>
      </c>
      <c r="D229" s="111">
        <v>15</v>
      </c>
      <c r="E229" s="111">
        <v>1</v>
      </c>
      <c r="F229" s="111">
        <v>3</v>
      </c>
      <c r="G229" s="111">
        <v>5</v>
      </c>
      <c r="H229" s="111">
        <v>5000</v>
      </c>
      <c r="I229" s="111">
        <v>5600</v>
      </c>
      <c r="J229" s="111">
        <v>565</v>
      </c>
      <c r="K229" s="112">
        <v>1</v>
      </c>
      <c r="L229" s="112">
        <v>2</v>
      </c>
      <c r="M229" s="134" t="s">
        <v>217</v>
      </c>
      <c r="N229" s="114">
        <f>IFERROR(VLOOKUP($B229,[5]MEX!$B$51:$S$1084,13,0),0)</f>
        <v>0</v>
      </c>
      <c r="O229" s="114">
        <f>IFERROR(VLOOKUP($B229,[5]MEX!$B$51:$S$1084,14,0),0)</f>
        <v>0</v>
      </c>
      <c r="P229" s="114">
        <f t="shared" si="176"/>
        <v>0</v>
      </c>
      <c r="Q229" s="135" t="s">
        <v>60</v>
      </c>
      <c r="R229" s="116">
        <f>IFERROR(VLOOKUP($B229,[5]MEX!$B$51:$S$1084,17,0),0)</f>
        <v>0</v>
      </c>
      <c r="S229" s="116">
        <f>IFERROR(VLOOKUP($B229,[5]MEX!$B$51:$S$1084,18,0),0)</f>
        <v>0</v>
      </c>
      <c r="T229" s="114">
        <v>0</v>
      </c>
      <c r="U229" s="114">
        <v>0</v>
      </c>
      <c r="V229" s="114">
        <v>0</v>
      </c>
      <c r="W229" s="114">
        <v>0</v>
      </c>
      <c r="X229" s="114">
        <v>0</v>
      </c>
      <c r="Y229" s="114">
        <v>0</v>
      </c>
      <c r="Z229" s="114">
        <v>0</v>
      </c>
      <c r="AA229" s="114">
        <v>0</v>
      </c>
      <c r="AB229" s="114">
        <f t="shared" ref="AB229:AC247" si="199">N229+T229-X229</f>
        <v>0</v>
      </c>
      <c r="AC229" s="114">
        <f t="shared" si="199"/>
        <v>0</v>
      </c>
      <c r="AD229" s="114">
        <f t="shared" si="163"/>
        <v>0</v>
      </c>
      <c r="AE229" s="114">
        <v>0</v>
      </c>
      <c r="AF229" s="114">
        <v>0</v>
      </c>
      <c r="AG229" s="114">
        <f t="shared" si="164"/>
        <v>0</v>
      </c>
      <c r="AH229" s="114">
        <v>0</v>
      </c>
      <c r="AI229" s="114">
        <v>0</v>
      </c>
      <c r="AJ229" s="114">
        <f t="shared" si="165"/>
        <v>0</v>
      </c>
      <c r="AK229" s="114">
        <v>0</v>
      </c>
      <c r="AL229" s="114">
        <v>0</v>
      </c>
      <c r="AM229" s="114">
        <f t="shared" si="166"/>
        <v>0</v>
      </c>
      <c r="AN229" s="114">
        <v>0</v>
      </c>
      <c r="AO229" s="114">
        <v>0</v>
      </c>
      <c r="AP229" s="114">
        <f t="shared" si="167"/>
        <v>0</v>
      </c>
      <c r="AQ229" s="114">
        <f t="shared" ref="AQ229:AR247" si="200">AB229-AE229-AH229-AK229-AN229</f>
        <v>0</v>
      </c>
      <c r="AR229" s="114">
        <f t="shared" si="200"/>
        <v>0</v>
      </c>
      <c r="AS229" s="114">
        <f t="shared" si="168"/>
        <v>0</v>
      </c>
      <c r="AT229" s="114">
        <f t="shared" ref="AT229:AU247" si="201">R229+V229-Z229</f>
        <v>0</v>
      </c>
      <c r="AU229" s="114">
        <f t="shared" si="201"/>
        <v>0</v>
      </c>
      <c r="AV229" s="114">
        <v>0</v>
      </c>
      <c r="AW229" s="114">
        <v>0</v>
      </c>
      <c r="AX229" s="114">
        <v>0</v>
      </c>
      <c r="AY229" s="114">
        <v>0</v>
      </c>
      <c r="AZ229" s="114">
        <f t="shared" si="175"/>
        <v>0</v>
      </c>
      <c r="BA229" s="114">
        <f t="shared" si="175"/>
        <v>0</v>
      </c>
    </row>
    <row r="230" spans="2:53" ht="29.25" hidden="1">
      <c r="B230" s="73" t="str">
        <f t="shared" si="126"/>
        <v>1355000560056522</v>
      </c>
      <c r="C230" s="111">
        <v>2023</v>
      </c>
      <c r="D230" s="111">
        <v>15</v>
      </c>
      <c r="E230" s="111">
        <v>1</v>
      </c>
      <c r="F230" s="111">
        <v>3</v>
      </c>
      <c r="G230" s="111">
        <v>5</v>
      </c>
      <c r="H230" s="111">
        <v>5000</v>
      </c>
      <c r="I230" s="111">
        <v>5600</v>
      </c>
      <c r="J230" s="111">
        <v>565</v>
      </c>
      <c r="K230" s="112">
        <v>2</v>
      </c>
      <c r="L230" s="112">
        <v>2</v>
      </c>
      <c r="M230" s="134" t="s">
        <v>218</v>
      </c>
      <c r="N230" s="114">
        <f>IFERROR(VLOOKUP($B230,[5]MEX!$B$51:$S$1084,13,0),0)</f>
        <v>0</v>
      </c>
      <c r="O230" s="114">
        <f>IFERROR(VLOOKUP($B230,[5]MEX!$B$51:$S$1084,14,0),0)</f>
        <v>0</v>
      </c>
      <c r="P230" s="114">
        <f t="shared" si="176"/>
        <v>0</v>
      </c>
      <c r="Q230" s="135" t="s">
        <v>60</v>
      </c>
      <c r="R230" s="116">
        <f>IFERROR(VLOOKUP($B230,[5]MEX!$B$51:$S$1084,17,0),0)</f>
        <v>0</v>
      </c>
      <c r="S230" s="116">
        <f>IFERROR(VLOOKUP($B230,[5]MEX!$B$51:$S$1084,18,0),0)</f>
        <v>0</v>
      </c>
      <c r="T230" s="114">
        <v>0</v>
      </c>
      <c r="U230" s="114">
        <v>0</v>
      </c>
      <c r="V230" s="114">
        <v>0</v>
      </c>
      <c r="W230" s="114">
        <v>0</v>
      </c>
      <c r="X230" s="114">
        <v>0</v>
      </c>
      <c r="Y230" s="114">
        <v>0</v>
      </c>
      <c r="Z230" s="114">
        <v>0</v>
      </c>
      <c r="AA230" s="114">
        <v>0</v>
      </c>
      <c r="AB230" s="114">
        <f t="shared" si="199"/>
        <v>0</v>
      </c>
      <c r="AC230" s="114">
        <f t="shared" si="199"/>
        <v>0</v>
      </c>
      <c r="AD230" s="114">
        <f t="shared" si="163"/>
        <v>0</v>
      </c>
      <c r="AE230" s="114">
        <v>0</v>
      </c>
      <c r="AF230" s="114">
        <v>0</v>
      </c>
      <c r="AG230" s="114">
        <f t="shared" si="164"/>
        <v>0</v>
      </c>
      <c r="AH230" s="114">
        <v>0</v>
      </c>
      <c r="AI230" s="114">
        <v>0</v>
      </c>
      <c r="AJ230" s="114">
        <f t="shared" si="165"/>
        <v>0</v>
      </c>
      <c r="AK230" s="114">
        <v>0</v>
      </c>
      <c r="AL230" s="114">
        <v>0</v>
      </c>
      <c r="AM230" s="114">
        <f t="shared" si="166"/>
        <v>0</v>
      </c>
      <c r="AN230" s="114">
        <v>0</v>
      </c>
      <c r="AO230" s="114">
        <v>0</v>
      </c>
      <c r="AP230" s="114">
        <f t="shared" si="167"/>
        <v>0</v>
      </c>
      <c r="AQ230" s="114">
        <f t="shared" si="200"/>
        <v>0</v>
      </c>
      <c r="AR230" s="114">
        <f t="shared" si="200"/>
        <v>0</v>
      </c>
      <c r="AS230" s="114">
        <f t="shared" si="168"/>
        <v>0</v>
      </c>
      <c r="AT230" s="114">
        <f t="shared" si="201"/>
        <v>0</v>
      </c>
      <c r="AU230" s="114">
        <f t="shared" si="201"/>
        <v>0</v>
      </c>
      <c r="AV230" s="114">
        <v>0</v>
      </c>
      <c r="AW230" s="114">
        <v>0</v>
      </c>
      <c r="AX230" s="114">
        <v>0</v>
      </c>
      <c r="AY230" s="114">
        <v>0</v>
      </c>
      <c r="AZ230" s="114">
        <f t="shared" si="175"/>
        <v>0</v>
      </c>
      <c r="BA230" s="114">
        <f t="shared" si="175"/>
        <v>0</v>
      </c>
    </row>
    <row r="231" spans="2:53" ht="29.25" hidden="1">
      <c r="B231" s="73" t="str">
        <f t="shared" si="126"/>
        <v>1355000560056532</v>
      </c>
      <c r="C231" s="111">
        <v>2023</v>
      </c>
      <c r="D231" s="111">
        <v>15</v>
      </c>
      <c r="E231" s="111">
        <v>1</v>
      </c>
      <c r="F231" s="111">
        <v>3</v>
      </c>
      <c r="G231" s="111">
        <v>5</v>
      </c>
      <c r="H231" s="111">
        <v>5000</v>
      </c>
      <c r="I231" s="111">
        <v>5600</v>
      </c>
      <c r="J231" s="111">
        <v>565</v>
      </c>
      <c r="K231" s="112">
        <v>3</v>
      </c>
      <c r="L231" s="112">
        <v>2</v>
      </c>
      <c r="M231" s="134" t="s">
        <v>219</v>
      </c>
      <c r="N231" s="114">
        <f>IFERROR(VLOOKUP($B231,[5]MEX!$B$51:$S$1084,13,0),0)</f>
        <v>0</v>
      </c>
      <c r="O231" s="114">
        <f>IFERROR(VLOOKUP($B231,[5]MEX!$B$51:$S$1084,14,0),0)</f>
        <v>0</v>
      </c>
      <c r="P231" s="114">
        <f t="shared" si="176"/>
        <v>0</v>
      </c>
      <c r="Q231" s="135" t="s">
        <v>60</v>
      </c>
      <c r="R231" s="116">
        <f>IFERROR(VLOOKUP($B231,[5]MEX!$B$51:$S$1084,17,0),0)</f>
        <v>0</v>
      </c>
      <c r="S231" s="116">
        <f>IFERROR(VLOOKUP($B231,[5]MEX!$B$51:$S$1084,18,0),0)</f>
        <v>0</v>
      </c>
      <c r="T231" s="114">
        <v>0</v>
      </c>
      <c r="U231" s="114">
        <v>0</v>
      </c>
      <c r="V231" s="114">
        <v>0</v>
      </c>
      <c r="W231" s="114">
        <v>0</v>
      </c>
      <c r="X231" s="114">
        <v>0</v>
      </c>
      <c r="Y231" s="114">
        <v>0</v>
      </c>
      <c r="Z231" s="114">
        <v>0</v>
      </c>
      <c r="AA231" s="114">
        <v>0</v>
      </c>
      <c r="AB231" s="114">
        <f t="shared" si="199"/>
        <v>0</v>
      </c>
      <c r="AC231" s="114">
        <f t="shared" si="199"/>
        <v>0</v>
      </c>
      <c r="AD231" s="114">
        <f t="shared" si="163"/>
        <v>0</v>
      </c>
      <c r="AE231" s="114">
        <v>0</v>
      </c>
      <c r="AF231" s="114">
        <v>0</v>
      </c>
      <c r="AG231" s="114">
        <f t="shared" si="164"/>
        <v>0</v>
      </c>
      <c r="AH231" s="114">
        <v>0</v>
      </c>
      <c r="AI231" s="114">
        <v>0</v>
      </c>
      <c r="AJ231" s="114">
        <f t="shared" si="165"/>
        <v>0</v>
      </c>
      <c r="AK231" s="114">
        <v>0</v>
      </c>
      <c r="AL231" s="114">
        <v>0</v>
      </c>
      <c r="AM231" s="114">
        <f t="shared" si="166"/>
        <v>0</v>
      </c>
      <c r="AN231" s="114">
        <v>0</v>
      </c>
      <c r="AO231" s="114">
        <v>0</v>
      </c>
      <c r="AP231" s="114">
        <f t="shared" si="167"/>
        <v>0</v>
      </c>
      <c r="AQ231" s="114">
        <f t="shared" si="200"/>
        <v>0</v>
      </c>
      <c r="AR231" s="114">
        <f t="shared" si="200"/>
        <v>0</v>
      </c>
      <c r="AS231" s="114">
        <f t="shared" si="168"/>
        <v>0</v>
      </c>
      <c r="AT231" s="114">
        <f t="shared" si="201"/>
        <v>0</v>
      </c>
      <c r="AU231" s="114">
        <f t="shared" si="201"/>
        <v>0</v>
      </c>
      <c r="AV231" s="114">
        <v>0</v>
      </c>
      <c r="AW231" s="114">
        <v>0</v>
      </c>
      <c r="AX231" s="114">
        <v>0</v>
      </c>
      <c r="AY231" s="114">
        <v>0</v>
      </c>
      <c r="AZ231" s="114">
        <f t="shared" si="175"/>
        <v>0</v>
      </c>
      <c r="BA231" s="114">
        <f t="shared" si="175"/>
        <v>0</v>
      </c>
    </row>
    <row r="232" spans="2:53" ht="29.25" hidden="1">
      <c r="B232" s="73" t="str">
        <f t="shared" si="126"/>
        <v>1355000560056542</v>
      </c>
      <c r="C232" s="111">
        <v>2023</v>
      </c>
      <c r="D232" s="111">
        <v>15</v>
      </c>
      <c r="E232" s="111">
        <v>1</v>
      </c>
      <c r="F232" s="111">
        <v>3</v>
      </c>
      <c r="G232" s="111">
        <v>5</v>
      </c>
      <c r="H232" s="111">
        <v>5000</v>
      </c>
      <c r="I232" s="111">
        <v>5600</v>
      </c>
      <c r="J232" s="111">
        <v>565</v>
      </c>
      <c r="K232" s="112">
        <v>4</v>
      </c>
      <c r="L232" s="112">
        <v>2</v>
      </c>
      <c r="M232" s="134" t="s">
        <v>220</v>
      </c>
      <c r="N232" s="114">
        <f>IFERROR(VLOOKUP($B232,[5]MEX!$B$51:$S$1084,13,0),0)</f>
        <v>0</v>
      </c>
      <c r="O232" s="114">
        <f>IFERROR(VLOOKUP($B232,[5]MEX!$B$51:$S$1084,14,0),0)</f>
        <v>0</v>
      </c>
      <c r="P232" s="114">
        <f t="shared" si="176"/>
        <v>0</v>
      </c>
      <c r="Q232" s="135" t="s">
        <v>60</v>
      </c>
      <c r="R232" s="116">
        <f>IFERROR(VLOOKUP($B232,[5]MEX!$B$51:$S$1084,17,0),0)</f>
        <v>0</v>
      </c>
      <c r="S232" s="116">
        <f>IFERROR(VLOOKUP($B232,[5]MEX!$B$51:$S$1084,18,0),0)</f>
        <v>0</v>
      </c>
      <c r="T232" s="114">
        <v>0</v>
      </c>
      <c r="U232" s="114">
        <v>0</v>
      </c>
      <c r="V232" s="114">
        <v>0</v>
      </c>
      <c r="W232" s="114">
        <v>0</v>
      </c>
      <c r="X232" s="114">
        <v>0</v>
      </c>
      <c r="Y232" s="114">
        <v>0</v>
      </c>
      <c r="Z232" s="114">
        <v>0</v>
      </c>
      <c r="AA232" s="114">
        <v>0</v>
      </c>
      <c r="AB232" s="114">
        <f t="shared" si="199"/>
        <v>0</v>
      </c>
      <c r="AC232" s="114">
        <f t="shared" si="199"/>
        <v>0</v>
      </c>
      <c r="AD232" s="114">
        <f t="shared" si="163"/>
        <v>0</v>
      </c>
      <c r="AE232" s="114">
        <v>0</v>
      </c>
      <c r="AF232" s="114">
        <v>0</v>
      </c>
      <c r="AG232" s="114">
        <f t="shared" si="164"/>
        <v>0</v>
      </c>
      <c r="AH232" s="114">
        <v>0</v>
      </c>
      <c r="AI232" s="114">
        <v>0</v>
      </c>
      <c r="AJ232" s="114">
        <f t="shared" si="165"/>
        <v>0</v>
      </c>
      <c r="AK232" s="114">
        <v>0</v>
      </c>
      <c r="AL232" s="114">
        <v>0</v>
      </c>
      <c r="AM232" s="114">
        <f t="shared" si="166"/>
        <v>0</v>
      </c>
      <c r="AN232" s="114">
        <v>0</v>
      </c>
      <c r="AO232" s="114">
        <v>0</v>
      </c>
      <c r="AP232" s="114">
        <f t="shared" si="167"/>
        <v>0</v>
      </c>
      <c r="AQ232" s="114">
        <f t="shared" si="200"/>
        <v>0</v>
      </c>
      <c r="AR232" s="114">
        <f t="shared" si="200"/>
        <v>0</v>
      </c>
      <c r="AS232" s="114">
        <f t="shared" si="168"/>
        <v>0</v>
      </c>
      <c r="AT232" s="114">
        <f t="shared" si="201"/>
        <v>0</v>
      </c>
      <c r="AU232" s="114">
        <f t="shared" si="201"/>
        <v>0</v>
      </c>
      <c r="AV232" s="114">
        <v>0</v>
      </c>
      <c r="AW232" s="114">
        <v>0</v>
      </c>
      <c r="AX232" s="114">
        <v>0</v>
      </c>
      <c r="AY232" s="114">
        <v>0</v>
      </c>
      <c r="AZ232" s="114">
        <f t="shared" si="175"/>
        <v>0</v>
      </c>
      <c r="BA232" s="114">
        <f t="shared" si="175"/>
        <v>0</v>
      </c>
    </row>
    <row r="233" spans="2:53" ht="87.75" hidden="1">
      <c r="B233" s="73" t="str">
        <f t="shared" si="126"/>
        <v>1355000560056552</v>
      </c>
      <c r="C233" s="111">
        <v>2023</v>
      </c>
      <c r="D233" s="111">
        <v>15</v>
      </c>
      <c r="E233" s="111">
        <v>1</v>
      </c>
      <c r="F233" s="111">
        <v>3</v>
      </c>
      <c r="G233" s="111">
        <v>5</v>
      </c>
      <c r="H233" s="111">
        <v>5000</v>
      </c>
      <c r="I233" s="111">
        <v>5600</v>
      </c>
      <c r="J233" s="111">
        <v>565</v>
      </c>
      <c r="K233" s="112">
        <v>5</v>
      </c>
      <c r="L233" s="112">
        <v>2</v>
      </c>
      <c r="M233" s="134" t="s">
        <v>221</v>
      </c>
      <c r="N233" s="114">
        <f>IFERROR(VLOOKUP($B233,[5]MEX!$B$51:$S$1084,13,0),0)</f>
        <v>0</v>
      </c>
      <c r="O233" s="114">
        <f>IFERROR(VLOOKUP($B233,[5]MEX!$B$51:$S$1084,14,0),0)</f>
        <v>0</v>
      </c>
      <c r="P233" s="114">
        <f t="shared" si="176"/>
        <v>0</v>
      </c>
      <c r="Q233" s="135" t="s">
        <v>60</v>
      </c>
      <c r="R233" s="116">
        <f>IFERROR(VLOOKUP($B233,[5]MEX!$B$51:$S$1084,17,0),0)</f>
        <v>0</v>
      </c>
      <c r="S233" s="116">
        <f>IFERROR(VLOOKUP($B233,[5]MEX!$B$51:$S$1084,18,0),0)</f>
        <v>0</v>
      </c>
      <c r="T233" s="114">
        <v>0</v>
      </c>
      <c r="U233" s="114">
        <v>0</v>
      </c>
      <c r="V233" s="114">
        <v>0</v>
      </c>
      <c r="W233" s="114">
        <v>0</v>
      </c>
      <c r="X233" s="114">
        <v>0</v>
      </c>
      <c r="Y233" s="114">
        <v>0</v>
      </c>
      <c r="Z233" s="114">
        <v>0</v>
      </c>
      <c r="AA233" s="114">
        <v>0</v>
      </c>
      <c r="AB233" s="114">
        <f t="shared" si="199"/>
        <v>0</v>
      </c>
      <c r="AC233" s="114">
        <f t="shared" si="199"/>
        <v>0</v>
      </c>
      <c r="AD233" s="114">
        <f t="shared" si="163"/>
        <v>0</v>
      </c>
      <c r="AE233" s="114">
        <v>0</v>
      </c>
      <c r="AF233" s="114">
        <v>0</v>
      </c>
      <c r="AG233" s="114">
        <f t="shared" si="164"/>
        <v>0</v>
      </c>
      <c r="AH233" s="114">
        <v>0</v>
      </c>
      <c r="AI233" s="114">
        <v>0</v>
      </c>
      <c r="AJ233" s="114">
        <f t="shared" si="165"/>
        <v>0</v>
      </c>
      <c r="AK233" s="114">
        <v>0</v>
      </c>
      <c r="AL233" s="114">
        <v>0</v>
      </c>
      <c r="AM233" s="114">
        <f t="shared" si="166"/>
        <v>0</v>
      </c>
      <c r="AN233" s="114">
        <v>0</v>
      </c>
      <c r="AO233" s="114">
        <v>0</v>
      </c>
      <c r="AP233" s="114">
        <f t="shared" si="167"/>
        <v>0</v>
      </c>
      <c r="AQ233" s="114">
        <f t="shared" si="200"/>
        <v>0</v>
      </c>
      <c r="AR233" s="114">
        <f t="shared" si="200"/>
        <v>0</v>
      </c>
      <c r="AS233" s="114">
        <f t="shared" si="168"/>
        <v>0</v>
      </c>
      <c r="AT233" s="114">
        <f t="shared" si="201"/>
        <v>0</v>
      </c>
      <c r="AU233" s="114">
        <f t="shared" si="201"/>
        <v>0</v>
      </c>
      <c r="AV233" s="114">
        <v>0</v>
      </c>
      <c r="AW233" s="114">
        <v>0</v>
      </c>
      <c r="AX233" s="114">
        <v>0</v>
      </c>
      <c r="AY233" s="114">
        <v>0</v>
      </c>
      <c r="AZ233" s="114">
        <f t="shared" si="175"/>
        <v>0</v>
      </c>
      <c r="BA233" s="114">
        <f t="shared" si="175"/>
        <v>0</v>
      </c>
    </row>
    <row r="234" spans="2:53" ht="29.25" hidden="1">
      <c r="B234" s="73" t="str">
        <f t="shared" si="126"/>
        <v>1355000560056562</v>
      </c>
      <c r="C234" s="111">
        <v>2023</v>
      </c>
      <c r="D234" s="111">
        <v>15</v>
      </c>
      <c r="E234" s="111">
        <v>1</v>
      </c>
      <c r="F234" s="111">
        <v>3</v>
      </c>
      <c r="G234" s="111">
        <v>5</v>
      </c>
      <c r="H234" s="111">
        <v>5000</v>
      </c>
      <c r="I234" s="111">
        <v>5600</v>
      </c>
      <c r="J234" s="111">
        <v>565</v>
      </c>
      <c r="K234" s="112">
        <v>6</v>
      </c>
      <c r="L234" s="112">
        <v>2</v>
      </c>
      <c r="M234" s="134" t="s">
        <v>222</v>
      </c>
      <c r="N234" s="114">
        <f>IFERROR(VLOOKUP($B234,[5]MEX!$B$51:$S$1084,13,0),0)</f>
        <v>0</v>
      </c>
      <c r="O234" s="114">
        <f>IFERROR(VLOOKUP($B234,[5]MEX!$B$51:$S$1084,14,0),0)</f>
        <v>0</v>
      </c>
      <c r="P234" s="114">
        <f t="shared" si="176"/>
        <v>0</v>
      </c>
      <c r="Q234" s="135" t="s">
        <v>60</v>
      </c>
      <c r="R234" s="116">
        <f>IFERROR(VLOOKUP($B234,[5]MEX!$B$51:$S$1084,17,0),0)</f>
        <v>0</v>
      </c>
      <c r="S234" s="116">
        <f>IFERROR(VLOOKUP($B234,[5]MEX!$B$51:$S$1084,18,0),0)</f>
        <v>0</v>
      </c>
      <c r="T234" s="114">
        <v>0</v>
      </c>
      <c r="U234" s="114">
        <v>0</v>
      </c>
      <c r="V234" s="114">
        <v>0</v>
      </c>
      <c r="W234" s="114">
        <v>0</v>
      </c>
      <c r="X234" s="114">
        <v>0</v>
      </c>
      <c r="Y234" s="114">
        <v>0</v>
      </c>
      <c r="Z234" s="114">
        <v>0</v>
      </c>
      <c r="AA234" s="114">
        <v>0</v>
      </c>
      <c r="AB234" s="114">
        <f t="shared" si="199"/>
        <v>0</v>
      </c>
      <c r="AC234" s="114">
        <f t="shared" si="199"/>
        <v>0</v>
      </c>
      <c r="AD234" s="114">
        <f t="shared" si="163"/>
        <v>0</v>
      </c>
      <c r="AE234" s="114">
        <v>0</v>
      </c>
      <c r="AF234" s="114">
        <v>0</v>
      </c>
      <c r="AG234" s="114">
        <f t="shared" si="164"/>
        <v>0</v>
      </c>
      <c r="AH234" s="114">
        <v>0</v>
      </c>
      <c r="AI234" s="114">
        <v>0</v>
      </c>
      <c r="AJ234" s="114">
        <f t="shared" si="165"/>
        <v>0</v>
      </c>
      <c r="AK234" s="114">
        <v>0</v>
      </c>
      <c r="AL234" s="114">
        <v>0</v>
      </c>
      <c r="AM234" s="114">
        <f t="shared" si="166"/>
        <v>0</v>
      </c>
      <c r="AN234" s="114">
        <v>0</v>
      </c>
      <c r="AO234" s="114">
        <v>0</v>
      </c>
      <c r="AP234" s="114">
        <f t="shared" si="167"/>
        <v>0</v>
      </c>
      <c r="AQ234" s="114">
        <f t="shared" si="200"/>
        <v>0</v>
      </c>
      <c r="AR234" s="114">
        <f t="shared" si="200"/>
        <v>0</v>
      </c>
      <c r="AS234" s="114">
        <f t="shared" si="168"/>
        <v>0</v>
      </c>
      <c r="AT234" s="114">
        <f t="shared" si="201"/>
        <v>0</v>
      </c>
      <c r="AU234" s="114">
        <f t="shared" si="201"/>
        <v>0</v>
      </c>
      <c r="AV234" s="114">
        <v>0</v>
      </c>
      <c r="AW234" s="114">
        <v>0</v>
      </c>
      <c r="AX234" s="114">
        <v>0</v>
      </c>
      <c r="AY234" s="114">
        <v>0</v>
      </c>
      <c r="AZ234" s="114">
        <f t="shared" si="175"/>
        <v>0</v>
      </c>
      <c r="BA234" s="114">
        <f t="shared" si="175"/>
        <v>0</v>
      </c>
    </row>
    <row r="235" spans="2:53" ht="29.25" hidden="1">
      <c r="B235" s="73" t="str">
        <f t="shared" si="126"/>
        <v>1355000560056572</v>
      </c>
      <c r="C235" s="111">
        <v>2023</v>
      </c>
      <c r="D235" s="111">
        <v>15</v>
      </c>
      <c r="E235" s="111">
        <v>1</v>
      </c>
      <c r="F235" s="111">
        <v>3</v>
      </c>
      <c r="G235" s="111">
        <v>5</v>
      </c>
      <c r="H235" s="111">
        <v>5000</v>
      </c>
      <c r="I235" s="111">
        <v>5600</v>
      </c>
      <c r="J235" s="111">
        <v>565</v>
      </c>
      <c r="K235" s="112">
        <v>7</v>
      </c>
      <c r="L235" s="112">
        <v>2</v>
      </c>
      <c r="M235" s="134" t="s">
        <v>223</v>
      </c>
      <c r="N235" s="114">
        <f>IFERROR(VLOOKUP($B235,[5]MEX!$B$51:$S$1084,13,0),0)</f>
        <v>0</v>
      </c>
      <c r="O235" s="114">
        <f>IFERROR(VLOOKUP($B235,[5]MEX!$B$51:$S$1084,14,0),0)</f>
        <v>0</v>
      </c>
      <c r="P235" s="114">
        <f t="shared" si="176"/>
        <v>0</v>
      </c>
      <c r="Q235" s="135" t="s">
        <v>60</v>
      </c>
      <c r="R235" s="116">
        <f>IFERROR(VLOOKUP($B235,[5]MEX!$B$51:$S$1084,17,0),0)</f>
        <v>0</v>
      </c>
      <c r="S235" s="116">
        <f>IFERROR(VLOOKUP($B235,[5]MEX!$B$51:$S$1084,18,0),0)</f>
        <v>0</v>
      </c>
      <c r="T235" s="114">
        <v>0</v>
      </c>
      <c r="U235" s="114">
        <v>0</v>
      </c>
      <c r="V235" s="114">
        <v>0</v>
      </c>
      <c r="W235" s="114">
        <v>0</v>
      </c>
      <c r="X235" s="114">
        <v>0</v>
      </c>
      <c r="Y235" s="114">
        <v>0</v>
      </c>
      <c r="Z235" s="114">
        <v>0</v>
      </c>
      <c r="AA235" s="114">
        <v>0</v>
      </c>
      <c r="AB235" s="114">
        <f t="shared" si="199"/>
        <v>0</v>
      </c>
      <c r="AC235" s="114">
        <f t="shared" si="199"/>
        <v>0</v>
      </c>
      <c r="AD235" s="114">
        <f t="shared" si="163"/>
        <v>0</v>
      </c>
      <c r="AE235" s="114">
        <v>0</v>
      </c>
      <c r="AF235" s="114">
        <v>0</v>
      </c>
      <c r="AG235" s="114">
        <f t="shared" si="164"/>
        <v>0</v>
      </c>
      <c r="AH235" s="114">
        <v>0</v>
      </c>
      <c r="AI235" s="114">
        <v>0</v>
      </c>
      <c r="AJ235" s="114">
        <f t="shared" si="165"/>
        <v>0</v>
      </c>
      <c r="AK235" s="114">
        <v>0</v>
      </c>
      <c r="AL235" s="114">
        <v>0</v>
      </c>
      <c r="AM235" s="114">
        <f t="shared" si="166"/>
        <v>0</v>
      </c>
      <c r="AN235" s="114">
        <v>0</v>
      </c>
      <c r="AO235" s="114">
        <v>0</v>
      </c>
      <c r="AP235" s="114">
        <f t="shared" si="167"/>
        <v>0</v>
      </c>
      <c r="AQ235" s="114">
        <f t="shared" si="200"/>
        <v>0</v>
      </c>
      <c r="AR235" s="114">
        <f t="shared" si="200"/>
        <v>0</v>
      </c>
      <c r="AS235" s="114">
        <f t="shared" si="168"/>
        <v>0</v>
      </c>
      <c r="AT235" s="114">
        <f t="shared" si="201"/>
        <v>0</v>
      </c>
      <c r="AU235" s="114">
        <f t="shared" si="201"/>
        <v>0</v>
      </c>
      <c r="AV235" s="114">
        <v>0</v>
      </c>
      <c r="AW235" s="114">
        <v>0</v>
      </c>
      <c r="AX235" s="114">
        <v>0</v>
      </c>
      <c r="AY235" s="114">
        <v>0</v>
      </c>
      <c r="AZ235" s="114">
        <f t="shared" si="175"/>
        <v>0</v>
      </c>
      <c r="BA235" s="114">
        <f t="shared" si="175"/>
        <v>0</v>
      </c>
    </row>
    <row r="236" spans="2:53" ht="29.25" hidden="1">
      <c r="B236" s="73" t="str">
        <f t="shared" si="126"/>
        <v>1355000560056582</v>
      </c>
      <c r="C236" s="111">
        <v>2023</v>
      </c>
      <c r="D236" s="111">
        <v>15</v>
      </c>
      <c r="E236" s="111">
        <v>1</v>
      </c>
      <c r="F236" s="111">
        <v>3</v>
      </c>
      <c r="G236" s="111">
        <v>5</v>
      </c>
      <c r="H236" s="111">
        <v>5000</v>
      </c>
      <c r="I236" s="111">
        <v>5600</v>
      </c>
      <c r="J236" s="111">
        <v>565</v>
      </c>
      <c r="K236" s="112">
        <v>8</v>
      </c>
      <c r="L236" s="112">
        <v>2</v>
      </c>
      <c r="M236" s="134" t="s">
        <v>224</v>
      </c>
      <c r="N236" s="114">
        <f>IFERROR(VLOOKUP($B236,[5]MEX!$B$51:$S$1084,13,0),0)</f>
        <v>0</v>
      </c>
      <c r="O236" s="114">
        <f>IFERROR(VLOOKUP($B236,[5]MEX!$B$51:$S$1084,14,0),0)</f>
        <v>0</v>
      </c>
      <c r="P236" s="114">
        <f t="shared" si="176"/>
        <v>0</v>
      </c>
      <c r="Q236" s="135" t="s">
        <v>60</v>
      </c>
      <c r="R236" s="116">
        <f>IFERROR(VLOOKUP($B236,[5]MEX!$B$51:$S$1084,17,0),0)</f>
        <v>0</v>
      </c>
      <c r="S236" s="116">
        <f>IFERROR(VLOOKUP($B236,[5]MEX!$B$51:$S$1084,18,0),0)</f>
        <v>0</v>
      </c>
      <c r="T236" s="114">
        <v>0</v>
      </c>
      <c r="U236" s="114">
        <v>0</v>
      </c>
      <c r="V236" s="114">
        <v>0</v>
      </c>
      <c r="W236" s="114">
        <v>0</v>
      </c>
      <c r="X236" s="114">
        <v>0</v>
      </c>
      <c r="Y236" s="114">
        <v>0</v>
      </c>
      <c r="Z236" s="114">
        <v>0</v>
      </c>
      <c r="AA236" s="114">
        <v>0</v>
      </c>
      <c r="AB236" s="114">
        <f t="shared" si="199"/>
        <v>0</v>
      </c>
      <c r="AC236" s="114">
        <f t="shared" si="199"/>
        <v>0</v>
      </c>
      <c r="AD236" s="114">
        <f t="shared" si="163"/>
        <v>0</v>
      </c>
      <c r="AE236" s="114">
        <v>0</v>
      </c>
      <c r="AF236" s="114">
        <v>0</v>
      </c>
      <c r="AG236" s="114">
        <f t="shared" si="164"/>
        <v>0</v>
      </c>
      <c r="AH236" s="114">
        <v>0</v>
      </c>
      <c r="AI236" s="114">
        <v>0</v>
      </c>
      <c r="AJ236" s="114">
        <f t="shared" si="165"/>
        <v>0</v>
      </c>
      <c r="AK236" s="114">
        <v>0</v>
      </c>
      <c r="AL236" s="114">
        <v>0</v>
      </c>
      <c r="AM236" s="114">
        <f t="shared" si="166"/>
        <v>0</v>
      </c>
      <c r="AN236" s="114">
        <v>0</v>
      </c>
      <c r="AO236" s="114">
        <v>0</v>
      </c>
      <c r="AP236" s="114">
        <f t="shared" si="167"/>
        <v>0</v>
      </c>
      <c r="AQ236" s="114">
        <f t="shared" si="200"/>
        <v>0</v>
      </c>
      <c r="AR236" s="114">
        <f t="shared" si="200"/>
        <v>0</v>
      </c>
      <c r="AS236" s="114">
        <f t="shared" si="168"/>
        <v>0</v>
      </c>
      <c r="AT236" s="114">
        <f t="shared" si="201"/>
        <v>0</v>
      </c>
      <c r="AU236" s="114">
        <f t="shared" si="201"/>
        <v>0</v>
      </c>
      <c r="AV236" s="114">
        <v>0</v>
      </c>
      <c r="AW236" s="114">
        <v>0</v>
      </c>
      <c r="AX236" s="114">
        <v>0</v>
      </c>
      <c r="AY236" s="114">
        <v>0</v>
      </c>
      <c r="AZ236" s="114">
        <f t="shared" si="175"/>
        <v>0</v>
      </c>
      <c r="BA236" s="114">
        <f t="shared" si="175"/>
        <v>0</v>
      </c>
    </row>
    <row r="237" spans="2:53" ht="29.25" hidden="1">
      <c r="B237" s="73" t="str">
        <f t="shared" si="126"/>
        <v>1355000560056592</v>
      </c>
      <c r="C237" s="111">
        <v>2023</v>
      </c>
      <c r="D237" s="111">
        <v>15</v>
      </c>
      <c r="E237" s="111">
        <v>1</v>
      </c>
      <c r="F237" s="111">
        <v>3</v>
      </c>
      <c r="G237" s="111">
        <v>5</v>
      </c>
      <c r="H237" s="111">
        <v>5000</v>
      </c>
      <c r="I237" s="111">
        <v>5600</v>
      </c>
      <c r="J237" s="111">
        <v>565</v>
      </c>
      <c r="K237" s="112">
        <v>9</v>
      </c>
      <c r="L237" s="112">
        <v>2</v>
      </c>
      <c r="M237" s="134" t="s">
        <v>225</v>
      </c>
      <c r="N237" s="114">
        <f>IFERROR(VLOOKUP($B237,[5]MEX!$B$51:$S$1084,13,0),0)</f>
        <v>0</v>
      </c>
      <c r="O237" s="114">
        <f>IFERROR(VLOOKUP($B237,[5]MEX!$B$51:$S$1084,14,0),0)</f>
        <v>0</v>
      </c>
      <c r="P237" s="114">
        <f t="shared" si="176"/>
        <v>0</v>
      </c>
      <c r="Q237" s="135" t="s">
        <v>163</v>
      </c>
      <c r="R237" s="116">
        <f>IFERROR(VLOOKUP($B237,[5]MEX!$B$51:$S$1084,17,0),0)</f>
        <v>0</v>
      </c>
      <c r="S237" s="116">
        <f>IFERROR(VLOOKUP($B237,[5]MEX!$B$51:$S$1084,18,0),0)</f>
        <v>0</v>
      </c>
      <c r="T237" s="114">
        <v>0</v>
      </c>
      <c r="U237" s="114">
        <v>0</v>
      </c>
      <c r="V237" s="114">
        <v>0</v>
      </c>
      <c r="W237" s="114">
        <v>0</v>
      </c>
      <c r="X237" s="114">
        <v>0</v>
      </c>
      <c r="Y237" s="114">
        <v>0</v>
      </c>
      <c r="Z237" s="114">
        <v>0</v>
      </c>
      <c r="AA237" s="114">
        <v>0</v>
      </c>
      <c r="AB237" s="114">
        <f t="shared" si="199"/>
        <v>0</v>
      </c>
      <c r="AC237" s="114">
        <f t="shared" si="199"/>
        <v>0</v>
      </c>
      <c r="AD237" s="114">
        <f t="shared" si="163"/>
        <v>0</v>
      </c>
      <c r="AE237" s="114">
        <v>0</v>
      </c>
      <c r="AF237" s="114">
        <v>0</v>
      </c>
      <c r="AG237" s="114">
        <f t="shared" si="164"/>
        <v>0</v>
      </c>
      <c r="AH237" s="114">
        <v>0</v>
      </c>
      <c r="AI237" s="114">
        <v>0</v>
      </c>
      <c r="AJ237" s="114">
        <f t="shared" si="165"/>
        <v>0</v>
      </c>
      <c r="AK237" s="114">
        <v>0</v>
      </c>
      <c r="AL237" s="114">
        <v>0</v>
      </c>
      <c r="AM237" s="114">
        <f t="shared" si="166"/>
        <v>0</v>
      </c>
      <c r="AN237" s="114">
        <v>0</v>
      </c>
      <c r="AO237" s="114">
        <v>0</v>
      </c>
      <c r="AP237" s="114">
        <f t="shared" si="167"/>
        <v>0</v>
      </c>
      <c r="AQ237" s="114">
        <f t="shared" si="200"/>
        <v>0</v>
      </c>
      <c r="AR237" s="114">
        <f t="shared" si="200"/>
        <v>0</v>
      </c>
      <c r="AS237" s="114">
        <f t="shared" si="168"/>
        <v>0</v>
      </c>
      <c r="AT237" s="114">
        <f t="shared" si="201"/>
        <v>0</v>
      </c>
      <c r="AU237" s="114">
        <f t="shared" si="201"/>
        <v>0</v>
      </c>
      <c r="AV237" s="114">
        <v>0</v>
      </c>
      <c r="AW237" s="114">
        <v>0</v>
      </c>
      <c r="AX237" s="114">
        <v>0</v>
      </c>
      <c r="AY237" s="114">
        <v>0</v>
      </c>
      <c r="AZ237" s="114">
        <f t="shared" si="175"/>
        <v>0</v>
      </c>
      <c r="BA237" s="114">
        <f t="shared" si="175"/>
        <v>0</v>
      </c>
    </row>
    <row r="238" spans="2:53" ht="29.25" hidden="1">
      <c r="B238" s="73" t="str">
        <f t="shared" si="126"/>
        <v>13550005600565102</v>
      </c>
      <c r="C238" s="111">
        <v>2023</v>
      </c>
      <c r="D238" s="111">
        <v>15</v>
      </c>
      <c r="E238" s="111">
        <v>1</v>
      </c>
      <c r="F238" s="111">
        <v>3</v>
      </c>
      <c r="G238" s="111">
        <v>5</v>
      </c>
      <c r="H238" s="111">
        <v>5000</v>
      </c>
      <c r="I238" s="111">
        <v>5600</v>
      </c>
      <c r="J238" s="111">
        <v>565</v>
      </c>
      <c r="K238" s="112">
        <v>10</v>
      </c>
      <c r="L238" s="112">
        <v>2</v>
      </c>
      <c r="M238" s="134" t="s">
        <v>226</v>
      </c>
      <c r="N238" s="114">
        <f>IFERROR(VLOOKUP($B238,[5]MEX!$B$51:$S$1084,13,0),0)</f>
        <v>0</v>
      </c>
      <c r="O238" s="114">
        <f>IFERROR(VLOOKUP($B238,[5]MEX!$B$51:$S$1084,14,0),0)</f>
        <v>0</v>
      </c>
      <c r="P238" s="114">
        <f t="shared" si="176"/>
        <v>0</v>
      </c>
      <c r="Q238" s="135" t="s">
        <v>163</v>
      </c>
      <c r="R238" s="116">
        <f>IFERROR(VLOOKUP($B238,[5]MEX!$B$51:$S$1084,17,0),0)</f>
        <v>0</v>
      </c>
      <c r="S238" s="116">
        <f>IFERROR(VLOOKUP($B238,[5]MEX!$B$51:$S$1084,18,0),0)</f>
        <v>0</v>
      </c>
      <c r="T238" s="114">
        <v>0</v>
      </c>
      <c r="U238" s="114">
        <v>0</v>
      </c>
      <c r="V238" s="114">
        <v>0</v>
      </c>
      <c r="W238" s="114">
        <v>0</v>
      </c>
      <c r="X238" s="114">
        <v>0</v>
      </c>
      <c r="Y238" s="114">
        <v>0</v>
      </c>
      <c r="Z238" s="114">
        <v>0</v>
      </c>
      <c r="AA238" s="114">
        <v>0</v>
      </c>
      <c r="AB238" s="114">
        <f t="shared" si="199"/>
        <v>0</v>
      </c>
      <c r="AC238" s="114">
        <f t="shared" si="199"/>
        <v>0</v>
      </c>
      <c r="AD238" s="114">
        <f t="shared" si="163"/>
        <v>0</v>
      </c>
      <c r="AE238" s="114">
        <v>0</v>
      </c>
      <c r="AF238" s="114">
        <v>0</v>
      </c>
      <c r="AG238" s="114">
        <f t="shared" si="164"/>
        <v>0</v>
      </c>
      <c r="AH238" s="114">
        <v>0</v>
      </c>
      <c r="AI238" s="114">
        <v>0</v>
      </c>
      <c r="AJ238" s="114">
        <f t="shared" si="165"/>
        <v>0</v>
      </c>
      <c r="AK238" s="114">
        <v>0</v>
      </c>
      <c r="AL238" s="114">
        <v>0</v>
      </c>
      <c r="AM238" s="114">
        <f t="shared" si="166"/>
        <v>0</v>
      </c>
      <c r="AN238" s="114">
        <v>0</v>
      </c>
      <c r="AO238" s="114">
        <v>0</v>
      </c>
      <c r="AP238" s="114">
        <f t="shared" si="167"/>
        <v>0</v>
      </c>
      <c r="AQ238" s="114">
        <f t="shared" si="200"/>
        <v>0</v>
      </c>
      <c r="AR238" s="114">
        <f t="shared" si="200"/>
        <v>0</v>
      </c>
      <c r="AS238" s="114">
        <f t="shared" si="168"/>
        <v>0</v>
      </c>
      <c r="AT238" s="114">
        <f t="shared" si="201"/>
        <v>0</v>
      </c>
      <c r="AU238" s="114">
        <f t="shared" si="201"/>
        <v>0</v>
      </c>
      <c r="AV238" s="114">
        <v>0</v>
      </c>
      <c r="AW238" s="114">
        <v>0</v>
      </c>
      <c r="AX238" s="114">
        <v>0</v>
      </c>
      <c r="AY238" s="114">
        <v>0</v>
      </c>
      <c r="AZ238" s="114">
        <f t="shared" si="175"/>
        <v>0</v>
      </c>
      <c r="BA238" s="114">
        <f t="shared" si="175"/>
        <v>0</v>
      </c>
    </row>
    <row r="239" spans="2:53" ht="58.5" hidden="1">
      <c r="B239" s="73" t="str">
        <f t="shared" si="126"/>
        <v>13550005600565112</v>
      </c>
      <c r="C239" s="111">
        <v>2023</v>
      </c>
      <c r="D239" s="111">
        <v>15</v>
      </c>
      <c r="E239" s="111">
        <v>1</v>
      </c>
      <c r="F239" s="111">
        <v>3</v>
      </c>
      <c r="G239" s="111">
        <v>5</v>
      </c>
      <c r="H239" s="111">
        <v>5000</v>
      </c>
      <c r="I239" s="111">
        <v>5600</v>
      </c>
      <c r="J239" s="111">
        <v>565</v>
      </c>
      <c r="K239" s="112">
        <v>11</v>
      </c>
      <c r="L239" s="112">
        <v>2</v>
      </c>
      <c r="M239" s="134" t="s">
        <v>227</v>
      </c>
      <c r="N239" s="114">
        <f>IFERROR(VLOOKUP($B239,[5]MEX!$B$51:$S$1084,13,0),0)</f>
        <v>0</v>
      </c>
      <c r="O239" s="114">
        <f>IFERROR(VLOOKUP($B239,[5]MEX!$B$51:$S$1084,14,0),0)</f>
        <v>0</v>
      </c>
      <c r="P239" s="114">
        <f t="shared" si="176"/>
        <v>0</v>
      </c>
      <c r="Q239" s="135" t="s">
        <v>206</v>
      </c>
      <c r="R239" s="116">
        <f>IFERROR(VLOOKUP($B239,[5]MEX!$B$51:$S$1084,17,0),0)</f>
        <v>0</v>
      </c>
      <c r="S239" s="116">
        <f>IFERROR(VLOOKUP($B239,[5]MEX!$B$51:$S$1084,18,0),0)</f>
        <v>0</v>
      </c>
      <c r="T239" s="114">
        <v>0</v>
      </c>
      <c r="U239" s="114">
        <v>0</v>
      </c>
      <c r="V239" s="114">
        <v>0</v>
      </c>
      <c r="W239" s="114">
        <v>0</v>
      </c>
      <c r="X239" s="114">
        <v>0</v>
      </c>
      <c r="Y239" s="114">
        <v>0</v>
      </c>
      <c r="Z239" s="114">
        <v>0</v>
      </c>
      <c r="AA239" s="114">
        <v>0</v>
      </c>
      <c r="AB239" s="114">
        <f t="shared" si="199"/>
        <v>0</v>
      </c>
      <c r="AC239" s="114">
        <f t="shared" si="199"/>
        <v>0</v>
      </c>
      <c r="AD239" s="114">
        <f t="shared" si="163"/>
        <v>0</v>
      </c>
      <c r="AE239" s="114">
        <v>0</v>
      </c>
      <c r="AF239" s="114">
        <v>0</v>
      </c>
      <c r="AG239" s="114">
        <f t="shared" si="164"/>
        <v>0</v>
      </c>
      <c r="AH239" s="114">
        <v>0</v>
      </c>
      <c r="AI239" s="114">
        <v>0</v>
      </c>
      <c r="AJ239" s="114">
        <f t="shared" si="165"/>
        <v>0</v>
      </c>
      <c r="AK239" s="114">
        <v>0</v>
      </c>
      <c r="AL239" s="114">
        <v>0</v>
      </c>
      <c r="AM239" s="114">
        <f t="shared" si="166"/>
        <v>0</v>
      </c>
      <c r="AN239" s="114">
        <v>0</v>
      </c>
      <c r="AO239" s="114">
        <v>0</v>
      </c>
      <c r="AP239" s="114">
        <f t="shared" si="167"/>
        <v>0</v>
      </c>
      <c r="AQ239" s="114">
        <f t="shared" si="200"/>
        <v>0</v>
      </c>
      <c r="AR239" s="114">
        <f t="shared" si="200"/>
        <v>0</v>
      </c>
      <c r="AS239" s="114">
        <f t="shared" si="168"/>
        <v>0</v>
      </c>
      <c r="AT239" s="114">
        <f t="shared" si="201"/>
        <v>0</v>
      </c>
      <c r="AU239" s="114">
        <f t="shared" si="201"/>
        <v>0</v>
      </c>
      <c r="AV239" s="114">
        <v>0</v>
      </c>
      <c r="AW239" s="114">
        <v>0</v>
      </c>
      <c r="AX239" s="114">
        <v>0</v>
      </c>
      <c r="AY239" s="114">
        <v>0</v>
      </c>
      <c r="AZ239" s="114">
        <f t="shared" si="175"/>
        <v>0</v>
      </c>
      <c r="BA239" s="114">
        <f t="shared" si="175"/>
        <v>0</v>
      </c>
    </row>
    <row r="240" spans="2:53" ht="58.5" hidden="1">
      <c r="B240" s="73" t="str">
        <f t="shared" si="126"/>
        <v>13550005600565122</v>
      </c>
      <c r="C240" s="111">
        <v>2023</v>
      </c>
      <c r="D240" s="111">
        <v>15</v>
      </c>
      <c r="E240" s="111">
        <v>1</v>
      </c>
      <c r="F240" s="111">
        <v>3</v>
      </c>
      <c r="G240" s="111">
        <v>5</v>
      </c>
      <c r="H240" s="111">
        <v>5000</v>
      </c>
      <c r="I240" s="111">
        <v>5600</v>
      </c>
      <c r="J240" s="111">
        <v>565</v>
      </c>
      <c r="K240" s="112">
        <v>12</v>
      </c>
      <c r="L240" s="112">
        <v>2</v>
      </c>
      <c r="M240" s="134" t="s">
        <v>228</v>
      </c>
      <c r="N240" s="114">
        <f>IFERROR(VLOOKUP($B240,[5]MEX!$B$51:$S$1084,13,0),0)</f>
        <v>0</v>
      </c>
      <c r="O240" s="114">
        <f>IFERROR(VLOOKUP($B240,[5]MEX!$B$51:$S$1084,14,0),0)</f>
        <v>0</v>
      </c>
      <c r="P240" s="114">
        <f t="shared" si="176"/>
        <v>0</v>
      </c>
      <c r="Q240" s="135" t="s">
        <v>206</v>
      </c>
      <c r="R240" s="116">
        <f>IFERROR(VLOOKUP($B240,[5]MEX!$B$51:$S$1084,17,0),0)</f>
        <v>0</v>
      </c>
      <c r="S240" s="116">
        <f>IFERROR(VLOOKUP($B240,[5]MEX!$B$51:$S$1084,18,0),0)</f>
        <v>0</v>
      </c>
      <c r="T240" s="114">
        <v>0</v>
      </c>
      <c r="U240" s="114">
        <v>0</v>
      </c>
      <c r="V240" s="114">
        <v>0</v>
      </c>
      <c r="W240" s="114">
        <v>0</v>
      </c>
      <c r="X240" s="114">
        <v>0</v>
      </c>
      <c r="Y240" s="114">
        <v>0</v>
      </c>
      <c r="Z240" s="114">
        <v>0</v>
      </c>
      <c r="AA240" s="114">
        <v>0</v>
      </c>
      <c r="AB240" s="114">
        <f t="shared" si="199"/>
        <v>0</v>
      </c>
      <c r="AC240" s="114">
        <f t="shared" si="199"/>
        <v>0</v>
      </c>
      <c r="AD240" s="114">
        <f t="shared" si="163"/>
        <v>0</v>
      </c>
      <c r="AE240" s="114">
        <v>0</v>
      </c>
      <c r="AF240" s="114">
        <v>0</v>
      </c>
      <c r="AG240" s="114">
        <f t="shared" si="164"/>
        <v>0</v>
      </c>
      <c r="AH240" s="114">
        <v>0</v>
      </c>
      <c r="AI240" s="114">
        <v>0</v>
      </c>
      <c r="AJ240" s="114">
        <f t="shared" si="165"/>
        <v>0</v>
      </c>
      <c r="AK240" s="114">
        <v>0</v>
      </c>
      <c r="AL240" s="114">
        <v>0</v>
      </c>
      <c r="AM240" s="114">
        <f t="shared" si="166"/>
        <v>0</v>
      </c>
      <c r="AN240" s="114">
        <v>0</v>
      </c>
      <c r="AO240" s="114">
        <v>0</v>
      </c>
      <c r="AP240" s="114">
        <f t="shared" si="167"/>
        <v>0</v>
      </c>
      <c r="AQ240" s="114">
        <f t="shared" si="200"/>
        <v>0</v>
      </c>
      <c r="AR240" s="114">
        <f t="shared" si="200"/>
        <v>0</v>
      </c>
      <c r="AS240" s="114">
        <f t="shared" si="168"/>
        <v>0</v>
      </c>
      <c r="AT240" s="114">
        <f t="shared" si="201"/>
        <v>0</v>
      </c>
      <c r="AU240" s="114">
        <f t="shared" si="201"/>
        <v>0</v>
      </c>
      <c r="AV240" s="114">
        <v>0</v>
      </c>
      <c r="AW240" s="114">
        <v>0</v>
      </c>
      <c r="AX240" s="114">
        <v>0</v>
      </c>
      <c r="AY240" s="114">
        <v>0</v>
      </c>
      <c r="AZ240" s="114">
        <f t="shared" si="175"/>
        <v>0</v>
      </c>
      <c r="BA240" s="114">
        <f t="shared" si="175"/>
        <v>0</v>
      </c>
    </row>
    <row r="241" spans="1:53" ht="58.5" hidden="1">
      <c r="B241" s="73" t="str">
        <f t="shared" si="126"/>
        <v>13550005600565132</v>
      </c>
      <c r="C241" s="111">
        <v>2023</v>
      </c>
      <c r="D241" s="111">
        <v>15</v>
      </c>
      <c r="E241" s="111">
        <v>1</v>
      </c>
      <c r="F241" s="111">
        <v>3</v>
      </c>
      <c r="G241" s="111">
        <v>5</v>
      </c>
      <c r="H241" s="111">
        <v>5000</v>
      </c>
      <c r="I241" s="111">
        <v>5600</v>
      </c>
      <c r="J241" s="111">
        <v>565</v>
      </c>
      <c r="K241" s="112">
        <v>13</v>
      </c>
      <c r="L241" s="112">
        <v>2</v>
      </c>
      <c r="M241" s="134" t="s">
        <v>229</v>
      </c>
      <c r="N241" s="114">
        <f>IFERROR(VLOOKUP($B241,[5]MEX!$B$51:$S$1084,13,0),0)</f>
        <v>0</v>
      </c>
      <c r="O241" s="114">
        <f>IFERROR(VLOOKUP($B241,[5]MEX!$B$51:$S$1084,14,0),0)</f>
        <v>0</v>
      </c>
      <c r="P241" s="114">
        <f t="shared" si="176"/>
        <v>0</v>
      </c>
      <c r="Q241" s="135" t="s">
        <v>206</v>
      </c>
      <c r="R241" s="116">
        <f>IFERROR(VLOOKUP($B241,[5]MEX!$B$51:$S$1084,17,0),0)</f>
        <v>0</v>
      </c>
      <c r="S241" s="116">
        <f>IFERROR(VLOOKUP($B241,[5]MEX!$B$51:$S$1084,18,0),0)</f>
        <v>0</v>
      </c>
      <c r="T241" s="114">
        <v>0</v>
      </c>
      <c r="U241" s="114">
        <v>0</v>
      </c>
      <c r="V241" s="114">
        <v>0</v>
      </c>
      <c r="W241" s="114">
        <v>0</v>
      </c>
      <c r="X241" s="114">
        <v>0</v>
      </c>
      <c r="Y241" s="114">
        <v>0</v>
      </c>
      <c r="Z241" s="114">
        <v>0</v>
      </c>
      <c r="AA241" s="114">
        <v>0</v>
      </c>
      <c r="AB241" s="114">
        <f t="shared" si="199"/>
        <v>0</v>
      </c>
      <c r="AC241" s="114">
        <f t="shared" si="199"/>
        <v>0</v>
      </c>
      <c r="AD241" s="114">
        <f t="shared" si="163"/>
        <v>0</v>
      </c>
      <c r="AE241" s="114">
        <v>0</v>
      </c>
      <c r="AF241" s="114">
        <v>0</v>
      </c>
      <c r="AG241" s="114">
        <f t="shared" si="164"/>
        <v>0</v>
      </c>
      <c r="AH241" s="114">
        <v>0</v>
      </c>
      <c r="AI241" s="114">
        <v>0</v>
      </c>
      <c r="AJ241" s="114">
        <f t="shared" si="165"/>
        <v>0</v>
      </c>
      <c r="AK241" s="114">
        <v>0</v>
      </c>
      <c r="AL241" s="114">
        <v>0</v>
      </c>
      <c r="AM241" s="114">
        <f t="shared" si="166"/>
        <v>0</v>
      </c>
      <c r="AN241" s="114">
        <v>0</v>
      </c>
      <c r="AO241" s="114">
        <v>0</v>
      </c>
      <c r="AP241" s="114">
        <f t="shared" si="167"/>
        <v>0</v>
      </c>
      <c r="AQ241" s="114">
        <f t="shared" si="200"/>
        <v>0</v>
      </c>
      <c r="AR241" s="114">
        <f t="shared" si="200"/>
        <v>0</v>
      </c>
      <c r="AS241" s="114">
        <f t="shared" si="168"/>
        <v>0</v>
      </c>
      <c r="AT241" s="114">
        <f t="shared" si="201"/>
        <v>0</v>
      </c>
      <c r="AU241" s="114">
        <f t="shared" si="201"/>
        <v>0</v>
      </c>
      <c r="AV241" s="114">
        <v>0</v>
      </c>
      <c r="AW241" s="114">
        <v>0</v>
      </c>
      <c r="AX241" s="114">
        <v>0</v>
      </c>
      <c r="AY241" s="114">
        <v>0</v>
      </c>
      <c r="AZ241" s="114">
        <f t="shared" si="175"/>
        <v>0</v>
      </c>
      <c r="BA241" s="114">
        <f t="shared" si="175"/>
        <v>0</v>
      </c>
    </row>
    <row r="242" spans="1:53" ht="58.5" hidden="1">
      <c r="B242" s="73" t="str">
        <f t="shared" si="126"/>
        <v>13550005600565142</v>
      </c>
      <c r="C242" s="111">
        <v>2023</v>
      </c>
      <c r="D242" s="111">
        <v>15</v>
      </c>
      <c r="E242" s="111">
        <v>1</v>
      </c>
      <c r="F242" s="111">
        <v>3</v>
      </c>
      <c r="G242" s="111">
        <v>5</v>
      </c>
      <c r="H242" s="111">
        <v>5000</v>
      </c>
      <c r="I242" s="111">
        <v>5600</v>
      </c>
      <c r="J242" s="111">
        <v>565</v>
      </c>
      <c r="K242" s="112">
        <v>14</v>
      </c>
      <c r="L242" s="112">
        <v>2</v>
      </c>
      <c r="M242" s="134" t="s">
        <v>230</v>
      </c>
      <c r="N242" s="114">
        <f>IFERROR(VLOOKUP($B242,[5]MEX!$B$51:$S$1084,13,0),0)</f>
        <v>0</v>
      </c>
      <c r="O242" s="114">
        <f>IFERROR(VLOOKUP($B242,[5]MEX!$B$51:$S$1084,14,0),0)</f>
        <v>0</v>
      </c>
      <c r="P242" s="114">
        <f t="shared" si="176"/>
        <v>0</v>
      </c>
      <c r="Q242" s="135" t="s">
        <v>206</v>
      </c>
      <c r="R242" s="116">
        <f>IFERROR(VLOOKUP($B242,[5]MEX!$B$51:$S$1084,17,0),0)</f>
        <v>0</v>
      </c>
      <c r="S242" s="116">
        <f>IFERROR(VLOOKUP($B242,[5]MEX!$B$51:$S$1084,18,0),0)</f>
        <v>0</v>
      </c>
      <c r="T242" s="114">
        <v>0</v>
      </c>
      <c r="U242" s="114">
        <v>0</v>
      </c>
      <c r="V242" s="114">
        <v>0</v>
      </c>
      <c r="W242" s="114">
        <v>0</v>
      </c>
      <c r="X242" s="114">
        <v>0</v>
      </c>
      <c r="Y242" s="114">
        <v>0</v>
      </c>
      <c r="Z242" s="114">
        <v>0</v>
      </c>
      <c r="AA242" s="114">
        <v>0</v>
      </c>
      <c r="AB242" s="114">
        <f t="shared" si="199"/>
        <v>0</v>
      </c>
      <c r="AC242" s="114">
        <f t="shared" si="199"/>
        <v>0</v>
      </c>
      <c r="AD242" s="114">
        <f t="shared" si="163"/>
        <v>0</v>
      </c>
      <c r="AE242" s="114">
        <v>0</v>
      </c>
      <c r="AF242" s="114">
        <v>0</v>
      </c>
      <c r="AG242" s="114">
        <f t="shared" si="164"/>
        <v>0</v>
      </c>
      <c r="AH242" s="114">
        <v>0</v>
      </c>
      <c r="AI242" s="114">
        <v>0</v>
      </c>
      <c r="AJ242" s="114">
        <f t="shared" si="165"/>
        <v>0</v>
      </c>
      <c r="AK242" s="114">
        <v>0</v>
      </c>
      <c r="AL242" s="114">
        <v>0</v>
      </c>
      <c r="AM242" s="114">
        <f t="shared" si="166"/>
        <v>0</v>
      </c>
      <c r="AN242" s="114">
        <v>0</v>
      </c>
      <c r="AO242" s="114">
        <v>0</v>
      </c>
      <c r="AP242" s="114">
        <f t="shared" si="167"/>
        <v>0</v>
      </c>
      <c r="AQ242" s="114">
        <f t="shared" si="200"/>
        <v>0</v>
      </c>
      <c r="AR242" s="114">
        <f t="shared" si="200"/>
        <v>0</v>
      </c>
      <c r="AS242" s="114">
        <f t="shared" si="168"/>
        <v>0</v>
      </c>
      <c r="AT242" s="114">
        <f t="shared" si="201"/>
        <v>0</v>
      </c>
      <c r="AU242" s="114">
        <f t="shared" si="201"/>
        <v>0</v>
      </c>
      <c r="AV242" s="114">
        <v>0</v>
      </c>
      <c r="AW242" s="114">
        <v>0</v>
      </c>
      <c r="AX242" s="114">
        <v>0</v>
      </c>
      <c r="AY242" s="114">
        <v>0</v>
      </c>
      <c r="AZ242" s="114">
        <f t="shared" si="175"/>
        <v>0</v>
      </c>
      <c r="BA242" s="114">
        <f t="shared" si="175"/>
        <v>0</v>
      </c>
    </row>
    <row r="243" spans="1:53" ht="58.5" hidden="1">
      <c r="B243" s="73" t="str">
        <f t="shared" si="126"/>
        <v>13550005600565152</v>
      </c>
      <c r="C243" s="111">
        <v>2023</v>
      </c>
      <c r="D243" s="111">
        <v>15</v>
      </c>
      <c r="E243" s="111">
        <v>1</v>
      </c>
      <c r="F243" s="111">
        <v>3</v>
      </c>
      <c r="G243" s="111">
        <v>5</v>
      </c>
      <c r="H243" s="111">
        <v>5000</v>
      </c>
      <c r="I243" s="111">
        <v>5600</v>
      </c>
      <c r="J243" s="111">
        <v>565</v>
      </c>
      <c r="K243" s="112">
        <v>15</v>
      </c>
      <c r="L243" s="112">
        <v>2</v>
      </c>
      <c r="M243" s="134" t="s">
        <v>231</v>
      </c>
      <c r="N243" s="114">
        <f>IFERROR(VLOOKUP($B243,[5]MEX!$B$51:$S$1084,13,0),0)</f>
        <v>0</v>
      </c>
      <c r="O243" s="114">
        <f>IFERROR(VLOOKUP($B243,[5]MEX!$B$51:$S$1084,14,0),0)</f>
        <v>0</v>
      </c>
      <c r="P243" s="114">
        <f t="shared" si="176"/>
        <v>0</v>
      </c>
      <c r="Q243" s="135" t="s">
        <v>206</v>
      </c>
      <c r="R243" s="116">
        <f>IFERROR(VLOOKUP($B243,[5]MEX!$B$51:$S$1084,17,0),0)</f>
        <v>0</v>
      </c>
      <c r="S243" s="116">
        <f>IFERROR(VLOOKUP($B243,[5]MEX!$B$51:$S$1084,18,0),0)</f>
        <v>0</v>
      </c>
      <c r="T243" s="114">
        <v>0</v>
      </c>
      <c r="U243" s="114">
        <v>0</v>
      </c>
      <c r="V243" s="114">
        <v>0</v>
      </c>
      <c r="W243" s="114">
        <v>0</v>
      </c>
      <c r="X243" s="114">
        <v>0</v>
      </c>
      <c r="Y243" s="114">
        <v>0</v>
      </c>
      <c r="Z243" s="114">
        <v>0</v>
      </c>
      <c r="AA243" s="114">
        <v>0</v>
      </c>
      <c r="AB243" s="114">
        <f t="shared" si="199"/>
        <v>0</v>
      </c>
      <c r="AC243" s="114">
        <f t="shared" si="199"/>
        <v>0</v>
      </c>
      <c r="AD243" s="114">
        <f t="shared" si="163"/>
        <v>0</v>
      </c>
      <c r="AE243" s="114">
        <v>0</v>
      </c>
      <c r="AF243" s="114">
        <v>0</v>
      </c>
      <c r="AG243" s="114">
        <f t="shared" si="164"/>
        <v>0</v>
      </c>
      <c r="AH243" s="114">
        <v>0</v>
      </c>
      <c r="AI243" s="114">
        <v>0</v>
      </c>
      <c r="AJ243" s="114">
        <f t="shared" si="165"/>
        <v>0</v>
      </c>
      <c r="AK243" s="114">
        <v>0</v>
      </c>
      <c r="AL243" s="114">
        <v>0</v>
      </c>
      <c r="AM243" s="114">
        <f t="shared" si="166"/>
        <v>0</v>
      </c>
      <c r="AN243" s="114">
        <v>0</v>
      </c>
      <c r="AO243" s="114">
        <v>0</v>
      </c>
      <c r="AP243" s="114">
        <f t="shared" si="167"/>
        <v>0</v>
      </c>
      <c r="AQ243" s="114">
        <f t="shared" si="200"/>
        <v>0</v>
      </c>
      <c r="AR243" s="114">
        <f t="shared" si="200"/>
        <v>0</v>
      </c>
      <c r="AS243" s="114">
        <f t="shared" si="168"/>
        <v>0</v>
      </c>
      <c r="AT243" s="114">
        <f t="shared" si="201"/>
        <v>0</v>
      </c>
      <c r="AU243" s="114">
        <f t="shared" si="201"/>
        <v>0</v>
      </c>
      <c r="AV243" s="114">
        <v>0</v>
      </c>
      <c r="AW243" s="114">
        <v>0</v>
      </c>
      <c r="AX243" s="114">
        <v>0</v>
      </c>
      <c r="AY243" s="114">
        <v>0</v>
      </c>
      <c r="AZ243" s="114">
        <f t="shared" si="175"/>
        <v>0</v>
      </c>
      <c r="BA243" s="114">
        <f t="shared" si="175"/>
        <v>0</v>
      </c>
    </row>
    <row r="244" spans="1:53" ht="58.5" hidden="1">
      <c r="B244" s="73" t="str">
        <f t="shared" si="126"/>
        <v>13550005600565162</v>
      </c>
      <c r="C244" s="111">
        <v>2023</v>
      </c>
      <c r="D244" s="111">
        <v>15</v>
      </c>
      <c r="E244" s="111">
        <v>1</v>
      </c>
      <c r="F244" s="111">
        <v>3</v>
      </c>
      <c r="G244" s="111">
        <v>5</v>
      </c>
      <c r="H244" s="111">
        <v>5000</v>
      </c>
      <c r="I244" s="111">
        <v>5600</v>
      </c>
      <c r="J244" s="111">
        <v>565</v>
      </c>
      <c r="K244" s="112">
        <v>16</v>
      </c>
      <c r="L244" s="112">
        <v>2</v>
      </c>
      <c r="M244" s="134" t="s">
        <v>232</v>
      </c>
      <c r="N244" s="114">
        <f>IFERROR(VLOOKUP($B244,[5]MEX!$B$51:$S$1084,13,0),0)</f>
        <v>0</v>
      </c>
      <c r="O244" s="114">
        <f>IFERROR(VLOOKUP($B244,[5]MEX!$B$51:$S$1084,14,0),0)</f>
        <v>0</v>
      </c>
      <c r="P244" s="114">
        <f t="shared" si="176"/>
        <v>0</v>
      </c>
      <c r="Q244" s="135" t="s">
        <v>206</v>
      </c>
      <c r="R244" s="116">
        <f>IFERROR(VLOOKUP($B244,[5]MEX!$B$51:$S$1084,17,0),0)</f>
        <v>0</v>
      </c>
      <c r="S244" s="116">
        <f>IFERROR(VLOOKUP($B244,[5]MEX!$B$51:$S$1084,18,0),0)</f>
        <v>0</v>
      </c>
      <c r="T244" s="114">
        <v>0</v>
      </c>
      <c r="U244" s="114">
        <v>0</v>
      </c>
      <c r="V244" s="114">
        <v>0</v>
      </c>
      <c r="W244" s="114">
        <v>0</v>
      </c>
      <c r="X244" s="114">
        <v>0</v>
      </c>
      <c r="Y244" s="114">
        <v>0</v>
      </c>
      <c r="Z244" s="114">
        <v>0</v>
      </c>
      <c r="AA244" s="114">
        <v>0</v>
      </c>
      <c r="AB244" s="114">
        <f t="shared" si="199"/>
        <v>0</v>
      </c>
      <c r="AC244" s="114">
        <f t="shared" si="199"/>
        <v>0</v>
      </c>
      <c r="AD244" s="114">
        <f t="shared" ref="AD244:AD307" si="202">+AC244+AB244</f>
        <v>0</v>
      </c>
      <c r="AE244" s="114">
        <v>0</v>
      </c>
      <c r="AF244" s="114">
        <v>0</v>
      </c>
      <c r="AG244" s="114">
        <f t="shared" ref="AG244:AG307" si="203">+AF244+AE244</f>
        <v>0</v>
      </c>
      <c r="AH244" s="114">
        <v>0</v>
      </c>
      <c r="AI244" s="114">
        <v>0</v>
      </c>
      <c r="AJ244" s="114">
        <f t="shared" ref="AJ244:AJ307" si="204">+AI244+AH244</f>
        <v>0</v>
      </c>
      <c r="AK244" s="114">
        <v>0</v>
      </c>
      <c r="AL244" s="114">
        <v>0</v>
      </c>
      <c r="AM244" s="114">
        <f t="shared" ref="AM244:AM307" si="205">+AL244+AK244</f>
        <v>0</v>
      </c>
      <c r="AN244" s="114">
        <v>0</v>
      </c>
      <c r="AO244" s="114">
        <v>0</v>
      </c>
      <c r="AP244" s="114">
        <f t="shared" ref="AP244:AP307" si="206">+AO244+AN244</f>
        <v>0</v>
      </c>
      <c r="AQ244" s="114">
        <f t="shared" si="200"/>
        <v>0</v>
      </c>
      <c r="AR244" s="114">
        <f t="shared" si="200"/>
        <v>0</v>
      </c>
      <c r="AS244" s="114">
        <f t="shared" ref="AS244:AS307" si="207">+AR244+AQ244</f>
        <v>0</v>
      </c>
      <c r="AT244" s="114">
        <f t="shared" si="201"/>
        <v>0</v>
      </c>
      <c r="AU244" s="114">
        <f t="shared" si="201"/>
        <v>0</v>
      </c>
      <c r="AV244" s="114">
        <v>0</v>
      </c>
      <c r="AW244" s="114">
        <v>0</v>
      </c>
      <c r="AX244" s="114">
        <v>0</v>
      </c>
      <c r="AY244" s="114">
        <v>0</v>
      </c>
      <c r="AZ244" s="114">
        <f t="shared" si="175"/>
        <v>0</v>
      </c>
      <c r="BA244" s="114">
        <f t="shared" si="175"/>
        <v>0</v>
      </c>
    </row>
    <row r="245" spans="1:53" ht="58.5" hidden="1">
      <c r="B245" s="73" t="str">
        <f t="shared" si="126"/>
        <v>13550005600565172</v>
      </c>
      <c r="C245" s="111">
        <v>2023</v>
      </c>
      <c r="D245" s="111">
        <v>15</v>
      </c>
      <c r="E245" s="111">
        <v>1</v>
      </c>
      <c r="F245" s="111">
        <v>3</v>
      </c>
      <c r="G245" s="111">
        <v>5</v>
      </c>
      <c r="H245" s="111">
        <v>5000</v>
      </c>
      <c r="I245" s="111">
        <v>5600</v>
      </c>
      <c r="J245" s="111">
        <v>565</v>
      </c>
      <c r="K245" s="112">
        <v>17</v>
      </c>
      <c r="L245" s="112">
        <v>2</v>
      </c>
      <c r="M245" s="134" t="s">
        <v>233</v>
      </c>
      <c r="N245" s="114">
        <f>IFERROR(VLOOKUP($B245,[5]MEX!$B$51:$S$1084,13,0),0)</f>
        <v>0</v>
      </c>
      <c r="O245" s="114">
        <f>IFERROR(VLOOKUP($B245,[5]MEX!$B$51:$S$1084,14,0),0)</f>
        <v>0</v>
      </c>
      <c r="P245" s="114">
        <f t="shared" si="176"/>
        <v>0</v>
      </c>
      <c r="Q245" s="135" t="s">
        <v>206</v>
      </c>
      <c r="R245" s="116">
        <f>IFERROR(VLOOKUP($B245,[5]MEX!$B$51:$S$1084,17,0),0)</f>
        <v>0</v>
      </c>
      <c r="S245" s="116">
        <f>IFERROR(VLOOKUP($B245,[5]MEX!$B$51:$S$1084,18,0),0)</f>
        <v>0</v>
      </c>
      <c r="T245" s="114">
        <v>0</v>
      </c>
      <c r="U245" s="114">
        <v>0</v>
      </c>
      <c r="V245" s="114">
        <v>0</v>
      </c>
      <c r="W245" s="114">
        <v>0</v>
      </c>
      <c r="X245" s="114">
        <v>0</v>
      </c>
      <c r="Y245" s="114">
        <v>0</v>
      </c>
      <c r="Z245" s="114">
        <v>0</v>
      </c>
      <c r="AA245" s="114">
        <v>0</v>
      </c>
      <c r="AB245" s="114">
        <f t="shared" si="199"/>
        <v>0</v>
      </c>
      <c r="AC245" s="114">
        <f t="shared" si="199"/>
        <v>0</v>
      </c>
      <c r="AD245" s="114">
        <f t="shared" si="202"/>
        <v>0</v>
      </c>
      <c r="AE245" s="114">
        <v>0</v>
      </c>
      <c r="AF245" s="114">
        <v>0</v>
      </c>
      <c r="AG245" s="114">
        <f t="shared" si="203"/>
        <v>0</v>
      </c>
      <c r="AH245" s="114">
        <v>0</v>
      </c>
      <c r="AI245" s="114">
        <v>0</v>
      </c>
      <c r="AJ245" s="114">
        <f t="shared" si="204"/>
        <v>0</v>
      </c>
      <c r="AK245" s="114">
        <v>0</v>
      </c>
      <c r="AL245" s="114">
        <v>0</v>
      </c>
      <c r="AM245" s="114">
        <f t="shared" si="205"/>
        <v>0</v>
      </c>
      <c r="AN245" s="114">
        <v>0</v>
      </c>
      <c r="AO245" s="114">
        <v>0</v>
      </c>
      <c r="AP245" s="114">
        <f t="shared" si="206"/>
        <v>0</v>
      </c>
      <c r="AQ245" s="114">
        <f t="shared" si="200"/>
        <v>0</v>
      </c>
      <c r="AR245" s="114">
        <f t="shared" si="200"/>
        <v>0</v>
      </c>
      <c r="AS245" s="114">
        <f t="shared" si="207"/>
        <v>0</v>
      </c>
      <c r="AT245" s="114">
        <f t="shared" si="201"/>
        <v>0</v>
      </c>
      <c r="AU245" s="114">
        <f t="shared" si="201"/>
        <v>0</v>
      </c>
      <c r="AV245" s="114">
        <v>0</v>
      </c>
      <c r="AW245" s="114">
        <v>0</v>
      </c>
      <c r="AX245" s="114">
        <v>0</v>
      </c>
      <c r="AY245" s="114">
        <v>0</v>
      </c>
      <c r="AZ245" s="114">
        <f t="shared" si="175"/>
        <v>0</v>
      </c>
      <c r="BA245" s="114">
        <f t="shared" si="175"/>
        <v>0</v>
      </c>
    </row>
    <row r="246" spans="1:53" ht="29.25">
      <c r="B246" s="73" t="str">
        <f t="shared" si="126"/>
        <v>13550005600565182</v>
      </c>
      <c r="C246" s="111">
        <v>2023</v>
      </c>
      <c r="D246" s="111">
        <v>15</v>
      </c>
      <c r="E246" s="111">
        <v>1</v>
      </c>
      <c r="F246" s="111">
        <v>3</v>
      </c>
      <c r="G246" s="111">
        <v>5</v>
      </c>
      <c r="H246" s="111">
        <v>5000</v>
      </c>
      <c r="I246" s="111">
        <v>5600</v>
      </c>
      <c r="J246" s="111">
        <v>565</v>
      </c>
      <c r="K246" s="112">
        <v>18</v>
      </c>
      <c r="L246" s="112">
        <v>2</v>
      </c>
      <c r="M246" s="134" t="s">
        <v>234</v>
      </c>
      <c r="N246" s="114">
        <f>IFERROR(VLOOKUP($B246,[5]MEX!$B$51:$S$1084,13,0),0)</f>
        <v>11495310</v>
      </c>
      <c r="O246" s="114">
        <f>IFERROR(VLOOKUP($B246,[5]MEX!$B$51:$S$1084,14,0),0)</f>
        <v>0</v>
      </c>
      <c r="P246" s="114">
        <f t="shared" si="176"/>
        <v>11495310</v>
      </c>
      <c r="Q246" s="135" t="s">
        <v>235</v>
      </c>
      <c r="R246" s="116">
        <f>IFERROR(VLOOKUP($B246,[5]MEX!$B$51:$S$1084,17,0),0)</f>
        <v>7</v>
      </c>
      <c r="S246" s="116">
        <f>IFERROR(VLOOKUP($B246,[5]MEX!$B$51:$S$1084,18,0),0)</f>
        <v>0</v>
      </c>
      <c r="T246" s="114">
        <v>0</v>
      </c>
      <c r="U246" s="114">
        <v>0</v>
      </c>
      <c r="V246" s="114">
        <v>0</v>
      </c>
      <c r="W246" s="114">
        <v>0</v>
      </c>
      <c r="X246" s="114">
        <v>0</v>
      </c>
      <c r="Y246" s="114">
        <v>0</v>
      </c>
      <c r="Z246" s="114">
        <v>0</v>
      </c>
      <c r="AA246" s="114">
        <v>0</v>
      </c>
      <c r="AB246" s="114">
        <f t="shared" si="199"/>
        <v>11495310</v>
      </c>
      <c r="AC246" s="114">
        <f t="shared" si="199"/>
        <v>0</v>
      </c>
      <c r="AD246" s="114">
        <f t="shared" si="202"/>
        <v>11495310</v>
      </c>
      <c r="AE246" s="114">
        <v>0</v>
      </c>
      <c r="AF246" s="114">
        <v>0</v>
      </c>
      <c r="AG246" s="114">
        <f t="shared" si="203"/>
        <v>0</v>
      </c>
      <c r="AH246" s="114">
        <v>0</v>
      </c>
      <c r="AI246" s="114">
        <v>0</v>
      </c>
      <c r="AJ246" s="114">
        <f t="shared" si="204"/>
        <v>0</v>
      </c>
      <c r="AK246" s="114">
        <v>0</v>
      </c>
      <c r="AL246" s="114">
        <v>0</v>
      </c>
      <c r="AM246" s="114">
        <f t="shared" si="205"/>
        <v>0</v>
      </c>
      <c r="AN246" s="114">
        <v>0</v>
      </c>
      <c r="AO246" s="114">
        <v>0</v>
      </c>
      <c r="AP246" s="114">
        <f t="shared" si="206"/>
        <v>0</v>
      </c>
      <c r="AQ246" s="114">
        <f t="shared" si="200"/>
        <v>11495310</v>
      </c>
      <c r="AR246" s="114">
        <f t="shared" si="200"/>
        <v>0</v>
      </c>
      <c r="AS246" s="114">
        <f t="shared" si="207"/>
        <v>11495310</v>
      </c>
      <c r="AT246" s="114">
        <f t="shared" si="201"/>
        <v>7</v>
      </c>
      <c r="AU246" s="114">
        <f t="shared" si="201"/>
        <v>0</v>
      </c>
      <c r="AV246" s="114">
        <v>0</v>
      </c>
      <c r="AW246" s="114">
        <v>0</v>
      </c>
      <c r="AX246" s="114">
        <v>0</v>
      </c>
      <c r="AY246" s="114">
        <v>0</v>
      </c>
      <c r="AZ246" s="114">
        <f t="shared" si="175"/>
        <v>7</v>
      </c>
      <c r="BA246" s="114">
        <f t="shared" si="175"/>
        <v>0</v>
      </c>
    </row>
    <row r="247" spans="1:53" ht="29.25" hidden="1">
      <c r="A247" s="4"/>
      <c r="B247" s="73" t="str">
        <f t="shared" si="126"/>
        <v>13550005600565192</v>
      </c>
      <c r="C247" s="111">
        <v>2023</v>
      </c>
      <c r="D247" s="111">
        <v>15</v>
      </c>
      <c r="E247" s="111">
        <v>1</v>
      </c>
      <c r="F247" s="111">
        <v>3</v>
      </c>
      <c r="G247" s="111">
        <v>5</v>
      </c>
      <c r="H247" s="111">
        <v>5000</v>
      </c>
      <c r="I247" s="111">
        <v>5600</v>
      </c>
      <c r="J247" s="111">
        <v>565</v>
      </c>
      <c r="K247" s="112">
        <v>19</v>
      </c>
      <c r="L247" s="112">
        <v>2</v>
      </c>
      <c r="M247" s="134" t="s">
        <v>236</v>
      </c>
      <c r="N247" s="114">
        <f>IFERROR(VLOOKUP($B247,[5]MEX!$B$51:$S$1084,13,0),0)</f>
        <v>0</v>
      </c>
      <c r="O247" s="114">
        <f>IFERROR(VLOOKUP($B247,[5]MEX!$B$51:$S$1084,14,0),0)</f>
        <v>0</v>
      </c>
      <c r="P247" s="114">
        <f t="shared" si="176"/>
        <v>0</v>
      </c>
      <c r="Q247" s="135" t="s">
        <v>235</v>
      </c>
      <c r="R247" s="116">
        <f>IFERROR(VLOOKUP($B247,[5]MEX!$B$51:$S$1084,17,0),0)</f>
        <v>0</v>
      </c>
      <c r="S247" s="116">
        <f>IFERROR(VLOOKUP($B247,[5]MEX!$B$51:$S$1084,18,0),0)</f>
        <v>0</v>
      </c>
      <c r="T247" s="114">
        <v>0</v>
      </c>
      <c r="U247" s="114">
        <v>0</v>
      </c>
      <c r="V247" s="114">
        <v>0</v>
      </c>
      <c r="W247" s="114">
        <v>0</v>
      </c>
      <c r="X247" s="114">
        <v>0</v>
      </c>
      <c r="Y247" s="114">
        <v>0</v>
      </c>
      <c r="Z247" s="114">
        <v>0</v>
      </c>
      <c r="AA247" s="114">
        <v>0</v>
      </c>
      <c r="AB247" s="114">
        <f t="shared" si="199"/>
        <v>0</v>
      </c>
      <c r="AC247" s="114">
        <f t="shared" si="199"/>
        <v>0</v>
      </c>
      <c r="AD247" s="114">
        <f t="shared" si="202"/>
        <v>0</v>
      </c>
      <c r="AE247" s="114">
        <v>0</v>
      </c>
      <c r="AF247" s="114">
        <v>0</v>
      </c>
      <c r="AG247" s="114">
        <f t="shared" si="203"/>
        <v>0</v>
      </c>
      <c r="AH247" s="114">
        <v>0</v>
      </c>
      <c r="AI247" s="114">
        <v>0</v>
      </c>
      <c r="AJ247" s="114">
        <f t="shared" si="204"/>
        <v>0</v>
      </c>
      <c r="AK247" s="114">
        <v>0</v>
      </c>
      <c r="AL247" s="114">
        <v>0</v>
      </c>
      <c r="AM247" s="114">
        <f t="shared" si="205"/>
        <v>0</v>
      </c>
      <c r="AN247" s="114">
        <v>0</v>
      </c>
      <c r="AO247" s="114">
        <v>0</v>
      </c>
      <c r="AP247" s="114">
        <f t="shared" si="206"/>
        <v>0</v>
      </c>
      <c r="AQ247" s="114">
        <f t="shared" si="200"/>
        <v>0</v>
      </c>
      <c r="AR247" s="114">
        <f t="shared" si="200"/>
        <v>0</v>
      </c>
      <c r="AS247" s="114">
        <f t="shared" si="207"/>
        <v>0</v>
      </c>
      <c r="AT247" s="114">
        <f t="shared" si="201"/>
        <v>0</v>
      </c>
      <c r="AU247" s="114">
        <f t="shared" si="201"/>
        <v>0</v>
      </c>
      <c r="AV247" s="114">
        <v>0</v>
      </c>
      <c r="AW247" s="114">
        <v>0</v>
      </c>
      <c r="AX247" s="114">
        <v>0</v>
      </c>
      <c r="AY247" s="114">
        <v>0</v>
      </c>
      <c r="AZ247" s="114">
        <f t="shared" si="175"/>
        <v>0</v>
      </c>
      <c r="BA247" s="114">
        <f t="shared" si="175"/>
        <v>0</v>
      </c>
    </row>
    <row r="248" spans="1:53" ht="58.5" hidden="1">
      <c r="B248" s="73" t="str">
        <f t="shared" si="126"/>
        <v>135500056005662</v>
      </c>
      <c r="C248" s="130">
        <v>2023</v>
      </c>
      <c r="D248" s="130">
        <v>15</v>
      </c>
      <c r="E248" s="130">
        <v>1</v>
      </c>
      <c r="F248" s="130">
        <v>3</v>
      </c>
      <c r="G248" s="130">
        <v>5</v>
      </c>
      <c r="H248" s="130">
        <v>5000</v>
      </c>
      <c r="I248" s="130">
        <v>5600</v>
      </c>
      <c r="J248" s="130">
        <v>566</v>
      </c>
      <c r="K248" s="130"/>
      <c r="L248" s="130">
        <v>2</v>
      </c>
      <c r="M248" s="107" t="s">
        <v>237</v>
      </c>
      <c r="N248" s="108">
        <f>+N249</f>
        <v>0</v>
      </c>
      <c r="O248" s="108">
        <f>+O249</f>
        <v>0</v>
      </c>
      <c r="P248" s="108">
        <f t="shared" si="176"/>
        <v>0</v>
      </c>
      <c r="Q248" s="109"/>
      <c r="R248" s="110"/>
      <c r="S248" s="110"/>
      <c r="T248" s="108">
        <f>+T249</f>
        <v>0</v>
      </c>
      <c r="U248" s="108">
        <f t="shared" ref="U248:AC248" si="208">+U249</f>
        <v>0</v>
      </c>
      <c r="V248" s="108">
        <f t="shared" si="208"/>
        <v>0</v>
      </c>
      <c r="W248" s="108">
        <f t="shared" si="208"/>
        <v>0</v>
      </c>
      <c r="X248" s="108">
        <f t="shared" si="208"/>
        <v>0</v>
      </c>
      <c r="Y248" s="108">
        <f t="shared" si="208"/>
        <v>0</v>
      </c>
      <c r="Z248" s="108">
        <f t="shared" si="208"/>
        <v>0</v>
      </c>
      <c r="AA248" s="108">
        <f t="shared" si="208"/>
        <v>0</v>
      </c>
      <c r="AB248" s="108">
        <f t="shared" si="208"/>
        <v>0</v>
      </c>
      <c r="AC248" s="108">
        <f t="shared" si="208"/>
        <v>0</v>
      </c>
      <c r="AD248" s="108">
        <f t="shared" si="202"/>
        <v>0</v>
      </c>
      <c r="AE248" s="108">
        <f>+AE249</f>
        <v>0</v>
      </c>
      <c r="AF248" s="108">
        <f>+AF249</f>
        <v>0</v>
      </c>
      <c r="AG248" s="108">
        <f t="shared" si="203"/>
        <v>0</v>
      </c>
      <c r="AH248" s="108">
        <f>+AH249</f>
        <v>0</v>
      </c>
      <c r="AI248" s="108">
        <f>+AI249</f>
        <v>0</v>
      </c>
      <c r="AJ248" s="108">
        <f t="shared" si="204"/>
        <v>0</v>
      </c>
      <c r="AK248" s="108">
        <f>+AK249</f>
        <v>0</v>
      </c>
      <c r="AL248" s="108">
        <f>+AL249</f>
        <v>0</v>
      </c>
      <c r="AM248" s="108">
        <f t="shared" si="205"/>
        <v>0</v>
      </c>
      <c r="AN248" s="108">
        <f>+AN249</f>
        <v>0</v>
      </c>
      <c r="AO248" s="108">
        <f>+AO249</f>
        <v>0</v>
      </c>
      <c r="AP248" s="108">
        <f t="shared" si="206"/>
        <v>0</v>
      </c>
      <c r="AQ248" s="108">
        <f>+AQ249</f>
        <v>0</v>
      </c>
      <c r="AR248" s="108">
        <f>+AR249</f>
        <v>0</v>
      </c>
      <c r="AS248" s="108">
        <f t="shared" si="207"/>
        <v>0</v>
      </c>
      <c r="AT248" s="108"/>
      <c r="AU248" s="108"/>
      <c r="AV248" s="108"/>
      <c r="AW248" s="108"/>
      <c r="AX248" s="108"/>
      <c r="AY248" s="108"/>
      <c r="AZ248" s="108"/>
      <c r="BA248" s="108"/>
    </row>
    <row r="249" spans="1:53" ht="29.25" hidden="1">
      <c r="B249" s="73" t="str">
        <f t="shared" si="126"/>
        <v>1355000560056612</v>
      </c>
      <c r="C249" s="111">
        <v>2023</v>
      </c>
      <c r="D249" s="111">
        <v>15</v>
      </c>
      <c r="E249" s="111">
        <v>1</v>
      </c>
      <c r="F249" s="111">
        <v>3</v>
      </c>
      <c r="G249" s="111">
        <v>5</v>
      </c>
      <c r="H249" s="111">
        <v>5000</v>
      </c>
      <c r="I249" s="111">
        <v>5600</v>
      </c>
      <c r="J249" s="111">
        <v>566</v>
      </c>
      <c r="K249" s="112">
        <v>1</v>
      </c>
      <c r="L249" s="112">
        <v>2</v>
      </c>
      <c r="M249" s="134" t="s">
        <v>238</v>
      </c>
      <c r="N249" s="114">
        <f>IFERROR(VLOOKUP($B249,[5]MEX!$B$51:$S$1084,13,0),0)</f>
        <v>0</v>
      </c>
      <c r="O249" s="114">
        <f>IFERROR(VLOOKUP($B249,[5]MEX!$B$51:$S$1084,14,0),0)</f>
        <v>0</v>
      </c>
      <c r="P249" s="114">
        <f t="shared" si="176"/>
        <v>0</v>
      </c>
      <c r="Q249" s="135" t="s">
        <v>60</v>
      </c>
      <c r="R249" s="116">
        <f>IFERROR(VLOOKUP($B249,[5]MEX!$B$51:$S$1084,17,0),0)</f>
        <v>0</v>
      </c>
      <c r="S249" s="116">
        <f>IFERROR(VLOOKUP($B249,[5]MEX!$B$51:$S$1084,18,0),0)</f>
        <v>0</v>
      </c>
      <c r="T249" s="114">
        <v>0</v>
      </c>
      <c r="U249" s="114">
        <v>0</v>
      </c>
      <c r="V249" s="114">
        <v>0</v>
      </c>
      <c r="W249" s="114">
        <v>0</v>
      </c>
      <c r="X249" s="114">
        <v>0</v>
      </c>
      <c r="Y249" s="114">
        <v>0</v>
      </c>
      <c r="Z249" s="114">
        <v>0</v>
      </c>
      <c r="AA249" s="114">
        <v>0</v>
      </c>
      <c r="AB249" s="114">
        <f>N249+T249-X249</f>
        <v>0</v>
      </c>
      <c r="AC249" s="114">
        <f>O249+U249-Y249</f>
        <v>0</v>
      </c>
      <c r="AD249" s="114">
        <f t="shared" si="202"/>
        <v>0</v>
      </c>
      <c r="AE249" s="114">
        <v>0</v>
      </c>
      <c r="AF249" s="114">
        <v>0</v>
      </c>
      <c r="AG249" s="114">
        <f t="shared" si="203"/>
        <v>0</v>
      </c>
      <c r="AH249" s="114">
        <v>0</v>
      </c>
      <c r="AI249" s="114">
        <v>0</v>
      </c>
      <c r="AJ249" s="114">
        <f t="shared" si="204"/>
        <v>0</v>
      </c>
      <c r="AK249" s="114">
        <v>0</v>
      </c>
      <c r="AL249" s="114">
        <v>0</v>
      </c>
      <c r="AM249" s="114">
        <f t="shared" si="205"/>
        <v>0</v>
      </c>
      <c r="AN249" s="114">
        <v>0</v>
      </c>
      <c r="AO249" s="114">
        <v>0</v>
      </c>
      <c r="AP249" s="114">
        <f t="shared" si="206"/>
        <v>0</v>
      </c>
      <c r="AQ249" s="114">
        <f>AB249-AE249-AH249-AK249-AN249</f>
        <v>0</v>
      </c>
      <c r="AR249" s="114">
        <f>AC249-AF249-AI249-AL249-AO249</f>
        <v>0</v>
      </c>
      <c r="AS249" s="114">
        <f t="shared" si="207"/>
        <v>0</v>
      </c>
      <c r="AT249" s="114">
        <f>R249+V249-Z249</f>
        <v>0</v>
      </c>
      <c r="AU249" s="114">
        <f>S249+W249-AA249</f>
        <v>0</v>
      </c>
      <c r="AV249" s="114">
        <v>0</v>
      </c>
      <c r="AW249" s="114">
        <v>0</v>
      </c>
      <c r="AX249" s="114">
        <v>0</v>
      </c>
      <c r="AY249" s="114">
        <v>0</v>
      </c>
      <c r="AZ249" s="114">
        <f t="shared" si="175"/>
        <v>0</v>
      </c>
      <c r="BA249" s="114">
        <f t="shared" si="175"/>
        <v>0</v>
      </c>
    </row>
    <row r="250" spans="1:53" ht="29.25" hidden="1">
      <c r="B250" s="73" t="str">
        <f t="shared" si="126"/>
        <v>135500056005692</v>
      </c>
      <c r="C250" s="130">
        <v>2023</v>
      </c>
      <c r="D250" s="130">
        <v>15</v>
      </c>
      <c r="E250" s="130">
        <v>1</v>
      </c>
      <c r="F250" s="130">
        <v>3</v>
      </c>
      <c r="G250" s="130">
        <v>5</v>
      </c>
      <c r="H250" s="130">
        <v>5000</v>
      </c>
      <c r="I250" s="130">
        <v>5600</v>
      </c>
      <c r="J250" s="130">
        <v>569</v>
      </c>
      <c r="K250" s="130"/>
      <c r="L250" s="130">
        <v>2</v>
      </c>
      <c r="M250" s="107" t="s">
        <v>239</v>
      </c>
      <c r="N250" s="108">
        <f>+N251</f>
        <v>0</v>
      </c>
      <c r="O250" s="108">
        <f>+O251</f>
        <v>0</v>
      </c>
      <c r="P250" s="108">
        <f t="shared" si="176"/>
        <v>0</v>
      </c>
      <c r="Q250" s="109"/>
      <c r="R250" s="110"/>
      <c r="S250" s="110"/>
      <c r="T250" s="108">
        <f>+T251</f>
        <v>0</v>
      </c>
      <c r="U250" s="108">
        <f t="shared" ref="U250:AC250" si="209">+U251</f>
        <v>0</v>
      </c>
      <c r="V250" s="108">
        <f t="shared" si="209"/>
        <v>0</v>
      </c>
      <c r="W250" s="108">
        <f t="shared" si="209"/>
        <v>0</v>
      </c>
      <c r="X250" s="108">
        <f t="shared" si="209"/>
        <v>0</v>
      </c>
      <c r="Y250" s="108">
        <f t="shared" si="209"/>
        <v>0</v>
      </c>
      <c r="Z250" s="108">
        <f t="shared" si="209"/>
        <v>0</v>
      </c>
      <c r="AA250" s="108">
        <f t="shared" si="209"/>
        <v>0</v>
      </c>
      <c r="AB250" s="108">
        <f t="shared" si="209"/>
        <v>0</v>
      </c>
      <c r="AC250" s="108">
        <f t="shared" si="209"/>
        <v>0</v>
      </c>
      <c r="AD250" s="108">
        <f t="shared" si="202"/>
        <v>0</v>
      </c>
      <c r="AE250" s="108">
        <f>+AE251</f>
        <v>0</v>
      </c>
      <c r="AF250" s="108">
        <f>+AF251</f>
        <v>0</v>
      </c>
      <c r="AG250" s="108">
        <f t="shared" si="203"/>
        <v>0</v>
      </c>
      <c r="AH250" s="108">
        <f>+AH251</f>
        <v>0</v>
      </c>
      <c r="AI250" s="108">
        <f>+AI251</f>
        <v>0</v>
      </c>
      <c r="AJ250" s="108">
        <f t="shared" si="204"/>
        <v>0</v>
      </c>
      <c r="AK250" s="108">
        <f>+AK251</f>
        <v>0</v>
      </c>
      <c r="AL250" s="108">
        <f>+AL251</f>
        <v>0</v>
      </c>
      <c r="AM250" s="108">
        <f t="shared" si="205"/>
        <v>0</v>
      </c>
      <c r="AN250" s="108">
        <f>+AN251</f>
        <v>0</v>
      </c>
      <c r="AO250" s="108">
        <f>+AO251</f>
        <v>0</v>
      </c>
      <c r="AP250" s="108">
        <f t="shared" si="206"/>
        <v>0</v>
      </c>
      <c r="AQ250" s="108">
        <f>+AQ251</f>
        <v>0</v>
      </c>
      <c r="AR250" s="108">
        <f>+AR251</f>
        <v>0</v>
      </c>
      <c r="AS250" s="108">
        <f t="shared" si="207"/>
        <v>0</v>
      </c>
      <c r="AT250" s="108"/>
      <c r="AU250" s="108"/>
      <c r="AV250" s="108"/>
      <c r="AW250" s="108"/>
      <c r="AX250" s="108"/>
      <c r="AY250" s="108"/>
      <c r="AZ250" s="108"/>
      <c r="BA250" s="108"/>
    </row>
    <row r="251" spans="1:53" ht="29.25" hidden="1">
      <c r="B251" s="73" t="str">
        <f t="shared" si="126"/>
        <v>1355000560056912</v>
      </c>
      <c r="C251" s="111">
        <v>2023</v>
      </c>
      <c r="D251" s="111">
        <v>15</v>
      </c>
      <c r="E251" s="111">
        <v>1</v>
      </c>
      <c r="F251" s="111">
        <v>3</v>
      </c>
      <c r="G251" s="111">
        <v>5</v>
      </c>
      <c r="H251" s="111">
        <v>5000</v>
      </c>
      <c r="I251" s="111">
        <v>5600</v>
      </c>
      <c r="J251" s="111">
        <v>569</v>
      </c>
      <c r="K251" s="112">
        <v>1</v>
      </c>
      <c r="L251" s="112">
        <v>2</v>
      </c>
      <c r="M251" s="134" t="s">
        <v>240</v>
      </c>
      <c r="N251" s="114">
        <f>IFERROR(VLOOKUP($B251,[5]MEX!$B$51:$S$1084,13,0),0)</f>
        <v>0</v>
      </c>
      <c r="O251" s="114">
        <f>IFERROR(VLOOKUP($B251,[5]MEX!$B$51:$S$1084,14,0),0)</f>
        <v>0</v>
      </c>
      <c r="P251" s="114">
        <f t="shared" si="176"/>
        <v>0</v>
      </c>
      <c r="Q251" s="135" t="s">
        <v>60</v>
      </c>
      <c r="R251" s="116">
        <f>IFERROR(VLOOKUP($B251,[5]MEX!$B$51:$S$1084,17,0),0)</f>
        <v>0</v>
      </c>
      <c r="S251" s="116">
        <f>IFERROR(VLOOKUP($B251,[5]MEX!$B$51:$S$1084,18,0),0)</f>
        <v>0</v>
      </c>
      <c r="T251" s="114">
        <v>0</v>
      </c>
      <c r="U251" s="114">
        <v>0</v>
      </c>
      <c r="V251" s="114">
        <v>0</v>
      </c>
      <c r="W251" s="114">
        <v>0</v>
      </c>
      <c r="X251" s="114">
        <v>0</v>
      </c>
      <c r="Y251" s="114">
        <v>0</v>
      </c>
      <c r="Z251" s="114">
        <v>0</v>
      </c>
      <c r="AA251" s="114">
        <v>0</v>
      </c>
      <c r="AB251" s="114">
        <f>N251+T251-X251</f>
        <v>0</v>
      </c>
      <c r="AC251" s="114">
        <f>O251+U251-Y251</f>
        <v>0</v>
      </c>
      <c r="AD251" s="114">
        <f t="shared" si="202"/>
        <v>0</v>
      </c>
      <c r="AE251" s="114">
        <v>0</v>
      </c>
      <c r="AF251" s="114">
        <v>0</v>
      </c>
      <c r="AG251" s="114">
        <f t="shared" si="203"/>
        <v>0</v>
      </c>
      <c r="AH251" s="114">
        <v>0</v>
      </c>
      <c r="AI251" s="114">
        <v>0</v>
      </c>
      <c r="AJ251" s="114">
        <f t="shared" si="204"/>
        <v>0</v>
      </c>
      <c r="AK251" s="114">
        <v>0</v>
      </c>
      <c r="AL251" s="114">
        <v>0</v>
      </c>
      <c r="AM251" s="114">
        <f t="shared" si="205"/>
        <v>0</v>
      </c>
      <c r="AN251" s="114">
        <v>0</v>
      </c>
      <c r="AO251" s="114">
        <v>0</v>
      </c>
      <c r="AP251" s="114">
        <f t="shared" si="206"/>
        <v>0</v>
      </c>
      <c r="AQ251" s="114">
        <f>AB251-AE251-AH251-AK251-AN251</f>
        <v>0</v>
      </c>
      <c r="AR251" s="114">
        <f>AC251-AF251-AI251-AL251-AO251</f>
        <v>0</v>
      </c>
      <c r="AS251" s="114">
        <f t="shared" si="207"/>
        <v>0</v>
      </c>
      <c r="AT251" s="114">
        <f>R251+V251-Z251</f>
        <v>0</v>
      </c>
      <c r="AU251" s="114">
        <f>S251+W251-AA251</f>
        <v>0</v>
      </c>
      <c r="AV251" s="114">
        <v>0</v>
      </c>
      <c r="AW251" s="114">
        <v>0</v>
      </c>
      <c r="AX251" s="114">
        <v>0</v>
      </c>
      <c r="AY251" s="114">
        <v>0</v>
      </c>
      <c r="AZ251" s="114">
        <f t="shared" ref="AZ251:BA314" si="210">AT251-AV251-AX251</f>
        <v>0</v>
      </c>
      <c r="BA251" s="114">
        <f t="shared" si="210"/>
        <v>0</v>
      </c>
    </row>
    <row r="252" spans="1:53" ht="29.25">
      <c r="B252" s="73" t="str">
        <f t="shared" si="126"/>
        <v>135500059002</v>
      </c>
      <c r="C252" s="127">
        <v>2023</v>
      </c>
      <c r="D252" s="127">
        <v>15</v>
      </c>
      <c r="E252" s="127">
        <v>1</v>
      </c>
      <c r="F252" s="127">
        <v>3</v>
      </c>
      <c r="G252" s="127">
        <v>5</v>
      </c>
      <c r="H252" s="127">
        <v>5000</v>
      </c>
      <c r="I252" s="127">
        <v>5900</v>
      </c>
      <c r="J252" s="127"/>
      <c r="K252" s="127"/>
      <c r="L252" s="127">
        <v>2</v>
      </c>
      <c r="M252" s="101" t="s">
        <v>241</v>
      </c>
      <c r="N252" s="102">
        <f>+N253</f>
        <v>14504690</v>
      </c>
      <c r="O252" s="102">
        <f>+O253</f>
        <v>0</v>
      </c>
      <c r="P252" s="102">
        <f t="shared" si="176"/>
        <v>14504690</v>
      </c>
      <c r="Q252" s="103"/>
      <c r="R252" s="104"/>
      <c r="S252" s="104"/>
      <c r="T252" s="102">
        <f>+T253</f>
        <v>0</v>
      </c>
      <c r="U252" s="102">
        <f t="shared" ref="U252:AC252" si="211">+U253</f>
        <v>0</v>
      </c>
      <c r="V252" s="102">
        <f t="shared" si="211"/>
        <v>0</v>
      </c>
      <c r="W252" s="102">
        <f t="shared" si="211"/>
        <v>0</v>
      </c>
      <c r="X252" s="102">
        <f t="shared" si="211"/>
        <v>0</v>
      </c>
      <c r="Y252" s="102">
        <f t="shared" si="211"/>
        <v>0</v>
      </c>
      <c r="Z252" s="102">
        <f t="shared" si="211"/>
        <v>0</v>
      </c>
      <c r="AA252" s="102">
        <f t="shared" si="211"/>
        <v>0</v>
      </c>
      <c r="AB252" s="102">
        <f t="shared" si="211"/>
        <v>14504690</v>
      </c>
      <c r="AC252" s="102">
        <f t="shared" si="211"/>
        <v>0</v>
      </c>
      <c r="AD252" s="102">
        <f t="shared" si="202"/>
        <v>14504690</v>
      </c>
      <c r="AE252" s="102">
        <f>+AE253</f>
        <v>0</v>
      </c>
      <c r="AF252" s="102">
        <f>+AF253</f>
        <v>0</v>
      </c>
      <c r="AG252" s="102">
        <f t="shared" si="203"/>
        <v>0</v>
      </c>
      <c r="AH252" s="102">
        <f>+AH253</f>
        <v>0</v>
      </c>
      <c r="AI252" s="102">
        <f>+AI253</f>
        <v>0</v>
      </c>
      <c r="AJ252" s="102">
        <f t="shared" si="204"/>
        <v>0</v>
      </c>
      <c r="AK252" s="102">
        <f>+AK253</f>
        <v>0</v>
      </c>
      <c r="AL252" s="102">
        <f>+AL253</f>
        <v>0</v>
      </c>
      <c r="AM252" s="102">
        <f t="shared" si="205"/>
        <v>0</v>
      </c>
      <c r="AN252" s="102">
        <f>+AN253</f>
        <v>0</v>
      </c>
      <c r="AO252" s="102">
        <f>+AO253</f>
        <v>0</v>
      </c>
      <c r="AP252" s="102">
        <f t="shared" si="206"/>
        <v>0</v>
      </c>
      <c r="AQ252" s="102">
        <f>+AQ253</f>
        <v>14504690</v>
      </c>
      <c r="AR252" s="102">
        <f>+AR253</f>
        <v>0</v>
      </c>
      <c r="AS252" s="102">
        <f t="shared" si="207"/>
        <v>14504690</v>
      </c>
      <c r="AT252" s="102"/>
      <c r="AU252" s="102"/>
      <c r="AV252" s="102"/>
      <c r="AW252" s="102"/>
      <c r="AX252" s="102"/>
      <c r="AY252" s="102"/>
      <c r="AZ252" s="102"/>
      <c r="BA252" s="102"/>
    </row>
    <row r="253" spans="1:53" ht="29.25">
      <c r="B253" s="73" t="str">
        <f t="shared" si="126"/>
        <v>135500059005912</v>
      </c>
      <c r="C253" s="130">
        <v>2023</v>
      </c>
      <c r="D253" s="130">
        <v>15</v>
      </c>
      <c r="E253" s="130">
        <v>1</v>
      </c>
      <c r="F253" s="130">
        <v>3</v>
      </c>
      <c r="G253" s="130">
        <v>5</v>
      </c>
      <c r="H253" s="130">
        <v>5000</v>
      </c>
      <c r="I253" s="130">
        <v>5900</v>
      </c>
      <c r="J253" s="130">
        <v>591</v>
      </c>
      <c r="K253" s="130"/>
      <c r="L253" s="130">
        <v>2</v>
      </c>
      <c r="M253" s="107" t="s">
        <v>242</v>
      </c>
      <c r="N253" s="108">
        <f>SUM(N254:N264)</f>
        <v>14504690</v>
      </c>
      <c r="O253" s="108">
        <f>SUM(O254:O264)</f>
        <v>0</v>
      </c>
      <c r="P253" s="108">
        <f t="shared" si="176"/>
        <v>14504690</v>
      </c>
      <c r="Q253" s="109"/>
      <c r="R253" s="110"/>
      <c r="S253" s="110"/>
      <c r="T253" s="108">
        <f>SUM(T254:T264)</f>
        <v>0</v>
      </c>
      <c r="U253" s="108">
        <f t="shared" ref="U253:AC253" si="212">SUM(U254:U264)</f>
        <v>0</v>
      </c>
      <c r="V253" s="108">
        <f t="shared" si="212"/>
        <v>0</v>
      </c>
      <c r="W253" s="108">
        <f t="shared" si="212"/>
        <v>0</v>
      </c>
      <c r="X253" s="108">
        <f t="shared" si="212"/>
        <v>0</v>
      </c>
      <c r="Y253" s="108">
        <f t="shared" si="212"/>
        <v>0</v>
      </c>
      <c r="Z253" s="108">
        <f t="shared" si="212"/>
        <v>0</v>
      </c>
      <c r="AA253" s="108">
        <f t="shared" si="212"/>
        <v>0</v>
      </c>
      <c r="AB253" s="108">
        <f t="shared" si="212"/>
        <v>14504690</v>
      </c>
      <c r="AC253" s="108">
        <f t="shared" si="212"/>
        <v>0</v>
      </c>
      <c r="AD253" s="108">
        <f t="shared" si="202"/>
        <v>14504690</v>
      </c>
      <c r="AE253" s="108">
        <f>SUM(AE254:AE264)</f>
        <v>0</v>
      </c>
      <c r="AF253" s="108">
        <f>SUM(AF254:AF264)</f>
        <v>0</v>
      </c>
      <c r="AG253" s="108">
        <f t="shared" si="203"/>
        <v>0</v>
      </c>
      <c r="AH253" s="108">
        <f>SUM(AH254:AH264)</f>
        <v>0</v>
      </c>
      <c r="AI253" s="108">
        <f>SUM(AI254:AI264)</f>
        <v>0</v>
      </c>
      <c r="AJ253" s="108">
        <f t="shared" si="204"/>
        <v>0</v>
      </c>
      <c r="AK253" s="108">
        <f>SUM(AK254:AK264)</f>
        <v>0</v>
      </c>
      <c r="AL253" s="108">
        <f>SUM(AL254:AL264)</f>
        <v>0</v>
      </c>
      <c r="AM253" s="108">
        <f t="shared" si="205"/>
        <v>0</v>
      </c>
      <c r="AN253" s="108">
        <f>SUM(AN254:AN264)</f>
        <v>0</v>
      </c>
      <c r="AO253" s="108">
        <f>SUM(AO254:AO264)</f>
        <v>0</v>
      </c>
      <c r="AP253" s="108">
        <f t="shared" si="206"/>
        <v>0</v>
      </c>
      <c r="AQ253" s="108">
        <f>SUM(AQ254:AQ264)</f>
        <v>14504690</v>
      </c>
      <c r="AR253" s="108">
        <f>SUM(AR254:AR264)</f>
        <v>0</v>
      </c>
      <c r="AS253" s="108">
        <f t="shared" si="207"/>
        <v>14504690</v>
      </c>
      <c r="AT253" s="108"/>
      <c r="AU253" s="108"/>
      <c r="AV253" s="108"/>
      <c r="AW253" s="108"/>
      <c r="AX253" s="108"/>
      <c r="AY253" s="108"/>
      <c r="AZ253" s="108"/>
      <c r="BA253" s="108"/>
    </row>
    <row r="254" spans="1:53" ht="29.25">
      <c r="B254" s="73" t="str">
        <f t="shared" si="126"/>
        <v>1355000590059112</v>
      </c>
      <c r="C254" s="111">
        <v>2023</v>
      </c>
      <c r="D254" s="111">
        <v>15</v>
      </c>
      <c r="E254" s="111">
        <v>1</v>
      </c>
      <c r="F254" s="111">
        <v>3</v>
      </c>
      <c r="G254" s="111">
        <v>5</v>
      </c>
      <c r="H254" s="111">
        <v>5000</v>
      </c>
      <c r="I254" s="157">
        <v>5900</v>
      </c>
      <c r="J254" s="157">
        <v>591</v>
      </c>
      <c r="K254" s="112">
        <v>1</v>
      </c>
      <c r="L254" s="112">
        <v>2</v>
      </c>
      <c r="M254" s="134" t="s">
        <v>243</v>
      </c>
      <c r="N254" s="114">
        <f>IFERROR(VLOOKUP($B254,[5]MEX!$B$51:$S$1084,13,0),0)</f>
        <v>14504690</v>
      </c>
      <c r="O254" s="114">
        <f>IFERROR(VLOOKUP($B254,[5]MEX!$B$51:$S$1084,14,0),0)</f>
        <v>0</v>
      </c>
      <c r="P254" s="114">
        <f t="shared" si="176"/>
        <v>14504690</v>
      </c>
      <c r="Q254" s="135" t="s">
        <v>244</v>
      </c>
      <c r="R254" s="116">
        <f>IFERROR(VLOOKUP($B254,[5]MEX!$B$51:$S$1084,17,0),0)</f>
        <v>1</v>
      </c>
      <c r="S254" s="116">
        <f>IFERROR(VLOOKUP($B254,[5]MEX!$B$51:$S$1084,18,0),0)</f>
        <v>0</v>
      </c>
      <c r="T254" s="114">
        <v>0</v>
      </c>
      <c r="U254" s="114">
        <v>0</v>
      </c>
      <c r="V254" s="114">
        <v>0</v>
      </c>
      <c r="W254" s="114">
        <v>0</v>
      </c>
      <c r="X254" s="114">
        <v>0</v>
      </c>
      <c r="Y254" s="114">
        <v>0</v>
      </c>
      <c r="Z254" s="114">
        <v>0</v>
      </c>
      <c r="AA254" s="114">
        <v>0</v>
      </c>
      <c r="AB254" s="114">
        <f t="shared" ref="AB254:AC264" si="213">N254+T254-X254</f>
        <v>14504690</v>
      </c>
      <c r="AC254" s="114">
        <f t="shared" si="213"/>
        <v>0</v>
      </c>
      <c r="AD254" s="114">
        <f t="shared" si="202"/>
        <v>14504690</v>
      </c>
      <c r="AE254" s="114">
        <v>0</v>
      </c>
      <c r="AF254" s="114">
        <v>0</v>
      </c>
      <c r="AG254" s="114">
        <f t="shared" si="203"/>
        <v>0</v>
      </c>
      <c r="AH254" s="114">
        <v>0</v>
      </c>
      <c r="AI254" s="114">
        <v>0</v>
      </c>
      <c r="AJ254" s="114">
        <f t="shared" si="204"/>
        <v>0</v>
      </c>
      <c r="AK254" s="114">
        <v>0</v>
      </c>
      <c r="AL254" s="114">
        <v>0</v>
      </c>
      <c r="AM254" s="114">
        <f t="shared" si="205"/>
        <v>0</v>
      </c>
      <c r="AN254" s="114">
        <v>0</v>
      </c>
      <c r="AO254" s="114">
        <v>0</v>
      </c>
      <c r="AP254" s="114">
        <f t="shared" si="206"/>
        <v>0</v>
      </c>
      <c r="AQ254" s="114">
        <f t="shared" ref="AQ254:AR264" si="214">AB254-AE254-AH254-AK254-AN254</f>
        <v>14504690</v>
      </c>
      <c r="AR254" s="114">
        <f t="shared" si="214"/>
        <v>0</v>
      </c>
      <c r="AS254" s="114">
        <f t="shared" si="207"/>
        <v>14504690</v>
      </c>
      <c r="AT254" s="114">
        <f t="shared" ref="AT254:AU264" si="215">R254+V254-Z254</f>
        <v>1</v>
      </c>
      <c r="AU254" s="114">
        <f t="shared" si="215"/>
        <v>0</v>
      </c>
      <c r="AV254" s="114">
        <v>0</v>
      </c>
      <c r="AW254" s="114">
        <v>0</v>
      </c>
      <c r="AX254" s="114">
        <v>0</v>
      </c>
      <c r="AY254" s="114">
        <v>0</v>
      </c>
      <c r="AZ254" s="114">
        <f t="shared" si="210"/>
        <v>1</v>
      </c>
      <c r="BA254" s="114">
        <f t="shared" si="210"/>
        <v>0</v>
      </c>
    </row>
    <row r="255" spans="1:53" ht="29.25" hidden="1">
      <c r="B255" s="73" t="str">
        <f t="shared" si="126"/>
        <v>1355000590059122</v>
      </c>
      <c r="C255" s="111">
        <v>2023</v>
      </c>
      <c r="D255" s="111">
        <v>15</v>
      </c>
      <c r="E255" s="111">
        <v>1</v>
      </c>
      <c r="F255" s="111">
        <v>3</v>
      </c>
      <c r="G255" s="111">
        <v>5</v>
      </c>
      <c r="H255" s="111">
        <v>5000</v>
      </c>
      <c r="I255" s="157">
        <v>5900</v>
      </c>
      <c r="J255" s="157">
        <v>591</v>
      </c>
      <c r="K255" s="112">
        <v>2</v>
      </c>
      <c r="L255" s="112">
        <v>2</v>
      </c>
      <c r="M255" s="134" t="s">
        <v>245</v>
      </c>
      <c r="N255" s="114">
        <f>IFERROR(VLOOKUP($B255,[5]MEX!$B$51:$S$1084,13,0),0)</f>
        <v>0</v>
      </c>
      <c r="O255" s="114">
        <f>IFERROR(VLOOKUP($B255,[5]MEX!$B$51:$S$1084,14,0),0)</f>
        <v>0</v>
      </c>
      <c r="P255" s="114">
        <f t="shared" si="176"/>
        <v>0</v>
      </c>
      <c r="Q255" s="158" t="s">
        <v>244</v>
      </c>
      <c r="R255" s="116">
        <f>IFERROR(VLOOKUP($B255,[5]MEX!$B$51:$S$1084,17,0),0)</f>
        <v>0</v>
      </c>
      <c r="S255" s="116">
        <f>IFERROR(VLOOKUP($B255,[5]MEX!$B$51:$S$1084,18,0),0)</f>
        <v>0</v>
      </c>
      <c r="T255" s="114">
        <v>0</v>
      </c>
      <c r="U255" s="114">
        <v>0</v>
      </c>
      <c r="V255" s="114">
        <v>0</v>
      </c>
      <c r="W255" s="114">
        <v>0</v>
      </c>
      <c r="X255" s="114">
        <v>0</v>
      </c>
      <c r="Y255" s="114">
        <v>0</v>
      </c>
      <c r="Z255" s="114">
        <v>0</v>
      </c>
      <c r="AA255" s="114">
        <v>0</v>
      </c>
      <c r="AB255" s="114">
        <f t="shared" si="213"/>
        <v>0</v>
      </c>
      <c r="AC255" s="114">
        <f t="shared" si="213"/>
        <v>0</v>
      </c>
      <c r="AD255" s="114">
        <f t="shared" si="202"/>
        <v>0</v>
      </c>
      <c r="AE255" s="114">
        <v>0</v>
      </c>
      <c r="AF255" s="114">
        <v>0</v>
      </c>
      <c r="AG255" s="114">
        <f t="shared" si="203"/>
        <v>0</v>
      </c>
      <c r="AH255" s="114">
        <v>0</v>
      </c>
      <c r="AI255" s="114">
        <v>0</v>
      </c>
      <c r="AJ255" s="114">
        <f t="shared" si="204"/>
        <v>0</v>
      </c>
      <c r="AK255" s="114">
        <v>0</v>
      </c>
      <c r="AL255" s="114">
        <v>0</v>
      </c>
      <c r="AM255" s="114">
        <f t="shared" si="205"/>
        <v>0</v>
      </c>
      <c r="AN255" s="114">
        <v>0</v>
      </c>
      <c r="AO255" s="114">
        <v>0</v>
      </c>
      <c r="AP255" s="114">
        <f t="shared" si="206"/>
        <v>0</v>
      </c>
      <c r="AQ255" s="114">
        <f t="shared" si="214"/>
        <v>0</v>
      </c>
      <c r="AR255" s="114">
        <f t="shared" si="214"/>
        <v>0</v>
      </c>
      <c r="AS255" s="114">
        <f t="shared" si="207"/>
        <v>0</v>
      </c>
      <c r="AT255" s="114">
        <f t="shared" si="215"/>
        <v>0</v>
      </c>
      <c r="AU255" s="114">
        <f t="shared" si="215"/>
        <v>0</v>
      </c>
      <c r="AV255" s="114">
        <v>0</v>
      </c>
      <c r="AW255" s="114">
        <v>0</v>
      </c>
      <c r="AX255" s="114">
        <v>0</v>
      </c>
      <c r="AY255" s="114">
        <v>0</v>
      </c>
      <c r="AZ255" s="114">
        <f t="shared" si="210"/>
        <v>0</v>
      </c>
      <c r="BA255" s="114">
        <f t="shared" si="210"/>
        <v>0</v>
      </c>
    </row>
    <row r="256" spans="1:53" ht="58.5" hidden="1">
      <c r="B256" s="73" t="str">
        <f t="shared" si="126"/>
        <v>1355000590059132</v>
      </c>
      <c r="C256" s="111">
        <v>2023</v>
      </c>
      <c r="D256" s="111">
        <v>15</v>
      </c>
      <c r="E256" s="111">
        <v>1</v>
      </c>
      <c r="F256" s="111">
        <v>3</v>
      </c>
      <c r="G256" s="111">
        <v>5</v>
      </c>
      <c r="H256" s="111">
        <v>5000</v>
      </c>
      <c r="I256" s="157">
        <v>5900</v>
      </c>
      <c r="J256" s="157">
        <v>591</v>
      </c>
      <c r="K256" s="112">
        <v>3</v>
      </c>
      <c r="L256" s="112">
        <v>2</v>
      </c>
      <c r="M256" s="134" t="s">
        <v>246</v>
      </c>
      <c r="N256" s="114">
        <f>IFERROR(VLOOKUP($B256,[5]MEX!$B$51:$S$1084,13,0),0)</f>
        <v>0</v>
      </c>
      <c r="O256" s="114">
        <f>IFERROR(VLOOKUP($B256,[5]MEX!$B$51:$S$1084,14,0),0)</f>
        <v>0</v>
      </c>
      <c r="P256" s="114">
        <f t="shared" si="176"/>
        <v>0</v>
      </c>
      <c r="Q256" s="158" t="s">
        <v>244</v>
      </c>
      <c r="R256" s="116">
        <f>IFERROR(VLOOKUP($B256,[5]MEX!$B$51:$S$1084,17,0),0)</f>
        <v>0</v>
      </c>
      <c r="S256" s="116">
        <f>IFERROR(VLOOKUP($B256,[5]MEX!$B$51:$S$1084,18,0),0)</f>
        <v>0</v>
      </c>
      <c r="T256" s="114">
        <v>0</v>
      </c>
      <c r="U256" s="114">
        <v>0</v>
      </c>
      <c r="V256" s="114">
        <v>0</v>
      </c>
      <c r="W256" s="114">
        <v>0</v>
      </c>
      <c r="X256" s="114">
        <v>0</v>
      </c>
      <c r="Y256" s="114">
        <v>0</v>
      </c>
      <c r="Z256" s="114">
        <v>0</v>
      </c>
      <c r="AA256" s="114">
        <v>0</v>
      </c>
      <c r="AB256" s="114">
        <f t="shared" si="213"/>
        <v>0</v>
      </c>
      <c r="AC256" s="114">
        <f t="shared" si="213"/>
        <v>0</v>
      </c>
      <c r="AD256" s="114">
        <f t="shared" si="202"/>
        <v>0</v>
      </c>
      <c r="AE256" s="114">
        <v>0</v>
      </c>
      <c r="AF256" s="114">
        <v>0</v>
      </c>
      <c r="AG256" s="114">
        <f t="shared" si="203"/>
        <v>0</v>
      </c>
      <c r="AH256" s="114">
        <v>0</v>
      </c>
      <c r="AI256" s="114">
        <v>0</v>
      </c>
      <c r="AJ256" s="114">
        <f t="shared" si="204"/>
        <v>0</v>
      </c>
      <c r="AK256" s="114">
        <v>0</v>
      </c>
      <c r="AL256" s="114">
        <v>0</v>
      </c>
      <c r="AM256" s="114">
        <f t="shared" si="205"/>
        <v>0</v>
      </c>
      <c r="AN256" s="114">
        <v>0</v>
      </c>
      <c r="AO256" s="114">
        <v>0</v>
      </c>
      <c r="AP256" s="114">
        <f t="shared" si="206"/>
        <v>0</v>
      </c>
      <c r="AQ256" s="114">
        <f t="shared" si="214"/>
        <v>0</v>
      </c>
      <c r="AR256" s="114">
        <f t="shared" si="214"/>
        <v>0</v>
      </c>
      <c r="AS256" s="114">
        <f t="shared" si="207"/>
        <v>0</v>
      </c>
      <c r="AT256" s="114">
        <f t="shared" si="215"/>
        <v>0</v>
      </c>
      <c r="AU256" s="114">
        <f t="shared" si="215"/>
        <v>0</v>
      </c>
      <c r="AV256" s="114">
        <v>0</v>
      </c>
      <c r="AW256" s="114">
        <v>0</v>
      </c>
      <c r="AX256" s="114">
        <v>0</v>
      </c>
      <c r="AY256" s="114">
        <v>0</v>
      </c>
      <c r="AZ256" s="114">
        <f t="shared" si="210"/>
        <v>0</v>
      </c>
      <c r="BA256" s="114">
        <f t="shared" si="210"/>
        <v>0</v>
      </c>
    </row>
    <row r="257" spans="2:53" ht="58.5" hidden="1">
      <c r="B257" s="73" t="str">
        <f t="shared" si="126"/>
        <v>1355000590059142</v>
      </c>
      <c r="C257" s="111">
        <v>2023</v>
      </c>
      <c r="D257" s="111">
        <v>15</v>
      </c>
      <c r="E257" s="111">
        <v>1</v>
      </c>
      <c r="F257" s="111">
        <v>3</v>
      </c>
      <c r="G257" s="111">
        <v>5</v>
      </c>
      <c r="H257" s="111">
        <v>5000</v>
      </c>
      <c r="I257" s="157">
        <v>5900</v>
      </c>
      <c r="J257" s="157">
        <v>591</v>
      </c>
      <c r="K257" s="112">
        <v>4</v>
      </c>
      <c r="L257" s="112">
        <v>2</v>
      </c>
      <c r="M257" s="134" t="s">
        <v>247</v>
      </c>
      <c r="N257" s="114">
        <f>IFERROR(VLOOKUP($B257,[5]MEX!$B$51:$S$1084,13,0),0)</f>
        <v>0</v>
      </c>
      <c r="O257" s="114">
        <f>IFERROR(VLOOKUP($B257,[5]MEX!$B$51:$S$1084,14,0),0)</f>
        <v>0</v>
      </c>
      <c r="P257" s="114">
        <f t="shared" si="176"/>
        <v>0</v>
      </c>
      <c r="Q257" s="158" t="s">
        <v>244</v>
      </c>
      <c r="R257" s="116">
        <f>IFERROR(VLOOKUP($B257,[5]MEX!$B$51:$S$1084,17,0),0)</f>
        <v>0</v>
      </c>
      <c r="S257" s="116">
        <f>IFERROR(VLOOKUP($B257,[5]MEX!$B$51:$S$1084,18,0),0)</f>
        <v>0</v>
      </c>
      <c r="T257" s="114">
        <v>0</v>
      </c>
      <c r="U257" s="114">
        <v>0</v>
      </c>
      <c r="V257" s="114">
        <v>0</v>
      </c>
      <c r="W257" s="114">
        <v>0</v>
      </c>
      <c r="X257" s="114">
        <v>0</v>
      </c>
      <c r="Y257" s="114">
        <v>0</v>
      </c>
      <c r="Z257" s="114">
        <v>0</v>
      </c>
      <c r="AA257" s="114">
        <v>0</v>
      </c>
      <c r="AB257" s="114">
        <f t="shared" si="213"/>
        <v>0</v>
      </c>
      <c r="AC257" s="114">
        <f t="shared" si="213"/>
        <v>0</v>
      </c>
      <c r="AD257" s="114">
        <f t="shared" si="202"/>
        <v>0</v>
      </c>
      <c r="AE257" s="114">
        <v>0</v>
      </c>
      <c r="AF257" s="114">
        <v>0</v>
      </c>
      <c r="AG257" s="114">
        <f t="shared" si="203"/>
        <v>0</v>
      </c>
      <c r="AH257" s="114">
        <v>0</v>
      </c>
      <c r="AI257" s="114">
        <v>0</v>
      </c>
      <c r="AJ257" s="114">
        <f t="shared" si="204"/>
        <v>0</v>
      </c>
      <c r="AK257" s="114">
        <v>0</v>
      </c>
      <c r="AL257" s="114">
        <v>0</v>
      </c>
      <c r="AM257" s="114">
        <f t="shared" si="205"/>
        <v>0</v>
      </c>
      <c r="AN257" s="114">
        <v>0</v>
      </c>
      <c r="AO257" s="114">
        <v>0</v>
      </c>
      <c r="AP257" s="114">
        <f t="shared" si="206"/>
        <v>0</v>
      </c>
      <c r="AQ257" s="114">
        <f t="shared" si="214"/>
        <v>0</v>
      </c>
      <c r="AR257" s="114">
        <f t="shared" si="214"/>
        <v>0</v>
      </c>
      <c r="AS257" s="114">
        <f t="shared" si="207"/>
        <v>0</v>
      </c>
      <c r="AT257" s="114">
        <f t="shared" si="215"/>
        <v>0</v>
      </c>
      <c r="AU257" s="114">
        <f t="shared" si="215"/>
        <v>0</v>
      </c>
      <c r="AV257" s="114">
        <v>0</v>
      </c>
      <c r="AW257" s="114">
        <v>0</v>
      </c>
      <c r="AX257" s="114">
        <v>0</v>
      </c>
      <c r="AY257" s="114">
        <v>0</v>
      </c>
      <c r="AZ257" s="114">
        <f t="shared" si="210"/>
        <v>0</v>
      </c>
      <c r="BA257" s="114">
        <f t="shared" si="210"/>
        <v>0</v>
      </c>
    </row>
    <row r="258" spans="2:53" ht="29.25" hidden="1">
      <c r="B258" s="73" t="str">
        <f t="shared" si="126"/>
        <v>1355000590059152</v>
      </c>
      <c r="C258" s="111">
        <v>2023</v>
      </c>
      <c r="D258" s="111">
        <v>15</v>
      </c>
      <c r="E258" s="111">
        <v>1</v>
      </c>
      <c r="F258" s="111">
        <v>3</v>
      </c>
      <c r="G258" s="111">
        <v>5</v>
      </c>
      <c r="H258" s="111">
        <v>5000</v>
      </c>
      <c r="I258" s="157">
        <v>5900</v>
      </c>
      <c r="J258" s="157">
        <v>591</v>
      </c>
      <c r="K258" s="112">
        <v>5</v>
      </c>
      <c r="L258" s="112">
        <v>2</v>
      </c>
      <c r="M258" s="134" t="s">
        <v>248</v>
      </c>
      <c r="N258" s="114">
        <f>IFERROR(VLOOKUP($B258,[5]MEX!$B$51:$S$1084,13,0),0)</f>
        <v>0</v>
      </c>
      <c r="O258" s="114">
        <f>IFERROR(VLOOKUP($B258,[5]MEX!$B$51:$S$1084,14,0),0)</f>
        <v>0</v>
      </c>
      <c r="P258" s="114">
        <f t="shared" si="176"/>
        <v>0</v>
      </c>
      <c r="Q258" s="158" t="s">
        <v>244</v>
      </c>
      <c r="R258" s="116">
        <f>IFERROR(VLOOKUP($B258,[5]MEX!$B$51:$S$1084,17,0),0)</f>
        <v>0</v>
      </c>
      <c r="S258" s="116">
        <f>IFERROR(VLOOKUP($B258,[5]MEX!$B$51:$S$1084,18,0),0)</f>
        <v>0</v>
      </c>
      <c r="T258" s="114">
        <v>0</v>
      </c>
      <c r="U258" s="114">
        <v>0</v>
      </c>
      <c r="V258" s="114">
        <v>0</v>
      </c>
      <c r="W258" s="114">
        <v>0</v>
      </c>
      <c r="X258" s="114">
        <v>0</v>
      </c>
      <c r="Y258" s="114">
        <v>0</v>
      </c>
      <c r="Z258" s="114">
        <v>0</v>
      </c>
      <c r="AA258" s="114">
        <v>0</v>
      </c>
      <c r="AB258" s="114">
        <f t="shared" si="213"/>
        <v>0</v>
      </c>
      <c r="AC258" s="114">
        <f t="shared" si="213"/>
        <v>0</v>
      </c>
      <c r="AD258" s="114">
        <f t="shared" si="202"/>
        <v>0</v>
      </c>
      <c r="AE258" s="114">
        <v>0</v>
      </c>
      <c r="AF258" s="114">
        <v>0</v>
      </c>
      <c r="AG258" s="114">
        <f t="shared" si="203"/>
        <v>0</v>
      </c>
      <c r="AH258" s="114">
        <v>0</v>
      </c>
      <c r="AI258" s="114">
        <v>0</v>
      </c>
      <c r="AJ258" s="114">
        <f t="shared" si="204"/>
        <v>0</v>
      </c>
      <c r="AK258" s="114">
        <v>0</v>
      </c>
      <c r="AL258" s="114">
        <v>0</v>
      </c>
      <c r="AM258" s="114">
        <f t="shared" si="205"/>
        <v>0</v>
      </c>
      <c r="AN258" s="114">
        <v>0</v>
      </c>
      <c r="AO258" s="114">
        <v>0</v>
      </c>
      <c r="AP258" s="114">
        <f t="shared" si="206"/>
        <v>0</v>
      </c>
      <c r="AQ258" s="114">
        <f t="shared" si="214"/>
        <v>0</v>
      </c>
      <c r="AR258" s="114">
        <f t="shared" si="214"/>
        <v>0</v>
      </c>
      <c r="AS258" s="114">
        <f t="shared" si="207"/>
        <v>0</v>
      </c>
      <c r="AT258" s="114">
        <f t="shared" si="215"/>
        <v>0</v>
      </c>
      <c r="AU258" s="114">
        <f t="shared" si="215"/>
        <v>0</v>
      </c>
      <c r="AV258" s="114">
        <v>0</v>
      </c>
      <c r="AW258" s="114">
        <v>0</v>
      </c>
      <c r="AX258" s="114">
        <v>0</v>
      </c>
      <c r="AY258" s="114">
        <v>0</v>
      </c>
      <c r="AZ258" s="114">
        <f t="shared" si="210"/>
        <v>0</v>
      </c>
      <c r="BA258" s="114">
        <f t="shared" si="210"/>
        <v>0</v>
      </c>
    </row>
    <row r="259" spans="2:53" ht="29.25" hidden="1">
      <c r="B259" s="73" t="str">
        <f t="shared" si="126"/>
        <v>1355000590059162</v>
      </c>
      <c r="C259" s="111">
        <v>2023</v>
      </c>
      <c r="D259" s="111">
        <v>15</v>
      </c>
      <c r="E259" s="111">
        <v>1</v>
      </c>
      <c r="F259" s="111">
        <v>3</v>
      </c>
      <c r="G259" s="111">
        <v>5</v>
      </c>
      <c r="H259" s="111">
        <v>5000</v>
      </c>
      <c r="I259" s="157">
        <v>5900</v>
      </c>
      <c r="J259" s="157">
        <v>591</v>
      </c>
      <c r="K259" s="112">
        <v>6</v>
      </c>
      <c r="L259" s="112">
        <v>2</v>
      </c>
      <c r="M259" s="134" t="s">
        <v>249</v>
      </c>
      <c r="N259" s="114">
        <f>IFERROR(VLOOKUP($B259,[5]MEX!$B$51:$S$1084,13,0),0)</f>
        <v>0</v>
      </c>
      <c r="O259" s="114">
        <f>IFERROR(VLOOKUP($B259,[5]MEX!$B$51:$S$1084,14,0),0)</f>
        <v>0</v>
      </c>
      <c r="P259" s="114">
        <f t="shared" si="176"/>
        <v>0</v>
      </c>
      <c r="Q259" s="158" t="s">
        <v>244</v>
      </c>
      <c r="R259" s="116">
        <f>IFERROR(VLOOKUP($B259,[5]MEX!$B$51:$S$1084,17,0),0)</f>
        <v>0</v>
      </c>
      <c r="S259" s="116">
        <f>IFERROR(VLOOKUP($B259,[5]MEX!$B$51:$S$1084,18,0),0)</f>
        <v>0</v>
      </c>
      <c r="T259" s="114">
        <v>0</v>
      </c>
      <c r="U259" s="114">
        <v>0</v>
      </c>
      <c r="V259" s="114">
        <v>0</v>
      </c>
      <c r="W259" s="114">
        <v>0</v>
      </c>
      <c r="X259" s="114">
        <v>0</v>
      </c>
      <c r="Y259" s="114">
        <v>0</v>
      </c>
      <c r="Z259" s="114">
        <v>0</v>
      </c>
      <c r="AA259" s="114">
        <v>0</v>
      </c>
      <c r="AB259" s="114">
        <f t="shared" si="213"/>
        <v>0</v>
      </c>
      <c r="AC259" s="114">
        <f t="shared" si="213"/>
        <v>0</v>
      </c>
      <c r="AD259" s="114">
        <f t="shared" si="202"/>
        <v>0</v>
      </c>
      <c r="AE259" s="114">
        <v>0</v>
      </c>
      <c r="AF259" s="114">
        <v>0</v>
      </c>
      <c r="AG259" s="114">
        <f t="shared" si="203"/>
        <v>0</v>
      </c>
      <c r="AH259" s="114">
        <v>0</v>
      </c>
      <c r="AI259" s="114">
        <v>0</v>
      </c>
      <c r="AJ259" s="114">
        <f t="shared" si="204"/>
        <v>0</v>
      </c>
      <c r="AK259" s="114">
        <v>0</v>
      </c>
      <c r="AL259" s="114">
        <v>0</v>
      </c>
      <c r="AM259" s="114">
        <f t="shared" si="205"/>
        <v>0</v>
      </c>
      <c r="AN259" s="114">
        <v>0</v>
      </c>
      <c r="AO259" s="114">
        <v>0</v>
      </c>
      <c r="AP259" s="114">
        <f t="shared" si="206"/>
        <v>0</v>
      </c>
      <c r="AQ259" s="114">
        <f t="shared" si="214"/>
        <v>0</v>
      </c>
      <c r="AR259" s="114">
        <f t="shared" si="214"/>
        <v>0</v>
      </c>
      <c r="AS259" s="114">
        <f t="shared" si="207"/>
        <v>0</v>
      </c>
      <c r="AT259" s="114">
        <f t="shared" si="215"/>
        <v>0</v>
      </c>
      <c r="AU259" s="114">
        <f t="shared" si="215"/>
        <v>0</v>
      </c>
      <c r="AV259" s="114">
        <v>0</v>
      </c>
      <c r="AW259" s="114">
        <v>0</v>
      </c>
      <c r="AX259" s="114">
        <v>0</v>
      </c>
      <c r="AY259" s="114">
        <v>0</v>
      </c>
      <c r="AZ259" s="114">
        <f t="shared" si="210"/>
        <v>0</v>
      </c>
      <c r="BA259" s="114">
        <f t="shared" si="210"/>
        <v>0</v>
      </c>
    </row>
    <row r="260" spans="2:53" ht="29.25" hidden="1">
      <c r="B260" s="73" t="str">
        <f t="shared" si="126"/>
        <v>1355000590059172</v>
      </c>
      <c r="C260" s="111">
        <v>2023</v>
      </c>
      <c r="D260" s="111">
        <v>15</v>
      </c>
      <c r="E260" s="111">
        <v>1</v>
      </c>
      <c r="F260" s="111">
        <v>3</v>
      </c>
      <c r="G260" s="111">
        <v>5</v>
      </c>
      <c r="H260" s="111">
        <v>5000</v>
      </c>
      <c r="I260" s="157">
        <v>5900</v>
      </c>
      <c r="J260" s="157">
        <v>591</v>
      </c>
      <c r="K260" s="112">
        <v>7</v>
      </c>
      <c r="L260" s="112">
        <v>2</v>
      </c>
      <c r="M260" s="134" t="s">
        <v>250</v>
      </c>
      <c r="N260" s="114">
        <f>IFERROR(VLOOKUP($B260,[5]MEX!$B$51:$S$1084,13,0),0)</f>
        <v>0</v>
      </c>
      <c r="O260" s="114">
        <f>IFERROR(VLOOKUP($B260,[5]MEX!$B$51:$S$1084,14,0),0)</f>
        <v>0</v>
      </c>
      <c r="P260" s="114">
        <f t="shared" si="176"/>
        <v>0</v>
      </c>
      <c r="Q260" s="158" t="s">
        <v>244</v>
      </c>
      <c r="R260" s="116">
        <f>IFERROR(VLOOKUP($B260,[5]MEX!$B$51:$S$1084,17,0),0)</f>
        <v>0</v>
      </c>
      <c r="S260" s="116">
        <f>IFERROR(VLOOKUP($B260,[5]MEX!$B$51:$S$1084,18,0),0)</f>
        <v>0</v>
      </c>
      <c r="T260" s="114">
        <v>0</v>
      </c>
      <c r="U260" s="114">
        <v>0</v>
      </c>
      <c r="V260" s="114">
        <v>0</v>
      </c>
      <c r="W260" s="114">
        <v>0</v>
      </c>
      <c r="X260" s="114">
        <v>0</v>
      </c>
      <c r="Y260" s="114">
        <v>0</v>
      </c>
      <c r="Z260" s="114">
        <v>0</v>
      </c>
      <c r="AA260" s="114">
        <v>0</v>
      </c>
      <c r="AB260" s="114">
        <f t="shared" si="213"/>
        <v>0</v>
      </c>
      <c r="AC260" s="114">
        <f t="shared" si="213"/>
        <v>0</v>
      </c>
      <c r="AD260" s="114">
        <f t="shared" si="202"/>
        <v>0</v>
      </c>
      <c r="AE260" s="114">
        <v>0</v>
      </c>
      <c r="AF260" s="114">
        <v>0</v>
      </c>
      <c r="AG260" s="114">
        <f t="shared" si="203"/>
        <v>0</v>
      </c>
      <c r="AH260" s="114">
        <v>0</v>
      </c>
      <c r="AI260" s="114">
        <v>0</v>
      </c>
      <c r="AJ260" s="114">
        <f t="shared" si="204"/>
        <v>0</v>
      </c>
      <c r="AK260" s="114">
        <v>0</v>
      </c>
      <c r="AL260" s="114">
        <v>0</v>
      </c>
      <c r="AM260" s="114">
        <f t="shared" si="205"/>
        <v>0</v>
      </c>
      <c r="AN260" s="114">
        <v>0</v>
      </c>
      <c r="AO260" s="114">
        <v>0</v>
      </c>
      <c r="AP260" s="114">
        <f t="shared" si="206"/>
        <v>0</v>
      </c>
      <c r="AQ260" s="114">
        <f t="shared" si="214"/>
        <v>0</v>
      </c>
      <c r="AR260" s="114">
        <f t="shared" si="214"/>
        <v>0</v>
      </c>
      <c r="AS260" s="114">
        <f t="shared" si="207"/>
        <v>0</v>
      </c>
      <c r="AT260" s="114">
        <f t="shared" si="215"/>
        <v>0</v>
      </c>
      <c r="AU260" s="114">
        <f t="shared" si="215"/>
        <v>0</v>
      </c>
      <c r="AV260" s="114">
        <v>0</v>
      </c>
      <c r="AW260" s="114">
        <v>0</v>
      </c>
      <c r="AX260" s="114">
        <v>0</v>
      </c>
      <c r="AY260" s="114">
        <v>0</v>
      </c>
      <c r="AZ260" s="114">
        <f t="shared" si="210"/>
        <v>0</v>
      </c>
      <c r="BA260" s="114">
        <f t="shared" si="210"/>
        <v>0</v>
      </c>
    </row>
    <row r="261" spans="2:53" ht="29.25" hidden="1">
      <c r="B261" s="73" t="str">
        <f t="shared" si="126"/>
        <v>1355000590059182</v>
      </c>
      <c r="C261" s="111">
        <v>2023</v>
      </c>
      <c r="D261" s="111">
        <v>15</v>
      </c>
      <c r="E261" s="111">
        <v>1</v>
      </c>
      <c r="F261" s="111">
        <v>3</v>
      </c>
      <c r="G261" s="111">
        <v>5</v>
      </c>
      <c r="H261" s="111">
        <v>5000</v>
      </c>
      <c r="I261" s="157">
        <v>5900</v>
      </c>
      <c r="J261" s="157">
        <v>591</v>
      </c>
      <c r="K261" s="112">
        <v>8</v>
      </c>
      <c r="L261" s="112">
        <v>2</v>
      </c>
      <c r="M261" s="134" t="s">
        <v>251</v>
      </c>
      <c r="N261" s="114">
        <f>IFERROR(VLOOKUP($B261,[5]MEX!$B$51:$S$1084,13,0),0)</f>
        <v>0</v>
      </c>
      <c r="O261" s="114">
        <f>IFERROR(VLOOKUP($B261,[5]MEX!$B$51:$S$1084,14,0),0)</f>
        <v>0</v>
      </c>
      <c r="P261" s="114">
        <f t="shared" si="176"/>
        <v>0</v>
      </c>
      <c r="Q261" s="158" t="s">
        <v>244</v>
      </c>
      <c r="R261" s="116">
        <f>IFERROR(VLOOKUP($B261,[5]MEX!$B$51:$S$1084,17,0),0)</f>
        <v>0</v>
      </c>
      <c r="S261" s="116">
        <f>IFERROR(VLOOKUP($B261,[5]MEX!$B$51:$S$1084,18,0),0)</f>
        <v>0</v>
      </c>
      <c r="T261" s="114">
        <v>0</v>
      </c>
      <c r="U261" s="114">
        <v>0</v>
      </c>
      <c r="V261" s="114">
        <v>0</v>
      </c>
      <c r="W261" s="114">
        <v>0</v>
      </c>
      <c r="X261" s="114">
        <v>0</v>
      </c>
      <c r="Y261" s="114">
        <v>0</v>
      </c>
      <c r="Z261" s="114">
        <v>0</v>
      </c>
      <c r="AA261" s="114">
        <v>0</v>
      </c>
      <c r="AB261" s="114">
        <f t="shared" si="213"/>
        <v>0</v>
      </c>
      <c r="AC261" s="114">
        <f t="shared" si="213"/>
        <v>0</v>
      </c>
      <c r="AD261" s="114">
        <f t="shared" si="202"/>
        <v>0</v>
      </c>
      <c r="AE261" s="114">
        <v>0</v>
      </c>
      <c r="AF261" s="114">
        <v>0</v>
      </c>
      <c r="AG261" s="114">
        <f t="shared" si="203"/>
        <v>0</v>
      </c>
      <c r="AH261" s="114">
        <v>0</v>
      </c>
      <c r="AI261" s="114">
        <v>0</v>
      </c>
      <c r="AJ261" s="114">
        <f t="shared" si="204"/>
        <v>0</v>
      </c>
      <c r="AK261" s="114">
        <v>0</v>
      </c>
      <c r="AL261" s="114">
        <v>0</v>
      </c>
      <c r="AM261" s="114">
        <f t="shared" si="205"/>
        <v>0</v>
      </c>
      <c r="AN261" s="114">
        <v>0</v>
      </c>
      <c r="AO261" s="114">
        <v>0</v>
      </c>
      <c r="AP261" s="114">
        <f t="shared" si="206"/>
        <v>0</v>
      </c>
      <c r="AQ261" s="114">
        <f t="shared" si="214"/>
        <v>0</v>
      </c>
      <c r="AR261" s="114">
        <f t="shared" si="214"/>
        <v>0</v>
      </c>
      <c r="AS261" s="114">
        <f t="shared" si="207"/>
        <v>0</v>
      </c>
      <c r="AT261" s="114">
        <f t="shared" si="215"/>
        <v>0</v>
      </c>
      <c r="AU261" s="114">
        <f t="shared" si="215"/>
        <v>0</v>
      </c>
      <c r="AV261" s="114">
        <v>0</v>
      </c>
      <c r="AW261" s="114">
        <v>0</v>
      </c>
      <c r="AX261" s="114">
        <v>0</v>
      </c>
      <c r="AY261" s="114">
        <v>0</v>
      </c>
      <c r="AZ261" s="114">
        <f t="shared" si="210"/>
        <v>0</v>
      </c>
      <c r="BA261" s="114">
        <f t="shared" si="210"/>
        <v>0</v>
      </c>
    </row>
    <row r="262" spans="2:53" ht="29.25" hidden="1">
      <c r="B262" s="73" t="str">
        <f t="shared" si="126"/>
        <v>1355000590059192</v>
      </c>
      <c r="C262" s="111">
        <v>2023</v>
      </c>
      <c r="D262" s="111">
        <v>15</v>
      </c>
      <c r="E262" s="111">
        <v>1</v>
      </c>
      <c r="F262" s="111">
        <v>3</v>
      </c>
      <c r="G262" s="111">
        <v>5</v>
      </c>
      <c r="H262" s="111">
        <v>5000</v>
      </c>
      <c r="I262" s="157">
        <v>5900</v>
      </c>
      <c r="J262" s="157">
        <v>591</v>
      </c>
      <c r="K262" s="112">
        <v>9</v>
      </c>
      <c r="L262" s="112">
        <v>2</v>
      </c>
      <c r="M262" s="134" t="s">
        <v>252</v>
      </c>
      <c r="N262" s="114">
        <f>IFERROR(VLOOKUP($B262,[5]MEX!$B$51:$S$1084,13,0),0)</f>
        <v>0</v>
      </c>
      <c r="O262" s="114">
        <f>IFERROR(VLOOKUP($B262,[5]MEX!$B$51:$S$1084,14,0),0)</f>
        <v>0</v>
      </c>
      <c r="P262" s="114">
        <f t="shared" si="176"/>
        <v>0</v>
      </c>
      <c r="Q262" s="158" t="s">
        <v>244</v>
      </c>
      <c r="R262" s="116">
        <f>IFERROR(VLOOKUP($B262,[5]MEX!$B$51:$S$1084,17,0),0)</f>
        <v>0</v>
      </c>
      <c r="S262" s="116">
        <f>IFERROR(VLOOKUP($B262,[5]MEX!$B$51:$S$1084,18,0),0)</f>
        <v>0</v>
      </c>
      <c r="T262" s="114">
        <v>0</v>
      </c>
      <c r="U262" s="114">
        <v>0</v>
      </c>
      <c r="V262" s="114">
        <v>0</v>
      </c>
      <c r="W262" s="114">
        <v>0</v>
      </c>
      <c r="X262" s="114">
        <v>0</v>
      </c>
      <c r="Y262" s="114">
        <v>0</v>
      </c>
      <c r="Z262" s="114">
        <v>0</v>
      </c>
      <c r="AA262" s="114">
        <v>0</v>
      </c>
      <c r="AB262" s="114">
        <f t="shared" si="213"/>
        <v>0</v>
      </c>
      <c r="AC262" s="114">
        <f t="shared" si="213"/>
        <v>0</v>
      </c>
      <c r="AD262" s="114">
        <f t="shared" si="202"/>
        <v>0</v>
      </c>
      <c r="AE262" s="114">
        <v>0</v>
      </c>
      <c r="AF262" s="114">
        <v>0</v>
      </c>
      <c r="AG262" s="114">
        <f t="shared" si="203"/>
        <v>0</v>
      </c>
      <c r="AH262" s="114">
        <v>0</v>
      </c>
      <c r="AI262" s="114">
        <v>0</v>
      </c>
      <c r="AJ262" s="114">
        <f t="shared" si="204"/>
        <v>0</v>
      </c>
      <c r="AK262" s="114">
        <v>0</v>
      </c>
      <c r="AL262" s="114">
        <v>0</v>
      </c>
      <c r="AM262" s="114">
        <f t="shared" si="205"/>
        <v>0</v>
      </c>
      <c r="AN262" s="114">
        <v>0</v>
      </c>
      <c r="AO262" s="114">
        <v>0</v>
      </c>
      <c r="AP262" s="114">
        <f t="shared" si="206"/>
        <v>0</v>
      </c>
      <c r="AQ262" s="114">
        <f t="shared" si="214"/>
        <v>0</v>
      </c>
      <c r="AR262" s="114">
        <f t="shared" si="214"/>
        <v>0</v>
      </c>
      <c r="AS262" s="114">
        <f t="shared" si="207"/>
        <v>0</v>
      </c>
      <c r="AT262" s="114">
        <f t="shared" si="215"/>
        <v>0</v>
      </c>
      <c r="AU262" s="114">
        <f t="shared" si="215"/>
        <v>0</v>
      </c>
      <c r="AV262" s="114">
        <v>0</v>
      </c>
      <c r="AW262" s="114">
        <v>0</v>
      </c>
      <c r="AX262" s="114">
        <v>0</v>
      </c>
      <c r="AY262" s="114">
        <v>0</v>
      </c>
      <c r="AZ262" s="114">
        <f t="shared" si="210"/>
        <v>0</v>
      </c>
      <c r="BA262" s="114">
        <f t="shared" si="210"/>
        <v>0</v>
      </c>
    </row>
    <row r="263" spans="2:53" ht="58.5" hidden="1">
      <c r="B263" s="73" t="str">
        <f t="shared" si="126"/>
        <v>13550005900591102</v>
      </c>
      <c r="C263" s="111">
        <v>2023</v>
      </c>
      <c r="D263" s="111">
        <v>15</v>
      </c>
      <c r="E263" s="111">
        <v>1</v>
      </c>
      <c r="F263" s="111">
        <v>3</v>
      </c>
      <c r="G263" s="111">
        <v>5</v>
      </c>
      <c r="H263" s="111">
        <v>5000</v>
      </c>
      <c r="I263" s="157">
        <v>5900</v>
      </c>
      <c r="J263" s="157">
        <v>591</v>
      </c>
      <c r="K263" s="112">
        <v>10</v>
      </c>
      <c r="L263" s="112">
        <v>2</v>
      </c>
      <c r="M263" s="134" t="s">
        <v>253</v>
      </c>
      <c r="N263" s="114">
        <f>IFERROR(VLOOKUP($B263,[5]MEX!$B$51:$S$1084,13,0),0)</f>
        <v>0</v>
      </c>
      <c r="O263" s="114">
        <f>IFERROR(VLOOKUP($B263,[5]MEX!$B$51:$S$1084,14,0),0)</f>
        <v>0</v>
      </c>
      <c r="P263" s="114">
        <f t="shared" ref="P263:P329" si="216">+O263+N263</f>
        <v>0</v>
      </c>
      <c r="Q263" s="158" t="s">
        <v>244</v>
      </c>
      <c r="R263" s="116">
        <f>IFERROR(VLOOKUP($B263,[5]MEX!$B$51:$S$1084,17,0),0)</f>
        <v>0</v>
      </c>
      <c r="S263" s="116">
        <f>IFERROR(VLOOKUP($B263,[5]MEX!$B$51:$S$1084,18,0),0)</f>
        <v>0</v>
      </c>
      <c r="T263" s="114">
        <v>0</v>
      </c>
      <c r="U263" s="114">
        <v>0</v>
      </c>
      <c r="V263" s="114">
        <v>0</v>
      </c>
      <c r="W263" s="114">
        <v>0</v>
      </c>
      <c r="X263" s="114">
        <v>0</v>
      </c>
      <c r="Y263" s="114">
        <v>0</v>
      </c>
      <c r="Z263" s="114">
        <v>0</v>
      </c>
      <c r="AA263" s="114">
        <v>0</v>
      </c>
      <c r="AB263" s="114">
        <f t="shared" si="213"/>
        <v>0</v>
      </c>
      <c r="AC263" s="114">
        <f t="shared" si="213"/>
        <v>0</v>
      </c>
      <c r="AD263" s="114">
        <f t="shared" si="202"/>
        <v>0</v>
      </c>
      <c r="AE263" s="114">
        <v>0</v>
      </c>
      <c r="AF263" s="114">
        <v>0</v>
      </c>
      <c r="AG263" s="114">
        <f t="shared" si="203"/>
        <v>0</v>
      </c>
      <c r="AH263" s="114">
        <v>0</v>
      </c>
      <c r="AI263" s="114">
        <v>0</v>
      </c>
      <c r="AJ263" s="114">
        <f t="shared" si="204"/>
        <v>0</v>
      </c>
      <c r="AK263" s="114">
        <v>0</v>
      </c>
      <c r="AL263" s="114">
        <v>0</v>
      </c>
      <c r="AM263" s="114">
        <f t="shared" si="205"/>
        <v>0</v>
      </c>
      <c r="AN263" s="114">
        <v>0</v>
      </c>
      <c r="AO263" s="114">
        <v>0</v>
      </c>
      <c r="AP263" s="114">
        <f t="shared" si="206"/>
        <v>0</v>
      </c>
      <c r="AQ263" s="114">
        <f t="shared" si="214"/>
        <v>0</v>
      </c>
      <c r="AR263" s="114">
        <f t="shared" si="214"/>
        <v>0</v>
      </c>
      <c r="AS263" s="114">
        <f t="shared" si="207"/>
        <v>0</v>
      </c>
      <c r="AT263" s="114">
        <f t="shared" si="215"/>
        <v>0</v>
      </c>
      <c r="AU263" s="114">
        <f t="shared" si="215"/>
        <v>0</v>
      </c>
      <c r="AV263" s="114">
        <v>0</v>
      </c>
      <c r="AW263" s="114">
        <v>0</v>
      </c>
      <c r="AX263" s="114">
        <v>0</v>
      </c>
      <c r="AY263" s="114">
        <v>0</v>
      </c>
      <c r="AZ263" s="114">
        <f t="shared" si="210"/>
        <v>0</v>
      </c>
      <c r="BA263" s="114">
        <f t="shared" si="210"/>
        <v>0</v>
      </c>
    </row>
    <row r="264" spans="2:53" ht="29.25" hidden="1">
      <c r="B264" s="73" t="str">
        <f t="shared" si="126"/>
        <v>13550005900591112</v>
      </c>
      <c r="C264" s="111">
        <v>2023</v>
      </c>
      <c r="D264" s="111">
        <v>15</v>
      </c>
      <c r="E264" s="111">
        <v>1</v>
      </c>
      <c r="F264" s="111">
        <v>3</v>
      </c>
      <c r="G264" s="111">
        <v>5</v>
      </c>
      <c r="H264" s="111">
        <v>5000</v>
      </c>
      <c r="I264" s="157">
        <v>5900</v>
      </c>
      <c r="J264" s="157">
        <v>591</v>
      </c>
      <c r="K264" s="112">
        <v>11</v>
      </c>
      <c r="L264" s="112">
        <v>2</v>
      </c>
      <c r="M264" s="134" t="s">
        <v>254</v>
      </c>
      <c r="N264" s="114">
        <f>IFERROR(VLOOKUP($B264,[5]MEX!$B$51:$S$1084,13,0),0)</f>
        <v>0</v>
      </c>
      <c r="O264" s="114">
        <f>IFERROR(VLOOKUP($B264,[5]MEX!$B$51:$S$1084,14,0),0)</f>
        <v>0</v>
      </c>
      <c r="P264" s="114">
        <f t="shared" si="216"/>
        <v>0</v>
      </c>
      <c r="Q264" s="158" t="s">
        <v>244</v>
      </c>
      <c r="R264" s="116">
        <f>IFERROR(VLOOKUP($B264,[5]MEX!$B$51:$S$1084,17,0),0)</f>
        <v>0</v>
      </c>
      <c r="S264" s="116">
        <f>IFERROR(VLOOKUP($B264,[5]MEX!$B$51:$S$1084,18,0),0)</f>
        <v>0</v>
      </c>
      <c r="T264" s="114">
        <v>0</v>
      </c>
      <c r="U264" s="114">
        <v>0</v>
      </c>
      <c r="V264" s="114">
        <v>0</v>
      </c>
      <c r="W264" s="114">
        <v>0</v>
      </c>
      <c r="X264" s="114">
        <v>0</v>
      </c>
      <c r="Y264" s="114">
        <v>0</v>
      </c>
      <c r="Z264" s="114">
        <v>0</v>
      </c>
      <c r="AA264" s="114">
        <v>0</v>
      </c>
      <c r="AB264" s="114">
        <f t="shared" si="213"/>
        <v>0</v>
      </c>
      <c r="AC264" s="114">
        <f t="shared" si="213"/>
        <v>0</v>
      </c>
      <c r="AD264" s="114">
        <f t="shared" si="202"/>
        <v>0</v>
      </c>
      <c r="AE264" s="114">
        <v>0</v>
      </c>
      <c r="AF264" s="114">
        <v>0</v>
      </c>
      <c r="AG264" s="114">
        <f t="shared" si="203"/>
        <v>0</v>
      </c>
      <c r="AH264" s="114">
        <v>0</v>
      </c>
      <c r="AI264" s="114">
        <v>0</v>
      </c>
      <c r="AJ264" s="114">
        <f t="shared" si="204"/>
        <v>0</v>
      </c>
      <c r="AK264" s="114">
        <v>0</v>
      </c>
      <c r="AL264" s="114">
        <v>0</v>
      </c>
      <c r="AM264" s="114">
        <f t="shared" si="205"/>
        <v>0</v>
      </c>
      <c r="AN264" s="114">
        <v>0</v>
      </c>
      <c r="AO264" s="114">
        <v>0</v>
      </c>
      <c r="AP264" s="114">
        <f t="shared" si="206"/>
        <v>0</v>
      </c>
      <c r="AQ264" s="114">
        <f t="shared" si="214"/>
        <v>0</v>
      </c>
      <c r="AR264" s="114">
        <f t="shared" si="214"/>
        <v>0</v>
      </c>
      <c r="AS264" s="114">
        <f t="shared" si="207"/>
        <v>0</v>
      </c>
      <c r="AT264" s="114">
        <f t="shared" si="215"/>
        <v>0</v>
      </c>
      <c r="AU264" s="114">
        <f t="shared" si="215"/>
        <v>0</v>
      </c>
      <c r="AV264" s="114">
        <v>0</v>
      </c>
      <c r="AW264" s="114">
        <v>0</v>
      </c>
      <c r="AX264" s="114">
        <v>0</v>
      </c>
      <c r="AY264" s="114">
        <v>0</v>
      </c>
      <c r="AZ264" s="114">
        <f t="shared" si="210"/>
        <v>0</v>
      </c>
      <c r="BA264" s="114">
        <f t="shared" si="210"/>
        <v>0</v>
      </c>
    </row>
    <row r="265" spans="2:53" ht="58.5" hidden="1">
      <c r="B265" s="73" t="str">
        <f t="shared" si="126"/>
        <v>1353</v>
      </c>
      <c r="C265" s="144">
        <v>2023</v>
      </c>
      <c r="D265" s="145">
        <v>15</v>
      </c>
      <c r="E265" s="145">
        <v>1</v>
      </c>
      <c r="F265" s="145">
        <v>3</v>
      </c>
      <c r="G265" s="145">
        <v>5</v>
      </c>
      <c r="H265" s="145"/>
      <c r="I265" s="145"/>
      <c r="J265" s="146"/>
      <c r="K265" s="147"/>
      <c r="L265" s="147">
        <v>3</v>
      </c>
      <c r="M265" s="148" t="s">
        <v>255</v>
      </c>
      <c r="N265" s="149">
        <f>+N266+N270</f>
        <v>0</v>
      </c>
      <c r="O265" s="149">
        <f>+O266+O270</f>
        <v>0</v>
      </c>
      <c r="P265" s="149">
        <f t="shared" si="216"/>
        <v>0</v>
      </c>
      <c r="Q265" s="150"/>
      <c r="R265" s="149"/>
      <c r="S265" s="149"/>
      <c r="T265" s="149">
        <f>+T266+T270</f>
        <v>0</v>
      </c>
      <c r="U265" s="149">
        <f t="shared" ref="U265:AC265" si="217">+U266+U270</f>
        <v>0</v>
      </c>
      <c r="V265" s="149">
        <f t="shared" si="217"/>
        <v>0</v>
      </c>
      <c r="W265" s="149">
        <f t="shared" si="217"/>
        <v>0</v>
      </c>
      <c r="X265" s="149">
        <f t="shared" si="217"/>
        <v>0</v>
      </c>
      <c r="Y265" s="149">
        <f t="shared" si="217"/>
        <v>0</v>
      </c>
      <c r="Z265" s="149">
        <f t="shared" si="217"/>
        <v>0</v>
      </c>
      <c r="AA265" s="149">
        <f t="shared" si="217"/>
        <v>0</v>
      </c>
      <c r="AB265" s="149">
        <f t="shared" si="217"/>
        <v>0</v>
      </c>
      <c r="AC265" s="149">
        <f t="shared" si="217"/>
        <v>0</v>
      </c>
      <c r="AD265" s="149">
        <f t="shared" si="202"/>
        <v>0</v>
      </c>
      <c r="AE265" s="149">
        <f>+AE266+AE270</f>
        <v>0</v>
      </c>
      <c r="AF265" s="149">
        <f>+AF266+AF270</f>
        <v>0</v>
      </c>
      <c r="AG265" s="149">
        <f t="shared" si="203"/>
        <v>0</v>
      </c>
      <c r="AH265" s="149">
        <f>+AH266+AH270</f>
        <v>0</v>
      </c>
      <c r="AI265" s="149">
        <f>+AI266+AI270</f>
        <v>0</v>
      </c>
      <c r="AJ265" s="149">
        <f t="shared" si="204"/>
        <v>0</v>
      </c>
      <c r="AK265" s="149">
        <f>+AK266+AK270</f>
        <v>0</v>
      </c>
      <c r="AL265" s="149">
        <f>+AL266+AL270</f>
        <v>0</v>
      </c>
      <c r="AM265" s="149">
        <f t="shared" si="205"/>
        <v>0</v>
      </c>
      <c r="AN265" s="149">
        <f>+AN266+AN270</f>
        <v>0</v>
      </c>
      <c r="AO265" s="149">
        <f>+AO266+AO270</f>
        <v>0</v>
      </c>
      <c r="AP265" s="149">
        <f t="shared" si="206"/>
        <v>0</v>
      </c>
      <c r="AQ265" s="149">
        <f>+AQ266+AQ270</f>
        <v>0</v>
      </c>
      <c r="AR265" s="149">
        <f>+AR266+AR270</f>
        <v>0</v>
      </c>
      <c r="AS265" s="149">
        <f t="shared" si="207"/>
        <v>0</v>
      </c>
      <c r="AT265" s="149"/>
      <c r="AU265" s="149"/>
      <c r="AV265" s="149"/>
      <c r="AW265" s="149"/>
      <c r="AX265" s="149"/>
      <c r="AY265" s="149"/>
      <c r="AZ265" s="149"/>
      <c r="BA265" s="149"/>
    </row>
    <row r="266" spans="2:53" ht="29.25" hidden="1">
      <c r="B266" s="73" t="str">
        <f t="shared" si="126"/>
        <v>13530003</v>
      </c>
      <c r="C266" s="94">
        <f>C265</f>
        <v>2023</v>
      </c>
      <c r="D266" s="93">
        <v>15</v>
      </c>
      <c r="E266" s="93">
        <v>1</v>
      </c>
      <c r="F266" s="93">
        <v>3</v>
      </c>
      <c r="G266" s="93">
        <v>5</v>
      </c>
      <c r="H266" s="93">
        <v>3000</v>
      </c>
      <c r="I266" s="93"/>
      <c r="J266" s="93"/>
      <c r="K266" s="94"/>
      <c r="L266" s="94">
        <v>3</v>
      </c>
      <c r="M266" s="95" t="s">
        <v>72</v>
      </c>
      <c r="N266" s="96">
        <f t="shared" ref="N266:O268" si="218">+N267</f>
        <v>0</v>
      </c>
      <c r="O266" s="96">
        <f t="shared" si="218"/>
        <v>0</v>
      </c>
      <c r="P266" s="96">
        <f t="shared" si="216"/>
        <v>0</v>
      </c>
      <c r="Q266" s="159" t="s">
        <v>46</v>
      </c>
      <c r="R266" s="160"/>
      <c r="S266" s="160"/>
      <c r="T266" s="96">
        <f>+T267</f>
        <v>0</v>
      </c>
      <c r="U266" s="96">
        <f t="shared" ref="U266:AC268" si="219">+U267</f>
        <v>0</v>
      </c>
      <c r="V266" s="96">
        <f t="shared" si="219"/>
        <v>0</v>
      </c>
      <c r="W266" s="96">
        <f t="shared" si="219"/>
        <v>0</v>
      </c>
      <c r="X266" s="96">
        <f t="shared" si="219"/>
        <v>0</v>
      </c>
      <c r="Y266" s="96">
        <f t="shared" si="219"/>
        <v>0</v>
      </c>
      <c r="Z266" s="96">
        <f t="shared" si="219"/>
        <v>0</v>
      </c>
      <c r="AA266" s="96">
        <f t="shared" si="219"/>
        <v>0</v>
      </c>
      <c r="AB266" s="96">
        <f t="shared" si="219"/>
        <v>0</v>
      </c>
      <c r="AC266" s="96">
        <f t="shared" si="219"/>
        <v>0</v>
      </c>
      <c r="AD266" s="96">
        <f t="shared" si="202"/>
        <v>0</v>
      </c>
      <c r="AE266" s="96">
        <f t="shared" ref="AE266:AF268" si="220">+AE267</f>
        <v>0</v>
      </c>
      <c r="AF266" s="96">
        <f t="shared" si="220"/>
        <v>0</v>
      </c>
      <c r="AG266" s="96">
        <f t="shared" si="203"/>
        <v>0</v>
      </c>
      <c r="AH266" s="96">
        <f t="shared" ref="AH266:AI268" si="221">+AH267</f>
        <v>0</v>
      </c>
      <c r="AI266" s="96">
        <f t="shared" si="221"/>
        <v>0</v>
      </c>
      <c r="AJ266" s="96">
        <f t="shared" si="204"/>
        <v>0</v>
      </c>
      <c r="AK266" s="96">
        <f t="shared" ref="AK266:AL268" si="222">+AK267</f>
        <v>0</v>
      </c>
      <c r="AL266" s="96">
        <f t="shared" si="222"/>
        <v>0</v>
      </c>
      <c r="AM266" s="96">
        <f t="shared" si="205"/>
        <v>0</v>
      </c>
      <c r="AN266" s="96">
        <f t="shared" ref="AN266:AO268" si="223">+AN267</f>
        <v>0</v>
      </c>
      <c r="AO266" s="96">
        <f t="shared" si="223"/>
        <v>0</v>
      </c>
      <c r="AP266" s="96">
        <f t="shared" si="206"/>
        <v>0</v>
      </c>
      <c r="AQ266" s="96">
        <f t="shared" ref="AQ266:AR268" si="224">+AQ267</f>
        <v>0</v>
      </c>
      <c r="AR266" s="96">
        <f t="shared" si="224"/>
        <v>0</v>
      </c>
      <c r="AS266" s="96">
        <f t="shared" si="207"/>
        <v>0</v>
      </c>
      <c r="AT266" s="96"/>
      <c r="AU266" s="96"/>
      <c r="AV266" s="96"/>
      <c r="AW266" s="96"/>
      <c r="AX266" s="96"/>
      <c r="AY266" s="96"/>
      <c r="AZ266" s="96"/>
      <c r="BA266" s="96"/>
    </row>
    <row r="267" spans="2:53" ht="58.5" hidden="1">
      <c r="B267" s="73" t="str">
        <f t="shared" si="126"/>
        <v>135300033003</v>
      </c>
      <c r="C267" s="100">
        <f>C266</f>
        <v>2023</v>
      </c>
      <c r="D267" s="99">
        <v>15</v>
      </c>
      <c r="E267" s="99">
        <f>E266</f>
        <v>1</v>
      </c>
      <c r="F267" s="99">
        <v>3</v>
      </c>
      <c r="G267" s="99">
        <v>5</v>
      </c>
      <c r="H267" s="99">
        <v>3000</v>
      </c>
      <c r="I267" s="99">
        <v>3300</v>
      </c>
      <c r="J267" s="99"/>
      <c r="K267" s="100"/>
      <c r="L267" s="100">
        <v>3</v>
      </c>
      <c r="M267" s="101" t="s">
        <v>73</v>
      </c>
      <c r="N267" s="102">
        <f t="shared" si="218"/>
        <v>0</v>
      </c>
      <c r="O267" s="102">
        <f t="shared" si="218"/>
        <v>0</v>
      </c>
      <c r="P267" s="102">
        <f t="shared" si="216"/>
        <v>0</v>
      </c>
      <c r="Q267" s="161" t="s">
        <v>46</v>
      </c>
      <c r="R267" s="162"/>
      <c r="S267" s="162"/>
      <c r="T267" s="102">
        <f>+T268</f>
        <v>0</v>
      </c>
      <c r="U267" s="102">
        <f t="shared" si="219"/>
        <v>0</v>
      </c>
      <c r="V267" s="102">
        <f t="shared" si="219"/>
        <v>0</v>
      </c>
      <c r="W267" s="102">
        <f t="shared" si="219"/>
        <v>0</v>
      </c>
      <c r="X267" s="102">
        <f t="shared" si="219"/>
        <v>0</v>
      </c>
      <c r="Y267" s="102">
        <f t="shared" si="219"/>
        <v>0</v>
      </c>
      <c r="Z267" s="102">
        <f t="shared" si="219"/>
        <v>0</v>
      </c>
      <c r="AA267" s="102">
        <f t="shared" si="219"/>
        <v>0</v>
      </c>
      <c r="AB267" s="102">
        <f t="shared" si="219"/>
        <v>0</v>
      </c>
      <c r="AC267" s="102">
        <f t="shared" si="219"/>
        <v>0</v>
      </c>
      <c r="AD267" s="102">
        <f t="shared" si="202"/>
        <v>0</v>
      </c>
      <c r="AE267" s="102">
        <f t="shared" si="220"/>
        <v>0</v>
      </c>
      <c r="AF267" s="102">
        <f t="shared" si="220"/>
        <v>0</v>
      </c>
      <c r="AG267" s="102">
        <f t="shared" si="203"/>
        <v>0</v>
      </c>
      <c r="AH267" s="102">
        <f t="shared" si="221"/>
        <v>0</v>
      </c>
      <c r="AI267" s="102">
        <f t="shared" si="221"/>
        <v>0</v>
      </c>
      <c r="AJ267" s="102">
        <f t="shared" si="204"/>
        <v>0</v>
      </c>
      <c r="AK267" s="102">
        <f t="shared" si="222"/>
        <v>0</v>
      </c>
      <c r="AL267" s="102">
        <f t="shared" si="222"/>
        <v>0</v>
      </c>
      <c r="AM267" s="102">
        <f t="shared" si="205"/>
        <v>0</v>
      </c>
      <c r="AN267" s="102">
        <f t="shared" si="223"/>
        <v>0</v>
      </c>
      <c r="AO267" s="102">
        <f t="shared" si="223"/>
        <v>0</v>
      </c>
      <c r="AP267" s="102">
        <f t="shared" si="206"/>
        <v>0</v>
      </c>
      <c r="AQ267" s="102">
        <f t="shared" si="224"/>
        <v>0</v>
      </c>
      <c r="AR267" s="102">
        <f t="shared" si="224"/>
        <v>0</v>
      </c>
      <c r="AS267" s="102">
        <f t="shared" si="207"/>
        <v>0</v>
      </c>
      <c r="AT267" s="102"/>
      <c r="AU267" s="102"/>
      <c r="AV267" s="102"/>
      <c r="AW267" s="102"/>
      <c r="AX267" s="102"/>
      <c r="AY267" s="102"/>
      <c r="AZ267" s="102"/>
      <c r="BA267" s="102"/>
    </row>
    <row r="268" spans="2:53" ht="58.5" hidden="1">
      <c r="B268" s="73" t="str">
        <f t="shared" si="126"/>
        <v>135300033003333</v>
      </c>
      <c r="C268" s="106">
        <f>C267</f>
        <v>2023</v>
      </c>
      <c r="D268" s="105">
        <v>15</v>
      </c>
      <c r="E268" s="105">
        <f>E267</f>
        <v>1</v>
      </c>
      <c r="F268" s="105">
        <v>3</v>
      </c>
      <c r="G268" s="105">
        <v>5</v>
      </c>
      <c r="H268" s="105">
        <v>3000</v>
      </c>
      <c r="I268" s="105">
        <v>3300</v>
      </c>
      <c r="J268" s="105">
        <v>333</v>
      </c>
      <c r="K268" s="106"/>
      <c r="L268" s="106">
        <v>3</v>
      </c>
      <c r="M268" s="107" t="s">
        <v>175</v>
      </c>
      <c r="N268" s="108">
        <f t="shared" si="218"/>
        <v>0</v>
      </c>
      <c r="O268" s="108">
        <f t="shared" si="218"/>
        <v>0</v>
      </c>
      <c r="P268" s="108">
        <f t="shared" si="216"/>
        <v>0</v>
      </c>
      <c r="Q268" s="163" t="s">
        <v>46</v>
      </c>
      <c r="R268" s="164"/>
      <c r="S268" s="164"/>
      <c r="T268" s="108">
        <f>+T269</f>
        <v>0</v>
      </c>
      <c r="U268" s="108">
        <f t="shared" si="219"/>
        <v>0</v>
      </c>
      <c r="V268" s="108">
        <f t="shared" si="219"/>
        <v>0</v>
      </c>
      <c r="W268" s="108">
        <f t="shared" si="219"/>
        <v>0</v>
      </c>
      <c r="X268" s="108">
        <f t="shared" si="219"/>
        <v>0</v>
      </c>
      <c r="Y268" s="108">
        <f t="shared" si="219"/>
        <v>0</v>
      </c>
      <c r="Z268" s="108">
        <f t="shared" si="219"/>
        <v>0</v>
      </c>
      <c r="AA268" s="108">
        <f t="shared" si="219"/>
        <v>0</v>
      </c>
      <c r="AB268" s="108">
        <f t="shared" si="219"/>
        <v>0</v>
      </c>
      <c r="AC268" s="108">
        <f t="shared" si="219"/>
        <v>0</v>
      </c>
      <c r="AD268" s="108">
        <f t="shared" si="202"/>
        <v>0</v>
      </c>
      <c r="AE268" s="108">
        <f t="shared" si="220"/>
        <v>0</v>
      </c>
      <c r="AF268" s="108">
        <f t="shared" si="220"/>
        <v>0</v>
      </c>
      <c r="AG268" s="108">
        <f t="shared" si="203"/>
        <v>0</v>
      </c>
      <c r="AH268" s="108">
        <f t="shared" si="221"/>
        <v>0</v>
      </c>
      <c r="AI268" s="108">
        <f t="shared" si="221"/>
        <v>0</v>
      </c>
      <c r="AJ268" s="108">
        <f t="shared" si="204"/>
        <v>0</v>
      </c>
      <c r="AK268" s="108">
        <f t="shared" si="222"/>
        <v>0</v>
      </c>
      <c r="AL268" s="108">
        <f t="shared" si="222"/>
        <v>0</v>
      </c>
      <c r="AM268" s="108">
        <f t="shared" si="205"/>
        <v>0</v>
      </c>
      <c r="AN268" s="108">
        <f t="shared" si="223"/>
        <v>0</v>
      </c>
      <c r="AO268" s="108">
        <f t="shared" si="223"/>
        <v>0</v>
      </c>
      <c r="AP268" s="108">
        <f t="shared" si="206"/>
        <v>0</v>
      </c>
      <c r="AQ268" s="108">
        <f t="shared" si="224"/>
        <v>0</v>
      </c>
      <c r="AR268" s="108">
        <f t="shared" si="224"/>
        <v>0</v>
      </c>
      <c r="AS268" s="108">
        <f t="shared" si="207"/>
        <v>0</v>
      </c>
      <c r="AT268" s="108"/>
      <c r="AU268" s="108"/>
      <c r="AV268" s="108"/>
      <c r="AW268" s="108"/>
      <c r="AX268" s="108"/>
      <c r="AY268" s="108"/>
      <c r="AZ268" s="108"/>
      <c r="BA268" s="108"/>
    </row>
    <row r="269" spans="2:53" ht="58.5" hidden="1">
      <c r="B269" s="73" t="str">
        <f t="shared" si="126"/>
        <v>1353000330033313</v>
      </c>
      <c r="C269" s="111">
        <v>2023</v>
      </c>
      <c r="D269" s="111">
        <v>15</v>
      </c>
      <c r="E269" s="111">
        <v>1</v>
      </c>
      <c r="F269" s="111">
        <v>3</v>
      </c>
      <c r="G269" s="111">
        <v>5</v>
      </c>
      <c r="H269" s="111">
        <v>3000</v>
      </c>
      <c r="I269" s="111">
        <v>3300</v>
      </c>
      <c r="J269" s="111">
        <v>333</v>
      </c>
      <c r="K269" s="112">
        <v>1</v>
      </c>
      <c r="L269" s="112">
        <v>3</v>
      </c>
      <c r="M269" s="113" t="s">
        <v>256</v>
      </c>
      <c r="N269" s="114">
        <f>IFERROR(VLOOKUP($B269,[5]MEX!$B$51:$S$1084,13,0),0)</f>
        <v>0</v>
      </c>
      <c r="O269" s="114">
        <f>IFERROR(VLOOKUP($B269,[5]MEX!$B$51:$S$1084,14,0),0)</f>
        <v>0</v>
      </c>
      <c r="P269" s="114">
        <f t="shared" si="216"/>
        <v>0</v>
      </c>
      <c r="Q269" s="158" t="s">
        <v>81</v>
      </c>
      <c r="R269" s="116">
        <f>IFERROR(VLOOKUP($B269,[5]MEX!$B$51:$S$1084,17,0),0)</f>
        <v>0</v>
      </c>
      <c r="S269" s="116">
        <f>IFERROR(VLOOKUP($B269,[5]MEX!$B$51:$S$1084,18,0),0)</f>
        <v>0</v>
      </c>
      <c r="T269" s="114">
        <v>0</v>
      </c>
      <c r="U269" s="114">
        <v>0</v>
      </c>
      <c r="V269" s="114">
        <v>0</v>
      </c>
      <c r="W269" s="114">
        <v>0</v>
      </c>
      <c r="X269" s="114">
        <v>0</v>
      </c>
      <c r="Y269" s="114">
        <v>0</v>
      </c>
      <c r="Z269" s="114">
        <v>0</v>
      </c>
      <c r="AA269" s="114">
        <v>0</v>
      </c>
      <c r="AB269" s="114">
        <f>N269+T269-X269</f>
        <v>0</v>
      </c>
      <c r="AC269" s="114">
        <f>O269+U269-Y269</f>
        <v>0</v>
      </c>
      <c r="AD269" s="114">
        <f t="shared" si="202"/>
        <v>0</v>
      </c>
      <c r="AE269" s="114">
        <v>0</v>
      </c>
      <c r="AF269" s="114">
        <v>0</v>
      </c>
      <c r="AG269" s="114">
        <f t="shared" si="203"/>
        <v>0</v>
      </c>
      <c r="AH269" s="114">
        <v>0</v>
      </c>
      <c r="AI269" s="114">
        <v>0</v>
      </c>
      <c r="AJ269" s="114">
        <f t="shared" si="204"/>
        <v>0</v>
      </c>
      <c r="AK269" s="114">
        <v>0</v>
      </c>
      <c r="AL269" s="114">
        <v>0</v>
      </c>
      <c r="AM269" s="114">
        <f t="shared" si="205"/>
        <v>0</v>
      </c>
      <c r="AN269" s="114">
        <v>0</v>
      </c>
      <c r="AO269" s="114">
        <v>0</v>
      </c>
      <c r="AP269" s="114">
        <f t="shared" si="206"/>
        <v>0</v>
      </c>
      <c r="AQ269" s="114">
        <f>AB269-AE269-AH269-AK269-AN269</f>
        <v>0</v>
      </c>
      <c r="AR269" s="114">
        <f>AC269-AF269-AI269-AL269-AO269</f>
        <v>0</v>
      </c>
      <c r="AS269" s="114">
        <f t="shared" si="207"/>
        <v>0</v>
      </c>
      <c r="AT269" s="114">
        <f>R269+V269-Z269</f>
        <v>0</v>
      </c>
      <c r="AU269" s="114">
        <f>S269+W269-AA269</f>
        <v>0</v>
      </c>
      <c r="AV269" s="114">
        <v>0</v>
      </c>
      <c r="AW269" s="114">
        <v>0</v>
      </c>
      <c r="AX269" s="114">
        <v>0</v>
      </c>
      <c r="AY269" s="114">
        <v>0</v>
      </c>
      <c r="AZ269" s="114">
        <f t="shared" si="210"/>
        <v>0</v>
      </c>
      <c r="BA269" s="114">
        <f t="shared" si="210"/>
        <v>0</v>
      </c>
    </row>
    <row r="270" spans="2:53" ht="29.25" hidden="1">
      <c r="B270" s="73" t="str">
        <f t="shared" si="126"/>
        <v>13550003</v>
      </c>
      <c r="C270" s="94">
        <v>2023</v>
      </c>
      <c r="D270" s="93">
        <v>15</v>
      </c>
      <c r="E270" s="93">
        <v>1</v>
      </c>
      <c r="F270" s="93">
        <v>3</v>
      </c>
      <c r="G270" s="93">
        <v>5</v>
      </c>
      <c r="H270" s="93">
        <v>5000</v>
      </c>
      <c r="I270" s="93"/>
      <c r="J270" s="93"/>
      <c r="K270" s="94"/>
      <c r="L270" s="94">
        <v>3</v>
      </c>
      <c r="M270" s="95" t="s">
        <v>130</v>
      </c>
      <c r="N270" s="96">
        <f>+N271+N281+N298+N303+N317+N295</f>
        <v>0</v>
      </c>
      <c r="O270" s="96">
        <f>+O271+O281+O298+O303+O317+O295</f>
        <v>0</v>
      </c>
      <c r="P270" s="96">
        <f t="shared" si="216"/>
        <v>0</v>
      </c>
      <c r="Q270" s="159"/>
      <c r="R270" s="160"/>
      <c r="S270" s="160"/>
      <c r="T270" s="96">
        <f>+T271+T281+T298+T303+T317+T295</f>
        <v>0</v>
      </c>
      <c r="U270" s="96">
        <f t="shared" ref="U270:AC270" si="225">+U271+U281+U298+U303+U317+U295</f>
        <v>0</v>
      </c>
      <c r="V270" s="96">
        <f t="shared" si="225"/>
        <v>0</v>
      </c>
      <c r="W270" s="96">
        <f t="shared" si="225"/>
        <v>0</v>
      </c>
      <c r="X270" s="96">
        <f t="shared" si="225"/>
        <v>0</v>
      </c>
      <c r="Y270" s="96">
        <f t="shared" si="225"/>
        <v>0</v>
      </c>
      <c r="Z270" s="96">
        <f t="shared" si="225"/>
        <v>0</v>
      </c>
      <c r="AA270" s="96">
        <f t="shared" si="225"/>
        <v>0</v>
      </c>
      <c r="AB270" s="96">
        <f t="shared" si="225"/>
        <v>0</v>
      </c>
      <c r="AC270" s="96">
        <f t="shared" si="225"/>
        <v>0</v>
      </c>
      <c r="AD270" s="96">
        <f>+AC270+AB270</f>
        <v>0</v>
      </c>
      <c r="AE270" s="96">
        <f>+AE271+AE281+AE298+AE303+AE317+AE295</f>
        <v>0</v>
      </c>
      <c r="AF270" s="96">
        <f>+AF271+AF281+AF298+AF303+AF317+AF295</f>
        <v>0</v>
      </c>
      <c r="AG270" s="96">
        <f>+AF270+AE270</f>
        <v>0</v>
      </c>
      <c r="AH270" s="96">
        <f>+AH271+AH281+AH298+AH303+AH317+AH295</f>
        <v>0</v>
      </c>
      <c r="AI270" s="96">
        <f>+AI271+AI281+AI298+AI303+AI317+AI295</f>
        <v>0</v>
      </c>
      <c r="AJ270" s="96">
        <f>+AI270+AH270</f>
        <v>0</v>
      </c>
      <c r="AK270" s="96">
        <f>+AK271+AK281+AK298+AK303+AK317+AK295</f>
        <v>0</v>
      </c>
      <c r="AL270" s="96">
        <f t="shared" ref="AL270" si="226">+AL271+AL281+AL298+AL303+AL317+AL295</f>
        <v>0</v>
      </c>
      <c r="AM270" s="96">
        <f t="shared" si="205"/>
        <v>0</v>
      </c>
      <c r="AN270" s="96">
        <f t="shared" ref="AN270:AO270" si="227">+AN271+AN281+AN298+AN303+AN317+AN295</f>
        <v>0</v>
      </c>
      <c r="AO270" s="96">
        <f t="shared" si="227"/>
        <v>0</v>
      </c>
      <c r="AP270" s="96">
        <f t="shared" si="206"/>
        <v>0</v>
      </c>
      <c r="AQ270" s="96">
        <f>+AQ271+AQ281+AQ298+AQ303+AQ317+AQ295</f>
        <v>0</v>
      </c>
      <c r="AR270" s="96">
        <f t="shared" ref="AR270" si="228">+AR271+AR281+AR298+AR303+AR317+AR295</f>
        <v>0</v>
      </c>
      <c r="AS270" s="96">
        <f>+AR270+AQ270</f>
        <v>0</v>
      </c>
      <c r="AT270" s="96"/>
      <c r="AU270" s="96"/>
      <c r="AV270" s="96"/>
      <c r="AW270" s="96"/>
      <c r="AX270" s="96"/>
      <c r="AY270" s="96"/>
      <c r="AZ270" s="96"/>
      <c r="BA270" s="96"/>
    </row>
    <row r="271" spans="2:53" ht="29.25" hidden="1">
      <c r="B271" s="73" t="str">
        <f t="shared" si="126"/>
        <v>135500051003</v>
      </c>
      <c r="C271" s="100">
        <v>2023</v>
      </c>
      <c r="D271" s="99">
        <v>15</v>
      </c>
      <c r="E271" s="99">
        <v>1</v>
      </c>
      <c r="F271" s="99">
        <v>3</v>
      </c>
      <c r="G271" s="99">
        <v>5</v>
      </c>
      <c r="H271" s="99">
        <v>5000</v>
      </c>
      <c r="I271" s="99">
        <v>5100</v>
      </c>
      <c r="J271" s="99"/>
      <c r="K271" s="100"/>
      <c r="L271" s="100">
        <v>3</v>
      </c>
      <c r="M271" s="101" t="s">
        <v>131</v>
      </c>
      <c r="N271" s="102">
        <f>+N272+N279</f>
        <v>0</v>
      </c>
      <c r="O271" s="102">
        <f>+O272+O279</f>
        <v>0</v>
      </c>
      <c r="P271" s="102">
        <f t="shared" si="216"/>
        <v>0</v>
      </c>
      <c r="Q271" s="161"/>
      <c r="R271" s="162"/>
      <c r="S271" s="162"/>
      <c r="T271" s="102">
        <f>+T272+T279</f>
        <v>0</v>
      </c>
      <c r="U271" s="102">
        <f t="shared" ref="U271:AC271" si="229">+U272+U279</f>
        <v>0</v>
      </c>
      <c r="V271" s="102">
        <f t="shared" si="229"/>
        <v>0</v>
      </c>
      <c r="W271" s="102">
        <f t="shared" si="229"/>
        <v>0</v>
      </c>
      <c r="X271" s="102">
        <f t="shared" si="229"/>
        <v>0</v>
      </c>
      <c r="Y271" s="102">
        <f t="shared" si="229"/>
        <v>0</v>
      </c>
      <c r="Z271" s="102">
        <f t="shared" si="229"/>
        <v>0</v>
      </c>
      <c r="AA271" s="102">
        <f t="shared" si="229"/>
        <v>0</v>
      </c>
      <c r="AB271" s="102">
        <f t="shared" si="229"/>
        <v>0</v>
      </c>
      <c r="AC271" s="102">
        <f t="shared" si="229"/>
        <v>0</v>
      </c>
      <c r="AD271" s="102">
        <f t="shared" si="202"/>
        <v>0</v>
      </c>
      <c r="AE271" s="102">
        <f>+AE272+AE279</f>
        <v>0</v>
      </c>
      <c r="AF271" s="102">
        <f>+AF272+AF279</f>
        <v>0</v>
      </c>
      <c r="AG271" s="102">
        <f t="shared" si="203"/>
        <v>0</v>
      </c>
      <c r="AH271" s="102">
        <f>+AH272+AH279</f>
        <v>0</v>
      </c>
      <c r="AI271" s="102">
        <f>+AI272+AI279</f>
        <v>0</v>
      </c>
      <c r="AJ271" s="102">
        <f t="shared" si="204"/>
        <v>0</v>
      </c>
      <c r="AK271" s="102">
        <f>+AK272+AK279</f>
        <v>0</v>
      </c>
      <c r="AL271" s="102">
        <f>+AL272+AL279</f>
        <v>0</v>
      </c>
      <c r="AM271" s="102">
        <f t="shared" si="205"/>
        <v>0</v>
      </c>
      <c r="AN271" s="102">
        <f>+AN272+AN279</f>
        <v>0</v>
      </c>
      <c r="AO271" s="102">
        <f>+AO272+AO279</f>
        <v>0</v>
      </c>
      <c r="AP271" s="102">
        <f t="shared" si="206"/>
        <v>0</v>
      </c>
      <c r="AQ271" s="102">
        <f>+AQ272+AQ279</f>
        <v>0</v>
      </c>
      <c r="AR271" s="102">
        <f>+AR272+AR279</f>
        <v>0</v>
      </c>
      <c r="AS271" s="102">
        <f t="shared" si="207"/>
        <v>0</v>
      </c>
      <c r="AT271" s="102"/>
      <c r="AU271" s="102"/>
      <c r="AV271" s="102"/>
      <c r="AW271" s="102"/>
      <c r="AX271" s="102"/>
      <c r="AY271" s="102"/>
      <c r="AZ271" s="102"/>
      <c r="BA271" s="102"/>
    </row>
    <row r="272" spans="2:53" ht="58.5" hidden="1">
      <c r="B272" s="73" t="str">
        <f t="shared" si="126"/>
        <v>135500051005153</v>
      </c>
      <c r="C272" s="106">
        <v>2023</v>
      </c>
      <c r="D272" s="105">
        <v>15</v>
      </c>
      <c r="E272" s="105">
        <v>1</v>
      </c>
      <c r="F272" s="105">
        <v>3</v>
      </c>
      <c r="G272" s="105">
        <v>5</v>
      </c>
      <c r="H272" s="105">
        <v>5000</v>
      </c>
      <c r="I272" s="105">
        <v>5100</v>
      </c>
      <c r="J272" s="105">
        <v>515</v>
      </c>
      <c r="K272" s="106"/>
      <c r="L272" s="106">
        <v>3</v>
      </c>
      <c r="M272" s="107" t="s">
        <v>132</v>
      </c>
      <c r="N272" s="108">
        <f>SUM(N273:N278)</f>
        <v>0</v>
      </c>
      <c r="O272" s="108">
        <f>SUM(O273:O278)</f>
        <v>0</v>
      </c>
      <c r="P272" s="108">
        <f t="shared" si="216"/>
        <v>0</v>
      </c>
      <c r="Q272" s="163" t="s">
        <v>46</v>
      </c>
      <c r="R272" s="164"/>
      <c r="S272" s="164"/>
      <c r="T272" s="108">
        <f>SUM(T273:T278)</f>
        <v>0</v>
      </c>
      <c r="U272" s="108">
        <f t="shared" ref="U272:AC272" si="230">SUM(U273:U278)</f>
        <v>0</v>
      </c>
      <c r="V272" s="108">
        <f t="shared" si="230"/>
        <v>0</v>
      </c>
      <c r="W272" s="108">
        <f t="shared" si="230"/>
        <v>0</v>
      </c>
      <c r="X272" s="108">
        <f t="shared" si="230"/>
        <v>0</v>
      </c>
      <c r="Y272" s="108">
        <f t="shared" si="230"/>
        <v>0</v>
      </c>
      <c r="Z272" s="108">
        <f t="shared" si="230"/>
        <v>0</v>
      </c>
      <c r="AA272" s="108">
        <f t="shared" si="230"/>
        <v>0</v>
      </c>
      <c r="AB272" s="108">
        <f t="shared" si="230"/>
        <v>0</v>
      </c>
      <c r="AC272" s="108">
        <f t="shared" si="230"/>
        <v>0</v>
      </c>
      <c r="AD272" s="108">
        <f t="shared" si="202"/>
        <v>0</v>
      </c>
      <c r="AE272" s="108">
        <f>SUM(AE273:AE278)</f>
        <v>0</v>
      </c>
      <c r="AF272" s="108">
        <f>SUM(AF273:AF278)</f>
        <v>0</v>
      </c>
      <c r="AG272" s="108">
        <f t="shared" si="203"/>
        <v>0</v>
      </c>
      <c r="AH272" s="108">
        <f>SUM(AH273:AH278)</f>
        <v>0</v>
      </c>
      <c r="AI272" s="108">
        <f>SUM(AI273:AI278)</f>
        <v>0</v>
      </c>
      <c r="AJ272" s="108">
        <f t="shared" si="204"/>
        <v>0</v>
      </c>
      <c r="AK272" s="108">
        <f>SUM(AK273:AK278)</f>
        <v>0</v>
      </c>
      <c r="AL272" s="108">
        <f>SUM(AL273:AL278)</f>
        <v>0</v>
      </c>
      <c r="AM272" s="108">
        <f t="shared" si="205"/>
        <v>0</v>
      </c>
      <c r="AN272" s="108">
        <f>SUM(AN273:AN278)</f>
        <v>0</v>
      </c>
      <c r="AO272" s="108">
        <f>SUM(AO273:AO278)</f>
        <v>0</v>
      </c>
      <c r="AP272" s="108">
        <f t="shared" si="206"/>
        <v>0</v>
      </c>
      <c r="AQ272" s="108">
        <f>SUM(AQ273:AQ278)</f>
        <v>0</v>
      </c>
      <c r="AR272" s="108">
        <f>SUM(AR273:AR278)</f>
        <v>0</v>
      </c>
      <c r="AS272" s="108">
        <f t="shared" si="207"/>
        <v>0</v>
      </c>
      <c r="AT272" s="108"/>
      <c r="AU272" s="108"/>
      <c r="AV272" s="108"/>
      <c r="AW272" s="108"/>
      <c r="AX272" s="108"/>
      <c r="AY272" s="108"/>
      <c r="AZ272" s="108"/>
      <c r="BA272" s="108"/>
    </row>
    <row r="273" spans="2:53" ht="29.25" hidden="1">
      <c r="B273" s="73" t="str">
        <f t="shared" si="126"/>
        <v>1355000510051513</v>
      </c>
      <c r="C273" s="111">
        <v>2023</v>
      </c>
      <c r="D273" s="111">
        <v>15</v>
      </c>
      <c r="E273" s="111">
        <v>1</v>
      </c>
      <c r="F273" s="111">
        <v>3</v>
      </c>
      <c r="G273" s="111">
        <v>5</v>
      </c>
      <c r="H273" s="111">
        <v>5000</v>
      </c>
      <c r="I273" s="111">
        <v>5100</v>
      </c>
      <c r="J273" s="111">
        <v>515</v>
      </c>
      <c r="K273" s="112">
        <v>1</v>
      </c>
      <c r="L273" s="112">
        <v>3</v>
      </c>
      <c r="M273" s="113" t="s">
        <v>187</v>
      </c>
      <c r="N273" s="114">
        <f>IFERROR(VLOOKUP($B273,[5]MEX!$B$51:$S$1084,13,0),0)</f>
        <v>0</v>
      </c>
      <c r="O273" s="114">
        <f>IFERROR(VLOOKUP($B273,[5]MEX!$B$51:$S$1084,14,0),0)</f>
        <v>0</v>
      </c>
      <c r="P273" s="114">
        <f t="shared" si="216"/>
        <v>0</v>
      </c>
      <c r="Q273" s="158" t="s">
        <v>60</v>
      </c>
      <c r="R273" s="116">
        <f>IFERROR(VLOOKUP($B273,[5]MEX!$B$51:$S$1084,17,0),0)</f>
        <v>0</v>
      </c>
      <c r="S273" s="116">
        <f>IFERROR(VLOOKUP($B273,[5]MEX!$B$51:$S$1084,18,0),0)</f>
        <v>0</v>
      </c>
      <c r="T273" s="114">
        <v>0</v>
      </c>
      <c r="U273" s="114">
        <v>0</v>
      </c>
      <c r="V273" s="114">
        <v>0</v>
      </c>
      <c r="W273" s="114">
        <v>0</v>
      </c>
      <c r="X273" s="114">
        <v>0</v>
      </c>
      <c r="Y273" s="114">
        <v>0</v>
      </c>
      <c r="Z273" s="114">
        <v>0</v>
      </c>
      <c r="AA273" s="114">
        <v>0</v>
      </c>
      <c r="AB273" s="114">
        <f t="shared" ref="AB273:AC278" si="231">N273+T273-X273</f>
        <v>0</v>
      </c>
      <c r="AC273" s="114">
        <f t="shared" si="231"/>
        <v>0</v>
      </c>
      <c r="AD273" s="114">
        <f t="shared" si="202"/>
        <v>0</v>
      </c>
      <c r="AE273" s="114">
        <v>0</v>
      </c>
      <c r="AF273" s="114">
        <v>0</v>
      </c>
      <c r="AG273" s="114">
        <f t="shared" si="203"/>
        <v>0</v>
      </c>
      <c r="AH273" s="114">
        <v>0</v>
      </c>
      <c r="AI273" s="114">
        <v>0</v>
      </c>
      <c r="AJ273" s="114">
        <f t="shared" si="204"/>
        <v>0</v>
      </c>
      <c r="AK273" s="114">
        <v>0</v>
      </c>
      <c r="AL273" s="114">
        <v>0</v>
      </c>
      <c r="AM273" s="114">
        <f t="shared" si="205"/>
        <v>0</v>
      </c>
      <c r="AN273" s="114">
        <v>0</v>
      </c>
      <c r="AO273" s="114">
        <v>0</v>
      </c>
      <c r="AP273" s="114">
        <f t="shared" si="206"/>
        <v>0</v>
      </c>
      <c r="AQ273" s="114">
        <f t="shared" ref="AQ273:AR278" si="232">AB273-AE273-AH273-AK273-AN273</f>
        <v>0</v>
      </c>
      <c r="AR273" s="114">
        <f t="shared" si="232"/>
        <v>0</v>
      </c>
      <c r="AS273" s="114">
        <f t="shared" si="207"/>
        <v>0</v>
      </c>
      <c r="AT273" s="114">
        <f t="shared" ref="AT273:AU278" si="233">R273+V273-Z273</f>
        <v>0</v>
      </c>
      <c r="AU273" s="114">
        <f t="shared" si="233"/>
        <v>0</v>
      </c>
      <c r="AV273" s="114">
        <v>0</v>
      </c>
      <c r="AW273" s="114">
        <v>0</v>
      </c>
      <c r="AX273" s="114">
        <v>0</v>
      </c>
      <c r="AY273" s="114">
        <v>0</v>
      </c>
      <c r="AZ273" s="114">
        <f t="shared" si="210"/>
        <v>0</v>
      </c>
      <c r="BA273" s="114">
        <f t="shared" si="210"/>
        <v>0</v>
      </c>
    </row>
    <row r="274" spans="2:53" ht="29.25" hidden="1">
      <c r="B274" s="73" t="str">
        <f t="shared" si="126"/>
        <v>1355000510051523</v>
      </c>
      <c r="C274" s="111">
        <f t="shared" ref="C274:E279" si="234">C273</f>
        <v>2023</v>
      </c>
      <c r="D274" s="111">
        <v>15</v>
      </c>
      <c r="E274" s="111">
        <f t="shared" si="234"/>
        <v>1</v>
      </c>
      <c r="F274" s="111">
        <v>3</v>
      </c>
      <c r="G274" s="111">
        <v>5</v>
      </c>
      <c r="H274" s="111">
        <v>5000</v>
      </c>
      <c r="I274" s="111">
        <v>5100</v>
      </c>
      <c r="J274" s="111">
        <v>515</v>
      </c>
      <c r="K274" s="112">
        <v>2</v>
      </c>
      <c r="L274" s="112">
        <v>3</v>
      </c>
      <c r="M274" s="113" t="s">
        <v>257</v>
      </c>
      <c r="N274" s="114">
        <f>IFERROR(VLOOKUP($B274,[5]MEX!$B$51:$S$1084,13,0),0)</f>
        <v>0</v>
      </c>
      <c r="O274" s="114">
        <f>IFERROR(VLOOKUP($B274,[5]MEX!$B$51:$S$1084,14,0),0)</f>
        <v>0</v>
      </c>
      <c r="P274" s="114">
        <f t="shared" si="216"/>
        <v>0</v>
      </c>
      <c r="Q274" s="158" t="s">
        <v>60</v>
      </c>
      <c r="R274" s="116">
        <f>IFERROR(VLOOKUP($B274,[5]MEX!$B$51:$S$1084,17,0),0)</f>
        <v>0</v>
      </c>
      <c r="S274" s="116">
        <f>IFERROR(VLOOKUP($B274,[5]MEX!$B$51:$S$1084,18,0),0)</f>
        <v>0</v>
      </c>
      <c r="T274" s="114">
        <v>0</v>
      </c>
      <c r="U274" s="114">
        <v>0</v>
      </c>
      <c r="V274" s="114">
        <v>0</v>
      </c>
      <c r="W274" s="114">
        <v>0</v>
      </c>
      <c r="X274" s="114">
        <v>0</v>
      </c>
      <c r="Y274" s="114">
        <v>0</v>
      </c>
      <c r="Z274" s="114">
        <v>0</v>
      </c>
      <c r="AA274" s="114">
        <v>0</v>
      </c>
      <c r="AB274" s="114">
        <f t="shared" si="231"/>
        <v>0</v>
      </c>
      <c r="AC274" s="114">
        <f t="shared" si="231"/>
        <v>0</v>
      </c>
      <c r="AD274" s="114">
        <f t="shared" si="202"/>
        <v>0</v>
      </c>
      <c r="AE274" s="114">
        <v>0</v>
      </c>
      <c r="AF274" s="114">
        <v>0</v>
      </c>
      <c r="AG274" s="114">
        <f t="shared" si="203"/>
        <v>0</v>
      </c>
      <c r="AH274" s="114">
        <v>0</v>
      </c>
      <c r="AI274" s="114">
        <v>0</v>
      </c>
      <c r="AJ274" s="114">
        <f t="shared" si="204"/>
        <v>0</v>
      </c>
      <c r="AK274" s="114">
        <v>0</v>
      </c>
      <c r="AL274" s="114">
        <v>0</v>
      </c>
      <c r="AM274" s="114">
        <f t="shared" si="205"/>
        <v>0</v>
      </c>
      <c r="AN274" s="114">
        <v>0</v>
      </c>
      <c r="AO274" s="114">
        <v>0</v>
      </c>
      <c r="AP274" s="114">
        <f t="shared" si="206"/>
        <v>0</v>
      </c>
      <c r="AQ274" s="114">
        <f t="shared" si="232"/>
        <v>0</v>
      </c>
      <c r="AR274" s="114">
        <f t="shared" si="232"/>
        <v>0</v>
      </c>
      <c r="AS274" s="114">
        <f t="shared" si="207"/>
        <v>0</v>
      </c>
      <c r="AT274" s="114">
        <f t="shared" si="233"/>
        <v>0</v>
      </c>
      <c r="AU274" s="114">
        <f t="shared" si="233"/>
        <v>0</v>
      </c>
      <c r="AV274" s="114">
        <v>0</v>
      </c>
      <c r="AW274" s="114">
        <v>0</v>
      </c>
      <c r="AX274" s="114">
        <v>0</v>
      </c>
      <c r="AY274" s="114">
        <v>0</v>
      </c>
      <c r="AZ274" s="114">
        <f t="shared" si="210"/>
        <v>0</v>
      </c>
      <c r="BA274" s="114">
        <f t="shared" si="210"/>
        <v>0</v>
      </c>
    </row>
    <row r="275" spans="2:53" ht="29.25" hidden="1">
      <c r="B275" s="73" t="str">
        <f t="shared" si="126"/>
        <v>1355000510051533</v>
      </c>
      <c r="C275" s="111">
        <f t="shared" si="234"/>
        <v>2023</v>
      </c>
      <c r="D275" s="111">
        <v>15</v>
      </c>
      <c r="E275" s="111">
        <f t="shared" si="234"/>
        <v>1</v>
      </c>
      <c r="F275" s="111">
        <v>3</v>
      </c>
      <c r="G275" s="111">
        <v>5</v>
      </c>
      <c r="H275" s="111">
        <v>5000</v>
      </c>
      <c r="I275" s="111">
        <v>5100</v>
      </c>
      <c r="J275" s="111">
        <v>515</v>
      </c>
      <c r="K275" s="112">
        <v>3</v>
      </c>
      <c r="L275" s="112">
        <v>3</v>
      </c>
      <c r="M275" s="113" t="s">
        <v>258</v>
      </c>
      <c r="N275" s="114">
        <f>IFERROR(VLOOKUP($B275,[5]MEX!$B$51:$S$1084,13,0),0)</f>
        <v>0</v>
      </c>
      <c r="O275" s="114">
        <f>IFERROR(VLOOKUP($B275,[5]MEX!$B$51:$S$1084,14,0),0)</f>
        <v>0</v>
      </c>
      <c r="P275" s="114">
        <f t="shared" si="216"/>
        <v>0</v>
      </c>
      <c r="Q275" s="158" t="s">
        <v>60</v>
      </c>
      <c r="R275" s="116">
        <f>IFERROR(VLOOKUP($B275,[5]MEX!$B$51:$S$1084,17,0),0)</f>
        <v>0</v>
      </c>
      <c r="S275" s="116">
        <f>IFERROR(VLOOKUP($B275,[5]MEX!$B$51:$S$1084,18,0),0)</f>
        <v>0</v>
      </c>
      <c r="T275" s="114">
        <v>0</v>
      </c>
      <c r="U275" s="114">
        <v>0</v>
      </c>
      <c r="V275" s="114">
        <v>0</v>
      </c>
      <c r="W275" s="114">
        <v>0</v>
      </c>
      <c r="X275" s="114">
        <v>0</v>
      </c>
      <c r="Y275" s="114">
        <v>0</v>
      </c>
      <c r="Z275" s="114">
        <v>0</v>
      </c>
      <c r="AA275" s="114">
        <v>0</v>
      </c>
      <c r="AB275" s="114">
        <f t="shared" si="231"/>
        <v>0</v>
      </c>
      <c r="AC275" s="114">
        <f t="shared" si="231"/>
        <v>0</v>
      </c>
      <c r="AD275" s="114">
        <f t="shared" si="202"/>
        <v>0</v>
      </c>
      <c r="AE275" s="114">
        <v>0</v>
      </c>
      <c r="AF275" s="114">
        <v>0</v>
      </c>
      <c r="AG275" s="114">
        <f t="shared" si="203"/>
        <v>0</v>
      </c>
      <c r="AH275" s="114">
        <v>0</v>
      </c>
      <c r="AI275" s="114">
        <v>0</v>
      </c>
      <c r="AJ275" s="114">
        <f t="shared" si="204"/>
        <v>0</v>
      </c>
      <c r="AK275" s="114">
        <v>0</v>
      </c>
      <c r="AL275" s="114">
        <v>0</v>
      </c>
      <c r="AM275" s="114">
        <f t="shared" si="205"/>
        <v>0</v>
      </c>
      <c r="AN275" s="114">
        <v>0</v>
      </c>
      <c r="AO275" s="114">
        <v>0</v>
      </c>
      <c r="AP275" s="114">
        <f t="shared" si="206"/>
        <v>0</v>
      </c>
      <c r="AQ275" s="114">
        <f t="shared" si="232"/>
        <v>0</v>
      </c>
      <c r="AR275" s="114">
        <f t="shared" si="232"/>
        <v>0</v>
      </c>
      <c r="AS275" s="114">
        <f t="shared" si="207"/>
        <v>0</v>
      </c>
      <c r="AT275" s="114">
        <f t="shared" si="233"/>
        <v>0</v>
      </c>
      <c r="AU275" s="114">
        <f t="shared" si="233"/>
        <v>0</v>
      </c>
      <c r="AV275" s="114">
        <v>0</v>
      </c>
      <c r="AW275" s="114">
        <v>0</v>
      </c>
      <c r="AX275" s="114">
        <v>0</v>
      </c>
      <c r="AY275" s="114">
        <v>0</v>
      </c>
      <c r="AZ275" s="114">
        <f t="shared" si="210"/>
        <v>0</v>
      </c>
      <c r="BA275" s="114">
        <f t="shared" si="210"/>
        <v>0</v>
      </c>
    </row>
    <row r="276" spans="2:53" ht="29.25" hidden="1">
      <c r="B276" s="73" t="str">
        <f t="shared" ref="B276:B342" si="235">+CONCATENATE(E276,F276,G276,H276,I276,J276,K276,L276)</f>
        <v>1355000510051543</v>
      </c>
      <c r="C276" s="111">
        <f t="shared" si="234"/>
        <v>2023</v>
      </c>
      <c r="D276" s="111">
        <v>15</v>
      </c>
      <c r="E276" s="111">
        <f t="shared" si="234"/>
        <v>1</v>
      </c>
      <c r="F276" s="111">
        <v>3</v>
      </c>
      <c r="G276" s="111">
        <v>5</v>
      </c>
      <c r="H276" s="111">
        <v>5000</v>
      </c>
      <c r="I276" s="111">
        <v>5100</v>
      </c>
      <c r="J276" s="111">
        <v>515</v>
      </c>
      <c r="K276" s="112">
        <v>4</v>
      </c>
      <c r="L276" s="112">
        <v>3</v>
      </c>
      <c r="M276" s="113" t="s">
        <v>259</v>
      </c>
      <c r="N276" s="114">
        <f>IFERROR(VLOOKUP($B276,[5]MEX!$B$51:$S$1084,13,0),0)</f>
        <v>0</v>
      </c>
      <c r="O276" s="114">
        <f>IFERROR(VLOOKUP($B276,[5]MEX!$B$51:$S$1084,14,0),0)</f>
        <v>0</v>
      </c>
      <c r="P276" s="114">
        <f t="shared" si="216"/>
        <v>0</v>
      </c>
      <c r="Q276" s="158" t="s">
        <v>60</v>
      </c>
      <c r="R276" s="116">
        <f>IFERROR(VLOOKUP($B276,[5]MEX!$B$51:$S$1084,17,0),0)</f>
        <v>0</v>
      </c>
      <c r="S276" s="116">
        <f>IFERROR(VLOOKUP($B276,[5]MEX!$B$51:$S$1084,18,0),0)</f>
        <v>0</v>
      </c>
      <c r="T276" s="114">
        <v>0</v>
      </c>
      <c r="U276" s="114">
        <v>0</v>
      </c>
      <c r="V276" s="114">
        <v>0</v>
      </c>
      <c r="W276" s="114">
        <v>0</v>
      </c>
      <c r="X276" s="114">
        <v>0</v>
      </c>
      <c r="Y276" s="114">
        <v>0</v>
      </c>
      <c r="Z276" s="114">
        <v>0</v>
      </c>
      <c r="AA276" s="114">
        <v>0</v>
      </c>
      <c r="AB276" s="114">
        <f t="shared" si="231"/>
        <v>0</v>
      </c>
      <c r="AC276" s="114">
        <f t="shared" si="231"/>
        <v>0</v>
      </c>
      <c r="AD276" s="114">
        <f t="shared" si="202"/>
        <v>0</v>
      </c>
      <c r="AE276" s="114">
        <v>0</v>
      </c>
      <c r="AF276" s="114">
        <v>0</v>
      </c>
      <c r="AG276" s="114">
        <f t="shared" si="203"/>
        <v>0</v>
      </c>
      <c r="AH276" s="114">
        <v>0</v>
      </c>
      <c r="AI276" s="114">
        <v>0</v>
      </c>
      <c r="AJ276" s="114">
        <f t="shared" si="204"/>
        <v>0</v>
      </c>
      <c r="AK276" s="114">
        <v>0</v>
      </c>
      <c r="AL276" s="114">
        <v>0</v>
      </c>
      <c r="AM276" s="114">
        <f t="shared" si="205"/>
        <v>0</v>
      </c>
      <c r="AN276" s="114">
        <v>0</v>
      </c>
      <c r="AO276" s="114">
        <v>0</v>
      </c>
      <c r="AP276" s="114">
        <f t="shared" si="206"/>
        <v>0</v>
      </c>
      <c r="AQ276" s="114">
        <f t="shared" si="232"/>
        <v>0</v>
      </c>
      <c r="AR276" s="114">
        <f t="shared" si="232"/>
        <v>0</v>
      </c>
      <c r="AS276" s="114">
        <f t="shared" si="207"/>
        <v>0</v>
      </c>
      <c r="AT276" s="114">
        <f t="shared" si="233"/>
        <v>0</v>
      </c>
      <c r="AU276" s="114">
        <f t="shared" si="233"/>
        <v>0</v>
      </c>
      <c r="AV276" s="114">
        <v>0</v>
      </c>
      <c r="AW276" s="114">
        <v>0</v>
      </c>
      <c r="AX276" s="114">
        <v>0</v>
      </c>
      <c r="AY276" s="114">
        <v>0</v>
      </c>
      <c r="AZ276" s="114">
        <f t="shared" si="210"/>
        <v>0</v>
      </c>
      <c r="BA276" s="114">
        <f t="shared" si="210"/>
        <v>0</v>
      </c>
    </row>
    <row r="277" spans="2:53" ht="29.25" hidden="1">
      <c r="B277" s="73" t="str">
        <f t="shared" si="235"/>
        <v>1355000510051553</v>
      </c>
      <c r="C277" s="111">
        <f t="shared" si="234"/>
        <v>2023</v>
      </c>
      <c r="D277" s="111">
        <v>15</v>
      </c>
      <c r="E277" s="111">
        <f t="shared" si="234"/>
        <v>1</v>
      </c>
      <c r="F277" s="111">
        <v>3</v>
      </c>
      <c r="G277" s="111">
        <v>5</v>
      </c>
      <c r="H277" s="111">
        <v>5000</v>
      </c>
      <c r="I277" s="111">
        <v>5100</v>
      </c>
      <c r="J277" s="111">
        <v>515</v>
      </c>
      <c r="K277" s="112">
        <v>5</v>
      </c>
      <c r="L277" s="112">
        <v>3</v>
      </c>
      <c r="M277" s="113" t="s">
        <v>192</v>
      </c>
      <c r="N277" s="114">
        <f>IFERROR(VLOOKUP($B277,[5]MEX!$B$51:$S$1084,13,0),0)</f>
        <v>0</v>
      </c>
      <c r="O277" s="114">
        <f>IFERROR(VLOOKUP($B277,[5]MEX!$B$51:$S$1084,14,0),0)</f>
        <v>0</v>
      </c>
      <c r="P277" s="114">
        <f t="shared" si="216"/>
        <v>0</v>
      </c>
      <c r="Q277" s="158" t="s">
        <v>60</v>
      </c>
      <c r="R277" s="116">
        <f>IFERROR(VLOOKUP($B277,[5]MEX!$B$51:$S$1084,17,0),0)</f>
        <v>0</v>
      </c>
      <c r="S277" s="116">
        <f>IFERROR(VLOOKUP($B277,[5]MEX!$B$51:$S$1084,18,0),0)</f>
        <v>0</v>
      </c>
      <c r="T277" s="114">
        <v>0</v>
      </c>
      <c r="U277" s="114">
        <v>0</v>
      </c>
      <c r="V277" s="114">
        <v>0</v>
      </c>
      <c r="W277" s="114">
        <v>0</v>
      </c>
      <c r="X277" s="114">
        <v>0</v>
      </c>
      <c r="Y277" s="114">
        <v>0</v>
      </c>
      <c r="Z277" s="114">
        <v>0</v>
      </c>
      <c r="AA277" s="114">
        <v>0</v>
      </c>
      <c r="AB277" s="114">
        <f t="shared" si="231"/>
        <v>0</v>
      </c>
      <c r="AC277" s="114">
        <f t="shared" si="231"/>
        <v>0</v>
      </c>
      <c r="AD277" s="114">
        <f t="shared" si="202"/>
        <v>0</v>
      </c>
      <c r="AE277" s="114">
        <v>0</v>
      </c>
      <c r="AF277" s="114">
        <v>0</v>
      </c>
      <c r="AG277" s="114">
        <f t="shared" si="203"/>
        <v>0</v>
      </c>
      <c r="AH277" s="114">
        <v>0</v>
      </c>
      <c r="AI277" s="114">
        <v>0</v>
      </c>
      <c r="AJ277" s="114">
        <f t="shared" si="204"/>
        <v>0</v>
      </c>
      <c r="AK277" s="114">
        <v>0</v>
      </c>
      <c r="AL277" s="114">
        <v>0</v>
      </c>
      <c r="AM277" s="114">
        <f t="shared" si="205"/>
        <v>0</v>
      </c>
      <c r="AN277" s="114">
        <v>0</v>
      </c>
      <c r="AO277" s="114">
        <v>0</v>
      </c>
      <c r="AP277" s="114">
        <f t="shared" si="206"/>
        <v>0</v>
      </c>
      <c r="AQ277" s="114">
        <f t="shared" si="232"/>
        <v>0</v>
      </c>
      <c r="AR277" s="114">
        <f t="shared" si="232"/>
        <v>0</v>
      </c>
      <c r="AS277" s="114">
        <f t="shared" si="207"/>
        <v>0</v>
      </c>
      <c r="AT277" s="114">
        <f t="shared" si="233"/>
        <v>0</v>
      </c>
      <c r="AU277" s="114">
        <f t="shared" si="233"/>
        <v>0</v>
      </c>
      <c r="AV277" s="114">
        <v>0</v>
      </c>
      <c r="AW277" s="114">
        <v>0</v>
      </c>
      <c r="AX277" s="114">
        <v>0</v>
      </c>
      <c r="AY277" s="114">
        <v>0</v>
      </c>
      <c r="AZ277" s="114">
        <f t="shared" si="210"/>
        <v>0</v>
      </c>
      <c r="BA277" s="114">
        <f t="shared" si="210"/>
        <v>0</v>
      </c>
    </row>
    <row r="278" spans="2:53" ht="29.25" hidden="1">
      <c r="B278" s="73" t="str">
        <f t="shared" si="235"/>
        <v>1355000510051563</v>
      </c>
      <c r="C278" s="111">
        <f t="shared" si="234"/>
        <v>2023</v>
      </c>
      <c r="D278" s="111">
        <v>15</v>
      </c>
      <c r="E278" s="111">
        <f t="shared" si="234"/>
        <v>1</v>
      </c>
      <c r="F278" s="111">
        <v>3</v>
      </c>
      <c r="G278" s="111">
        <v>5</v>
      </c>
      <c r="H278" s="111">
        <v>5000</v>
      </c>
      <c r="I278" s="111">
        <v>5100</v>
      </c>
      <c r="J278" s="111">
        <v>515</v>
      </c>
      <c r="K278" s="112">
        <v>6</v>
      </c>
      <c r="L278" s="112">
        <v>3</v>
      </c>
      <c r="M278" s="113" t="s">
        <v>260</v>
      </c>
      <c r="N278" s="114">
        <f>IFERROR(VLOOKUP($B278,[5]MEX!$B$51:$S$1084,13,0),0)</f>
        <v>0</v>
      </c>
      <c r="O278" s="114">
        <f>IFERROR(VLOOKUP($B278,[5]MEX!$B$51:$S$1084,14,0),0)</f>
        <v>0</v>
      </c>
      <c r="P278" s="114">
        <f t="shared" si="216"/>
        <v>0</v>
      </c>
      <c r="Q278" s="158" t="s">
        <v>60</v>
      </c>
      <c r="R278" s="116">
        <f>IFERROR(VLOOKUP($B278,[5]MEX!$B$51:$S$1084,17,0),0)</f>
        <v>0</v>
      </c>
      <c r="S278" s="116">
        <f>IFERROR(VLOOKUP($B278,[5]MEX!$B$51:$S$1084,18,0),0)</f>
        <v>0</v>
      </c>
      <c r="T278" s="114">
        <v>0</v>
      </c>
      <c r="U278" s="114">
        <v>0</v>
      </c>
      <c r="V278" s="114">
        <v>0</v>
      </c>
      <c r="W278" s="114">
        <v>0</v>
      </c>
      <c r="X278" s="114">
        <v>0</v>
      </c>
      <c r="Y278" s="114">
        <v>0</v>
      </c>
      <c r="Z278" s="114">
        <v>0</v>
      </c>
      <c r="AA278" s="114">
        <v>0</v>
      </c>
      <c r="AB278" s="114">
        <f t="shared" si="231"/>
        <v>0</v>
      </c>
      <c r="AC278" s="114">
        <f t="shared" si="231"/>
        <v>0</v>
      </c>
      <c r="AD278" s="114">
        <f t="shared" si="202"/>
        <v>0</v>
      </c>
      <c r="AE278" s="114">
        <v>0</v>
      </c>
      <c r="AF278" s="114">
        <v>0</v>
      </c>
      <c r="AG278" s="114">
        <f t="shared" si="203"/>
        <v>0</v>
      </c>
      <c r="AH278" s="114">
        <v>0</v>
      </c>
      <c r="AI278" s="114">
        <v>0</v>
      </c>
      <c r="AJ278" s="114">
        <f t="shared" si="204"/>
        <v>0</v>
      </c>
      <c r="AK278" s="114">
        <v>0</v>
      </c>
      <c r="AL278" s="114">
        <v>0</v>
      </c>
      <c r="AM278" s="114">
        <f t="shared" si="205"/>
        <v>0</v>
      </c>
      <c r="AN278" s="114">
        <v>0</v>
      </c>
      <c r="AO278" s="114">
        <v>0</v>
      </c>
      <c r="AP278" s="114">
        <f t="shared" si="206"/>
        <v>0</v>
      </c>
      <c r="AQ278" s="114">
        <f t="shared" si="232"/>
        <v>0</v>
      </c>
      <c r="AR278" s="114">
        <f t="shared" si="232"/>
        <v>0</v>
      </c>
      <c r="AS278" s="114">
        <f t="shared" si="207"/>
        <v>0</v>
      </c>
      <c r="AT278" s="114">
        <f t="shared" si="233"/>
        <v>0</v>
      </c>
      <c r="AU278" s="114">
        <f t="shared" si="233"/>
        <v>0</v>
      </c>
      <c r="AV278" s="114">
        <v>0</v>
      </c>
      <c r="AW278" s="114">
        <v>0</v>
      </c>
      <c r="AX278" s="114">
        <v>0</v>
      </c>
      <c r="AY278" s="114">
        <v>0</v>
      </c>
      <c r="AZ278" s="114">
        <f t="shared" si="210"/>
        <v>0</v>
      </c>
      <c r="BA278" s="114">
        <f t="shared" si="210"/>
        <v>0</v>
      </c>
    </row>
    <row r="279" spans="2:53" ht="29.25" hidden="1">
      <c r="B279" s="73" t="str">
        <f t="shared" si="235"/>
        <v>135500051005193</v>
      </c>
      <c r="C279" s="106">
        <f t="shared" si="234"/>
        <v>2023</v>
      </c>
      <c r="D279" s="105">
        <v>15</v>
      </c>
      <c r="E279" s="105">
        <f t="shared" si="234"/>
        <v>1</v>
      </c>
      <c r="F279" s="105">
        <v>3</v>
      </c>
      <c r="G279" s="105">
        <v>5</v>
      </c>
      <c r="H279" s="105">
        <v>5000</v>
      </c>
      <c r="I279" s="105">
        <v>5100</v>
      </c>
      <c r="J279" s="105">
        <v>519</v>
      </c>
      <c r="K279" s="106"/>
      <c r="L279" s="106">
        <v>3</v>
      </c>
      <c r="M279" s="107" t="s">
        <v>193</v>
      </c>
      <c r="N279" s="108">
        <f>+N280</f>
        <v>0</v>
      </c>
      <c r="O279" s="108">
        <f>+O280</f>
        <v>0</v>
      </c>
      <c r="P279" s="108">
        <f t="shared" si="216"/>
        <v>0</v>
      </c>
      <c r="Q279" s="163" t="s">
        <v>46</v>
      </c>
      <c r="R279" s="164"/>
      <c r="S279" s="164"/>
      <c r="T279" s="108">
        <f>+T280</f>
        <v>0</v>
      </c>
      <c r="U279" s="108">
        <f t="shared" ref="U279:AC279" si="236">+U280</f>
        <v>0</v>
      </c>
      <c r="V279" s="108">
        <f t="shared" si="236"/>
        <v>0</v>
      </c>
      <c r="W279" s="108">
        <f t="shared" si="236"/>
        <v>0</v>
      </c>
      <c r="X279" s="108">
        <f t="shared" si="236"/>
        <v>0</v>
      </c>
      <c r="Y279" s="108">
        <f t="shared" si="236"/>
        <v>0</v>
      </c>
      <c r="Z279" s="108">
        <f t="shared" si="236"/>
        <v>0</v>
      </c>
      <c r="AA279" s="108">
        <f t="shared" si="236"/>
        <v>0</v>
      </c>
      <c r="AB279" s="108">
        <f t="shared" si="236"/>
        <v>0</v>
      </c>
      <c r="AC279" s="108">
        <f t="shared" si="236"/>
        <v>0</v>
      </c>
      <c r="AD279" s="108">
        <f t="shared" si="202"/>
        <v>0</v>
      </c>
      <c r="AE279" s="108">
        <f>+AE280</f>
        <v>0</v>
      </c>
      <c r="AF279" s="108">
        <f>+AF280</f>
        <v>0</v>
      </c>
      <c r="AG279" s="108">
        <f t="shared" si="203"/>
        <v>0</v>
      </c>
      <c r="AH279" s="108">
        <f>+AH280</f>
        <v>0</v>
      </c>
      <c r="AI279" s="108">
        <f>+AI280</f>
        <v>0</v>
      </c>
      <c r="AJ279" s="108">
        <f t="shared" si="204"/>
        <v>0</v>
      </c>
      <c r="AK279" s="108">
        <f>+AK280</f>
        <v>0</v>
      </c>
      <c r="AL279" s="108">
        <f>+AL280</f>
        <v>0</v>
      </c>
      <c r="AM279" s="108">
        <f t="shared" si="205"/>
        <v>0</v>
      </c>
      <c r="AN279" s="108">
        <f>+AN280</f>
        <v>0</v>
      </c>
      <c r="AO279" s="108">
        <f>+AO280</f>
        <v>0</v>
      </c>
      <c r="AP279" s="108">
        <f t="shared" si="206"/>
        <v>0</v>
      </c>
      <c r="AQ279" s="108">
        <f>+AQ280</f>
        <v>0</v>
      </c>
      <c r="AR279" s="108">
        <f>+AR280</f>
        <v>0</v>
      </c>
      <c r="AS279" s="108">
        <f t="shared" si="207"/>
        <v>0</v>
      </c>
      <c r="AT279" s="108"/>
      <c r="AU279" s="108"/>
      <c r="AV279" s="108"/>
      <c r="AW279" s="108"/>
      <c r="AX279" s="108"/>
      <c r="AY279" s="108"/>
      <c r="AZ279" s="108"/>
      <c r="BA279" s="108"/>
    </row>
    <row r="280" spans="2:53" ht="29.25" hidden="1">
      <c r="B280" s="73" t="str">
        <f t="shared" si="235"/>
        <v>1355000510051913</v>
      </c>
      <c r="C280" s="111">
        <v>2023</v>
      </c>
      <c r="D280" s="111">
        <v>15</v>
      </c>
      <c r="E280" s="111">
        <v>1</v>
      </c>
      <c r="F280" s="111">
        <v>3</v>
      </c>
      <c r="G280" s="111">
        <v>5</v>
      </c>
      <c r="H280" s="111">
        <v>5000</v>
      </c>
      <c r="I280" s="111">
        <v>5100</v>
      </c>
      <c r="J280" s="111">
        <v>519</v>
      </c>
      <c r="K280" s="112">
        <v>1</v>
      </c>
      <c r="L280" s="112">
        <v>3</v>
      </c>
      <c r="M280" s="113" t="s">
        <v>261</v>
      </c>
      <c r="N280" s="114">
        <f>IFERROR(VLOOKUP($B280,[5]MEX!$B$51:$S$1084,13,0),0)</f>
        <v>0</v>
      </c>
      <c r="O280" s="114">
        <f>IFERROR(VLOOKUP($B280,[5]MEX!$B$51:$S$1084,14,0),0)</f>
        <v>0</v>
      </c>
      <c r="P280" s="114">
        <f t="shared" si="216"/>
        <v>0</v>
      </c>
      <c r="Q280" s="158" t="s">
        <v>60</v>
      </c>
      <c r="R280" s="116">
        <f>IFERROR(VLOOKUP($B280,[5]MEX!$B$51:$S$1084,17,0),0)</f>
        <v>0</v>
      </c>
      <c r="S280" s="116">
        <f>IFERROR(VLOOKUP($B280,[5]MEX!$B$51:$S$1084,18,0),0)</f>
        <v>0</v>
      </c>
      <c r="T280" s="114">
        <v>0</v>
      </c>
      <c r="U280" s="114">
        <v>0</v>
      </c>
      <c r="V280" s="114">
        <v>0</v>
      </c>
      <c r="W280" s="114">
        <v>0</v>
      </c>
      <c r="X280" s="114">
        <v>0</v>
      </c>
      <c r="Y280" s="114">
        <v>0</v>
      </c>
      <c r="Z280" s="114">
        <v>0</v>
      </c>
      <c r="AA280" s="114">
        <v>0</v>
      </c>
      <c r="AB280" s="114">
        <f>N280+T280-X280</f>
        <v>0</v>
      </c>
      <c r="AC280" s="114">
        <f>O280+U280-Y280</f>
        <v>0</v>
      </c>
      <c r="AD280" s="114">
        <f t="shared" si="202"/>
        <v>0</v>
      </c>
      <c r="AE280" s="114">
        <v>0</v>
      </c>
      <c r="AF280" s="114">
        <v>0</v>
      </c>
      <c r="AG280" s="114">
        <f t="shared" si="203"/>
        <v>0</v>
      </c>
      <c r="AH280" s="114">
        <v>0</v>
      </c>
      <c r="AI280" s="114">
        <v>0</v>
      </c>
      <c r="AJ280" s="114">
        <f t="shared" si="204"/>
        <v>0</v>
      </c>
      <c r="AK280" s="114">
        <v>0</v>
      </c>
      <c r="AL280" s="114">
        <v>0</v>
      </c>
      <c r="AM280" s="114">
        <f t="shared" si="205"/>
        <v>0</v>
      </c>
      <c r="AN280" s="114">
        <v>0</v>
      </c>
      <c r="AO280" s="114">
        <v>0</v>
      </c>
      <c r="AP280" s="114">
        <f t="shared" si="206"/>
        <v>0</v>
      </c>
      <c r="AQ280" s="114">
        <f>AB280-AE280-AH280-AK280-AN280</f>
        <v>0</v>
      </c>
      <c r="AR280" s="114">
        <f>AC280-AF280-AI280-AL280-AO280</f>
        <v>0</v>
      </c>
      <c r="AS280" s="114">
        <f t="shared" si="207"/>
        <v>0</v>
      </c>
      <c r="AT280" s="114">
        <f>R280+V280-Z280</f>
        <v>0</v>
      </c>
      <c r="AU280" s="114">
        <f>S280+W280-AA280</f>
        <v>0</v>
      </c>
      <c r="AV280" s="114">
        <v>0</v>
      </c>
      <c r="AW280" s="114">
        <v>0</v>
      </c>
      <c r="AX280" s="114">
        <v>0</v>
      </c>
      <c r="AY280" s="114">
        <v>0</v>
      </c>
      <c r="AZ280" s="114">
        <f t="shared" si="210"/>
        <v>0</v>
      </c>
      <c r="BA280" s="114">
        <f t="shared" si="210"/>
        <v>0</v>
      </c>
    </row>
    <row r="281" spans="2:53" ht="29.25" hidden="1">
      <c r="B281" s="73" t="str">
        <f t="shared" si="235"/>
        <v>135500052003</v>
      </c>
      <c r="C281" s="100">
        <f t="shared" ref="C281:E282" si="237">C280</f>
        <v>2023</v>
      </c>
      <c r="D281" s="99">
        <v>15</v>
      </c>
      <c r="E281" s="99">
        <f t="shared" si="237"/>
        <v>1</v>
      </c>
      <c r="F281" s="99">
        <v>3</v>
      </c>
      <c r="G281" s="99">
        <v>5</v>
      </c>
      <c r="H281" s="99">
        <v>5000</v>
      </c>
      <c r="I281" s="99">
        <v>5200</v>
      </c>
      <c r="J281" s="99"/>
      <c r="K281" s="100"/>
      <c r="L281" s="100">
        <v>3</v>
      </c>
      <c r="M281" s="101" t="s">
        <v>134</v>
      </c>
      <c r="N281" s="102">
        <f>+N282+N291</f>
        <v>0</v>
      </c>
      <c r="O281" s="102">
        <f>+O282+O291</f>
        <v>0</v>
      </c>
      <c r="P281" s="102">
        <f t="shared" si="216"/>
        <v>0</v>
      </c>
      <c r="Q281" s="161" t="s">
        <v>46</v>
      </c>
      <c r="R281" s="162"/>
      <c r="S281" s="162"/>
      <c r="T281" s="102">
        <f>+T282+T291</f>
        <v>0</v>
      </c>
      <c r="U281" s="102">
        <f t="shared" ref="U281:AC281" si="238">+U282+U291</f>
        <v>0</v>
      </c>
      <c r="V281" s="102">
        <f t="shared" si="238"/>
        <v>0</v>
      </c>
      <c r="W281" s="102">
        <f t="shared" si="238"/>
        <v>0</v>
      </c>
      <c r="X281" s="102">
        <f t="shared" si="238"/>
        <v>0</v>
      </c>
      <c r="Y281" s="102">
        <f t="shared" si="238"/>
        <v>0</v>
      </c>
      <c r="Z281" s="102">
        <f t="shared" si="238"/>
        <v>0</v>
      </c>
      <c r="AA281" s="102">
        <f t="shared" si="238"/>
        <v>0</v>
      </c>
      <c r="AB281" s="102">
        <f t="shared" si="238"/>
        <v>0</v>
      </c>
      <c r="AC281" s="102">
        <f t="shared" si="238"/>
        <v>0</v>
      </c>
      <c r="AD281" s="102">
        <f t="shared" si="202"/>
        <v>0</v>
      </c>
      <c r="AE281" s="102">
        <f>+AE282+AE291</f>
        <v>0</v>
      </c>
      <c r="AF281" s="102">
        <f>+AF282+AF291</f>
        <v>0</v>
      </c>
      <c r="AG281" s="102">
        <f t="shared" si="203"/>
        <v>0</v>
      </c>
      <c r="AH281" s="102">
        <f>+AH282+AH291</f>
        <v>0</v>
      </c>
      <c r="AI281" s="102">
        <f>+AI282+AI291</f>
        <v>0</v>
      </c>
      <c r="AJ281" s="102">
        <f t="shared" si="204"/>
        <v>0</v>
      </c>
      <c r="AK281" s="102">
        <f>+AK282+AK291</f>
        <v>0</v>
      </c>
      <c r="AL281" s="102">
        <f>+AL282+AL291</f>
        <v>0</v>
      </c>
      <c r="AM281" s="102">
        <f t="shared" si="205"/>
        <v>0</v>
      </c>
      <c r="AN281" s="102">
        <f>+AN282+AN291</f>
        <v>0</v>
      </c>
      <c r="AO281" s="102">
        <f>+AO282+AO291</f>
        <v>0</v>
      </c>
      <c r="AP281" s="102">
        <f t="shared" si="206"/>
        <v>0</v>
      </c>
      <c r="AQ281" s="102">
        <f>+AQ282+AQ291</f>
        <v>0</v>
      </c>
      <c r="AR281" s="102">
        <f>+AR282+AR291</f>
        <v>0</v>
      </c>
      <c r="AS281" s="102">
        <f t="shared" si="207"/>
        <v>0</v>
      </c>
      <c r="AT281" s="102"/>
      <c r="AU281" s="102"/>
      <c r="AV281" s="102"/>
      <c r="AW281" s="102"/>
      <c r="AX281" s="102"/>
      <c r="AY281" s="102"/>
      <c r="AZ281" s="102"/>
      <c r="BA281" s="102"/>
    </row>
    <row r="282" spans="2:53" ht="29.25" hidden="1">
      <c r="B282" s="73" t="str">
        <f t="shared" si="235"/>
        <v>135500052005213</v>
      </c>
      <c r="C282" s="106">
        <f t="shared" si="237"/>
        <v>2023</v>
      </c>
      <c r="D282" s="105">
        <v>15</v>
      </c>
      <c r="E282" s="105">
        <f t="shared" si="237"/>
        <v>1</v>
      </c>
      <c r="F282" s="105">
        <v>3</v>
      </c>
      <c r="G282" s="105">
        <v>5</v>
      </c>
      <c r="H282" s="105">
        <v>5000</v>
      </c>
      <c r="I282" s="105">
        <v>5200</v>
      </c>
      <c r="J282" s="105">
        <v>521</v>
      </c>
      <c r="K282" s="106"/>
      <c r="L282" s="106">
        <v>3</v>
      </c>
      <c r="M282" s="107" t="s">
        <v>196</v>
      </c>
      <c r="N282" s="108">
        <f>SUM(N283:N290)</f>
        <v>0</v>
      </c>
      <c r="O282" s="108">
        <f>SUM(O283:O290)</f>
        <v>0</v>
      </c>
      <c r="P282" s="108">
        <f t="shared" si="216"/>
        <v>0</v>
      </c>
      <c r="Q282" s="163" t="s">
        <v>46</v>
      </c>
      <c r="R282" s="164"/>
      <c r="S282" s="164"/>
      <c r="T282" s="108">
        <f>SUM(T283:T290)</f>
        <v>0</v>
      </c>
      <c r="U282" s="108">
        <f t="shared" ref="U282:AC282" si="239">SUM(U283:U290)</f>
        <v>0</v>
      </c>
      <c r="V282" s="108">
        <f t="shared" si="239"/>
        <v>0</v>
      </c>
      <c r="W282" s="108">
        <f t="shared" si="239"/>
        <v>0</v>
      </c>
      <c r="X282" s="108">
        <f t="shared" si="239"/>
        <v>0</v>
      </c>
      <c r="Y282" s="108">
        <f t="shared" si="239"/>
        <v>0</v>
      </c>
      <c r="Z282" s="108">
        <f t="shared" si="239"/>
        <v>0</v>
      </c>
      <c r="AA282" s="108">
        <f t="shared" si="239"/>
        <v>0</v>
      </c>
      <c r="AB282" s="108">
        <f t="shared" si="239"/>
        <v>0</v>
      </c>
      <c r="AC282" s="108">
        <f t="shared" si="239"/>
        <v>0</v>
      </c>
      <c r="AD282" s="108">
        <f t="shared" si="202"/>
        <v>0</v>
      </c>
      <c r="AE282" s="108">
        <f>SUM(AE283:AE290)</f>
        <v>0</v>
      </c>
      <c r="AF282" s="108">
        <f>SUM(AF283:AF290)</f>
        <v>0</v>
      </c>
      <c r="AG282" s="108">
        <f t="shared" si="203"/>
        <v>0</v>
      </c>
      <c r="AH282" s="108">
        <f>SUM(AH283:AH290)</f>
        <v>0</v>
      </c>
      <c r="AI282" s="108">
        <f>SUM(AI283:AI290)</f>
        <v>0</v>
      </c>
      <c r="AJ282" s="108">
        <f t="shared" si="204"/>
        <v>0</v>
      </c>
      <c r="AK282" s="108">
        <f>SUM(AK283:AK290)</f>
        <v>0</v>
      </c>
      <c r="AL282" s="108">
        <f>SUM(AL283:AL290)</f>
        <v>0</v>
      </c>
      <c r="AM282" s="108">
        <f t="shared" si="205"/>
        <v>0</v>
      </c>
      <c r="AN282" s="108">
        <f>SUM(AN283:AN290)</f>
        <v>0</v>
      </c>
      <c r="AO282" s="108">
        <f>SUM(AO283:AO290)</f>
        <v>0</v>
      </c>
      <c r="AP282" s="108">
        <f t="shared" si="206"/>
        <v>0</v>
      </c>
      <c r="AQ282" s="108">
        <f>SUM(AQ283:AQ290)</f>
        <v>0</v>
      </c>
      <c r="AR282" s="108">
        <f>SUM(AR283:AR290)</f>
        <v>0</v>
      </c>
      <c r="AS282" s="108">
        <f t="shared" si="207"/>
        <v>0</v>
      </c>
      <c r="AT282" s="108"/>
      <c r="AU282" s="108"/>
      <c r="AV282" s="108"/>
      <c r="AW282" s="108"/>
      <c r="AX282" s="108"/>
      <c r="AY282" s="108"/>
      <c r="AZ282" s="108"/>
      <c r="BA282" s="108"/>
    </row>
    <row r="283" spans="2:53" ht="58.5" hidden="1">
      <c r="B283" s="73" t="str">
        <f t="shared" si="235"/>
        <v>1355000520052113</v>
      </c>
      <c r="C283" s="111">
        <v>2023</v>
      </c>
      <c r="D283" s="111">
        <v>15</v>
      </c>
      <c r="E283" s="111">
        <v>1</v>
      </c>
      <c r="F283" s="111">
        <v>3</v>
      </c>
      <c r="G283" s="111">
        <v>5</v>
      </c>
      <c r="H283" s="111">
        <v>5000</v>
      </c>
      <c r="I283" s="111">
        <v>5200</v>
      </c>
      <c r="J283" s="111">
        <v>521</v>
      </c>
      <c r="K283" s="112">
        <v>1</v>
      </c>
      <c r="L283" s="112">
        <v>3</v>
      </c>
      <c r="M283" s="113" t="s">
        <v>197</v>
      </c>
      <c r="N283" s="114">
        <f>IFERROR(VLOOKUP($B283,[5]MEX!$B$51:$S$1084,13,0),0)</f>
        <v>0</v>
      </c>
      <c r="O283" s="114">
        <f>IFERROR(VLOOKUP($B283,[5]MEX!$B$51:$S$1084,14,0),0)</f>
        <v>0</v>
      </c>
      <c r="P283" s="114">
        <f t="shared" si="216"/>
        <v>0</v>
      </c>
      <c r="Q283" s="135" t="s">
        <v>206</v>
      </c>
      <c r="R283" s="116">
        <f>IFERROR(VLOOKUP($B283,[5]MEX!$B$51:$S$1084,17,0),0)</f>
        <v>0</v>
      </c>
      <c r="S283" s="116">
        <f>IFERROR(VLOOKUP($B283,[5]MEX!$B$51:$S$1084,18,0),0)</f>
        <v>0</v>
      </c>
      <c r="T283" s="114">
        <v>0</v>
      </c>
      <c r="U283" s="114">
        <v>0</v>
      </c>
      <c r="V283" s="114">
        <v>0</v>
      </c>
      <c r="W283" s="114">
        <v>0</v>
      </c>
      <c r="X283" s="114">
        <v>0</v>
      </c>
      <c r="Y283" s="114">
        <v>0</v>
      </c>
      <c r="Z283" s="114">
        <v>0</v>
      </c>
      <c r="AA283" s="114">
        <v>0</v>
      </c>
      <c r="AB283" s="114">
        <f t="shared" ref="AB283:AC290" si="240">N283+T283-X283</f>
        <v>0</v>
      </c>
      <c r="AC283" s="114">
        <f t="shared" si="240"/>
        <v>0</v>
      </c>
      <c r="AD283" s="114">
        <f t="shared" si="202"/>
        <v>0</v>
      </c>
      <c r="AE283" s="114">
        <v>0</v>
      </c>
      <c r="AF283" s="114">
        <v>0</v>
      </c>
      <c r="AG283" s="114">
        <f t="shared" si="203"/>
        <v>0</v>
      </c>
      <c r="AH283" s="114">
        <v>0</v>
      </c>
      <c r="AI283" s="114">
        <v>0</v>
      </c>
      <c r="AJ283" s="114">
        <f t="shared" si="204"/>
        <v>0</v>
      </c>
      <c r="AK283" s="114">
        <v>0</v>
      </c>
      <c r="AL283" s="114">
        <v>0</v>
      </c>
      <c r="AM283" s="114">
        <f t="shared" si="205"/>
        <v>0</v>
      </c>
      <c r="AN283" s="114">
        <v>0</v>
      </c>
      <c r="AO283" s="114">
        <v>0</v>
      </c>
      <c r="AP283" s="114">
        <f t="shared" si="206"/>
        <v>0</v>
      </c>
      <c r="AQ283" s="114">
        <f t="shared" ref="AQ283:AR290" si="241">AB283-AE283-AH283-AK283-AN283</f>
        <v>0</v>
      </c>
      <c r="AR283" s="114">
        <f t="shared" si="241"/>
        <v>0</v>
      </c>
      <c r="AS283" s="114">
        <f t="shared" si="207"/>
        <v>0</v>
      </c>
      <c r="AT283" s="114">
        <f t="shared" ref="AT283:AU290" si="242">R283+V283-Z283</f>
        <v>0</v>
      </c>
      <c r="AU283" s="114">
        <f t="shared" si="242"/>
        <v>0</v>
      </c>
      <c r="AV283" s="114">
        <v>0</v>
      </c>
      <c r="AW283" s="114">
        <v>0</v>
      </c>
      <c r="AX283" s="114">
        <v>0</v>
      </c>
      <c r="AY283" s="114">
        <v>0</v>
      </c>
      <c r="AZ283" s="114">
        <f t="shared" si="210"/>
        <v>0</v>
      </c>
      <c r="BA283" s="114">
        <f t="shared" si="210"/>
        <v>0</v>
      </c>
    </row>
    <row r="284" spans="2:53" ht="58.5" hidden="1">
      <c r="B284" s="73" t="str">
        <f t="shared" si="235"/>
        <v>1355000520052123</v>
      </c>
      <c r="C284" s="111">
        <f t="shared" ref="C284:E288" si="243">C283</f>
        <v>2023</v>
      </c>
      <c r="D284" s="111">
        <v>15</v>
      </c>
      <c r="E284" s="111">
        <f t="shared" si="243"/>
        <v>1</v>
      </c>
      <c r="F284" s="111">
        <v>3</v>
      </c>
      <c r="G284" s="111">
        <v>5</v>
      </c>
      <c r="H284" s="111">
        <v>5000</v>
      </c>
      <c r="I284" s="111">
        <v>5200</v>
      </c>
      <c r="J284" s="111">
        <v>521</v>
      </c>
      <c r="K284" s="112">
        <v>2</v>
      </c>
      <c r="L284" s="112">
        <v>3</v>
      </c>
      <c r="M284" s="113" t="s">
        <v>262</v>
      </c>
      <c r="N284" s="114">
        <f>IFERROR(VLOOKUP($B284,[5]MEX!$B$51:$S$1084,13,0),0)</f>
        <v>0</v>
      </c>
      <c r="O284" s="114">
        <f>IFERROR(VLOOKUP($B284,[5]MEX!$B$51:$S$1084,14,0),0)</f>
        <v>0</v>
      </c>
      <c r="P284" s="114">
        <f t="shared" si="216"/>
        <v>0</v>
      </c>
      <c r="Q284" s="135" t="s">
        <v>206</v>
      </c>
      <c r="R284" s="116">
        <f>IFERROR(VLOOKUP($B284,[5]MEX!$B$51:$S$1084,17,0),0)</f>
        <v>0</v>
      </c>
      <c r="S284" s="116">
        <f>IFERROR(VLOOKUP($B284,[5]MEX!$B$51:$S$1084,18,0),0)</f>
        <v>0</v>
      </c>
      <c r="T284" s="114">
        <v>0</v>
      </c>
      <c r="U284" s="114">
        <v>0</v>
      </c>
      <c r="V284" s="114">
        <v>0</v>
      </c>
      <c r="W284" s="114">
        <v>0</v>
      </c>
      <c r="X284" s="114">
        <v>0</v>
      </c>
      <c r="Y284" s="114">
        <v>0</v>
      </c>
      <c r="Z284" s="114">
        <v>0</v>
      </c>
      <c r="AA284" s="114">
        <v>0</v>
      </c>
      <c r="AB284" s="114">
        <f t="shared" si="240"/>
        <v>0</v>
      </c>
      <c r="AC284" s="114">
        <f t="shared" si="240"/>
        <v>0</v>
      </c>
      <c r="AD284" s="114">
        <f t="shared" si="202"/>
        <v>0</v>
      </c>
      <c r="AE284" s="114">
        <v>0</v>
      </c>
      <c r="AF284" s="114">
        <v>0</v>
      </c>
      <c r="AG284" s="114">
        <f t="shared" si="203"/>
        <v>0</v>
      </c>
      <c r="AH284" s="114">
        <v>0</v>
      </c>
      <c r="AI284" s="114">
        <v>0</v>
      </c>
      <c r="AJ284" s="114">
        <f t="shared" si="204"/>
        <v>0</v>
      </c>
      <c r="AK284" s="114">
        <v>0</v>
      </c>
      <c r="AL284" s="114">
        <v>0</v>
      </c>
      <c r="AM284" s="114">
        <f t="shared" si="205"/>
        <v>0</v>
      </c>
      <c r="AN284" s="114">
        <v>0</v>
      </c>
      <c r="AO284" s="114">
        <v>0</v>
      </c>
      <c r="AP284" s="114">
        <f t="shared" si="206"/>
        <v>0</v>
      </c>
      <c r="AQ284" s="114">
        <f t="shared" si="241"/>
        <v>0</v>
      </c>
      <c r="AR284" s="114">
        <f t="shared" si="241"/>
        <v>0</v>
      </c>
      <c r="AS284" s="114">
        <f t="shared" si="207"/>
        <v>0</v>
      </c>
      <c r="AT284" s="114">
        <f t="shared" si="242"/>
        <v>0</v>
      </c>
      <c r="AU284" s="114">
        <f t="shared" si="242"/>
        <v>0</v>
      </c>
      <c r="AV284" s="114">
        <v>0</v>
      </c>
      <c r="AW284" s="114">
        <v>0</v>
      </c>
      <c r="AX284" s="114">
        <v>0</v>
      </c>
      <c r="AY284" s="114">
        <v>0</v>
      </c>
      <c r="AZ284" s="114">
        <f t="shared" si="210"/>
        <v>0</v>
      </c>
      <c r="BA284" s="114">
        <f t="shared" si="210"/>
        <v>0</v>
      </c>
    </row>
    <row r="285" spans="2:53" ht="58.5" hidden="1">
      <c r="B285" s="73" t="str">
        <f t="shared" si="235"/>
        <v>1355000520052133</v>
      </c>
      <c r="C285" s="111">
        <f t="shared" si="243"/>
        <v>2023</v>
      </c>
      <c r="D285" s="111">
        <v>15</v>
      </c>
      <c r="E285" s="111">
        <f t="shared" si="243"/>
        <v>1</v>
      </c>
      <c r="F285" s="111">
        <v>3</v>
      </c>
      <c r="G285" s="111">
        <v>5</v>
      </c>
      <c r="H285" s="111">
        <v>5000</v>
      </c>
      <c r="I285" s="111">
        <v>5200</v>
      </c>
      <c r="J285" s="111">
        <v>521</v>
      </c>
      <c r="K285" s="112">
        <v>3</v>
      </c>
      <c r="L285" s="112">
        <v>3</v>
      </c>
      <c r="M285" s="113" t="s">
        <v>263</v>
      </c>
      <c r="N285" s="114">
        <f>IFERROR(VLOOKUP($B285,[5]MEX!$B$51:$S$1084,13,0),0)</f>
        <v>0</v>
      </c>
      <c r="O285" s="114">
        <f>IFERROR(VLOOKUP($B285,[5]MEX!$B$51:$S$1084,14,0),0)</f>
        <v>0</v>
      </c>
      <c r="P285" s="114">
        <f t="shared" si="216"/>
        <v>0</v>
      </c>
      <c r="Q285" s="135" t="s">
        <v>206</v>
      </c>
      <c r="R285" s="116">
        <f>IFERROR(VLOOKUP($B285,[5]MEX!$B$51:$S$1084,17,0),0)</f>
        <v>0</v>
      </c>
      <c r="S285" s="116">
        <f>IFERROR(VLOOKUP($B285,[5]MEX!$B$51:$S$1084,18,0),0)</f>
        <v>0</v>
      </c>
      <c r="T285" s="114">
        <v>0</v>
      </c>
      <c r="U285" s="114">
        <v>0</v>
      </c>
      <c r="V285" s="114">
        <v>0</v>
      </c>
      <c r="W285" s="114">
        <v>0</v>
      </c>
      <c r="X285" s="114">
        <v>0</v>
      </c>
      <c r="Y285" s="114">
        <v>0</v>
      </c>
      <c r="Z285" s="114">
        <v>0</v>
      </c>
      <c r="AA285" s="114">
        <v>0</v>
      </c>
      <c r="AB285" s="114">
        <f t="shared" si="240"/>
        <v>0</v>
      </c>
      <c r="AC285" s="114">
        <f t="shared" si="240"/>
        <v>0</v>
      </c>
      <c r="AD285" s="114">
        <f t="shared" si="202"/>
        <v>0</v>
      </c>
      <c r="AE285" s="114">
        <v>0</v>
      </c>
      <c r="AF285" s="114">
        <v>0</v>
      </c>
      <c r="AG285" s="114">
        <f t="shared" si="203"/>
        <v>0</v>
      </c>
      <c r="AH285" s="114">
        <v>0</v>
      </c>
      <c r="AI285" s="114">
        <v>0</v>
      </c>
      <c r="AJ285" s="114">
        <f t="shared" si="204"/>
        <v>0</v>
      </c>
      <c r="AK285" s="114">
        <v>0</v>
      </c>
      <c r="AL285" s="114">
        <v>0</v>
      </c>
      <c r="AM285" s="114">
        <f t="shared" si="205"/>
        <v>0</v>
      </c>
      <c r="AN285" s="114">
        <v>0</v>
      </c>
      <c r="AO285" s="114">
        <v>0</v>
      </c>
      <c r="AP285" s="114">
        <f t="shared" si="206"/>
        <v>0</v>
      </c>
      <c r="AQ285" s="114">
        <f t="shared" si="241"/>
        <v>0</v>
      </c>
      <c r="AR285" s="114">
        <f t="shared" si="241"/>
        <v>0</v>
      </c>
      <c r="AS285" s="114">
        <f t="shared" si="207"/>
        <v>0</v>
      </c>
      <c r="AT285" s="114">
        <f t="shared" si="242"/>
        <v>0</v>
      </c>
      <c r="AU285" s="114">
        <f t="shared" si="242"/>
        <v>0</v>
      </c>
      <c r="AV285" s="114">
        <v>0</v>
      </c>
      <c r="AW285" s="114">
        <v>0</v>
      </c>
      <c r="AX285" s="114">
        <v>0</v>
      </c>
      <c r="AY285" s="114">
        <v>0</v>
      </c>
      <c r="AZ285" s="114">
        <f t="shared" si="210"/>
        <v>0</v>
      </c>
      <c r="BA285" s="114">
        <f t="shared" si="210"/>
        <v>0</v>
      </c>
    </row>
    <row r="286" spans="2:53" ht="58.5" hidden="1">
      <c r="B286" s="73" t="str">
        <f t="shared" si="235"/>
        <v>1355000520052143</v>
      </c>
      <c r="C286" s="111">
        <f t="shared" si="243"/>
        <v>2023</v>
      </c>
      <c r="D286" s="111">
        <v>15</v>
      </c>
      <c r="E286" s="111">
        <f t="shared" si="243"/>
        <v>1</v>
      </c>
      <c r="F286" s="111">
        <v>3</v>
      </c>
      <c r="G286" s="111">
        <v>5</v>
      </c>
      <c r="H286" s="111">
        <v>5000</v>
      </c>
      <c r="I286" s="111">
        <v>5200</v>
      </c>
      <c r="J286" s="111">
        <v>521</v>
      </c>
      <c r="K286" s="112">
        <v>4</v>
      </c>
      <c r="L286" s="112">
        <v>3</v>
      </c>
      <c r="M286" s="113" t="s">
        <v>264</v>
      </c>
      <c r="N286" s="114">
        <f>IFERROR(VLOOKUP($B286,[5]MEX!$B$51:$S$1084,13,0),0)</f>
        <v>0</v>
      </c>
      <c r="O286" s="114">
        <f>IFERROR(VLOOKUP($B286,[5]MEX!$B$51:$S$1084,14,0),0)</f>
        <v>0</v>
      </c>
      <c r="P286" s="114">
        <f t="shared" si="216"/>
        <v>0</v>
      </c>
      <c r="Q286" s="135" t="s">
        <v>206</v>
      </c>
      <c r="R286" s="116">
        <f>IFERROR(VLOOKUP($B286,[5]MEX!$B$51:$S$1084,17,0),0)</f>
        <v>0</v>
      </c>
      <c r="S286" s="116">
        <f>IFERROR(VLOOKUP($B286,[5]MEX!$B$51:$S$1084,18,0),0)</f>
        <v>0</v>
      </c>
      <c r="T286" s="114">
        <v>0</v>
      </c>
      <c r="U286" s="114">
        <v>0</v>
      </c>
      <c r="V286" s="114">
        <v>0</v>
      </c>
      <c r="W286" s="114">
        <v>0</v>
      </c>
      <c r="X286" s="114">
        <v>0</v>
      </c>
      <c r="Y286" s="114">
        <v>0</v>
      </c>
      <c r="Z286" s="114">
        <v>0</v>
      </c>
      <c r="AA286" s="114">
        <v>0</v>
      </c>
      <c r="AB286" s="114">
        <f t="shared" si="240"/>
        <v>0</v>
      </c>
      <c r="AC286" s="114">
        <f t="shared" si="240"/>
        <v>0</v>
      </c>
      <c r="AD286" s="114">
        <f t="shared" si="202"/>
        <v>0</v>
      </c>
      <c r="AE286" s="114">
        <v>0</v>
      </c>
      <c r="AF286" s="114">
        <v>0</v>
      </c>
      <c r="AG286" s="114">
        <f t="shared" si="203"/>
        <v>0</v>
      </c>
      <c r="AH286" s="114">
        <v>0</v>
      </c>
      <c r="AI286" s="114">
        <v>0</v>
      </c>
      <c r="AJ286" s="114">
        <f t="shared" si="204"/>
        <v>0</v>
      </c>
      <c r="AK286" s="114">
        <v>0</v>
      </c>
      <c r="AL286" s="114">
        <v>0</v>
      </c>
      <c r="AM286" s="114">
        <f t="shared" si="205"/>
        <v>0</v>
      </c>
      <c r="AN286" s="114">
        <v>0</v>
      </c>
      <c r="AO286" s="114">
        <v>0</v>
      </c>
      <c r="AP286" s="114">
        <f t="shared" si="206"/>
        <v>0</v>
      </c>
      <c r="AQ286" s="114">
        <f t="shared" si="241"/>
        <v>0</v>
      </c>
      <c r="AR286" s="114">
        <f t="shared" si="241"/>
        <v>0</v>
      </c>
      <c r="AS286" s="114">
        <f t="shared" si="207"/>
        <v>0</v>
      </c>
      <c r="AT286" s="114">
        <f t="shared" si="242"/>
        <v>0</v>
      </c>
      <c r="AU286" s="114">
        <f t="shared" si="242"/>
        <v>0</v>
      </c>
      <c r="AV286" s="114">
        <v>0</v>
      </c>
      <c r="AW286" s="114">
        <v>0</v>
      </c>
      <c r="AX286" s="114">
        <v>0</v>
      </c>
      <c r="AY286" s="114">
        <v>0</v>
      </c>
      <c r="AZ286" s="114">
        <f t="shared" si="210"/>
        <v>0</v>
      </c>
      <c r="BA286" s="114">
        <f t="shared" si="210"/>
        <v>0</v>
      </c>
    </row>
    <row r="287" spans="2:53" ht="58.5" hidden="1">
      <c r="B287" s="73" t="str">
        <f t="shared" si="235"/>
        <v>1355000520052153</v>
      </c>
      <c r="C287" s="111">
        <f t="shared" si="243"/>
        <v>2023</v>
      </c>
      <c r="D287" s="111">
        <v>15</v>
      </c>
      <c r="E287" s="111">
        <f t="shared" si="243"/>
        <v>1</v>
      </c>
      <c r="F287" s="111">
        <v>3</v>
      </c>
      <c r="G287" s="111">
        <v>5</v>
      </c>
      <c r="H287" s="111">
        <v>5000</v>
      </c>
      <c r="I287" s="111">
        <v>5200</v>
      </c>
      <c r="J287" s="111">
        <v>521</v>
      </c>
      <c r="K287" s="112">
        <v>5</v>
      </c>
      <c r="L287" s="112">
        <v>3</v>
      </c>
      <c r="M287" s="113" t="s">
        <v>265</v>
      </c>
      <c r="N287" s="114">
        <f>IFERROR(VLOOKUP($B287,[5]MEX!$B$51:$S$1084,13,0),0)</f>
        <v>0</v>
      </c>
      <c r="O287" s="114">
        <f>IFERROR(VLOOKUP($B287,[5]MEX!$B$51:$S$1084,14,0),0)</f>
        <v>0</v>
      </c>
      <c r="P287" s="114">
        <f t="shared" si="216"/>
        <v>0</v>
      </c>
      <c r="Q287" s="135" t="s">
        <v>206</v>
      </c>
      <c r="R287" s="116">
        <f>IFERROR(VLOOKUP($B287,[5]MEX!$B$51:$S$1084,17,0),0)</f>
        <v>0</v>
      </c>
      <c r="S287" s="116">
        <f>IFERROR(VLOOKUP($B287,[5]MEX!$B$51:$S$1084,18,0),0)</f>
        <v>0</v>
      </c>
      <c r="T287" s="114">
        <v>0</v>
      </c>
      <c r="U287" s="114">
        <v>0</v>
      </c>
      <c r="V287" s="114">
        <v>0</v>
      </c>
      <c r="W287" s="114">
        <v>0</v>
      </c>
      <c r="X287" s="114">
        <v>0</v>
      </c>
      <c r="Y287" s="114">
        <v>0</v>
      </c>
      <c r="Z287" s="114">
        <v>0</v>
      </c>
      <c r="AA287" s="114">
        <v>0</v>
      </c>
      <c r="AB287" s="114">
        <f t="shared" si="240"/>
        <v>0</v>
      </c>
      <c r="AC287" s="114">
        <f t="shared" si="240"/>
        <v>0</v>
      </c>
      <c r="AD287" s="114">
        <f t="shared" si="202"/>
        <v>0</v>
      </c>
      <c r="AE287" s="114">
        <v>0</v>
      </c>
      <c r="AF287" s="114">
        <v>0</v>
      </c>
      <c r="AG287" s="114">
        <f t="shared" si="203"/>
        <v>0</v>
      </c>
      <c r="AH287" s="114">
        <v>0</v>
      </c>
      <c r="AI287" s="114">
        <v>0</v>
      </c>
      <c r="AJ287" s="114">
        <f t="shared" si="204"/>
        <v>0</v>
      </c>
      <c r="AK287" s="114">
        <v>0</v>
      </c>
      <c r="AL287" s="114">
        <v>0</v>
      </c>
      <c r="AM287" s="114">
        <f t="shared" si="205"/>
        <v>0</v>
      </c>
      <c r="AN287" s="114">
        <v>0</v>
      </c>
      <c r="AO287" s="114">
        <v>0</v>
      </c>
      <c r="AP287" s="114">
        <f t="shared" si="206"/>
        <v>0</v>
      </c>
      <c r="AQ287" s="114">
        <f t="shared" si="241"/>
        <v>0</v>
      </c>
      <c r="AR287" s="114">
        <f t="shared" si="241"/>
        <v>0</v>
      </c>
      <c r="AS287" s="114">
        <f t="shared" si="207"/>
        <v>0</v>
      </c>
      <c r="AT287" s="114">
        <f t="shared" si="242"/>
        <v>0</v>
      </c>
      <c r="AU287" s="114">
        <f t="shared" si="242"/>
        <v>0</v>
      </c>
      <c r="AV287" s="114">
        <v>0</v>
      </c>
      <c r="AW287" s="114">
        <v>0</v>
      </c>
      <c r="AX287" s="114">
        <v>0</v>
      </c>
      <c r="AY287" s="114">
        <v>0</v>
      </c>
      <c r="AZ287" s="114">
        <f t="shared" si="210"/>
        <v>0</v>
      </c>
      <c r="BA287" s="114">
        <f t="shared" si="210"/>
        <v>0</v>
      </c>
    </row>
    <row r="288" spans="2:53" ht="58.5" hidden="1">
      <c r="B288" s="73" t="str">
        <f t="shared" si="235"/>
        <v>1355000520052163</v>
      </c>
      <c r="C288" s="111">
        <f t="shared" si="243"/>
        <v>2023</v>
      </c>
      <c r="D288" s="111">
        <v>15</v>
      </c>
      <c r="E288" s="111">
        <f t="shared" si="243"/>
        <v>1</v>
      </c>
      <c r="F288" s="111">
        <v>3</v>
      </c>
      <c r="G288" s="111">
        <v>5</v>
      </c>
      <c r="H288" s="111">
        <v>5000</v>
      </c>
      <c r="I288" s="111">
        <v>5200</v>
      </c>
      <c r="J288" s="111">
        <v>521</v>
      </c>
      <c r="K288" s="112">
        <v>6</v>
      </c>
      <c r="L288" s="112">
        <v>3</v>
      </c>
      <c r="M288" s="113" t="s">
        <v>266</v>
      </c>
      <c r="N288" s="114">
        <f>IFERROR(VLOOKUP($B288,[5]MEX!$B$51:$S$1084,13,0),0)</f>
        <v>0</v>
      </c>
      <c r="O288" s="114">
        <f>IFERROR(VLOOKUP($B288,[5]MEX!$B$51:$S$1084,14,0),0)</f>
        <v>0</v>
      </c>
      <c r="P288" s="114">
        <f t="shared" si="216"/>
        <v>0</v>
      </c>
      <c r="Q288" s="135" t="s">
        <v>206</v>
      </c>
      <c r="R288" s="116">
        <f>IFERROR(VLOOKUP($B288,[5]MEX!$B$51:$S$1084,17,0),0)</f>
        <v>0</v>
      </c>
      <c r="S288" s="116">
        <f>IFERROR(VLOOKUP($B288,[5]MEX!$B$51:$S$1084,18,0),0)</f>
        <v>0</v>
      </c>
      <c r="T288" s="114">
        <v>0</v>
      </c>
      <c r="U288" s="114">
        <v>0</v>
      </c>
      <c r="V288" s="114">
        <v>0</v>
      </c>
      <c r="W288" s="114">
        <v>0</v>
      </c>
      <c r="X288" s="114">
        <v>0</v>
      </c>
      <c r="Y288" s="114">
        <v>0</v>
      </c>
      <c r="Z288" s="114">
        <v>0</v>
      </c>
      <c r="AA288" s="114">
        <v>0</v>
      </c>
      <c r="AB288" s="114">
        <f t="shared" si="240"/>
        <v>0</v>
      </c>
      <c r="AC288" s="114">
        <f t="shared" si="240"/>
        <v>0</v>
      </c>
      <c r="AD288" s="114">
        <f t="shared" si="202"/>
        <v>0</v>
      </c>
      <c r="AE288" s="114">
        <v>0</v>
      </c>
      <c r="AF288" s="114">
        <v>0</v>
      </c>
      <c r="AG288" s="114">
        <f t="shared" si="203"/>
        <v>0</v>
      </c>
      <c r="AH288" s="114">
        <v>0</v>
      </c>
      <c r="AI288" s="114">
        <v>0</v>
      </c>
      <c r="AJ288" s="114">
        <f t="shared" si="204"/>
        <v>0</v>
      </c>
      <c r="AK288" s="114">
        <v>0</v>
      </c>
      <c r="AL288" s="114">
        <v>0</v>
      </c>
      <c r="AM288" s="114">
        <f t="shared" si="205"/>
        <v>0</v>
      </c>
      <c r="AN288" s="114">
        <v>0</v>
      </c>
      <c r="AO288" s="114">
        <v>0</v>
      </c>
      <c r="AP288" s="114">
        <f t="shared" si="206"/>
        <v>0</v>
      </c>
      <c r="AQ288" s="114">
        <f t="shared" si="241"/>
        <v>0</v>
      </c>
      <c r="AR288" s="114">
        <f t="shared" si="241"/>
        <v>0</v>
      </c>
      <c r="AS288" s="114">
        <f t="shared" si="207"/>
        <v>0</v>
      </c>
      <c r="AT288" s="114">
        <f t="shared" si="242"/>
        <v>0</v>
      </c>
      <c r="AU288" s="114">
        <f t="shared" si="242"/>
        <v>0</v>
      </c>
      <c r="AV288" s="114">
        <v>0</v>
      </c>
      <c r="AW288" s="114">
        <v>0</v>
      </c>
      <c r="AX288" s="114">
        <v>0</v>
      </c>
      <c r="AY288" s="114">
        <v>0</v>
      </c>
      <c r="AZ288" s="114">
        <f t="shared" si="210"/>
        <v>0</v>
      </c>
      <c r="BA288" s="114">
        <f t="shared" si="210"/>
        <v>0</v>
      </c>
    </row>
    <row r="289" spans="1:53" ht="29.25" hidden="1">
      <c r="B289" s="73" t="str">
        <f t="shared" si="235"/>
        <v>1355000520052173</v>
      </c>
      <c r="C289" s="111">
        <v>2023</v>
      </c>
      <c r="D289" s="111">
        <v>15</v>
      </c>
      <c r="E289" s="111">
        <v>1</v>
      </c>
      <c r="F289" s="111">
        <v>3</v>
      </c>
      <c r="G289" s="111">
        <v>5</v>
      </c>
      <c r="H289" s="111">
        <v>5000</v>
      </c>
      <c r="I289" s="111">
        <v>5200</v>
      </c>
      <c r="J289" s="111">
        <v>521</v>
      </c>
      <c r="K289" s="112">
        <v>7</v>
      </c>
      <c r="L289" s="112">
        <v>3</v>
      </c>
      <c r="M289" s="113" t="s">
        <v>267</v>
      </c>
      <c r="N289" s="114">
        <f>IFERROR(VLOOKUP($B289,[5]MEX!$B$51:$S$1084,13,0),0)</f>
        <v>0</v>
      </c>
      <c r="O289" s="114">
        <f>IFERROR(VLOOKUP($B289,[5]MEX!$B$51:$S$1084,14,0),0)</f>
        <v>0</v>
      </c>
      <c r="P289" s="114">
        <f t="shared" si="216"/>
        <v>0</v>
      </c>
      <c r="Q289" s="158" t="s">
        <v>163</v>
      </c>
      <c r="R289" s="116">
        <f>IFERROR(VLOOKUP($B289,[5]MEX!$B$51:$S$1084,17,0),0)</f>
        <v>0</v>
      </c>
      <c r="S289" s="116">
        <f>IFERROR(VLOOKUP($B289,[5]MEX!$B$51:$S$1084,18,0),0)</f>
        <v>0</v>
      </c>
      <c r="T289" s="114">
        <v>0</v>
      </c>
      <c r="U289" s="114">
        <v>0</v>
      </c>
      <c r="V289" s="114">
        <v>0</v>
      </c>
      <c r="W289" s="114">
        <v>0</v>
      </c>
      <c r="X289" s="114">
        <v>0</v>
      </c>
      <c r="Y289" s="114">
        <v>0</v>
      </c>
      <c r="Z289" s="114">
        <v>0</v>
      </c>
      <c r="AA289" s="114">
        <v>0</v>
      </c>
      <c r="AB289" s="114">
        <f t="shared" si="240"/>
        <v>0</v>
      </c>
      <c r="AC289" s="114">
        <f t="shared" si="240"/>
        <v>0</v>
      </c>
      <c r="AD289" s="114">
        <f t="shared" si="202"/>
        <v>0</v>
      </c>
      <c r="AE289" s="114">
        <v>0</v>
      </c>
      <c r="AF289" s="114">
        <v>0</v>
      </c>
      <c r="AG289" s="114">
        <f t="shared" si="203"/>
        <v>0</v>
      </c>
      <c r="AH289" s="114">
        <v>0</v>
      </c>
      <c r="AI289" s="114">
        <v>0</v>
      </c>
      <c r="AJ289" s="114">
        <f t="shared" si="204"/>
        <v>0</v>
      </c>
      <c r="AK289" s="114">
        <v>0</v>
      </c>
      <c r="AL289" s="114">
        <v>0</v>
      </c>
      <c r="AM289" s="114">
        <f t="shared" si="205"/>
        <v>0</v>
      </c>
      <c r="AN289" s="114">
        <v>0</v>
      </c>
      <c r="AO289" s="114">
        <v>0</v>
      </c>
      <c r="AP289" s="114">
        <f t="shared" si="206"/>
        <v>0</v>
      </c>
      <c r="AQ289" s="114">
        <f t="shared" si="241"/>
        <v>0</v>
      </c>
      <c r="AR289" s="114">
        <f t="shared" si="241"/>
        <v>0</v>
      </c>
      <c r="AS289" s="114">
        <f t="shared" si="207"/>
        <v>0</v>
      </c>
      <c r="AT289" s="114">
        <f t="shared" si="242"/>
        <v>0</v>
      </c>
      <c r="AU289" s="114">
        <f t="shared" si="242"/>
        <v>0</v>
      </c>
      <c r="AV289" s="114">
        <v>0</v>
      </c>
      <c r="AW289" s="114">
        <v>0</v>
      </c>
      <c r="AX289" s="114">
        <v>0</v>
      </c>
      <c r="AY289" s="114">
        <v>0</v>
      </c>
      <c r="AZ289" s="114">
        <f t="shared" si="210"/>
        <v>0</v>
      </c>
      <c r="BA289" s="114">
        <f t="shared" si="210"/>
        <v>0</v>
      </c>
    </row>
    <row r="290" spans="1:53" ht="58.5" hidden="1">
      <c r="B290" s="73" t="str">
        <f t="shared" si="235"/>
        <v>1355000520052183</v>
      </c>
      <c r="C290" s="111">
        <f t="shared" ref="C290:E291" si="244">C289</f>
        <v>2023</v>
      </c>
      <c r="D290" s="111">
        <v>15</v>
      </c>
      <c r="E290" s="111">
        <f t="shared" si="244"/>
        <v>1</v>
      </c>
      <c r="F290" s="111">
        <v>3</v>
      </c>
      <c r="G290" s="111">
        <v>5</v>
      </c>
      <c r="H290" s="111">
        <v>5000</v>
      </c>
      <c r="I290" s="111">
        <v>5200</v>
      </c>
      <c r="J290" s="111">
        <v>521</v>
      </c>
      <c r="K290" s="112">
        <v>8</v>
      </c>
      <c r="L290" s="112">
        <v>3</v>
      </c>
      <c r="M290" s="113" t="s">
        <v>268</v>
      </c>
      <c r="N290" s="114">
        <f>IFERROR(VLOOKUP($B290,[5]MEX!$B$51:$S$1084,13,0),0)</f>
        <v>0</v>
      </c>
      <c r="O290" s="114">
        <f>IFERROR(VLOOKUP($B290,[5]MEX!$B$51:$S$1084,14,0),0)</f>
        <v>0</v>
      </c>
      <c r="P290" s="114">
        <f t="shared" si="216"/>
        <v>0</v>
      </c>
      <c r="Q290" s="135" t="s">
        <v>206</v>
      </c>
      <c r="R290" s="116">
        <f>IFERROR(VLOOKUP($B290,[5]MEX!$B$51:$S$1084,17,0),0)</f>
        <v>0</v>
      </c>
      <c r="S290" s="116">
        <f>IFERROR(VLOOKUP($B290,[5]MEX!$B$51:$S$1084,18,0),0)</f>
        <v>0</v>
      </c>
      <c r="T290" s="114">
        <v>0</v>
      </c>
      <c r="U290" s="114">
        <v>0</v>
      </c>
      <c r="V290" s="114">
        <v>0</v>
      </c>
      <c r="W290" s="114">
        <v>0</v>
      </c>
      <c r="X290" s="114">
        <v>0</v>
      </c>
      <c r="Y290" s="114">
        <v>0</v>
      </c>
      <c r="Z290" s="114">
        <v>0</v>
      </c>
      <c r="AA290" s="114">
        <v>0</v>
      </c>
      <c r="AB290" s="114">
        <f t="shared" si="240"/>
        <v>0</v>
      </c>
      <c r="AC290" s="114">
        <f t="shared" si="240"/>
        <v>0</v>
      </c>
      <c r="AD290" s="114">
        <f t="shared" si="202"/>
        <v>0</v>
      </c>
      <c r="AE290" s="114">
        <v>0</v>
      </c>
      <c r="AF290" s="114">
        <v>0</v>
      </c>
      <c r="AG290" s="114">
        <f t="shared" si="203"/>
        <v>0</v>
      </c>
      <c r="AH290" s="114">
        <v>0</v>
      </c>
      <c r="AI290" s="114">
        <v>0</v>
      </c>
      <c r="AJ290" s="114">
        <f t="shared" si="204"/>
        <v>0</v>
      </c>
      <c r="AK290" s="114">
        <v>0</v>
      </c>
      <c r="AL290" s="114">
        <v>0</v>
      </c>
      <c r="AM290" s="114">
        <f t="shared" si="205"/>
        <v>0</v>
      </c>
      <c r="AN290" s="114">
        <v>0</v>
      </c>
      <c r="AO290" s="114">
        <v>0</v>
      </c>
      <c r="AP290" s="114">
        <f t="shared" si="206"/>
        <v>0</v>
      </c>
      <c r="AQ290" s="114">
        <f t="shared" si="241"/>
        <v>0</v>
      </c>
      <c r="AR290" s="114">
        <f t="shared" si="241"/>
        <v>0</v>
      </c>
      <c r="AS290" s="114">
        <f t="shared" si="207"/>
        <v>0</v>
      </c>
      <c r="AT290" s="114">
        <f t="shared" si="242"/>
        <v>0</v>
      </c>
      <c r="AU290" s="114">
        <f t="shared" si="242"/>
        <v>0</v>
      </c>
      <c r="AV290" s="114">
        <v>0</v>
      </c>
      <c r="AW290" s="114">
        <v>0</v>
      </c>
      <c r="AX290" s="114">
        <v>0</v>
      </c>
      <c r="AY290" s="114">
        <v>0</v>
      </c>
      <c r="AZ290" s="114">
        <f t="shared" si="210"/>
        <v>0</v>
      </c>
      <c r="BA290" s="114">
        <f t="shared" si="210"/>
        <v>0</v>
      </c>
    </row>
    <row r="291" spans="1:53" ht="29.25" hidden="1">
      <c r="B291" s="73" t="str">
        <f t="shared" si="235"/>
        <v>135500052005233</v>
      </c>
      <c r="C291" s="106">
        <f t="shared" si="244"/>
        <v>2023</v>
      </c>
      <c r="D291" s="105">
        <v>15</v>
      </c>
      <c r="E291" s="105">
        <f t="shared" si="244"/>
        <v>1</v>
      </c>
      <c r="F291" s="105">
        <v>3</v>
      </c>
      <c r="G291" s="105">
        <v>5</v>
      </c>
      <c r="H291" s="105">
        <v>5000</v>
      </c>
      <c r="I291" s="105">
        <v>5200</v>
      </c>
      <c r="J291" s="105">
        <v>523</v>
      </c>
      <c r="K291" s="106"/>
      <c r="L291" s="106">
        <v>3</v>
      </c>
      <c r="M291" s="107" t="s">
        <v>135</v>
      </c>
      <c r="N291" s="108">
        <f>SUM(N292:N294)</f>
        <v>0</v>
      </c>
      <c r="O291" s="108">
        <f>SUM(O292:O294)</f>
        <v>0</v>
      </c>
      <c r="P291" s="108">
        <f t="shared" si="216"/>
        <v>0</v>
      </c>
      <c r="Q291" s="163" t="s">
        <v>46</v>
      </c>
      <c r="R291" s="164"/>
      <c r="S291" s="164"/>
      <c r="T291" s="108">
        <f>SUM(T292:T294)</f>
        <v>0</v>
      </c>
      <c r="U291" s="108">
        <f t="shared" ref="U291:AC291" si="245">SUM(U292:U294)</f>
        <v>0</v>
      </c>
      <c r="V291" s="108">
        <f t="shared" si="245"/>
        <v>0</v>
      </c>
      <c r="W291" s="108">
        <f t="shared" si="245"/>
        <v>0</v>
      </c>
      <c r="X291" s="108">
        <f t="shared" si="245"/>
        <v>0</v>
      </c>
      <c r="Y291" s="108">
        <f t="shared" si="245"/>
        <v>0</v>
      </c>
      <c r="Z291" s="108">
        <f t="shared" si="245"/>
        <v>0</v>
      </c>
      <c r="AA291" s="108">
        <f t="shared" si="245"/>
        <v>0</v>
      </c>
      <c r="AB291" s="108">
        <f t="shared" si="245"/>
        <v>0</v>
      </c>
      <c r="AC291" s="108">
        <f t="shared" si="245"/>
        <v>0</v>
      </c>
      <c r="AD291" s="108">
        <f t="shared" si="202"/>
        <v>0</v>
      </c>
      <c r="AE291" s="108">
        <f>SUM(AE292:AE294)</f>
        <v>0</v>
      </c>
      <c r="AF291" s="108">
        <f>SUM(AF292:AF294)</f>
        <v>0</v>
      </c>
      <c r="AG291" s="108">
        <f t="shared" si="203"/>
        <v>0</v>
      </c>
      <c r="AH291" s="108">
        <f>SUM(AH292:AH294)</f>
        <v>0</v>
      </c>
      <c r="AI291" s="108">
        <f>SUM(AI292:AI294)</f>
        <v>0</v>
      </c>
      <c r="AJ291" s="108">
        <f t="shared" si="204"/>
        <v>0</v>
      </c>
      <c r="AK291" s="108">
        <f>SUM(AK292:AK294)</f>
        <v>0</v>
      </c>
      <c r="AL291" s="108">
        <f>SUM(AL292:AL294)</f>
        <v>0</v>
      </c>
      <c r="AM291" s="108">
        <f t="shared" si="205"/>
        <v>0</v>
      </c>
      <c r="AN291" s="108">
        <f>SUM(AN292:AN294)</f>
        <v>0</v>
      </c>
      <c r="AO291" s="108">
        <f>SUM(AO292:AO294)</f>
        <v>0</v>
      </c>
      <c r="AP291" s="108">
        <f t="shared" si="206"/>
        <v>0</v>
      </c>
      <c r="AQ291" s="108">
        <f>SUM(AQ292:AQ294)</f>
        <v>0</v>
      </c>
      <c r="AR291" s="108">
        <f>SUM(AR292:AR294)</f>
        <v>0</v>
      </c>
      <c r="AS291" s="108">
        <f t="shared" si="207"/>
        <v>0</v>
      </c>
      <c r="AT291" s="108"/>
      <c r="AU291" s="108"/>
      <c r="AV291" s="108"/>
      <c r="AW291" s="108"/>
      <c r="AX291" s="108"/>
      <c r="AY291" s="108"/>
      <c r="AZ291" s="108"/>
      <c r="BA291" s="108"/>
    </row>
    <row r="292" spans="1:53" ht="29.25" hidden="1">
      <c r="B292" s="73" t="str">
        <f t="shared" si="235"/>
        <v>1355000520052313</v>
      </c>
      <c r="C292" s="111">
        <v>2023</v>
      </c>
      <c r="D292" s="111">
        <v>15</v>
      </c>
      <c r="E292" s="111">
        <v>1</v>
      </c>
      <c r="F292" s="111">
        <v>3</v>
      </c>
      <c r="G292" s="111">
        <v>5</v>
      </c>
      <c r="H292" s="111">
        <v>5000</v>
      </c>
      <c r="I292" s="111">
        <v>5200</v>
      </c>
      <c r="J292" s="111">
        <v>523</v>
      </c>
      <c r="K292" s="112">
        <v>1</v>
      </c>
      <c r="L292" s="112">
        <v>3</v>
      </c>
      <c r="M292" s="113" t="s">
        <v>200</v>
      </c>
      <c r="N292" s="114">
        <f>IFERROR(VLOOKUP($B292,[5]MEX!$B$51:$S$1084,13,0),0)</f>
        <v>0</v>
      </c>
      <c r="O292" s="114">
        <f>IFERROR(VLOOKUP($B292,[5]MEX!$B$51:$S$1084,14,0),0)</f>
        <v>0</v>
      </c>
      <c r="P292" s="114">
        <f t="shared" si="216"/>
        <v>0</v>
      </c>
      <c r="Q292" s="158" t="s">
        <v>163</v>
      </c>
      <c r="R292" s="116">
        <f>IFERROR(VLOOKUP($B292,[5]MEX!$B$51:$S$1084,17,0),0)</f>
        <v>0</v>
      </c>
      <c r="S292" s="116">
        <f>IFERROR(VLOOKUP($B292,[5]MEX!$B$51:$S$1084,18,0),0)</f>
        <v>0</v>
      </c>
      <c r="T292" s="114">
        <v>0</v>
      </c>
      <c r="U292" s="114">
        <v>0</v>
      </c>
      <c r="V292" s="114">
        <v>0</v>
      </c>
      <c r="W292" s="114">
        <v>0</v>
      </c>
      <c r="X292" s="114">
        <v>0</v>
      </c>
      <c r="Y292" s="114">
        <v>0</v>
      </c>
      <c r="Z292" s="114">
        <v>0</v>
      </c>
      <c r="AA292" s="114">
        <v>0</v>
      </c>
      <c r="AB292" s="114">
        <f t="shared" ref="AB292:AC294" si="246">N292+T292-X292</f>
        <v>0</v>
      </c>
      <c r="AC292" s="114">
        <f t="shared" si="246"/>
        <v>0</v>
      </c>
      <c r="AD292" s="114">
        <f t="shared" si="202"/>
        <v>0</v>
      </c>
      <c r="AE292" s="114">
        <v>0</v>
      </c>
      <c r="AF292" s="114">
        <v>0</v>
      </c>
      <c r="AG292" s="114">
        <f t="shared" si="203"/>
        <v>0</v>
      </c>
      <c r="AH292" s="114">
        <v>0</v>
      </c>
      <c r="AI292" s="114">
        <v>0</v>
      </c>
      <c r="AJ292" s="114">
        <f t="shared" si="204"/>
        <v>0</v>
      </c>
      <c r="AK292" s="114">
        <v>0</v>
      </c>
      <c r="AL292" s="114">
        <v>0</v>
      </c>
      <c r="AM292" s="114">
        <f t="shared" si="205"/>
        <v>0</v>
      </c>
      <c r="AN292" s="114">
        <v>0</v>
      </c>
      <c r="AO292" s="114">
        <v>0</v>
      </c>
      <c r="AP292" s="114">
        <f t="shared" si="206"/>
        <v>0</v>
      </c>
      <c r="AQ292" s="114">
        <f t="shared" ref="AQ292:AR294" si="247">AB292-AE292-AH292-AK292-AN292</f>
        <v>0</v>
      </c>
      <c r="AR292" s="114">
        <f t="shared" si="247"/>
        <v>0</v>
      </c>
      <c r="AS292" s="114">
        <f t="shared" si="207"/>
        <v>0</v>
      </c>
      <c r="AT292" s="114">
        <f t="shared" ref="AT292:AU294" si="248">R292+V292-Z292</f>
        <v>0</v>
      </c>
      <c r="AU292" s="114">
        <f t="shared" si="248"/>
        <v>0</v>
      </c>
      <c r="AV292" s="114">
        <v>0</v>
      </c>
      <c r="AW292" s="114">
        <v>0</v>
      </c>
      <c r="AX292" s="114">
        <v>0</v>
      </c>
      <c r="AY292" s="114">
        <v>0</v>
      </c>
      <c r="AZ292" s="114">
        <f t="shared" si="210"/>
        <v>0</v>
      </c>
      <c r="BA292" s="114">
        <f t="shared" si="210"/>
        <v>0</v>
      </c>
    </row>
    <row r="293" spans="1:53" ht="29.25" hidden="1">
      <c r="B293" s="73" t="str">
        <f t="shared" si="235"/>
        <v>1355000520052323</v>
      </c>
      <c r="C293" s="111">
        <f>C292</f>
        <v>2023</v>
      </c>
      <c r="D293" s="111">
        <v>15</v>
      </c>
      <c r="E293" s="111">
        <f>E292</f>
        <v>1</v>
      </c>
      <c r="F293" s="111">
        <v>3</v>
      </c>
      <c r="G293" s="111">
        <v>5</v>
      </c>
      <c r="H293" s="111">
        <v>5000</v>
      </c>
      <c r="I293" s="111">
        <v>5200</v>
      </c>
      <c r="J293" s="111">
        <v>523</v>
      </c>
      <c r="K293" s="112">
        <v>2</v>
      </c>
      <c r="L293" s="112">
        <v>3</v>
      </c>
      <c r="M293" s="113" t="s">
        <v>269</v>
      </c>
      <c r="N293" s="114">
        <f>IFERROR(VLOOKUP($B293,[5]MEX!$B$51:$S$1084,13,0),0)</f>
        <v>0</v>
      </c>
      <c r="O293" s="114">
        <f>IFERROR(VLOOKUP($B293,[5]MEX!$B$51:$S$1084,14,0),0)</f>
        <v>0</v>
      </c>
      <c r="P293" s="114">
        <f t="shared" si="216"/>
        <v>0</v>
      </c>
      <c r="Q293" s="158" t="s">
        <v>60</v>
      </c>
      <c r="R293" s="116">
        <f>IFERROR(VLOOKUP($B293,[5]MEX!$B$51:$S$1084,17,0),0)</f>
        <v>0</v>
      </c>
      <c r="S293" s="116">
        <f>IFERROR(VLOOKUP($B293,[5]MEX!$B$51:$S$1084,18,0),0)</f>
        <v>0</v>
      </c>
      <c r="T293" s="114">
        <v>0</v>
      </c>
      <c r="U293" s="114">
        <v>0</v>
      </c>
      <c r="V293" s="114">
        <v>0</v>
      </c>
      <c r="W293" s="114">
        <v>0</v>
      </c>
      <c r="X293" s="114">
        <v>0</v>
      </c>
      <c r="Y293" s="114">
        <v>0</v>
      </c>
      <c r="Z293" s="114">
        <v>0</v>
      </c>
      <c r="AA293" s="114">
        <v>0</v>
      </c>
      <c r="AB293" s="114">
        <f t="shared" si="246"/>
        <v>0</v>
      </c>
      <c r="AC293" s="114">
        <f t="shared" si="246"/>
        <v>0</v>
      </c>
      <c r="AD293" s="114">
        <f t="shared" si="202"/>
        <v>0</v>
      </c>
      <c r="AE293" s="114">
        <v>0</v>
      </c>
      <c r="AF293" s="114">
        <v>0</v>
      </c>
      <c r="AG293" s="114">
        <f t="shared" si="203"/>
        <v>0</v>
      </c>
      <c r="AH293" s="114">
        <v>0</v>
      </c>
      <c r="AI293" s="114">
        <v>0</v>
      </c>
      <c r="AJ293" s="114">
        <f t="shared" si="204"/>
        <v>0</v>
      </c>
      <c r="AK293" s="114">
        <v>0</v>
      </c>
      <c r="AL293" s="114">
        <v>0</v>
      </c>
      <c r="AM293" s="114">
        <f t="shared" si="205"/>
        <v>0</v>
      </c>
      <c r="AN293" s="114">
        <v>0</v>
      </c>
      <c r="AO293" s="114">
        <v>0</v>
      </c>
      <c r="AP293" s="114">
        <f t="shared" si="206"/>
        <v>0</v>
      </c>
      <c r="AQ293" s="114">
        <f t="shared" si="247"/>
        <v>0</v>
      </c>
      <c r="AR293" s="114">
        <f t="shared" si="247"/>
        <v>0</v>
      </c>
      <c r="AS293" s="114">
        <f t="shared" si="207"/>
        <v>0</v>
      </c>
      <c r="AT293" s="114">
        <f t="shared" si="248"/>
        <v>0</v>
      </c>
      <c r="AU293" s="114">
        <f t="shared" si="248"/>
        <v>0</v>
      </c>
      <c r="AV293" s="114">
        <v>0</v>
      </c>
      <c r="AW293" s="114">
        <v>0</v>
      </c>
      <c r="AX293" s="114">
        <v>0</v>
      </c>
      <c r="AY293" s="114">
        <v>0</v>
      </c>
      <c r="AZ293" s="114">
        <f t="shared" si="210"/>
        <v>0</v>
      </c>
      <c r="BA293" s="114">
        <f t="shared" si="210"/>
        <v>0</v>
      </c>
    </row>
    <row r="294" spans="1:53" ht="29.25" hidden="1">
      <c r="B294" s="73" t="str">
        <f t="shared" si="235"/>
        <v>1355000520052333</v>
      </c>
      <c r="C294" s="111">
        <f>C293</f>
        <v>2023</v>
      </c>
      <c r="D294" s="111">
        <v>15</v>
      </c>
      <c r="E294" s="111">
        <f>E293</f>
        <v>1</v>
      </c>
      <c r="F294" s="111">
        <v>3</v>
      </c>
      <c r="G294" s="111">
        <v>5</v>
      </c>
      <c r="H294" s="111">
        <v>5000</v>
      </c>
      <c r="I294" s="111">
        <v>5200</v>
      </c>
      <c r="J294" s="111">
        <v>523</v>
      </c>
      <c r="K294" s="112">
        <v>3</v>
      </c>
      <c r="L294" s="112">
        <v>3</v>
      </c>
      <c r="M294" s="113" t="s">
        <v>201</v>
      </c>
      <c r="N294" s="114">
        <f>IFERROR(VLOOKUP($B294,[5]MEX!$B$51:$S$1084,13,0),0)</f>
        <v>0</v>
      </c>
      <c r="O294" s="114">
        <f>IFERROR(VLOOKUP($B294,[5]MEX!$B$51:$S$1084,14,0),0)</f>
        <v>0</v>
      </c>
      <c r="P294" s="114">
        <f t="shared" si="216"/>
        <v>0</v>
      </c>
      <c r="Q294" s="158" t="s">
        <v>60</v>
      </c>
      <c r="R294" s="116">
        <f>IFERROR(VLOOKUP($B294,[5]MEX!$B$51:$S$1084,17,0),0)</f>
        <v>0</v>
      </c>
      <c r="S294" s="116">
        <f>IFERROR(VLOOKUP($B294,[5]MEX!$B$51:$S$1084,18,0),0)</f>
        <v>0</v>
      </c>
      <c r="T294" s="114">
        <v>0</v>
      </c>
      <c r="U294" s="114">
        <v>0</v>
      </c>
      <c r="V294" s="114">
        <v>0</v>
      </c>
      <c r="W294" s="114">
        <v>0</v>
      </c>
      <c r="X294" s="114">
        <v>0</v>
      </c>
      <c r="Y294" s="114">
        <v>0</v>
      </c>
      <c r="Z294" s="114">
        <v>0</v>
      </c>
      <c r="AA294" s="114">
        <v>0</v>
      </c>
      <c r="AB294" s="114">
        <f t="shared" si="246"/>
        <v>0</v>
      </c>
      <c r="AC294" s="114">
        <f t="shared" si="246"/>
        <v>0</v>
      </c>
      <c r="AD294" s="114">
        <f t="shared" si="202"/>
        <v>0</v>
      </c>
      <c r="AE294" s="114">
        <v>0</v>
      </c>
      <c r="AF294" s="114">
        <v>0</v>
      </c>
      <c r="AG294" s="114">
        <f t="shared" si="203"/>
        <v>0</v>
      </c>
      <c r="AH294" s="114">
        <v>0</v>
      </c>
      <c r="AI294" s="114">
        <v>0</v>
      </c>
      <c r="AJ294" s="114">
        <f t="shared" si="204"/>
        <v>0</v>
      </c>
      <c r="AK294" s="114">
        <v>0</v>
      </c>
      <c r="AL294" s="114">
        <v>0</v>
      </c>
      <c r="AM294" s="114">
        <f t="shared" si="205"/>
        <v>0</v>
      </c>
      <c r="AN294" s="114">
        <v>0</v>
      </c>
      <c r="AO294" s="114">
        <v>0</v>
      </c>
      <c r="AP294" s="114">
        <f t="shared" si="206"/>
        <v>0</v>
      </c>
      <c r="AQ294" s="114">
        <f t="shared" si="247"/>
        <v>0</v>
      </c>
      <c r="AR294" s="114">
        <f t="shared" si="247"/>
        <v>0</v>
      </c>
      <c r="AS294" s="114">
        <f t="shared" si="207"/>
        <v>0</v>
      </c>
      <c r="AT294" s="114">
        <f t="shared" si="248"/>
        <v>0</v>
      </c>
      <c r="AU294" s="114">
        <f t="shared" si="248"/>
        <v>0</v>
      </c>
      <c r="AV294" s="114">
        <v>0</v>
      </c>
      <c r="AW294" s="114">
        <v>0</v>
      </c>
      <c r="AX294" s="114">
        <v>0</v>
      </c>
      <c r="AY294" s="114">
        <v>0</v>
      </c>
      <c r="AZ294" s="114">
        <f t="shared" si="210"/>
        <v>0</v>
      </c>
      <c r="BA294" s="114">
        <f t="shared" si="210"/>
        <v>0</v>
      </c>
    </row>
    <row r="295" spans="1:53" ht="29.25" hidden="1">
      <c r="B295" s="73" t="str">
        <f t="shared" si="235"/>
        <v>135500054003</v>
      </c>
      <c r="C295" s="99">
        <v>2023</v>
      </c>
      <c r="D295" s="99">
        <v>15</v>
      </c>
      <c r="E295" s="99">
        <v>1</v>
      </c>
      <c r="F295" s="99">
        <v>3</v>
      </c>
      <c r="G295" s="99">
        <v>5</v>
      </c>
      <c r="H295" s="99">
        <v>5000</v>
      </c>
      <c r="I295" s="99">
        <v>5400</v>
      </c>
      <c r="J295" s="99"/>
      <c r="K295" s="100" t="s">
        <v>46</v>
      </c>
      <c r="L295" s="100">
        <v>3</v>
      </c>
      <c r="M295" s="101" t="s">
        <v>140</v>
      </c>
      <c r="N295" s="102">
        <f>+N296</f>
        <v>0</v>
      </c>
      <c r="O295" s="102">
        <f>+O296</f>
        <v>0</v>
      </c>
      <c r="P295" s="102">
        <f t="shared" si="216"/>
        <v>0</v>
      </c>
      <c r="Q295" s="103"/>
      <c r="R295" s="104"/>
      <c r="S295" s="104"/>
      <c r="T295" s="102">
        <f>+T296</f>
        <v>0</v>
      </c>
      <c r="U295" s="102">
        <f t="shared" ref="U295:AC295" si="249">+U296</f>
        <v>0</v>
      </c>
      <c r="V295" s="102">
        <f t="shared" si="249"/>
        <v>0</v>
      </c>
      <c r="W295" s="102">
        <f t="shared" si="249"/>
        <v>0</v>
      </c>
      <c r="X295" s="102">
        <f t="shared" si="249"/>
        <v>0</v>
      </c>
      <c r="Y295" s="102">
        <f t="shared" si="249"/>
        <v>0</v>
      </c>
      <c r="Z295" s="102">
        <f t="shared" si="249"/>
        <v>0</v>
      </c>
      <c r="AA295" s="102">
        <f t="shared" si="249"/>
        <v>0</v>
      </c>
      <c r="AB295" s="102">
        <f t="shared" si="249"/>
        <v>0</v>
      </c>
      <c r="AC295" s="102">
        <f t="shared" si="249"/>
        <v>0</v>
      </c>
      <c r="AD295" s="102">
        <f t="shared" si="202"/>
        <v>0</v>
      </c>
      <c r="AE295" s="102">
        <f>+AE296</f>
        <v>0</v>
      </c>
      <c r="AF295" s="102">
        <f>+AF296</f>
        <v>0</v>
      </c>
      <c r="AG295" s="102">
        <f t="shared" si="203"/>
        <v>0</v>
      </c>
      <c r="AH295" s="102">
        <f>+AH296</f>
        <v>0</v>
      </c>
      <c r="AI295" s="102">
        <f>+AI296</f>
        <v>0</v>
      </c>
      <c r="AJ295" s="102">
        <f t="shared" si="204"/>
        <v>0</v>
      </c>
      <c r="AK295" s="102">
        <f>+AK296</f>
        <v>0</v>
      </c>
      <c r="AL295" s="102">
        <f>+AL296</f>
        <v>0</v>
      </c>
      <c r="AM295" s="102">
        <f t="shared" si="205"/>
        <v>0</v>
      </c>
      <c r="AN295" s="102">
        <f>+AN296</f>
        <v>0</v>
      </c>
      <c r="AO295" s="102">
        <f>+AO296</f>
        <v>0</v>
      </c>
      <c r="AP295" s="102">
        <f t="shared" si="206"/>
        <v>0</v>
      </c>
      <c r="AQ295" s="102">
        <f>+AQ296</f>
        <v>0</v>
      </c>
      <c r="AR295" s="102">
        <f>+AR296</f>
        <v>0</v>
      </c>
      <c r="AS295" s="102">
        <f t="shared" si="207"/>
        <v>0</v>
      </c>
      <c r="AT295" s="102"/>
      <c r="AU295" s="102"/>
      <c r="AV295" s="102"/>
      <c r="AW295" s="102"/>
      <c r="AX295" s="102"/>
      <c r="AY295" s="102"/>
      <c r="AZ295" s="102"/>
      <c r="BA295" s="102"/>
    </row>
    <row r="296" spans="1:53" ht="29.25" hidden="1">
      <c r="B296" s="73" t="str">
        <f t="shared" si="235"/>
        <v>135500054005413</v>
      </c>
      <c r="C296" s="105">
        <v>2023</v>
      </c>
      <c r="D296" s="105">
        <v>15</v>
      </c>
      <c r="E296" s="105">
        <v>1</v>
      </c>
      <c r="F296" s="105">
        <v>3</v>
      </c>
      <c r="G296" s="105">
        <v>5</v>
      </c>
      <c r="H296" s="105">
        <v>5000</v>
      </c>
      <c r="I296" s="105">
        <v>5400</v>
      </c>
      <c r="J296" s="105">
        <v>541</v>
      </c>
      <c r="K296" s="106"/>
      <c r="L296" s="106">
        <v>3</v>
      </c>
      <c r="M296" s="107" t="s">
        <v>141</v>
      </c>
      <c r="N296" s="108">
        <f>SUM(N297)</f>
        <v>0</v>
      </c>
      <c r="O296" s="108">
        <f>SUM(O297)</f>
        <v>0</v>
      </c>
      <c r="P296" s="108">
        <f t="shared" si="216"/>
        <v>0</v>
      </c>
      <c r="Q296" s="109"/>
      <c r="R296" s="110"/>
      <c r="S296" s="110"/>
      <c r="T296" s="108">
        <f>T297</f>
        <v>0</v>
      </c>
      <c r="U296" s="108">
        <f t="shared" ref="U296:AC296" si="250">U297</f>
        <v>0</v>
      </c>
      <c r="V296" s="108">
        <f t="shared" si="250"/>
        <v>0</v>
      </c>
      <c r="W296" s="108">
        <f t="shared" si="250"/>
        <v>0</v>
      </c>
      <c r="X296" s="108">
        <f t="shared" si="250"/>
        <v>0</v>
      </c>
      <c r="Y296" s="108">
        <f t="shared" si="250"/>
        <v>0</v>
      </c>
      <c r="Z296" s="108">
        <f t="shared" si="250"/>
        <v>0</v>
      </c>
      <c r="AA296" s="108">
        <f t="shared" si="250"/>
        <v>0</v>
      </c>
      <c r="AB296" s="108">
        <f t="shared" si="250"/>
        <v>0</v>
      </c>
      <c r="AC296" s="108">
        <f t="shared" si="250"/>
        <v>0</v>
      </c>
      <c r="AD296" s="108">
        <f t="shared" si="202"/>
        <v>0</v>
      </c>
      <c r="AE296" s="108">
        <f>AE297</f>
        <v>0</v>
      </c>
      <c r="AF296" s="108">
        <f>AF297</f>
        <v>0</v>
      </c>
      <c r="AG296" s="108">
        <f t="shared" si="203"/>
        <v>0</v>
      </c>
      <c r="AH296" s="108">
        <f>AH297</f>
        <v>0</v>
      </c>
      <c r="AI296" s="108">
        <f>AI297</f>
        <v>0</v>
      </c>
      <c r="AJ296" s="108">
        <f t="shared" si="204"/>
        <v>0</v>
      </c>
      <c r="AK296" s="108">
        <f>AK297</f>
        <v>0</v>
      </c>
      <c r="AL296" s="108">
        <f>AL297</f>
        <v>0</v>
      </c>
      <c r="AM296" s="108">
        <f t="shared" si="205"/>
        <v>0</v>
      </c>
      <c r="AN296" s="108">
        <f>AN297</f>
        <v>0</v>
      </c>
      <c r="AO296" s="108">
        <f>AO297</f>
        <v>0</v>
      </c>
      <c r="AP296" s="108">
        <f t="shared" si="206"/>
        <v>0</v>
      </c>
      <c r="AQ296" s="108">
        <f>AQ297</f>
        <v>0</v>
      </c>
      <c r="AR296" s="108">
        <f>AR297</f>
        <v>0</v>
      </c>
      <c r="AS296" s="108">
        <f t="shared" si="207"/>
        <v>0</v>
      </c>
      <c r="AT296" s="108"/>
      <c r="AU296" s="108"/>
      <c r="AV296" s="108"/>
      <c r="AW296" s="108"/>
      <c r="AX296" s="108"/>
      <c r="AY296" s="108"/>
      <c r="AZ296" s="108"/>
      <c r="BA296" s="108"/>
    </row>
    <row r="297" spans="1:53" ht="29.25" hidden="1">
      <c r="A297" s="4"/>
      <c r="B297" s="73" t="str">
        <f t="shared" si="235"/>
        <v>1355000540054113</v>
      </c>
      <c r="C297" s="111">
        <v>2023</v>
      </c>
      <c r="D297" s="111">
        <v>15</v>
      </c>
      <c r="E297" s="111">
        <v>1</v>
      </c>
      <c r="F297" s="111">
        <v>3</v>
      </c>
      <c r="G297" s="111">
        <v>5</v>
      </c>
      <c r="H297" s="111">
        <v>5000</v>
      </c>
      <c r="I297" s="111">
        <v>5400</v>
      </c>
      <c r="J297" s="111">
        <v>541</v>
      </c>
      <c r="K297" s="112">
        <v>1</v>
      </c>
      <c r="L297" s="112">
        <v>3</v>
      </c>
      <c r="M297" s="113" t="s">
        <v>147</v>
      </c>
      <c r="N297" s="114">
        <f>IFERROR(VLOOKUP($B297,[5]MEX!$B$51:$S$1084,13,0),0)</f>
        <v>0</v>
      </c>
      <c r="O297" s="114">
        <f>IFERROR(VLOOKUP($B297,[5]MEX!$B$51:$S$1084,14,0),0)</f>
        <v>0</v>
      </c>
      <c r="P297" s="114">
        <f t="shared" si="216"/>
        <v>0</v>
      </c>
      <c r="Q297" s="115" t="s">
        <v>60</v>
      </c>
      <c r="R297" s="116">
        <f>IFERROR(VLOOKUP($B297,[5]MEX!$B$51:$S$1084,17,0),0)</f>
        <v>0</v>
      </c>
      <c r="S297" s="116">
        <f>IFERROR(VLOOKUP($B297,[5]MEX!$B$51:$S$1084,18,0),0)</f>
        <v>0</v>
      </c>
      <c r="T297" s="114">
        <v>0</v>
      </c>
      <c r="U297" s="114">
        <v>0</v>
      </c>
      <c r="V297" s="114">
        <v>0</v>
      </c>
      <c r="W297" s="114">
        <v>0</v>
      </c>
      <c r="X297" s="114">
        <v>0</v>
      </c>
      <c r="Y297" s="114">
        <v>0</v>
      </c>
      <c r="Z297" s="114">
        <v>0</v>
      </c>
      <c r="AA297" s="114">
        <v>0</v>
      </c>
      <c r="AB297" s="114">
        <f>N297+T297-X297</f>
        <v>0</v>
      </c>
      <c r="AC297" s="114">
        <f>O297+U297-Y297</f>
        <v>0</v>
      </c>
      <c r="AD297" s="114">
        <f t="shared" si="202"/>
        <v>0</v>
      </c>
      <c r="AE297" s="114">
        <v>0</v>
      </c>
      <c r="AF297" s="114">
        <v>0</v>
      </c>
      <c r="AG297" s="114">
        <f t="shared" si="203"/>
        <v>0</v>
      </c>
      <c r="AH297" s="114">
        <v>0</v>
      </c>
      <c r="AI297" s="114">
        <v>0</v>
      </c>
      <c r="AJ297" s="114">
        <f t="shared" si="204"/>
        <v>0</v>
      </c>
      <c r="AK297" s="114">
        <v>0</v>
      </c>
      <c r="AL297" s="114">
        <v>0</v>
      </c>
      <c r="AM297" s="114">
        <f t="shared" si="205"/>
        <v>0</v>
      </c>
      <c r="AN297" s="114">
        <v>0</v>
      </c>
      <c r="AO297" s="114">
        <v>0</v>
      </c>
      <c r="AP297" s="114">
        <f t="shared" si="206"/>
        <v>0</v>
      </c>
      <c r="AQ297" s="114">
        <f>AB297-AE297-AH297-AK297-AN297</f>
        <v>0</v>
      </c>
      <c r="AR297" s="114">
        <f>AC297-AF297-AI297-AL297-AO297</f>
        <v>0</v>
      </c>
      <c r="AS297" s="114">
        <f t="shared" si="207"/>
        <v>0</v>
      </c>
      <c r="AT297" s="114">
        <f>R297+V297-Z297</f>
        <v>0</v>
      </c>
      <c r="AU297" s="114">
        <f>S297+W297-AA297</f>
        <v>0</v>
      </c>
      <c r="AV297" s="114">
        <v>0</v>
      </c>
      <c r="AW297" s="114">
        <v>0</v>
      </c>
      <c r="AX297" s="114">
        <v>0</v>
      </c>
      <c r="AY297" s="114">
        <v>0</v>
      </c>
      <c r="AZ297" s="114">
        <f t="shared" si="210"/>
        <v>0</v>
      </c>
      <c r="BA297" s="114">
        <f t="shared" si="210"/>
        <v>0</v>
      </c>
    </row>
    <row r="298" spans="1:53" ht="29.25" hidden="1">
      <c r="B298" s="73" t="str">
        <f t="shared" si="235"/>
        <v>135500055003</v>
      </c>
      <c r="C298" s="100">
        <f>C294</f>
        <v>2023</v>
      </c>
      <c r="D298" s="99">
        <v>15</v>
      </c>
      <c r="E298" s="99">
        <f>E294</f>
        <v>1</v>
      </c>
      <c r="F298" s="99">
        <v>3</v>
      </c>
      <c r="G298" s="99">
        <v>5</v>
      </c>
      <c r="H298" s="100">
        <v>5000</v>
      </c>
      <c r="I298" s="99">
        <v>5500</v>
      </c>
      <c r="J298" s="99"/>
      <c r="K298" s="100"/>
      <c r="L298" s="100">
        <v>3</v>
      </c>
      <c r="M298" s="101" t="s">
        <v>151</v>
      </c>
      <c r="N298" s="102">
        <f>+N299</f>
        <v>0</v>
      </c>
      <c r="O298" s="102">
        <f>+O299</f>
        <v>0</v>
      </c>
      <c r="P298" s="102">
        <f t="shared" si="216"/>
        <v>0</v>
      </c>
      <c r="Q298" s="161" t="s">
        <v>46</v>
      </c>
      <c r="R298" s="162"/>
      <c r="S298" s="162"/>
      <c r="T298" s="102">
        <f>+T299</f>
        <v>0</v>
      </c>
      <c r="U298" s="102">
        <f t="shared" ref="U298:AC298" si="251">+U299</f>
        <v>0</v>
      </c>
      <c r="V298" s="102">
        <f t="shared" si="251"/>
        <v>0</v>
      </c>
      <c r="W298" s="102">
        <f t="shared" si="251"/>
        <v>0</v>
      </c>
      <c r="X298" s="102">
        <f t="shared" si="251"/>
        <v>0</v>
      </c>
      <c r="Y298" s="102">
        <f t="shared" si="251"/>
        <v>0</v>
      </c>
      <c r="Z298" s="102">
        <f t="shared" si="251"/>
        <v>0</v>
      </c>
      <c r="AA298" s="102">
        <f t="shared" si="251"/>
        <v>0</v>
      </c>
      <c r="AB298" s="102">
        <f t="shared" si="251"/>
        <v>0</v>
      </c>
      <c r="AC298" s="102">
        <f t="shared" si="251"/>
        <v>0</v>
      </c>
      <c r="AD298" s="102">
        <f t="shared" si="202"/>
        <v>0</v>
      </c>
      <c r="AE298" s="102">
        <f>+AE299</f>
        <v>0</v>
      </c>
      <c r="AF298" s="102">
        <f>+AF299</f>
        <v>0</v>
      </c>
      <c r="AG298" s="102">
        <f t="shared" si="203"/>
        <v>0</v>
      </c>
      <c r="AH298" s="102">
        <f>+AH299</f>
        <v>0</v>
      </c>
      <c r="AI298" s="102">
        <f>+AI299</f>
        <v>0</v>
      </c>
      <c r="AJ298" s="102">
        <f t="shared" si="204"/>
        <v>0</v>
      </c>
      <c r="AK298" s="102">
        <f>+AK299</f>
        <v>0</v>
      </c>
      <c r="AL298" s="102">
        <f>+AL299</f>
        <v>0</v>
      </c>
      <c r="AM298" s="102">
        <f t="shared" si="205"/>
        <v>0</v>
      </c>
      <c r="AN298" s="102">
        <f>+AN299</f>
        <v>0</v>
      </c>
      <c r="AO298" s="102">
        <f>+AO299</f>
        <v>0</v>
      </c>
      <c r="AP298" s="102">
        <f t="shared" si="206"/>
        <v>0</v>
      </c>
      <c r="AQ298" s="102">
        <f>+AQ299</f>
        <v>0</v>
      </c>
      <c r="AR298" s="102">
        <f>+AR299</f>
        <v>0</v>
      </c>
      <c r="AS298" s="102">
        <f t="shared" si="207"/>
        <v>0</v>
      </c>
      <c r="AT298" s="102"/>
      <c r="AU298" s="102"/>
      <c r="AV298" s="102"/>
      <c r="AW298" s="102"/>
      <c r="AX298" s="102"/>
      <c r="AY298" s="102"/>
      <c r="AZ298" s="102"/>
      <c r="BA298" s="102"/>
    </row>
    <row r="299" spans="1:53" ht="29.25" hidden="1">
      <c r="B299" s="73" t="str">
        <f t="shared" si="235"/>
        <v>135500055005513</v>
      </c>
      <c r="C299" s="106">
        <f>C298</f>
        <v>2023</v>
      </c>
      <c r="D299" s="105">
        <v>15</v>
      </c>
      <c r="E299" s="105">
        <f>E298</f>
        <v>1</v>
      </c>
      <c r="F299" s="105">
        <v>3</v>
      </c>
      <c r="G299" s="105">
        <v>5</v>
      </c>
      <c r="H299" s="106">
        <v>5000</v>
      </c>
      <c r="I299" s="105">
        <v>5500</v>
      </c>
      <c r="J299" s="105">
        <v>551</v>
      </c>
      <c r="K299" s="106"/>
      <c r="L299" s="106">
        <v>3</v>
      </c>
      <c r="M299" s="107" t="s">
        <v>152</v>
      </c>
      <c r="N299" s="108">
        <f>SUM(N300:N302)</f>
        <v>0</v>
      </c>
      <c r="O299" s="108">
        <f>SUM(O300:O302)</f>
        <v>0</v>
      </c>
      <c r="P299" s="108">
        <f t="shared" si="216"/>
        <v>0</v>
      </c>
      <c r="Q299" s="165" t="s">
        <v>46</v>
      </c>
      <c r="R299" s="166"/>
      <c r="S299" s="166"/>
      <c r="T299" s="108">
        <f>SUM(T300:T302)</f>
        <v>0</v>
      </c>
      <c r="U299" s="108">
        <f t="shared" ref="U299:AC299" si="252">SUM(U300:U302)</f>
        <v>0</v>
      </c>
      <c r="V299" s="108">
        <f t="shared" si="252"/>
        <v>0</v>
      </c>
      <c r="W299" s="108">
        <f t="shared" si="252"/>
        <v>0</v>
      </c>
      <c r="X299" s="108">
        <f t="shared" si="252"/>
        <v>0</v>
      </c>
      <c r="Y299" s="108">
        <f t="shared" si="252"/>
        <v>0</v>
      </c>
      <c r="Z299" s="108">
        <f t="shared" si="252"/>
        <v>0</v>
      </c>
      <c r="AA299" s="108">
        <f t="shared" si="252"/>
        <v>0</v>
      </c>
      <c r="AB299" s="108">
        <f t="shared" si="252"/>
        <v>0</v>
      </c>
      <c r="AC299" s="108">
        <f t="shared" si="252"/>
        <v>0</v>
      </c>
      <c r="AD299" s="108">
        <f t="shared" si="202"/>
        <v>0</v>
      </c>
      <c r="AE299" s="108">
        <f>SUM(AE300:AE302)</f>
        <v>0</v>
      </c>
      <c r="AF299" s="108">
        <f>SUM(AF300:AF302)</f>
        <v>0</v>
      </c>
      <c r="AG299" s="108">
        <f t="shared" si="203"/>
        <v>0</v>
      </c>
      <c r="AH299" s="108">
        <f>SUM(AH300:AH302)</f>
        <v>0</v>
      </c>
      <c r="AI299" s="108">
        <f>SUM(AI300:AI302)</f>
        <v>0</v>
      </c>
      <c r="AJ299" s="108">
        <f t="shared" si="204"/>
        <v>0</v>
      </c>
      <c r="AK299" s="108">
        <f>SUM(AK300:AK302)</f>
        <v>0</v>
      </c>
      <c r="AL299" s="108">
        <f>SUM(AL300:AL302)</f>
        <v>0</v>
      </c>
      <c r="AM299" s="108">
        <f t="shared" si="205"/>
        <v>0</v>
      </c>
      <c r="AN299" s="108">
        <f>SUM(AN300:AN302)</f>
        <v>0</v>
      </c>
      <c r="AO299" s="108">
        <f>SUM(AO300:AO302)</f>
        <v>0</v>
      </c>
      <c r="AP299" s="108">
        <f t="shared" si="206"/>
        <v>0</v>
      </c>
      <c r="AQ299" s="108">
        <f>SUM(AQ300:AQ302)</f>
        <v>0</v>
      </c>
      <c r="AR299" s="108">
        <f>SUM(AR300:AR302)</f>
        <v>0</v>
      </c>
      <c r="AS299" s="108">
        <f t="shared" si="207"/>
        <v>0</v>
      </c>
      <c r="AT299" s="108"/>
      <c r="AU299" s="108"/>
      <c r="AV299" s="108"/>
      <c r="AW299" s="108"/>
      <c r="AX299" s="108"/>
      <c r="AY299" s="108"/>
      <c r="AZ299" s="108"/>
      <c r="BA299" s="108"/>
    </row>
    <row r="300" spans="1:53" ht="29.25" hidden="1">
      <c r="B300" s="73" t="str">
        <f t="shared" si="235"/>
        <v>1355000550055113</v>
      </c>
      <c r="C300" s="111">
        <v>2023</v>
      </c>
      <c r="D300" s="111">
        <v>15</v>
      </c>
      <c r="E300" s="111">
        <v>1</v>
      </c>
      <c r="F300" s="111">
        <v>3</v>
      </c>
      <c r="G300" s="111">
        <v>5</v>
      </c>
      <c r="H300" s="111">
        <v>5000</v>
      </c>
      <c r="I300" s="111">
        <v>5500</v>
      </c>
      <c r="J300" s="111">
        <v>551</v>
      </c>
      <c r="K300" s="112">
        <v>1</v>
      </c>
      <c r="L300" s="112">
        <v>3</v>
      </c>
      <c r="M300" s="113" t="s">
        <v>211</v>
      </c>
      <c r="N300" s="114">
        <f>IFERROR(VLOOKUP($B300,[5]MEX!$B$51:$S$1084,13,0),0)</f>
        <v>0</v>
      </c>
      <c r="O300" s="114">
        <f>IFERROR(VLOOKUP($B300,[5]MEX!$B$51:$S$1084,14,0),0)</f>
        <v>0</v>
      </c>
      <c r="P300" s="114">
        <f t="shared" si="216"/>
        <v>0</v>
      </c>
      <c r="Q300" s="158" t="s">
        <v>60</v>
      </c>
      <c r="R300" s="116">
        <f>IFERROR(VLOOKUP($B300,[5]MEX!$B$51:$S$1084,17,0),0)</f>
        <v>0</v>
      </c>
      <c r="S300" s="116">
        <f>IFERROR(VLOOKUP($B300,[5]MEX!$B$51:$S$1084,18,0),0)</f>
        <v>0</v>
      </c>
      <c r="T300" s="114">
        <v>0</v>
      </c>
      <c r="U300" s="114">
        <v>0</v>
      </c>
      <c r="V300" s="114">
        <v>0</v>
      </c>
      <c r="W300" s="114">
        <v>0</v>
      </c>
      <c r="X300" s="114">
        <v>0</v>
      </c>
      <c r="Y300" s="114">
        <v>0</v>
      </c>
      <c r="Z300" s="114">
        <v>0</v>
      </c>
      <c r="AA300" s="114">
        <v>0</v>
      </c>
      <c r="AB300" s="114">
        <f t="shared" ref="AB300:AC302" si="253">N300+T300-X300</f>
        <v>0</v>
      </c>
      <c r="AC300" s="114">
        <f t="shared" si="253"/>
        <v>0</v>
      </c>
      <c r="AD300" s="114">
        <f t="shared" si="202"/>
        <v>0</v>
      </c>
      <c r="AE300" s="114">
        <v>0</v>
      </c>
      <c r="AF300" s="114">
        <v>0</v>
      </c>
      <c r="AG300" s="114">
        <f t="shared" si="203"/>
        <v>0</v>
      </c>
      <c r="AH300" s="114">
        <v>0</v>
      </c>
      <c r="AI300" s="114">
        <v>0</v>
      </c>
      <c r="AJ300" s="114">
        <f t="shared" si="204"/>
        <v>0</v>
      </c>
      <c r="AK300" s="114">
        <v>0</v>
      </c>
      <c r="AL300" s="114">
        <v>0</v>
      </c>
      <c r="AM300" s="114">
        <f t="shared" si="205"/>
        <v>0</v>
      </c>
      <c r="AN300" s="114">
        <v>0</v>
      </c>
      <c r="AO300" s="114">
        <v>0</v>
      </c>
      <c r="AP300" s="114">
        <f t="shared" si="206"/>
        <v>0</v>
      </c>
      <c r="AQ300" s="114">
        <f t="shared" ref="AQ300:AR302" si="254">AB300-AE300-AH300-AK300-AN300</f>
        <v>0</v>
      </c>
      <c r="AR300" s="114">
        <f t="shared" si="254"/>
        <v>0</v>
      </c>
      <c r="AS300" s="114">
        <f t="shared" si="207"/>
        <v>0</v>
      </c>
      <c r="AT300" s="114">
        <f t="shared" ref="AT300:AU302" si="255">R300+V300-Z300</f>
        <v>0</v>
      </c>
      <c r="AU300" s="114">
        <f t="shared" si="255"/>
        <v>0</v>
      </c>
      <c r="AV300" s="114">
        <v>0</v>
      </c>
      <c r="AW300" s="114">
        <v>0</v>
      </c>
      <c r="AX300" s="114">
        <v>0</v>
      </c>
      <c r="AY300" s="114">
        <v>0</v>
      </c>
      <c r="AZ300" s="114">
        <f t="shared" si="210"/>
        <v>0</v>
      </c>
      <c r="BA300" s="114">
        <f t="shared" si="210"/>
        <v>0</v>
      </c>
    </row>
    <row r="301" spans="1:53" ht="29.25" hidden="1">
      <c r="B301" s="73" t="str">
        <f t="shared" si="235"/>
        <v>1355000550055123</v>
      </c>
      <c r="C301" s="111">
        <f t="shared" ref="C301:E305" si="256">C300</f>
        <v>2023</v>
      </c>
      <c r="D301" s="111">
        <v>15</v>
      </c>
      <c r="E301" s="111">
        <f t="shared" si="256"/>
        <v>1</v>
      </c>
      <c r="F301" s="111">
        <v>3</v>
      </c>
      <c r="G301" s="111">
        <v>5</v>
      </c>
      <c r="H301" s="111">
        <v>5000</v>
      </c>
      <c r="I301" s="111">
        <v>5500</v>
      </c>
      <c r="J301" s="111">
        <v>551</v>
      </c>
      <c r="K301" s="112">
        <v>2</v>
      </c>
      <c r="L301" s="112">
        <v>3</v>
      </c>
      <c r="M301" s="113" t="s">
        <v>212</v>
      </c>
      <c r="N301" s="114">
        <f>IFERROR(VLOOKUP($B301,[5]MEX!$B$51:$S$1084,13,0),0)</f>
        <v>0</v>
      </c>
      <c r="O301" s="114">
        <f>IFERROR(VLOOKUP($B301,[5]MEX!$B$51:$S$1084,14,0),0)</f>
        <v>0</v>
      </c>
      <c r="P301" s="114">
        <f t="shared" si="216"/>
        <v>0</v>
      </c>
      <c r="Q301" s="158" t="s">
        <v>60</v>
      </c>
      <c r="R301" s="116">
        <f>IFERROR(VLOOKUP($B301,[5]MEX!$B$51:$S$1084,17,0),0)</f>
        <v>0</v>
      </c>
      <c r="S301" s="116">
        <f>IFERROR(VLOOKUP($B301,[5]MEX!$B$51:$S$1084,18,0),0)</f>
        <v>0</v>
      </c>
      <c r="T301" s="114">
        <v>0</v>
      </c>
      <c r="U301" s="114">
        <v>0</v>
      </c>
      <c r="V301" s="114">
        <v>0</v>
      </c>
      <c r="W301" s="114">
        <v>0</v>
      </c>
      <c r="X301" s="114">
        <v>0</v>
      </c>
      <c r="Y301" s="114">
        <v>0</v>
      </c>
      <c r="Z301" s="114">
        <v>0</v>
      </c>
      <c r="AA301" s="114">
        <v>0</v>
      </c>
      <c r="AB301" s="114">
        <f t="shared" si="253"/>
        <v>0</v>
      </c>
      <c r="AC301" s="114">
        <f t="shared" si="253"/>
        <v>0</v>
      </c>
      <c r="AD301" s="114">
        <f t="shared" si="202"/>
        <v>0</v>
      </c>
      <c r="AE301" s="114">
        <v>0</v>
      </c>
      <c r="AF301" s="114">
        <v>0</v>
      </c>
      <c r="AG301" s="114">
        <f t="shared" si="203"/>
        <v>0</v>
      </c>
      <c r="AH301" s="114">
        <v>0</v>
      </c>
      <c r="AI301" s="114">
        <v>0</v>
      </c>
      <c r="AJ301" s="114">
        <f t="shared" si="204"/>
        <v>0</v>
      </c>
      <c r="AK301" s="114">
        <v>0</v>
      </c>
      <c r="AL301" s="114">
        <v>0</v>
      </c>
      <c r="AM301" s="114">
        <f t="shared" si="205"/>
        <v>0</v>
      </c>
      <c r="AN301" s="114">
        <v>0</v>
      </c>
      <c r="AO301" s="114">
        <v>0</v>
      </c>
      <c r="AP301" s="114">
        <f t="shared" si="206"/>
        <v>0</v>
      </c>
      <c r="AQ301" s="114">
        <f t="shared" si="254"/>
        <v>0</v>
      </c>
      <c r="AR301" s="114">
        <f t="shared" si="254"/>
        <v>0</v>
      </c>
      <c r="AS301" s="114">
        <f t="shared" si="207"/>
        <v>0</v>
      </c>
      <c r="AT301" s="114">
        <f t="shared" si="255"/>
        <v>0</v>
      </c>
      <c r="AU301" s="114">
        <f t="shared" si="255"/>
        <v>0</v>
      </c>
      <c r="AV301" s="114">
        <v>0</v>
      </c>
      <c r="AW301" s="114">
        <v>0</v>
      </c>
      <c r="AX301" s="114">
        <v>0</v>
      </c>
      <c r="AY301" s="114">
        <v>0</v>
      </c>
      <c r="AZ301" s="114">
        <f t="shared" si="210"/>
        <v>0</v>
      </c>
      <c r="BA301" s="114">
        <f t="shared" si="210"/>
        <v>0</v>
      </c>
    </row>
    <row r="302" spans="1:53" ht="29.25" hidden="1">
      <c r="B302" s="73" t="str">
        <f t="shared" si="235"/>
        <v>1355000550055133</v>
      </c>
      <c r="C302" s="111">
        <f t="shared" si="256"/>
        <v>2023</v>
      </c>
      <c r="D302" s="111">
        <v>15</v>
      </c>
      <c r="E302" s="111">
        <f t="shared" si="256"/>
        <v>1</v>
      </c>
      <c r="F302" s="111">
        <v>3</v>
      </c>
      <c r="G302" s="111">
        <v>5</v>
      </c>
      <c r="H302" s="111">
        <v>5000</v>
      </c>
      <c r="I302" s="111">
        <v>5500</v>
      </c>
      <c r="J302" s="111">
        <v>551</v>
      </c>
      <c r="K302" s="112">
        <v>3</v>
      </c>
      <c r="L302" s="112">
        <v>3</v>
      </c>
      <c r="M302" s="113" t="s">
        <v>214</v>
      </c>
      <c r="N302" s="114">
        <f>IFERROR(VLOOKUP($B302,[5]MEX!$B$51:$S$1084,13,0),0)</f>
        <v>0</v>
      </c>
      <c r="O302" s="114">
        <f>IFERROR(VLOOKUP($B302,[5]MEX!$B$51:$S$1084,14,0),0)</f>
        <v>0</v>
      </c>
      <c r="P302" s="114">
        <f t="shared" si="216"/>
        <v>0</v>
      </c>
      <c r="Q302" s="158" t="s">
        <v>60</v>
      </c>
      <c r="R302" s="116">
        <f>IFERROR(VLOOKUP($B302,[5]MEX!$B$51:$S$1084,17,0),0)</f>
        <v>0</v>
      </c>
      <c r="S302" s="116">
        <f>IFERROR(VLOOKUP($B302,[5]MEX!$B$51:$S$1084,18,0),0)</f>
        <v>0</v>
      </c>
      <c r="T302" s="114">
        <v>0</v>
      </c>
      <c r="U302" s="114">
        <v>0</v>
      </c>
      <c r="V302" s="114">
        <v>0</v>
      </c>
      <c r="W302" s="114">
        <v>0</v>
      </c>
      <c r="X302" s="114">
        <v>0</v>
      </c>
      <c r="Y302" s="114">
        <v>0</v>
      </c>
      <c r="Z302" s="114">
        <v>0</v>
      </c>
      <c r="AA302" s="114">
        <v>0</v>
      </c>
      <c r="AB302" s="114">
        <f t="shared" si="253"/>
        <v>0</v>
      </c>
      <c r="AC302" s="114">
        <f t="shared" si="253"/>
        <v>0</v>
      </c>
      <c r="AD302" s="114">
        <f t="shared" si="202"/>
        <v>0</v>
      </c>
      <c r="AE302" s="114">
        <v>0</v>
      </c>
      <c r="AF302" s="114">
        <v>0</v>
      </c>
      <c r="AG302" s="114">
        <f t="shared" si="203"/>
        <v>0</v>
      </c>
      <c r="AH302" s="114">
        <v>0</v>
      </c>
      <c r="AI302" s="114">
        <v>0</v>
      </c>
      <c r="AJ302" s="114">
        <f t="shared" si="204"/>
        <v>0</v>
      </c>
      <c r="AK302" s="114">
        <v>0</v>
      </c>
      <c r="AL302" s="114">
        <v>0</v>
      </c>
      <c r="AM302" s="114">
        <f t="shared" si="205"/>
        <v>0</v>
      </c>
      <c r="AN302" s="114">
        <v>0</v>
      </c>
      <c r="AO302" s="114">
        <v>0</v>
      </c>
      <c r="AP302" s="114">
        <f t="shared" si="206"/>
        <v>0</v>
      </c>
      <c r="AQ302" s="114">
        <f t="shared" si="254"/>
        <v>0</v>
      </c>
      <c r="AR302" s="114">
        <f t="shared" si="254"/>
        <v>0</v>
      </c>
      <c r="AS302" s="114">
        <f t="shared" si="207"/>
        <v>0</v>
      </c>
      <c r="AT302" s="114">
        <f t="shared" si="255"/>
        <v>0</v>
      </c>
      <c r="AU302" s="114">
        <f t="shared" si="255"/>
        <v>0</v>
      </c>
      <c r="AV302" s="114">
        <v>0</v>
      </c>
      <c r="AW302" s="114">
        <v>0</v>
      </c>
      <c r="AX302" s="114">
        <v>0</v>
      </c>
      <c r="AY302" s="114">
        <v>0</v>
      </c>
      <c r="AZ302" s="114">
        <f t="shared" si="210"/>
        <v>0</v>
      </c>
      <c r="BA302" s="114">
        <f t="shared" si="210"/>
        <v>0</v>
      </c>
    </row>
    <row r="303" spans="1:53" ht="29.25" hidden="1">
      <c r="B303" s="73" t="str">
        <f t="shared" si="235"/>
        <v>135500056003</v>
      </c>
      <c r="C303" s="100">
        <f t="shared" si="256"/>
        <v>2023</v>
      </c>
      <c r="D303" s="99">
        <v>15</v>
      </c>
      <c r="E303" s="99">
        <f t="shared" si="256"/>
        <v>1</v>
      </c>
      <c r="F303" s="99">
        <v>3</v>
      </c>
      <c r="G303" s="99">
        <v>5</v>
      </c>
      <c r="H303" s="100">
        <v>5000</v>
      </c>
      <c r="I303" s="99">
        <v>5600</v>
      </c>
      <c r="J303" s="99"/>
      <c r="K303" s="100"/>
      <c r="L303" s="100">
        <v>3</v>
      </c>
      <c r="M303" s="101" t="s">
        <v>270</v>
      </c>
      <c r="N303" s="102">
        <f>+N304</f>
        <v>0</v>
      </c>
      <c r="O303" s="102">
        <f>+O304</f>
        <v>0</v>
      </c>
      <c r="P303" s="102">
        <f t="shared" si="216"/>
        <v>0</v>
      </c>
      <c r="Q303" s="161" t="s">
        <v>46</v>
      </c>
      <c r="R303" s="162"/>
      <c r="S303" s="162"/>
      <c r="T303" s="102">
        <f>+T304</f>
        <v>0</v>
      </c>
      <c r="U303" s="102">
        <f t="shared" ref="U303:AC303" si="257">+U304</f>
        <v>0</v>
      </c>
      <c r="V303" s="102">
        <f t="shared" si="257"/>
        <v>0</v>
      </c>
      <c r="W303" s="102">
        <f t="shared" si="257"/>
        <v>0</v>
      </c>
      <c r="X303" s="102">
        <f t="shared" si="257"/>
        <v>0</v>
      </c>
      <c r="Y303" s="102">
        <f t="shared" si="257"/>
        <v>0</v>
      </c>
      <c r="Z303" s="102">
        <f t="shared" si="257"/>
        <v>0</v>
      </c>
      <c r="AA303" s="102">
        <f t="shared" si="257"/>
        <v>0</v>
      </c>
      <c r="AB303" s="102">
        <f t="shared" si="257"/>
        <v>0</v>
      </c>
      <c r="AC303" s="102">
        <f t="shared" si="257"/>
        <v>0</v>
      </c>
      <c r="AD303" s="102">
        <f t="shared" si="202"/>
        <v>0</v>
      </c>
      <c r="AE303" s="102">
        <f>+AE304</f>
        <v>0</v>
      </c>
      <c r="AF303" s="102">
        <f>+AF304</f>
        <v>0</v>
      </c>
      <c r="AG303" s="102">
        <f t="shared" si="203"/>
        <v>0</v>
      </c>
      <c r="AH303" s="102">
        <f>+AH304</f>
        <v>0</v>
      </c>
      <c r="AI303" s="102">
        <f>+AI304</f>
        <v>0</v>
      </c>
      <c r="AJ303" s="102">
        <f t="shared" si="204"/>
        <v>0</v>
      </c>
      <c r="AK303" s="102">
        <f>+AK304</f>
        <v>0</v>
      </c>
      <c r="AL303" s="102">
        <f>+AL304</f>
        <v>0</v>
      </c>
      <c r="AM303" s="102">
        <f t="shared" si="205"/>
        <v>0</v>
      </c>
      <c r="AN303" s="102">
        <f>+AN304</f>
        <v>0</v>
      </c>
      <c r="AO303" s="102">
        <f>+AO304</f>
        <v>0</v>
      </c>
      <c r="AP303" s="102">
        <f t="shared" si="206"/>
        <v>0</v>
      </c>
      <c r="AQ303" s="102">
        <f>+AQ304</f>
        <v>0</v>
      </c>
      <c r="AR303" s="102">
        <f>+AR304</f>
        <v>0</v>
      </c>
      <c r="AS303" s="102">
        <f t="shared" si="207"/>
        <v>0</v>
      </c>
      <c r="AT303" s="102"/>
      <c r="AU303" s="102"/>
      <c r="AV303" s="102"/>
      <c r="AW303" s="102"/>
      <c r="AX303" s="102"/>
      <c r="AY303" s="102"/>
      <c r="AZ303" s="102"/>
      <c r="BA303" s="102"/>
    </row>
    <row r="304" spans="1:53" ht="29.25" hidden="1">
      <c r="B304" s="73" t="str">
        <f t="shared" si="235"/>
        <v>135500056005653</v>
      </c>
      <c r="C304" s="106">
        <f t="shared" si="256"/>
        <v>2023</v>
      </c>
      <c r="D304" s="105">
        <v>15</v>
      </c>
      <c r="E304" s="105">
        <f t="shared" si="256"/>
        <v>1</v>
      </c>
      <c r="F304" s="105">
        <v>3</v>
      </c>
      <c r="G304" s="105">
        <v>5</v>
      </c>
      <c r="H304" s="106">
        <v>5000</v>
      </c>
      <c r="I304" s="105">
        <v>5600</v>
      </c>
      <c r="J304" s="105">
        <v>565</v>
      </c>
      <c r="K304" s="106"/>
      <c r="L304" s="106">
        <v>3</v>
      </c>
      <c r="M304" s="107" t="s">
        <v>216</v>
      </c>
      <c r="N304" s="108">
        <f>SUM(N305:N316)</f>
        <v>0</v>
      </c>
      <c r="O304" s="108">
        <f>SUM(O305:O316)</f>
        <v>0</v>
      </c>
      <c r="P304" s="108">
        <f t="shared" si="216"/>
        <v>0</v>
      </c>
      <c r="Q304" s="163" t="s">
        <v>46</v>
      </c>
      <c r="R304" s="164"/>
      <c r="S304" s="164"/>
      <c r="T304" s="108">
        <f>SUM(T305:T316)</f>
        <v>0</v>
      </c>
      <c r="U304" s="108">
        <f t="shared" ref="U304:AC304" si="258">SUM(U305:U316)</f>
        <v>0</v>
      </c>
      <c r="V304" s="108">
        <f t="shared" si="258"/>
        <v>0</v>
      </c>
      <c r="W304" s="108">
        <f t="shared" si="258"/>
        <v>0</v>
      </c>
      <c r="X304" s="108">
        <f t="shared" si="258"/>
        <v>0</v>
      </c>
      <c r="Y304" s="108">
        <f t="shared" si="258"/>
        <v>0</v>
      </c>
      <c r="Z304" s="108">
        <f t="shared" si="258"/>
        <v>0</v>
      </c>
      <c r="AA304" s="108">
        <f t="shared" si="258"/>
        <v>0</v>
      </c>
      <c r="AB304" s="108">
        <f t="shared" si="258"/>
        <v>0</v>
      </c>
      <c r="AC304" s="108">
        <f t="shared" si="258"/>
        <v>0</v>
      </c>
      <c r="AD304" s="108">
        <f t="shared" si="202"/>
        <v>0</v>
      </c>
      <c r="AE304" s="108">
        <f>SUM(AE305:AE316)</f>
        <v>0</v>
      </c>
      <c r="AF304" s="108">
        <f>SUM(AF305:AF316)</f>
        <v>0</v>
      </c>
      <c r="AG304" s="108">
        <f t="shared" si="203"/>
        <v>0</v>
      </c>
      <c r="AH304" s="108">
        <f>SUM(AH305:AH316)</f>
        <v>0</v>
      </c>
      <c r="AI304" s="108">
        <f>SUM(AI305:AI316)</f>
        <v>0</v>
      </c>
      <c r="AJ304" s="108">
        <f t="shared" si="204"/>
        <v>0</v>
      </c>
      <c r="AK304" s="108">
        <f>SUM(AK305:AK316)</f>
        <v>0</v>
      </c>
      <c r="AL304" s="108">
        <f>SUM(AL305:AL316)</f>
        <v>0</v>
      </c>
      <c r="AM304" s="108">
        <f t="shared" si="205"/>
        <v>0</v>
      </c>
      <c r="AN304" s="108">
        <f>SUM(AN305:AN316)</f>
        <v>0</v>
      </c>
      <c r="AO304" s="108">
        <f>SUM(AO305:AO316)</f>
        <v>0</v>
      </c>
      <c r="AP304" s="108">
        <f t="shared" si="206"/>
        <v>0</v>
      </c>
      <c r="AQ304" s="108">
        <f>SUM(AQ305:AQ316)</f>
        <v>0</v>
      </c>
      <c r="AR304" s="108">
        <f>SUM(AR305:AR316)</f>
        <v>0</v>
      </c>
      <c r="AS304" s="108">
        <f t="shared" si="207"/>
        <v>0</v>
      </c>
      <c r="AT304" s="108"/>
      <c r="AU304" s="108"/>
      <c r="AV304" s="108"/>
      <c r="AW304" s="108"/>
      <c r="AX304" s="108"/>
      <c r="AY304" s="108"/>
      <c r="AZ304" s="108"/>
      <c r="BA304" s="108"/>
    </row>
    <row r="305" spans="2:53" ht="29.25" hidden="1">
      <c r="B305" s="73" t="str">
        <f t="shared" si="235"/>
        <v>1355000560056513</v>
      </c>
      <c r="C305" s="111">
        <f t="shared" si="256"/>
        <v>2023</v>
      </c>
      <c r="D305" s="111">
        <v>15</v>
      </c>
      <c r="E305" s="111">
        <f t="shared" si="256"/>
        <v>1</v>
      </c>
      <c r="F305" s="111">
        <v>3</v>
      </c>
      <c r="G305" s="111">
        <v>5</v>
      </c>
      <c r="H305" s="111">
        <v>5000</v>
      </c>
      <c r="I305" s="111">
        <v>5600</v>
      </c>
      <c r="J305" s="111">
        <v>565</v>
      </c>
      <c r="K305" s="112">
        <v>1</v>
      </c>
      <c r="L305" s="112">
        <v>3</v>
      </c>
      <c r="M305" s="113" t="s">
        <v>217</v>
      </c>
      <c r="N305" s="114">
        <f>IFERROR(VLOOKUP($B305,[5]MEX!$B$51:$S$1084,13,0),0)</f>
        <v>0</v>
      </c>
      <c r="O305" s="114">
        <f>IFERROR(VLOOKUP($B305,[5]MEX!$B$51:$S$1084,14,0),0)</f>
        <v>0</v>
      </c>
      <c r="P305" s="114">
        <f t="shared" si="216"/>
        <v>0</v>
      </c>
      <c r="Q305" s="158" t="s">
        <v>60</v>
      </c>
      <c r="R305" s="116">
        <f>IFERROR(VLOOKUP($B305,[5]MEX!$B$51:$S$1084,17,0),0)</f>
        <v>0</v>
      </c>
      <c r="S305" s="116">
        <f>IFERROR(VLOOKUP($B305,[5]MEX!$B$51:$S$1084,18,0),0)</f>
        <v>0</v>
      </c>
      <c r="T305" s="114">
        <v>0</v>
      </c>
      <c r="U305" s="114">
        <v>0</v>
      </c>
      <c r="V305" s="114">
        <v>0</v>
      </c>
      <c r="W305" s="114">
        <v>0</v>
      </c>
      <c r="X305" s="114">
        <v>0</v>
      </c>
      <c r="Y305" s="114">
        <v>0</v>
      </c>
      <c r="Z305" s="114">
        <v>0</v>
      </c>
      <c r="AA305" s="114">
        <v>0</v>
      </c>
      <c r="AB305" s="114">
        <f t="shared" ref="AB305:AC316" si="259">N305+T305-X305</f>
        <v>0</v>
      </c>
      <c r="AC305" s="114">
        <f t="shared" si="259"/>
        <v>0</v>
      </c>
      <c r="AD305" s="114">
        <f t="shared" si="202"/>
        <v>0</v>
      </c>
      <c r="AE305" s="114">
        <v>0</v>
      </c>
      <c r="AF305" s="114">
        <v>0</v>
      </c>
      <c r="AG305" s="114">
        <f t="shared" si="203"/>
        <v>0</v>
      </c>
      <c r="AH305" s="114">
        <v>0</v>
      </c>
      <c r="AI305" s="114">
        <v>0</v>
      </c>
      <c r="AJ305" s="114">
        <f t="shared" si="204"/>
        <v>0</v>
      </c>
      <c r="AK305" s="114">
        <v>0</v>
      </c>
      <c r="AL305" s="114">
        <v>0</v>
      </c>
      <c r="AM305" s="114">
        <f t="shared" si="205"/>
        <v>0</v>
      </c>
      <c r="AN305" s="114">
        <v>0</v>
      </c>
      <c r="AO305" s="114">
        <v>0</v>
      </c>
      <c r="AP305" s="114">
        <f t="shared" si="206"/>
        <v>0</v>
      </c>
      <c r="AQ305" s="114">
        <f t="shared" ref="AQ305:AR316" si="260">AB305-AE305-AH305-AK305-AN305</f>
        <v>0</v>
      </c>
      <c r="AR305" s="114">
        <f t="shared" si="260"/>
        <v>0</v>
      </c>
      <c r="AS305" s="114">
        <f t="shared" si="207"/>
        <v>0</v>
      </c>
      <c r="AT305" s="114">
        <f t="shared" ref="AT305:AU316" si="261">R305+V305-Z305</f>
        <v>0</v>
      </c>
      <c r="AU305" s="114">
        <f t="shared" si="261"/>
        <v>0</v>
      </c>
      <c r="AV305" s="114">
        <v>0</v>
      </c>
      <c r="AW305" s="114">
        <v>0</v>
      </c>
      <c r="AX305" s="114">
        <v>0</v>
      </c>
      <c r="AY305" s="114">
        <v>0</v>
      </c>
      <c r="AZ305" s="114">
        <f t="shared" si="210"/>
        <v>0</v>
      </c>
      <c r="BA305" s="114">
        <f t="shared" si="210"/>
        <v>0</v>
      </c>
    </row>
    <row r="306" spans="2:53" ht="29.25" hidden="1">
      <c r="B306" s="73" t="str">
        <f t="shared" si="235"/>
        <v>1355000560056523</v>
      </c>
      <c r="C306" s="111">
        <v>2023</v>
      </c>
      <c r="D306" s="111">
        <v>15</v>
      </c>
      <c r="E306" s="111">
        <v>1</v>
      </c>
      <c r="F306" s="111">
        <v>3</v>
      </c>
      <c r="G306" s="111">
        <v>5</v>
      </c>
      <c r="H306" s="111">
        <v>5000</v>
      </c>
      <c r="I306" s="111">
        <v>5600</v>
      </c>
      <c r="J306" s="111">
        <v>565</v>
      </c>
      <c r="K306" s="112">
        <v>2</v>
      </c>
      <c r="L306" s="112">
        <v>3</v>
      </c>
      <c r="M306" s="113" t="s">
        <v>218</v>
      </c>
      <c r="N306" s="114">
        <f>IFERROR(VLOOKUP($B306,[5]MEX!$B$51:$S$1084,13,0),0)</f>
        <v>0</v>
      </c>
      <c r="O306" s="114">
        <f>IFERROR(VLOOKUP($B306,[5]MEX!$B$51:$S$1084,14,0),0)</f>
        <v>0</v>
      </c>
      <c r="P306" s="114">
        <f t="shared" si="216"/>
        <v>0</v>
      </c>
      <c r="Q306" s="158" t="s">
        <v>60</v>
      </c>
      <c r="R306" s="116">
        <f>IFERROR(VLOOKUP($B306,[5]MEX!$B$51:$S$1084,17,0),0)</f>
        <v>0</v>
      </c>
      <c r="S306" s="116">
        <f>IFERROR(VLOOKUP($B306,[5]MEX!$B$51:$S$1084,18,0),0)</f>
        <v>0</v>
      </c>
      <c r="T306" s="114">
        <v>0</v>
      </c>
      <c r="U306" s="114">
        <v>0</v>
      </c>
      <c r="V306" s="114">
        <v>0</v>
      </c>
      <c r="W306" s="114">
        <v>0</v>
      </c>
      <c r="X306" s="114">
        <v>0</v>
      </c>
      <c r="Y306" s="114">
        <v>0</v>
      </c>
      <c r="Z306" s="114">
        <v>0</v>
      </c>
      <c r="AA306" s="114">
        <v>0</v>
      </c>
      <c r="AB306" s="114">
        <f t="shared" si="259"/>
        <v>0</v>
      </c>
      <c r="AC306" s="114">
        <f t="shared" si="259"/>
        <v>0</v>
      </c>
      <c r="AD306" s="114">
        <f t="shared" si="202"/>
        <v>0</v>
      </c>
      <c r="AE306" s="114">
        <v>0</v>
      </c>
      <c r="AF306" s="114">
        <v>0</v>
      </c>
      <c r="AG306" s="114">
        <f t="shared" si="203"/>
        <v>0</v>
      </c>
      <c r="AH306" s="114">
        <v>0</v>
      </c>
      <c r="AI306" s="114">
        <v>0</v>
      </c>
      <c r="AJ306" s="114">
        <f t="shared" si="204"/>
        <v>0</v>
      </c>
      <c r="AK306" s="114">
        <v>0</v>
      </c>
      <c r="AL306" s="114">
        <v>0</v>
      </c>
      <c r="AM306" s="114">
        <f t="shared" si="205"/>
        <v>0</v>
      </c>
      <c r="AN306" s="114">
        <v>0</v>
      </c>
      <c r="AO306" s="114">
        <v>0</v>
      </c>
      <c r="AP306" s="114">
        <f t="shared" si="206"/>
        <v>0</v>
      </c>
      <c r="AQ306" s="114">
        <f t="shared" si="260"/>
        <v>0</v>
      </c>
      <c r="AR306" s="114">
        <f t="shared" si="260"/>
        <v>0</v>
      </c>
      <c r="AS306" s="114">
        <f t="shared" si="207"/>
        <v>0</v>
      </c>
      <c r="AT306" s="114">
        <f t="shared" si="261"/>
        <v>0</v>
      </c>
      <c r="AU306" s="114">
        <f t="shared" si="261"/>
        <v>0</v>
      </c>
      <c r="AV306" s="114">
        <v>0</v>
      </c>
      <c r="AW306" s="114">
        <v>0</v>
      </c>
      <c r="AX306" s="114">
        <v>0</v>
      </c>
      <c r="AY306" s="114">
        <v>0</v>
      </c>
      <c r="AZ306" s="114">
        <f t="shared" si="210"/>
        <v>0</v>
      </c>
      <c r="BA306" s="114">
        <f t="shared" si="210"/>
        <v>0</v>
      </c>
    </row>
    <row r="307" spans="2:53" ht="29.25" hidden="1">
      <c r="B307" s="73" t="str">
        <f t="shared" si="235"/>
        <v>1355000560056533</v>
      </c>
      <c r="C307" s="111">
        <f t="shared" ref="C307:E318" si="262">C306</f>
        <v>2023</v>
      </c>
      <c r="D307" s="111">
        <v>15</v>
      </c>
      <c r="E307" s="111">
        <f t="shared" si="262"/>
        <v>1</v>
      </c>
      <c r="F307" s="111">
        <v>3</v>
      </c>
      <c r="G307" s="111">
        <v>5</v>
      </c>
      <c r="H307" s="111">
        <v>5000</v>
      </c>
      <c r="I307" s="111">
        <v>5600</v>
      </c>
      <c r="J307" s="111">
        <v>565</v>
      </c>
      <c r="K307" s="112">
        <v>3</v>
      </c>
      <c r="L307" s="112">
        <v>3</v>
      </c>
      <c r="M307" s="113" t="s">
        <v>271</v>
      </c>
      <c r="N307" s="114">
        <f>IFERROR(VLOOKUP($B307,[5]MEX!$B$51:$S$1084,13,0),0)</f>
        <v>0</v>
      </c>
      <c r="O307" s="114">
        <f>IFERROR(VLOOKUP($B307,[5]MEX!$B$51:$S$1084,14,0),0)</f>
        <v>0</v>
      </c>
      <c r="P307" s="114">
        <f t="shared" si="216"/>
        <v>0</v>
      </c>
      <c r="Q307" s="158" t="s">
        <v>60</v>
      </c>
      <c r="R307" s="116">
        <f>IFERROR(VLOOKUP($B307,[5]MEX!$B$51:$S$1084,17,0),0)</f>
        <v>0</v>
      </c>
      <c r="S307" s="116">
        <f>IFERROR(VLOOKUP($B307,[5]MEX!$B$51:$S$1084,18,0),0)</f>
        <v>0</v>
      </c>
      <c r="T307" s="114">
        <v>0</v>
      </c>
      <c r="U307" s="114">
        <v>0</v>
      </c>
      <c r="V307" s="114">
        <v>0</v>
      </c>
      <c r="W307" s="114">
        <v>0</v>
      </c>
      <c r="X307" s="114">
        <v>0</v>
      </c>
      <c r="Y307" s="114">
        <v>0</v>
      </c>
      <c r="Z307" s="114">
        <v>0</v>
      </c>
      <c r="AA307" s="114">
        <v>0</v>
      </c>
      <c r="AB307" s="114">
        <f t="shared" si="259"/>
        <v>0</v>
      </c>
      <c r="AC307" s="114">
        <f t="shared" si="259"/>
        <v>0</v>
      </c>
      <c r="AD307" s="114">
        <f t="shared" si="202"/>
        <v>0</v>
      </c>
      <c r="AE307" s="114">
        <v>0</v>
      </c>
      <c r="AF307" s="114">
        <v>0</v>
      </c>
      <c r="AG307" s="114">
        <f t="shared" si="203"/>
        <v>0</v>
      </c>
      <c r="AH307" s="114">
        <v>0</v>
      </c>
      <c r="AI307" s="114">
        <v>0</v>
      </c>
      <c r="AJ307" s="114">
        <f t="shared" si="204"/>
        <v>0</v>
      </c>
      <c r="AK307" s="114">
        <v>0</v>
      </c>
      <c r="AL307" s="114">
        <v>0</v>
      </c>
      <c r="AM307" s="114">
        <f t="shared" si="205"/>
        <v>0</v>
      </c>
      <c r="AN307" s="114">
        <v>0</v>
      </c>
      <c r="AO307" s="114">
        <v>0</v>
      </c>
      <c r="AP307" s="114">
        <f t="shared" si="206"/>
        <v>0</v>
      </c>
      <c r="AQ307" s="114">
        <f t="shared" si="260"/>
        <v>0</v>
      </c>
      <c r="AR307" s="114">
        <f t="shared" si="260"/>
        <v>0</v>
      </c>
      <c r="AS307" s="114">
        <f t="shared" si="207"/>
        <v>0</v>
      </c>
      <c r="AT307" s="114">
        <f t="shared" si="261"/>
        <v>0</v>
      </c>
      <c r="AU307" s="114">
        <f t="shared" si="261"/>
        <v>0</v>
      </c>
      <c r="AV307" s="114">
        <v>0</v>
      </c>
      <c r="AW307" s="114">
        <v>0</v>
      </c>
      <c r="AX307" s="114">
        <v>0</v>
      </c>
      <c r="AY307" s="114">
        <v>0</v>
      </c>
      <c r="AZ307" s="114">
        <f t="shared" si="210"/>
        <v>0</v>
      </c>
      <c r="BA307" s="114">
        <f t="shared" si="210"/>
        <v>0</v>
      </c>
    </row>
    <row r="308" spans="2:53" ht="29.25" hidden="1">
      <c r="B308" s="73" t="str">
        <f t="shared" si="235"/>
        <v>1355000560056543</v>
      </c>
      <c r="C308" s="111">
        <f t="shared" si="262"/>
        <v>2023</v>
      </c>
      <c r="D308" s="111">
        <v>15</v>
      </c>
      <c r="E308" s="111">
        <f t="shared" si="262"/>
        <v>1</v>
      </c>
      <c r="F308" s="111">
        <v>3</v>
      </c>
      <c r="G308" s="111">
        <v>5</v>
      </c>
      <c r="H308" s="111">
        <v>5000</v>
      </c>
      <c r="I308" s="111">
        <v>5600</v>
      </c>
      <c r="J308" s="111">
        <v>565</v>
      </c>
      <c r="K308" s="112">
        <v>4</v>
      </c>
      <c r="L308" s="112">
        <v>3</v>
      </c>
      <c r="M308" s="113" t="s">
        <v>272</v>
      </c>
      <c r="N308" s="114">
        <f>IFERROR(VLOOKUP($B308,[5]MEX!$B$51:$S$1084,13,0),0)</f>
        <v>0</v>
      </c>
      <c r="O308" s="114">
        <f>IFERROR(VLOOKUP($B308,[5]MEX!$B$51:$S$1084,14,0),0)</f>
        <v>0</v>
      </c>
      <c r="P308" s="114">
        <f t="shared" si="216"/>
        <v>0</v>
      </c>
      <c r="Q308" s="158" t="s">
        <v>60</v>
      </c>
      <c r="R308" s="116">
        <f>IFERROR(VLOOKUP($B308,[5]MEX!$B$51:$S$1084,17,0),0)</f>
        <v>0</v>
      </c>
      <c r="S308" s="116">
        <f>IFERROR(VLOOKUP($B308,[5]MEX!$B$51:$S$1084,18,0),0)</f>
        <v>0</v>
      </c>
      <c r="T308" s="114">
        <v>0</v>
      </c>
      <c r="U308" s="114">
        <v>0</v>
      </c>
      <c r="V308" s="114">
        <v>0</v>
      </c>
      <c r="W308" s="114">
        <v>0</v>
      </c>
      <c r="X308" s="114">
        <v>0</v>
      </c>
      <c r="Y308" s="114">
        <v>0</v>
      </c>
      <c r="Z308" s="114">
        <v>0</v>
      </c>
      <c r="AA308" s="114">
        <v>0</v>
      </c>
      <c r="AB308" s="114">
        <f t="shared" si="259"/>
        <v>0</v>
      </c>
      <c r="AC308" s="114">
        <f t="shared" si="259"/>
        <v>0</v>
      </c>
      <c r="AD308" s="114">
        <f t="shared" ref="AD308:AD371" si="263">+AC308+AB308</f>
        <v>0</v>
      </c>
      <c r="AE308" s="114">
        <v>0</v>
      </c>
      <c r="AF308" s="114">
        <v>0</v>
      </c>
      <c r="AG308" s="114">
        <f t="shared" ref="AG308:AG371" si="264">+AF308+AE308</f>
        <v>0</v>
      </c>
      <c r="AH308" s="114">
        <v>0</v>
      </c>
      <c r="AI308" s="114">
        <v>0</v>
      </c>
      <c r="AJ308" s="114">
        <f t="shared" ref="AJ308:AJ371" si="265">+AI308+AH308</f>
        <v>0</v>
      </c>
      <c r="AK308" s="114">
        <v>0</v>
      </c>
      <c r="AL308" s="114">
        <v>0</v>
      </c>
      <c r="AM308" s="114">
        <f t="shared" ref="AM308:AM371" si="266">+AL308+AK308</f>
        <v>0</v>
      </c>
      <c r="AN308" s="114">
        <v>0</v>
      </c>
      <c r="AO308" s="114">
        <v>0</v>
      </c>
      <c r="AP308" s="114">
        <f t="shared" ref="AP308:AP371" si="267">+AO308+AN308</f>
        <v>0</v>
      </c>
      <c r="AQ308" s="114">
        <f t="shared" si="260"/>
        <v>0</v>
      </c>
      <c r="AR308" s="114">
        <f t="shared" si="260"/>
        <v>0</v>
      </c>
      <c r="AS308" s="114">
        <f t="shared" ref="AS308:AS371" si="268">+AR308+AQ308</f>
        <v>0</v>
      </c>
      <c r="AT308" s="114">
        <f t="shared" si="261"/>
        <v>0</v>
      </c>
      <c r="AU308" s="114">
        <f t="shared" si="261"/>
        <v>0</v>
      </c>
      <c r="AV308" s="114">
        <v>0</v>
      </c>
      <c r="AW308" s="114">
        <v>0</v>
      </c>
      <c r="AX308" s="114">
        <v>0</v>
      </c>
      <c r="AY308" s="114">
        <v>0</v>
      </c>
      <c r="AZ308" s="114">
        <f t="shared" si="210"/>
        <v>0</v>
      </c>
      <c r="BA308" s="114">
        <f t="shared" si="210"/>
        <v>0</v>
      </c>
    </row>
    <row r="309" spans="2:53" ht="29.25" hidden="1">
      <c r="B309" s="73" t="str">
        <f t="shared" si="235"/>
        <v>1355000560056553</v>
      </c>
      <c r="C309" s="111">
        <f t="shared" si="262"/>
        <v>2023</v>
      </c>
      <c r="D309" s="111">
        <v>15</v>
      </c>
      <c r="E309" s="111">
        <f t="shared" si="262"/>
        <v>1</v>
      </c>
      <c r="F309" s="111">
        <v>3</v>
      </c>
      <c r="G309" s="111">
        <v>5</v>
      </c>
      <c r="H309" s="111">
        <v>5000</v>
      </c>
      <c r="I309" s="111">
        <v>5600</v>
      </c>
      <c r="J309" s="111">
        <v>565</v>
      </c>
      <c r="K309" s="112">
        <v>5</v>
      </c>
      <c r="L309" s="112">
        <v>3</v>
      </c>
      <c r="M309" s="113" t="s">
        <v>219</v>
      </c>
      <c r="N309" s="114">
        <f>IFERROR(VLOOKUP($B309,[5]MEX!$B$51:$S$1084,13,0),0)</f>
        <v>0</v>
      </c>
      <c r="O309" s="114">
        <f>IFERROR(VLOOKUP($B309,[5]MEX!$B$51:$S$1084,14,0),0)</f>
        <v>0</v>
      </c>
      <c r="P309" s="114">
        <f t="shared" si="216"/>
        <v>0</v>
      </c>
      <c r="Q309" s="158" t="s">
        <v>60</v>
      </c>
      <c r="R309" s="116">
        <f>IFERROR(VLOOKUP($B309,[5]MEX!$B$51:$S$1084,17,0),0)</f>
        <v>0</v>
      </c>
      <c r="S309" s="116">
        <f>IFERROR(VLOOKUP($B309,[5]MEX!$B$51:$S$1084,18,0),0)</f>
        <v>0</v>
      </c>
      <c r="T309" s="114">
        <v>0</v>
      </c>
      <c r="U309" s="114">
        <v>0</v>
      </c>
      <c r="V309" s="114">
        <v>0</v>
      </c>
      <c r="W309" s="114">
        <v>0</v>
      </c>
      <c r="X309" s="114">
        <v>0</v>
      </c>
      <c r="Y309" s="114">
        <v>0</v>
      </c>
      <c r="Z309" s="114">
        <v>0</v>
      </c>
      <c r="AA309" s="114">
        <v>0</v>
      </c>
      <c r="AB309" s="114">
        <f t="shared" si="259"/>
        <v>0</v>
      </c>
      <c r="AC309" s="114">
        <f t="shared" si="259"/>
        <v>0</v>
      </c>
      <c r="AD309" s="114">
        <f t="shared" si="263"/>
        <v>0</v>
      </c>
      <c r="AE309" s="114">
        <v>0</v>
      </c>
      <c r="AF309" s="114">
        <v>0</v>
      </c>
      <c r="AG309" s="114">
        <f t="shared" si="264"/>
        <v>0</v>
      </c>
      <c r="AH309" s="114">
        <v>0</v>
      </c>
      <c r="AI309" s="114">
        <v>0</v>
      </c>
      <c r="AJ309" s="114">
        <f t="shared" si="265"/>
        <v>0</v>
      </c>
      <c r="AK309" s="114">
        <v>0</v>
      </c>
      <c r="AL309" s="114">
        <v>0</v>
      </c>
      <c r="AM309" s="114">
        <f t="shared" si="266"/>
        <v>0</v>
      </c>
      <c r="AN309" s="114">
        <v>0</v>
      </c>
      <c r="AO309" s="114">
        <v>0</v>
      </c>
      <c r="AP309" s="114">
        <f t="shared" si="267"/>
        <v>0</v>
      </c>
      <c r="AQ309" s="114">
        <f t="shared" si="260"/>
        <v>0</v>
      </c>
      <c r="AR309" s="114">
        <f t="shared" si="260"/>
        <v>0</v>
      </c>
      <c r="AS309" s="114">
        <f t="shared" si="268"/>
        <v>0</v>
      </c>
      <c r="AT309" s="114">
        <f t="shared" si="261"/>
        <v>0</v>
      </c>
      <c r="AU309" s="114">
        <f t="shared" si="261"/>
        <v>0</v>
      </c>
      <c r="AV309" s="114">
        <v>0</v>
      </c>
      <c r="AW309" s="114">
        <v>0</v>
      </c>
      <c r="AX309" s="114">
        <v>0</v>
      </c>
      <c r="AY309" s="114">
        <v>0</v>
      </c>
      <c r="AZ309" s="114">
        <f t="shared" si="210"/>
        <v>0</v>
      </c>
      <c r="BA309" s="114">
        <f t="shared" si="210"/>
        <v>0</v>
      </c>
    </row>
    <row r="310" spans="2:53" ht="29.25" hidden="1">
      <c r="B310" s="73" t="str">
        <f t="shared" si="235"/>
        <v>1355000560056563</v>
      </c>
      <c r="C310" s="111">
        <f t="shared" si="262"/>
        <v>2023</v>
      </c>
      <c r="D310" s="111">
        <v>15</v>
      </c>
      <c r="E310" s="111">
        <f t="shared" si="262"/>
        <v>1</v>
      </c>
      <c r="F310" s="111">
        <v>3</v>
      </c>
      <c r="G310" s="111">
        <v>5</v>
      </c>
      <c r="H310" s="111">
        <v>5000</v>
      </c>
      <c r="I310" s="111">
        <v>5600</v>
      </c>
      <c r="J310" s="111">
        <v>565</v>
      </c>
      <c r="K310" s="112">
        <v>6</v>
      </c>
      <c r="L310" s="112">
        <v>3</v>
      </c>
      <c r="M310" s="113" t="s">
        <v>236</v>
      </c>
      <c r="N310" s="114">
        <f>IFERROR(VLOOKUP($B310,[5]MEX!$B$51:$S$1084,13,0),0)</f>
        <v>0</v>
      </c>
      <c r="O310" s="114">
        <f>IFERROR(VLOOKUP($B310,[5]MEX!$B$51:$S$1084,14,0),0)</f>
        <v>0</v>
      </c>
      <c r="P310" s="114">
        <f t="shared" si="216"/>
        <v>0</v>
      </c>
      <c r="Q310" s="158" t="s">
        <v>60</v>
      </c>
      <c r="R310" s="116">
        <f>IFERROR(VLOOKUP($B310,[5]MEX!$B$51:$S$1084,17,0),0)</f>
        <v>0</v>
      </c>
      <c r="S310" s="116">
        <f>IFERROR(VLOOKUP($B310,[5]MEX!$B$51:$S$1084,18,0),0)</f>
        <v>0</v>
      </c>
      <c r="T310" s="114">
        <v>0</v>
      </c>
      <c r="U310" s="114">
        <v>0</v>
      </c>
      <c r="V310" s="114">
        <v>0</v>
      </c>
      <c r="W310" s="114">
        <v>0</v>
      </c>
      <c r="X310" s="114">
        <v>0</v>
      </c>
      <c r="Y310" s="114">
        <v>0</v>
      </c>
      <c r="Z310" s="114">
        <v>0</v>
      </c>
      <c r="AA310" s="114">
        <v>0</v>
      </c>
      <c r="AB310" s="114">
        <f t="shared" si="259"/>
        <v>0</v>
      </c>
      <c r="AC310" s="114">
        <f t="shared" si="259"/>
        <v>0</v>
      </c>
      <c r="AD310" s="114">
        <f t="shared" si="263"/>
        <v>0</v>
      </c>
      <c r="AE310" s="114">
        <v>0</v>
      </c>
      <c r="AF310" s="114">
        <v>0</v>
      </c>
      <c r="AG310" s="114">
        <f t="shared" si="264"/>
        <v>0</v>
      </c>
      <c r="AH310" s="114">
        <v>0</v>
      </c>
      <c r="AI310" s="114">
        <v>0</v>
      </c>
      <c r="AJ310" s="114">
        <f t="shared" si="265"/>
        <v>0</v>
      </c>
      <c r="AK310" s="114">
        <v>0</v>
      </c>
      <c r="AL310" s="114">
        <v>0</v>
      </c>
      <c r="AM310" s="114">
        <f t="shared" si="266"/>
        <v>0</v>
      </c>
      <c r="AN310" s="114">
        <v>0</v>
      </c>
      <c r="AO310" s="114">
        <v>0</v>
      </c>
      <c r="AP310" s="114">
        <f t="shared" si="267"/>
        <v>0</v>
      </c>
      <c r="AQ310" s="114">
        <f t="shared" si="260"/>
        <v>0</v>
      </c>
      <c r="AR310" s="114">
        <f t="shared" si="260"/>
        <v>0</v>
      </c>
      <c r="AS310" s="114">
        <f t="shared" si="268"/>
        <v>0</v>
      </c>
      <c r="AT310" s="114">
        <f t="shared" si="261"/>
        <v>0</v>
      </c>
      <c r="AU310" s="114">
        <f t="shared" si="261"/>
        <v>0</v>
      </c>
      <c r="AV310" s="114">
        <v>0</v>
      </c>
      <c r="AW310" s="114">
        <v>0</v>
      </c>
      <c r="AX310" s="114">
        <v>0</v>
      </c>
      <c r="AY310" s="114">
        <v>0</v>
      </c>
      <c r="AZ310" s="114">
        <f t="shared" si="210"/>
        <v>0</v>
      </c>
      <c r="BA310" s="114">
        <f t="shared" si="210"/>
        <v>0</v>
      </c>
    </row>
    <row r="311" spans="2:53" ht="87.75" hidden="1">
      <c r="B311" s="73" t="str">
        <f t="shared" si="235"/>
        <v>1355000560056573</v>
      </c>
      <c r="C311" s="111">
        <f t="shared" si="262"/>
        <v>2023</v>
      </c>
      <c r="D311" s="111">
        <v>15</v>
      </c>
      <c r="E311" s="111">
        <f t="shared" si="262"/>
        <v>1</v>
      </c>
      <c r="F311" s="111">
        <v>3</v>
      </c>
      <c r="G311" s="111">
        <v>5</v>
      </c>
      <c r="H311" s="111">
        <v>5000</v>
      </c>
      <c r="I311" s="157">
        <v>5600</v>
      </c>
      <c r="J311" s="157">
        <v>565</v>
      </c>
      <c r="K311" s="112">
        <v>7</v>
      </c>
      <c r="L311" s="112">
        <v>3</v>
      </c>
      <c r="M311" s="134" t="s">
        <v>273</v>
      </c>
      <c r="N311" s="114">
        <f>IFERROR(VLOOKUP($B311,[5]MEX!$B$51:$S$1084,13,0),0)</f>
        <v>0</v>
      </c>
      <c r="O311" s="114">
        <f>IFERROR(VLOOKUP($B311,[5]MEX!$B$51:$S$1084,14,0),0)</f>
        <v>0</v>
      </c>
      <c r="P311" s="114">
        <f t="shared" si="216"/>
        <v>0</v>
      </c>
      <c r="Q311" s="135" t="s">
        <v>60</v>
      </c>
      <c r="R311" s="116">
        <f>IFERROR(VLOOKUP($B311,[5]MEX!$B$51:$S$1084,17,0),0)</f>
        <v>0</v>
      </c>
      <c r="S311" s="116">
        <f>IFERROR(VLOOKUP($B311,[5]MEX!$B$51:$S$1084,18,0),0)</f>
        <v>0</v>
      </c>
      <c r="T311" s="114">
        <v>0</v>
      </c>
      <c r="U311" s="114">
        <v>0</v>
      </c>
      <c r="V311" s="114">
        <v>0</v>
      </c>
      <c r="W311" s="114">
        <v>0</v>
      </c>
      <c r="X311" s="114">
        <v>0</v>
      </c>
      <c r="Y311" s="114">
        <v>0</v>
      </c>
      <c r="Z311" s="114">
        <v>0</v>
      </c>
      <c r="AA311" s="114">
        <v>0</v>
      </c>
      <c r="AB311" s="114">
        <f t="shared" si="259"/>
        <v>0</v>
      </c>
      <c r="AC311" s="114">
        <f t="shared" si="259"/>
        <v>0</v>
      </c>
      <c r="AD311" s="114">
        <f t="shared" si="263"/>
        <v>0</v>
      </c>
      <c r="AE311" s="114">
        <v>0</v>
      </c>
      <c r="AF311" s="114">
        <v>0</v>
      </c>
      <c r="AG311" s="114">
        <f t="shared" si="264"/>
        <v>0</v>
      </c>
      <c r="AH311" s="114">
        <v>0</v>
      </c>
      <c r="AI311" s="114">
        <v>0</v>
      </c>
      <c r="AJ311" s="114">
        <f t="shared" si="265"/>
        <v>0</v>
      </c>
      <c r="AK311" s="114">
        <v>0</v>
      </c>
      <c r="AL311" s="114">
        <v>0</v>
      </c>
      <c r="AM311" s="114">
        <f t="shared" si="266"/>
        <v>0</v>
      </c>
      <c r="AN311" s="114">
        <v>0</v>
      </c>
      <c r="AO311" s="114">
        <v>0</v>
      </c>
      <c r="AP311" s="114">
        <f t="shared" si="267"/>
        <v>0</v>
      </c>
      <c r="AQ311" s="114">
        <f t="shared" si="260"/>
        <v>0</v>
      </c>
      <c r="AR311" s="114">
        <f t="shared" si="260"/>
        <v>0</v>
      </c>
      <c r="AS311" s="114">
        <f t="shared" si="268"/>
        <v>0</v>
      </c>
      <c r="AT311" s="114">
        <f t="shared" si="261"/>
        <v>0</v>
      </c>
      <c r="AU311" s="114">
        <f t="shared" si="261"/>
        <v>0</v>
      </c>
      <c r="AV311" s="114">
        <v>0</v>
      </c>
      <c r="AW311" s="114">
        <v>0</v>
      </c>
      <c r="AX311" s="114">
        <v>0</v>
      </c>
      <c r="AY311" s="114">
        <v>0</v>
      </c>
      <c r="AZ311" s="114">
        <f t="shared" si="210"/>
        <v>0</v>
      </c>
      <c r="BA311" s="114">
        <f t="shared" si="210"/>
        <v>0</v>
      </c>
    </row>
    <row r="312" spans="2:53" ht="29.25" hidden="1">
      <c r="B312" s="73" t="str">
        <f t="shared" si="235"/>
        <v>1355000560056583</v>
      </c>
      <c r="C312" s="111">
        <f t="shared" si="262"/>
        <v>2023</v>
      </c>
      <c r="D312" s="111">
        <v>15</v>
      </c>
      <c r="E312" s="111">
        <f t="shared" si="262"/>
        <v>1</v>
      </c>
      <c r="F312" s="111">
        <v>3</v>
      </c>
      <c r="G312" s="111">
        <v>5</v>
      </c>
      <c r="H312" s="111">
        <v>5000</v>
      </c>
      <c r="I312" s="157">
        <v>5600</v>
      </c>
      <c r="J312" s="157">
        <v>565</v>
      </c>
      <c r="K312" s="112">
        <v>8</v>
      </c>
      <c r="L312" s="112">
        <v>3</v>
      </c>
      <c r="M312" s="134" t="s">
        <v>274</v>
      </c>
      <c r="N312" s="114">
        <f>IFERROR(VLOOKUP($B312,[5]MEX!$B$51:$S$1084,13,0),0)</f>
        <v>0</v>
      </c>
      <c r="O312" s="114">
        <f>IFERROR(VLOOKUP($B312,[5]MEX!$B$51:$S$1084,14,0),0)</f>
        <v>0</v>
      </c>
      <c r="P312" s="114">
        <f t="shared" si="216"/>
        <v>0</v>
      </c>
      <c r="Q312" s="135" t="s">
        <v>60</v>
      </c>
      <c r="R312" s="116">
        <f>IFERROR(VLOOKUP($B312,[5]MEX!$B$51:$S$1084,17,0),0)</f>
        <v>0</v>
      </c>
      <c r="S312" s="116">
        <f>IFERROR(VLOOKUP($B312,[5]MEX!$B$51:$S$1084,18,0),0)</f>
        <v>0</v>
      </c>
      <c r="T312" s="114">
        <v>0</v>
      </c>
      <c r="U312" s="114">
        <v>0</v>
      </c>
      <c r="V312" s="114">
        <v>0</v>
      </c>
      <c r="W312" s="114">
        <v>0</v>
      </c>
      <c r="X312" s="114">
        <v>0</v>
      </c>
      <c r="Y312" s="114">
        <v>0</v>
      </c>
      <c r="Z312" s="114">
        <v>0</v>
      </c>
      <c r="AA312" s="114">
        <v>0</v>
      </c>
      <c r="AB312" s="114">
        <f t="shared" si="259"/>
        <v>0</v>
      </c>
      <c r="AC312" s="114">
        <f t="shared" si="259"/>
        <v>0</v>
      </c>
      <c r="AD312" s="114">
        <f t="shared" si="263"/>
        <v>0</v>
      </c>
      <c r="AE312" s="114">
        <v>0</v>
      </c>
      <c r="AF312" s="114">
        <v>0</v>
      </c>
      <c r="AG312" s="114">
        <f t="shared" si="264"/>
        <v>0</v>
      </c>
      <c r="AH312" s="114">
        <v>0</v>
      </c>
      <c r="AI312" s="114">
        <v>0</v>
      </c>
      <c r="AJ312" s="114">
        <f t="shared" si="265"/>
        <v>0</v>
      </c>
      <c r="AK312" s="114">
        <v>0</v>
      </c>
      <c r="AL312" s="114">
        <v>0</v>
      </c>
      <c r="AM312" s="114">
        <f t="shared" si="266"/>
        <v>0</v>
      </c>
      <c r="AN312" s="114">
        <v>0</v>
      </c>
      <c r="AO312" s="114">
        <v>0</v>
      </c>
      <c r="AP312" s="114">
        <f t="shared" si="267"/>
        <v>0</v>
      </c>
      <c r="AQ312" s="114">
        <f t="shared" si="260"/>
        <v>0</v>
      </c>
      <c r="AR312" s="114">
        <f t="shared" si="260"/>
        <v>0</v>
      </c>
      <c r="AS312" s="114">
        <f t="shared" si="268"/>
        <v>0</v>
      </c>
      <c r="AT312" s="114">
        <f t="shared" si="261"/>
        <v>0</v>
      </c>
      <c r="AU312" s="114">
        <f t="shared" si="261"/>
        <v>0</v>
      </c>
      <c r="AV312" s="114">
        <v>0</v>
      </c>
      <c r="AW312" s="114">
        <v>0</v>
      </c>
      <c r="AX312" s="114">
        <v>0</v>
      </c>
      <c r="AY312" s="114">
        <v>0</v>
      </c>
      <c r="AZ312" s="114">
        <f t="shared" si="210"/>
        <v>0</v>
      </c>
      <c r="BA312" s="114">
        <f t="shared" si="210"/>
        <v>0</v>
      </c>
    </row>
    <row r="313" spans="2:53" ht="29.25" hidden="1">
      <c r="B313" s="73" t="str">
        <f t="shared" si="235"/>
        <v>1355000560056593</v>
      </c>
      <c r="C313" s="111">
        <f t="shared" si="262"/>
        <v>2023</v>
      </c>
      <c r="D313" s="111">
        <v>15</v>
      </c>
      <c r="E313" s="111">
        <f t="shared" si="262"/>
        <v>1</v>
      </c>
      <c r="F313" s="111">
        <v>3</v>
      </c>
      <c r="G313" s="111">
        <v>5</v>
      </c>
      <c r="H313" s="111">
        <v>5000</v>
      </c>
      <c r="I313" s="157">
        <v>5600</v>
      </c>
      <c r="J313" s="157">
        <v>565</v>
      </c>
      <c r="K313" s="112">
        <v>9</v>
      </c>
      <c r="L313" s="112">
        <v>3</v>
      </c>
      <c r="M313" s="134" t="s">
        <v>275</v>
      </c>
      <c r="N313" s="114">
        <f>IFERROR(VLOOKUP($B313,[5]MEX!$B$51:$S$1084,13,0),0)</f>
        <v>0</v>
      </c>
      <c r="O313" s="114">
        <f>IFERROR(VLOOKUP($B313,[5]MEX!$B$51:$S$1084,14,0),0)</f>
        <v>0</v>
      </c>
      <c r="P313" s="114">
        <f t="shared" si="216"/>
        <v>0</v>
      </c>
      <c r="Q313" s="135" t="s">
        <v>60</v>
      </c>
      <c r="R313" s="116">
        <f>IFERROR(VLOOKUP($B313,[5]MEX!$B$51:$S$1084,17,0),0)</f>
        <v>0</v>
      </c>
      <c r="S313" s="116">
        <f>IFERROR(VLOOKUP($B313,[5]MEX!$B$51:$S$1084,18,0),0)</f>
        <v>0</v>
      </c>
      <c r="T313" s="114">
        <v>0</v>
      </c>
      <c r="U313" s="114">
        <v>0</v>
      </c>
      <c r="V313" s="114">
        <v>0</v>
      </c>
      <c r="W313" s="114">
        <v>0</v>
      </c>
      <c r="X313" s="114">
        <v>0</v>
      </c>
      <c r="Y313" s="114">
        <v>0</v>
      </c>
      <c r="Z313" s="114">
        <v>0</v>
      </c>
      <c r="AA313" s="114">
        <v>0</v>
      </c>
      <c r="AB313" s="114">
        <f t="shared" si="259"/>
        <v>0</v>
      </c>
      <c r="AC313" s="114">
        <f t="shared" si="259"/>
        <v>0</v>
      </c>
      <c r="AD313" s="114">
        <f t="shared" si="263"/>
        <v>0</v>
      </c>
      <c r="AE313" s="114">
        <v>0</v>
      </c>
      <c r="AF313" s="114">
        <v>0</v>
      </c>
      <c r="AG313" s="114">
        <f t="shared" si="264"/>
        <v>0</v>
      </c>
      <c r="AH313" s="114">
        <v>0</v>
      </c>
      <c r="AI313" s="114">
        <v>0</v>
      </c>
      <c r="AJ313" s="114">
        <f t="shared" si="265"/>
        <v>0</v>
      </c>
      <c r="AK313" s="114">
        <v>0</v>
      </c>
      <c r="AL313" s="114">
        <v>0</v>
      </c>
      <c r="AM313" s="114">
        <f t="shared" si="266"/>
        <v>0</v>
      </c>
      <c r="AN313" s="114">
        <v>0</v>
      </c>
      <c r="AO313" s="114">
        <v>0</v>
      </c>
      <c r="AP313" s="114">
        <f t="shared" si="267"/>
        <v>0</v>
      </c>
      <c r="AQ313" s="114">
        <f t="shared" si="260"/>
        <v>0</v>
      </c>
      <c r="AR313" s="114">
        <f t="shared" si="260"/>
        <v>0</v>
      </c>
      <c r="AS313" s="114">
        <f t="shared" si="268"/>
        <v>0</v>
      </c>
      <c r="AT313" s="114">
        <f t="shared" si="261"/>
        <v>0</v>
      </c>
      <c r="AU313" s="114">
        <f t="shared" si="261"/>
        <v>0</v>
      </c>
      <c r="AV313" s="114">
        <v>0</v>
      </c>
      <c r="AW313" s="114">
        <v>0</v>
      </c>
      <c r="AX313" s="114">
        <v>0</v>
      </c>
      <c r="AY313" s="114">
        <v>0</v>
      </c>
      <c r="AZ313" s="114">
        <f t="shared" si="210"/>
        <v>0</v>
      </c>
      <c r="BA313" s="114">
        <f t="shared" si="210"/>
        <v>0</v>
      </c>
    </row>
    <row r="314" spans="2:53" ht="29.25" hidden="1">
      <c r="B314" s="73" t="str">
        <f t="shared" si="235"/>
        <v>13550005600565103</v>
      </c>
      <c r="C314" s="111">
        <f t="shared" si="262"/>
        <v>2023</v>
      </c>
      <c r="D314" s="111">
        <v>15</v>
      </c>
      <c r="E314" s="111">
        <f t="shared" si="262"/>
        <v>1</v>
      </c>
      <c r="F314" s="111">
        <v>3</v>
      </c>
      <c r="G314" s="111">
        <v>5</v>
      </c>
      <c r="H314" s="111">
        <v>5000</v>
      </c>
      <c r="I314" s="157">
        <v>5600</v>
      </c>
      <c r="J314" s="157">
        <v>565</v>
      </c>
      <c r="K314" s="112">
        <v>10</v>
      </c>
      <c r="L314" s="112">
        <v>3</v>
      </c>
      <c r="M314" s="134" t="s">
        <v>276</v>
      </c>
      <c r="N314" s="114">
        <f>IFERROR(VLOOKUP($B314,[5]MEX!$B$51:$S$1084,13,0),0)</f>
        <v>0</v>
      </c>
      <c r="O314" s="114">
        <f>IFERROR(VLOOKUP($B314,[5]MEX!$B$51:$S$1084,14,0),0)</f>
        <v>0</v>
      </c>
      <c r="P314" s="114">
        <f t="shared" si="216"/>
        <v>0</v>
      </c>
      <c r="Q314" s="135" t="s">
        <v>163</v>
      </c>
      <c r="R314" s="116">
        <f>IFERROR(VLOOKUP($B314,[5]MEX!$B$51:$S$1084,17,0),0)</f>
        <v>0</v>
      </c>
      <c r="S314" s="116">
        <f>IFERROR(VLOOKUP($B314,[5]MEX!$B$51:$S$1084,18,0),0)</f>
        <v>0</v>
      </c>
      <c r="T314" s="114">
        <v>0</v>
      </c>
      <c r="U314" s="114">
        <v>0</v>
      </c>
      <c r="V314" s="114">
        <v>0</v>
      </c>
      <c r="W314" s="114">
        <v>0</v>
      </c>
      <c r="X314" s="114">
        <v>0</v>
      </c>
      <c r="Y314" s="114">
        <v>0</v>
      </c>
      <c r="Z314" s="114">
        <v>0</v>
      </c>
      <c r="AA314" s="114">
        <v>0</v>
      </c>
      <c r="AB314" s="114">
        <f t="shared" si="259"/>
        <v>0</v>
      </c>
      <c r="AC314" s="114">
        <f t="shared" si="259"/>
        <v>0</v>
      </c>
      <c r="AD314" s="114">
        <f t="shared" si="263"/>
        <v>0</v>
      </c>
      <c r="AE314" s="114">
        <v>0</v>
      </c>
      <c r="AF314" s="114">
        <v>0</v>
      </c>
      <c r="AG314" s="114">
        <f t="shared" si="264"/>
        <v>0</v>
      </c>
      <c r="AH314" s="114">
        <v>0</v>
      </c>
      <c r="AI314" s="114">
        <v>0</v>
      </c>
      <c r="AJ314" s="114">
        <f t="shared" si="265"/>
        <v>0</v>
      </c>
      <c r="AK314" s="114">
        <v>0</v>
      </c>
      <c r="AL314" s="114">
        <v>0</v>
      </c>
      <c r="AM314" s="114">
        <f t="shared" si="266"/>
        <v>0</v>
      </c>
      <c r="AN314" s="114">
        <v>0</v>
      </c>
      <c r="AO314" s="114">
        <v>0</v>
      </c>
      <c r="AP314" s="114">
        <f t="shared" si="267"/>
        <v>0</v>
      </c>
      <c r="AQ314" s="114">
        <f t="shared" si="260"/>
        <v>0</v>
      </c>
      <c r="AR314" s="114">
        <f t="shared" si="260"/>
        <v>0</v>
      </c>
      <c r="AS314" s="114">
        <f t="shared" si="268"/>
        <v>0</v>
      </c>
      <c r="AT314" s="114">
        <f t="shared" si="261"/>
        <v>0</v>
      </c>
      <c r="AU314" s="114">
        <f t="shared" si="261"/>
        <v>0</v>
      </c>
      <c r="AV314" s="114">
        <v>0</v>
      </c>
      <c r="AW314" s="114">
        <v>0</v>
      </c>
      <c r="AX314" s="114">
        <v>0</v>
      </c>
      <c r="AY314" s="114">
        <v>0</v>
      </c>
      <c r="AZ314" s="114">
        <f t="shared" si="210"/>
        <v>0</v>
      </c>
      <c r="BA314" s="114">
        <f t="shared" si="210"/>
        <v>0</v>
      </c>
    </row>
    <row r="315" spans="2:53" ht="29.25" hidden="1">
      <c r="B315" s="73" t="str">
        <f t="shared" si="235"/>
        <v>13550005600565113</v>
      </c>
      <c r="C315" s="111">
        <f t="shared" si="262"/>
        <v>2023</v>
      </c>
      <c r="D315" s="111">
        <v>15</v>
      </c>
      <c r="E315" s="111">
        <f t="shared" si="262"/>
        <v>1</v>
      </c>
      <c r="F315" s="111">
        <v>3</v>
      </c>
      <c r="G315" s="111">
        <v>5</v>
      </c>
      <c r="H315" s="111">
        <v>5000</v>
      </c>
      <c r="I315" s="157">
        <v>5600</v>
      </c>
      <c r="J315" s="157">
        <v>565</v>
      </c>
      <c r="K315" s="112">
        <v>11</v>
      </c>
      <c r="L315" s="112">
        <v>3</v>
      </c>
      <c r="M315" s="134" t="s">
        <v>225</v>
      </c>
      <c r="N315" s="114">
        <f>IFERROR(VLOOKUP($B315,[5]MEX!$B$51:$S$1084,13,0),0)</f>
        <v>0</v>
      </c>
      <c r="O315" s="114">
        <f>IFERROR(VLOOKUP($B315,[5]MEX!$B$51:$S$1084,14,0),0)</f>
        <v>0</v>
      </c>
      <c r="P315" s="114">
        <f t="shared" si="216"/>
        <v>0</v>
      </c>
      <c r="Q315" s="135" t="s">
        <v>163</v>
      </c>
      <c r="R315" s="116">
        <f>IFERROR(VLOOKUP($B315,[5]MEX!$B$51:$S$1084,17,0),0)</f>
        <v>0</v>
      </c>
      <c r="S315" s="116">
        <f>IFERROR(VLOOKUP($B315,[5]MEX!$B$51:$S$1084,18,0),0)</f>
        <v>0</v>
      </c>
      <c r="T315" s="114">
        <v>0</v>
      </c>
      <c r="U315" s="114">
        <v>0</v>
      </c>
      <c r="V315" s="114">
        <v>0</v>
      </c>
      <c r="W315" s="114">
        <v>0</v>
      </c>
      <c r="X315" s="114">
        <v>0</v>
      </c>
      <c r="Y315" s="114">
        <v>0</v>
      </c>
      <c r="Z315" s="114">
        <v>0</v>
      </c>
      <c r="AA315" s="114">
        <v>0</v>
      </c>
      <c r="AB315" s="114">
        <f t="shared" si="259"/>
        <v>0</v>
      </c>
      <c r="AC315" s="114">
        <f t="shared" si="259"/>
        <v>0</v>
      </c>
      <c r="AD315" s="114">
        <f t="shared" si="263"/>
        <v>0</v>
      </c>
      <c r="AE315" s="114">
        <v>0</v>
      </c>
      <c r="AF315" s="114">
        <v>0</v>
      </c>
      <c r="AG315" s="114">
        <f t="shared" si="264"/>
        <v>0</v>
      </c>
      <c r="AH315" s="114">
        <v>0</v>
      </c>
      <c r="AI315" s="114">
        <v>0</v>
      </c>
      <c r="AJ315" s="114">
        <f t="shared" si="265"/>
        <v>0</v>
      </c>
      <c r="AK315" s="114">
        <v>0</v>
      </c>
      <c r="AL315" s="114">
        <v>0</v>
      </c>
      <c r="AM315" s="114">
        <f t="shared" si="266"/>
        <v>0</v>
      </c>
      <c r="AN315" s="114">
        <v>0</v>
      </c>
      <c r="AO315" s="114">
        <v>0</v>
      </c>
      <c r="AP315" s="114">
        <f t="shared" si="267"/>
        <v>0</v>
      </c>
      <c r="AQ315" s="114">
        <f t="shared" si="260"/>
        <v>0</v>
      </c>
      <c r="AR315" s="114">
        <f t="shared" si="260"/>
        <v>0</v>
      </c>
      <c r="AS315" s="114">
        <f t="shared" si="268"/>
        <v>0</v>
      </c>
      <c r="AT315" s="114">
        <f t="shared" si="261"/>
        <v>0</v>
      </c>
      <c r="AU315" s="114">
        <f t="shared" si="261"/>
        <v>0</v>
      </c>
      <c r="AV315" s="114">
        <v>0</v>
      </c>
      <c r="AW315" s="114">
        <v>0</v>
      </c>
      <c r="AX315" s="114">
        <v>0</v>
      </c>
      <c r="AY315" s="114">
        <v>0</v>
      </c>
      <c r="AZ315" s="114">
        <f t="shared" ref="AZ315:BA378" si="269">AT315-AV315-AX315</f>
        <v>0</v>
      </c>
      <c r="BA315" s="114">
        <f t="shared" si="269"/>
        <v>0</v>
      </c>
    </row>
    <row r="316" spans="2:53" ht="58.5" hidden="1">
      <c r="B316" s="73" t="str">
        <f t="shared" si="235"/>
        <v>13550005600565123</v>
      </c>
      <c r="C316" s="111">
        <f t="shared" si="262"/>
        <v>2023</v>
      </c>
      <c r="D316" s="111">
        <v>15</v>
      </c>
      <c r="E316" s="111">
        <f t="shared" si="262"/>
        <v>1</v>
      </c>
      <c r="F316" s="111">
        <v>3</v>
      </c>
      <c r="G316" s="111">
        <v>5</v>
      </c>
      <c r="H316" s="111">
        <v>5000</v>
      </c>
      <c r="I316" s="157">
        <v>5600</v>
      </c>
      <c r="J316" s="157">
        <v>565</v>
      </c>
      <c r="K316" s="112">
        <v>12</v>
      </c>
      <c r="L316" s="112">
        <v>3</v>
      </c>
      <c r="M316" s="134" t="s">
        <v>277</v>
      </c>
      <c r="N316" s="114">
        <f>IFERROR(VLOOKUP($B316,[5]MEX!$B$51:$S$1084,13,0),0)</f>
        <v>0</v>
      </c>
      <c r="O316" s="114">
        <f>IFERROR(VLOOKUP($B316,[5]MEX!$B$51:$S$1084,14,0),0)</f>
        <v>0</v>
      </c>
      <c r="P316" s="114">
        <f t="shared" si="216"/>
        <v>0</v>
      </c>
      <c r="Q316" s="135" t="s">
        <v>60</v>
      </c>
      <c r="R316" s="116">
        <f>IFERROR(VLOOKUP($B316,[5]MEX!$B$51:$S$1084,17,0),0)</f>
        <v>0</v>
      </c>
      <c r="S316" s="116">
        <f>IFERROR(VLOOKUP($B316,[5]MEX!$B$51:$S$1084,18,0),0)</f>
        <v>0</v>
      </c>
      <c r="T316" s="114">
        <v>0</v>
      </c>
      <c r="U316" s="114">
        <v>0</v>
      </c>
      <c r="V316" s="114">
        <v>0</v>
      </c>
      <c r="W316" s="114">
        <v>0</v>
      </c>
      <c r="X316" s="114">
        <v>0</v>
      </c>
      <c r="Y316" s="114">
        <v>0</v>
      </c>
      <c r="Z316" s="114">
        <v>0</v>
      </c>
      <c r="AA316" s="114">
        <v>0</v>
      </c>
      <c r="AB316" s="114">
        <f t="shared" si="259"/>
        <v>0</v>
      </c>
      <c r="AC316" s="114">
        <f t="shared" si="259"/>
        <v>0</v>
      </c>
      <c r="AD316" s="114">
        <f t="shared" si="263"/>
        <v>0</v>
      </c>
      <c r="AE316" s="114">
        <v>0</v>
      </c>
      <c r="AF316" s="114">
        <v>0</v>
      </c>
      <c r="AG316" s="114">
        <f t="shared" si="264"/>
        <v>0</v>
      </c>
      <c r="AH316" s="114">
        <v>0</v>
      </c>
      <c r="AI316" s="114">
        <v>0</v>
      </c>
      <c r="AJ316" s="114">
        <f t="shared" si="265"/>
        <v>0</v>
      </c>
      <c r="AK316" s="114">
        <v>0</v>
      </c>
      <c r="AL316" s="114">
        <v>0</v>
      </c>
      <c r="AM316" s="114">
        <f t="shared" si="266"/>
        <v>0</v>
      </c>
      <c r="AN316" s="114">
        <v>0</v>
      </c>
      <c r="AO316" s="114">
        <v>0</v>
      </c>
      <c r="AP316" s="114">
        <f t="shared" si="267"/>
        <v>0</v>
      </c>
      <c r="AQ316" s="114">
        <f t="shared" si="260"/>
        <v>0</v>
      </c>
      <c r="AR316" s="114">
        <f t="shared" si="260"/>
        <v>0</v>
      </c>
      <c r="AS316" s="114">
        <f t="shared" si="268"/>
        <v>0</v>
      </c>
      <c r="AT316" s="114">
        <f t="shared" si="261"/>
        <v>0</v>
      </c>
      <c r="AU316" s="114">
        <f t="shared" si="261"/>
        <v>0</v>
      </c>
      <c r="AV316" s="114">
        <v>0</v>
      </c>
      <c r="AW316" s="114">
        <v>0</v>
      </c>
      <c r="AX316" s="114">
        <v>0</v>
      </c>
      <c r="AY316" s="114">
        <v>0</v>
      </c>
      <c r="AZ316" s="114">
        <f t="shared" si="269"/>
        <v>0</v>
      </c>
      <c r="BA316" s="114">
        <f t="shared" si="269"/>
        <v>0</v>
      </c>
    </row>
    <row r="317" spans="2:53" ht="29.25" hidden="1">
      <c r="B317" s="73" t="str">
        <f t="shared" si="235"/>
        <v>135500059003</v>
      </c>
      <c r="C317" s="100">
        <f t="shared" si="262"/>
        <v>2023</v>
      </c>
      <c r="D317" s="99">
        <v>15</v>
      </c>
      <c r="E317" s="99">
        <f t="shared" si="262"/>
        <v>1</v>
      </c>
      <c r="F317" s="99">
        <v>3</v>
      </c>
      <c r="G317" s="99">
        <v>5</v>
      </c>
      <c r="H317" s="100">
        <v>5000</v>
      </c>
      <c r="I317" s="99">
        <v>5900</v>
      </c>
      <c r="J317" s="99"/>
      <c r="K317" s="100"/>
      <c r="L317" s="100">
        <v>3</v>
      </c>
      <c r="M317" s="101" t="s">
        <v>241</v>
      </c>
      <c r="N317" s="102">
        <f>+N318</f>
        <v>0</v>
      </c>
      <c r="O317" s="102">
        <f>+O318</f>
        <v>0</v>
      </c>
      <c r="P317" s="102">
        <f t="shared" si="216"/>
        <v>0</v>
      </c>
      <c r="Q317" s="161" t="s">
        <v>46</v>
      </c>
      <c r="R317" s="162"/>
      <c r="S317" s="162"/>
      <c r="T317" s="102">
        <f>+T318</f>
        <v>0</v>
      </c>
      <c r="U317" s="102">
        <f t="shared" ref="U317:AC317" si="270">+U318</f>
        <v>0</v>
      </c>
      <c r="V317" s="102">
        <f t="shared" si="270"/>
        <v>0</v>
      </c>
      <c r="W317" s="102">
        <f t="shared" si="270"/>
        <v>0</v>
      </c>
      <c r="X317" s="102">
        <f t="shared" si="270"/>
        <v>0</v>
      </c>
      <c r="Y317" s="102">
        <f t="shared" si="270"/>
        <v>0</v>
      </c>
      <c r="Z317" s="102">
        <f t="shared" si="270"/>
        <v>0</v>
      </c>
      <c r="AA317" s="102">
        <f t="shared" si="270"/>
        <v>0</v>
      </c>
      <c r="AB317" s="102">
        <f t="shared" si="270"/>
        <v>0</v>
      </c>
      <c r="AC317" s="102">
        <f t="shared" si="270"/>
        <v>0</v>
      </c>
      <c r="AD317" s="102">
        <f t="shared" si="263"/>
        <v>0</v>
      </c>
      <c r="AE317" s="102">
        <f>+AE318</f>
        <v>0</v>
      </c>
      <c r="AF317" s="102">
        <f>+AF318</f>
        <v>0</v>
      </c>
      <c r="AG317" s="102">
        <f t="shared" si="264"/>
        <v>0</v>
      </c>
      <c r="AH317" s="102">
        <f>+AH318</f>
        <v>0</v>
      </c>
      <c r="AI317" s="102">
        <f>+AI318</f>
        <v>0</v>
      </c>
      <c r="AJ317" s="102">
        <f t="shared" si="265"/>
        <v>0</v>
      </c>
      <c r="AK317" s="102">
        <f>+AK318</f>
        <v>0</v>
      </c>
      <c r="AL317" s="102">
        <f>+AL318</f>
        <v>0</v>
      </c>
      <c r="AM317" s="102">
        <f t="shared" si="266"/>
        <v>0</v>
      </c>
      <c r="AN317" s="102">
        <f>+AN318</f>
        <v>0</v>
      </c>
      <c r="AO317" s="102">
        <f>+AO318</f>
        <v>0</v>
      </c>
      <c r="AP317" s="102">
        <f t="shared" si="267"/>
        <v>0</v>
      </c>
      <c r="AQ317" s="102">
        <f>+AQ318</f>
        <v>0</v>
      </c>
      <c r="AR317" s="102">
        <f>+AR318</f>
        <v>0</v>
      </c>
      <c r="AS317" s="102">
        <f t="shared" si="268"/>
        <v>0</v>
      </c>
      <c r="AT317" s="102"/>
      <c r="AU317" s="102"/>
      <c r="AV317" s="102"/>
      <c r="AW317" s="102"/>
      <c r="AX317" s="102"/>
      <c r="AY317" s="102"/>
      <c r="AZ317" s="102"/>
      <c r="BA317" s="102"/>
    </row>
    <row r="318" spans="2:53" ht="29.25" hidden="1">
      <c r="B318" s="73" t="str">
        <f t="shared" si="235"/>
        <v>135500059005913</v>
      </c>
      <c r="C318" s="106">
        <f t="shared" si="262"/>
        <v>2023</v>
      </c>
      <c r="D318" s="105">
        <v>15</v>
      </c>
      <c r="E318" s="105">
        <f t="shared" si="262"/>
        <v>1</v>
      </c>
      <c r="F318" s="105">
        <v>3</v>
      </c>
      <c r="G318" s="105">
        <v>5</v>
      </c>
      <c r="H318" s="106">
        <v>5000</v>
      </c>
      <c r="I318" s="105">
        <v>5900</v>
      </c>
      <c r="J318" s="105">
        <v>591</v>
      </c>
      <c r="K318" s="106"/>
      <c r="L318" s="106">
        <v>3</v>
      </c>
      <c r="M318" s="107" t="s">
        <v>242</v>
      </c>
      <c r="N318" s="108">
        <f>SUM(N319:N323)</f>
        <v>0</v>
      </c>
      <c r="O318" s="108">
        <f>SUM(O319:O323)</f>
        <v>0</v>
      </c>
      <c r="P318" s="108">
        <f t="shared" si="216"/>
        <v>0</v>
      </c>
      <c r="Q318" s="163" t="s">
        <v>46</v>
      </c>
      <c r="R318" s="164"/>
      <c r="S318" s="164"/>
      <c r="T318" s="108">
        <f>SUM(T319:T323)</f>
        <v>0</v>
      </c>
      <c r="U318" s="108">
        <f t="shared" ref="U318:AC318" si="271">SUM(U319:U323)</f>
        <v>0</v>
      </c>
      <c r="V318" s="108">
        <f t="shared" si="271"/>
        <v>0</v>
      </c>
      <c r="W318" s="108">
        <f t="shared" si="271"/>
        <v>0</v>
      </c>
      <c r="X318" s="108">
        <f t="shared" si="271"/>
        <v>0</v>
      </c>
      <c r="Y318" s="108">
        <f t="shared" si="271"/>
        <v>0</v>
      </c>
      <c r="Z318" s="108">
        <f t="shared" si="271"/>
        <v>0</v>
      </c>
      <c r="AA318" s="108">
        <f t="shared" si="271"/>
        <v>0</v>
      </c>
      <c r="AB318" s="108">
        <f t="shared" si="271"/>
        <v>0</v>
      </c>
      <c r="AC318" s="108">
        <f t="shared" si="271"/>
        <v>0</v>
      </c>
      <c r="AD318" s="108">
        <f t="shared" si="263"/>
        <v>0</v>
      </c>
      <c r="AE318" s="108">
        <f>SUM(AE319:AE323)</f>
        <v>0</v>
      </c>
      <c r="AF318" s="108">
        <f>SUM(AF319:AF323)</f>
        <v>0</v>
      </c>
      <c r="AG318" s="108">
        <f t="shared" si="264"/>
        <v>0</v>
      </c>
      <c r="AH318" s="108">
        <f>SUM(AH319:AH323)</f>
        <v>0</v>
      </c>
      <c r="AI318" s="108">
        <f>SUM(AI319:AI323)</f>
        <v>0</v>
      </c>
      <c r="AJ318" s="108">
        <f t="shared" si="265"/>
        <v>0</v>
      </c>
      <c r="AK318" s="108">
        <f>SUM(AK319:AK323)</f>
        <v>0</v>
      </c>
      <c r="AL318" s="108">
        <f>SUM(AL319:AL323)</f>
        <v>0</v>
      </c>
      <c r="AM318" s="108">
        <f t="shared" si="266"/>
        <v>0</v>
      </c>
      <c r="AN318" s="108">
        <f>SUM(AN319:AN323)</f>
        <v>0</v>
      </c>
      <c r="AO318" s="108">
        <f>SUM(AO319:AO323)</f>
        <v>0</v>
      </c>
      <c r="AP318" s="108">
        <f t="shared" si="267"/>
        <v>0</v>
      </c>
      <c r="AQ318" s="108">
        <f>SUM(AQ319:AQ323)</f>
        <v>0</v>
      </c>
      <c r="AR318" s="108">
        <f>SUM(AR319:AR323)</f>
        <v>0</v>
      </c>
      <c r="AS318" s="108">
        <f t="shared" si="268"/>
        <v>0</v>
      </c>
      <c r="AT318" s="108"/>
      <c r="AU318" s="108"/>
      <c r="AV318" s="108"/>
      <c r="AW318" s="108"/>
      <c r="AX318" s="108"/>
      <c r="AY318" s="108"/>
      <c r="AZ318" s="108"/>
      <c r="BA318" s="108"/>
    </row>
    <row r="319" spans="2:53" ht="29.25" hidden="1">
      <c r="B319" s="73" t="str">
        <f t="shared" si="235"/>
        <v>1355000590059113</v>
      </c>
      <c r="C319" s="157">
        <v>2023</v>
      </c>
      <c r="D319" s="111">
        <v>15</v>
      </c>
      <c r="E319" s="111">
        <v>1</v>
      </c>
      <c r="F319" s="111">
        <v>3</v>
      </c>
      <c r="G319" s="111">
        <v>5</v>
      </c>
      <c r="H319" s="111">
        <v>5000</v>
      </c>
      <c r="I319" s="157">
        <v>5900</v>
      </c>
      <c r="J319" s="157">
        <v>591</v>
      </c>
      <c r="K319" s="112">
        <v>1</v>
      </c>
      <c r="L319" s="112">
        <v>3</v>
      </c>
      <c r="M319" s="134" t="s">
        <v>278</v>
      </c>
      <c r="N319" s="114">
        <f>IFERROR(VLOOKUP($B319,[5]MEX!$B$51:$S$1084,13,0),0)</f>
        <v>0</v>
      </c>
      <c r="O319" s="114">
        <f>IFERROR(VLOOKUP($B319,[5]MEX!$B$51:$S$1084,14,0),0)</f>
        <v>0</v>
      </c>
      <c r="P319" s="114">
        <f t="shared" si="216"/>
        <v>0</v>
      </c>
      <c r="Q319" s="135" t="s">
        <v>244</v>
      </c>
      <c r="R319" s="116">
        <f>IFERROR(VLOOKUP($B319,[5]MEX!$B$51:$S$1084,17,0),0)</f>
        <v>0</v>
      </c>
      <c r="S319" s="116">
        <f>IFERROR(VLOOKUP($B319,[5]MEX!$B$51:$S$1084,18,0),0)</f>
        <v>0</v>
      </c>
      <c r="T319" s="114">
        <v>0</v>
      </c>
      <c r="U319" s="114">
        <v>0</v>
      </c>
      <c r="V319" s="114">
        <v>0</v>
      </c>
      <c r="W319" s="114">
        <v>0</v>
      </c>
      <c r="X319" s="114">
        <v>0</v>
      </c>
      <c r="Y319" s="114">
        <v>0</v>
      </c>
      <c r="Z319" s="114">
        <v>0</v>
      </c>
      <c r="AA319" s="114">
        <v>0</v>
      </c>
      <c r="AB319" s="114">
        <f t="shared" ref="AB319:AC323" si="272">N319+T319-X319</f>
        <v>0</v>
      </c>
      <c r="AC319" s="114">
        <f t="shared" si="272"/>
        <v>0</v>
      </c>
      <c r="AD319" s="114">
        <f t="shared" si="263"/>
        <v>0</v>
      </c>
      <c r="AE319" s="114">
        <v>0</v>
      </c>
      <c r="AF319" s="114">
        <v>0</v>
      </c>
      <c r="AG319" s="114">
        <f t="shared" si="264"/>
        <v>0</v>
      </c>
      <c r="AH319" s="114">
        <v>0</v>
      </c>
      <c r="AI319" s="114">
        <v>0</v>
      </c>
      <c r="AJ319" s="114">
        <f t="shared" si="265"/>
        <v>0</v>
      </c>
      <c r="AK319" s="114">
        <v>0</v>
      </c>
      <c r="AL319" s="114">
        <v>0</v>
      </c>
      <c r="AM319" s="114">
        <f t="shared" si="266"/>
        <v>0</v>
      </c>
      <c r="AN319" s="114">
        <v>0</v>
      </c>
      <c r="AO319" s="114">
        <v>0</v>
      </c>
      <c r="AP319" s="114">
        <f t="shared" si="267"/>
        <v>0</v>
      </c>
      <c r="AQ319" s="114">
        <f t="shared" ref="AQ319:AR323" si="273">AB319-AE319-AH319-AK319-AN319</f>
        <v>0</v>
      </c>
      <c r="AR319" s="114">
        <f t="shared" si="273"/>
        <v>0</v>
      </c>
      <c r="AS319" s="114">
        <f t="shared" si="268"/>
        <v>0</v>
      </c>
      <c r="AT319" s="114">
        <f t="shared" ref="AT319:AU323" si="274">R319+V319-Z319</f>
        <v>0</v>
      </c>
      <c r="AU319" s="114">
        <f t="shared" si="274"/>
        <v>0</v>
      </c>
      <c r="AV319" s="114">
        <v>0</v>
      </c>
      <c r="AW319" s="114">
        <v>0</v>
      </c>
      <c r="AX319" s="114">
        <v>0</v>
      </c>
      <c r="AY319" s="114">
        <v>0</v>
      </c>
      <c r="AZ319" s="114">
        <f t="shared" si="269"/>
        <v>0</v>
      </c>
      <c r="BA319" s="114">
        <f t="shared" si="269"/>
        <v>0</v>
      </c>
    </row>
    <row r="320" spans="2:53" ht="29.25" hidden="1">
      <c r="B320" s="73" t="str">
        <f t="shared" si="235"/>
        <v>1355000590059123</v>
      </c>
      <c r="C320" s="157">
        <f t="shared" ref="C320:E323" si="275">C319</f>
        <v>2023</v>
      </c>
      <c r="D320" s="111">
        <v>15</v>
      </c>
      <c r="E320" s="111">
        <f t="shared" si="275"/>
        <v>1</v>
      </c>
      <c r="F320" s="111">
        <v>3</v>
      </c>
      <c r="G320" s="111">
        <v>5</v>
      </c>
      <c r="H320" s="111">
        <v>5000</v>
      </c>
      <c r="I320" s="157">
        <v>5900</v>
      </c>
      <c r="J320" s="157">
        <v>591</v>
      </c>
      <c r="K320" s="112">
        <v>2</v>
      </c>
      <c r="L320" s="112">
        <v>3</v>
      </c>
      <c r="M320" s="134" t="s">
        <v>245</v>
      </c>
      <c r="N320" s="114">
        <f>IFERROR(VLOOKUP($B320,[5]MEX!$B$51:$S$1084,13,0),0)</f>
        <v>0</v>
      </c>
      <c r="O320" s="114">
        <f>IFERROR(VLOOKUP($B320,[5]MEX!$B$51:$S$1084,14,0),0)</f>
        <v>0</v>
      </c>
      <c r="P320" s="114">
        <f t="shared" si="216"/>
        <v>0</v>
      </c>
      <c r="Q320" s="135" t="s">
        <v>244</v>
      </c>
      <c r="R320" s="116">
        <f>IFERROR(VLOOKUP($B320,[5]MEX!$B$51:$S$1084,17,0),0)</f>
        <v>0</v>
      </c>
      <c r="S320" s="116">
        <f>IFERROR(VLOOKUP($B320,[5]MEX!$B$51:$S$1084,18,0),0)</f>
        <v>0</v>
      </c>
      <c r="T320" s="114">
        <v>0</v>
      </c>
      <c r="U320" s="114">
        <v>0</v>
      </c>
      <c r="V320" s="114">
        <v>0</v>
      </c>
      <c r="W320" s="114">
        <v>0</v>
      </c>
      <c r="X320" s="114">
        <v>0</v>
      </c>
      <c r="Y320" s="114">
        <v>0</v>
      </c>
      <c r="Z320" s="114">
        <v>0</v>
      </c>
      <c r="AA320" s="114">
        <v>0</v>
      </c>
      <c r="AB320" s="114">
        <f t="shared" si="272"/>
        <v>0</v>
      </c>
      <c r="AC320" s="114">
        <f t="shared" si="272"/>
        <v>0</v>
      </c>
      <c r="AD320" s="114">
        <f t="shared" si="263"/>
        <v>0</v>
      </c>
      <c r="AE320" s="114">
        <v>0</v>
      </c>
      <c r="AF320" s="114">
        <v>0</v>
      </c>
      <c r="AG320" s="114">
        <f t="shared" si="264"/>
        <v>0</v>
      </c>
      <c r="AH320" s="114">
        <v>0</v>
      </c>
      <c r="AI320" s="114">
        <v>0</v>
      </c>
      <c r="AJ320" s="114">
        <f t="shared" si="265"/>
        <v>0</v>
      </c>
      <c r="AK320" s="114">
        <v>0</v>
      </c>
      <c r="AL320" s="114">
        <v>0</v>
      </c>
      <c r="AM320" s="114">
        <f t="shared" si="266"/>
        <v>0</v>
      </c>
      <c r="AN320" s="114">
        <v>0</v>
      </c>
      <c r="AO320" s="114">
        <v>0</v>
      </c>
      <c r="AP320" s="114">
        <f t="shared" si="267"/>
        <v>0</v>
      </c>
      <c r="AQ320" s="114">
        <f t="shared" si="273"/>
        <v>0</v>
      </c>
      <c r="AR320" s="114">
        <f t="shared" si="273"/>
        <v>0</v>
      </c>
      <c r="AS320" s="114">
        <f t="shared" si="268"/>
        <v>0</v>
      </c>
      <c r="AT320" s="114">
        <f t="shared" si="274"/>
        <v>0</v>
      </c>
      <c r="AU320" s="114">
        <f t="shared" si="274"/>
        <v>0</v>
      </c>
      <c r="AV320" s="114">
        <v>0</v>
      </c>
      <c r="AW320" s="114">
        <v>0</v>
      </c>
      <c r="AX320" s="114">
        <v>0</v>
      </c>
      <c r="AY320" s="114">
        <v>0</v>
      </c>
      <c r="AZ320" s="114">
        <f t="shared" si="269"/>
        <v>0</v>
      </c>
      <c r="BA320" s="114">
        <f t="shared" si="269"/>
        <v>0</v>
      </c>
    </row>
    <row r="321" spans="2:53" ht="58.5" hidden="1">
      <c r="B321" s="73" t="str">
        <f t="shared" si="235"/>
        <v>1355000590059133</v>
      </c>
      <c r="C321" s="157">
        <f t="shared" si="275"/>
        <v>2023</v>
      </c>
      <c r="D321" s="111">
        <v>15</v>
      </c>
      <c r="E321" s="111">
        <f t="shared" si="275"/>
        <v>1</v>
      </c>
      <c r="F321" s="111">
        <v>3</v>
      </c>
      <c r="G321" s="111">
        <v>5</v>
      </c>
      <c r="H321" s="111">
        <v>5000</v>
      </c>
      <c r="I321" s="157">
        <v>5900</v>
      </c>
      <c r="J321" s="157">
        <v>591</v>
      </c>
      <c r="K321" s="112">
        <v>3</v>
      </c>
      <c r="L321" s="112">
        <v>3</v>
      </c>
      <c r="M321" s="134" t="s">
        <v>279</v>
      </c>
      <c r="N321" s="114">
        <f>IFERROR(VLOOKUP($B321,[5]MEX!$B$51:$S$1084,13,0),0)</f>
        <v>0</v>
      </c>
      <c r="O321" s="114">
        <f>IFERROR(VLOOKUP($B321,[5]MEX!$B$51:$S$1084,14,0),0)</f>
        <v>0</v>
      </c>
      <c r="P321" s="114">
        <f t="shared" si="216"/>
        <v>0</v>
      </c>
      <c r="Q321" s="135" t="s">
        <v>244</v>
      </c>
      <c r="R321" s="116">
        <f>IFERROR(VLOOKUP($B321,[5]MEX!$B$51:$S$1084,17,0),0)</f>
        <v>0</v>
      </c>
      <c r="S321" s="116">
        <f>IFERROR(VLOOKUP($B321,[5]MEX!$B$51:$S$1084,18,0),0)</f>
        <v>0</v>
      </c>
      <c r="T321" s="114">
        <v>0</v>
      </c>
      <c r="U321" s="114">
        <v>0</v>
      </c>
      <c r="V321" s="114">
        <v>0</v>
      </c>
      <c r="W321" s="114">
        <v>0</v>
      </c>
      <c r="X321" s="114">
        <v>0</v>
      </c>
      <c r="Y321" s="114">
        <v>0</v>
      </c>
      <c r="Z321" s="114">
        <v>0</v>
      </c>
      <c r="AA321" s="114">
        <v>0</v>
      </c>
      <c r="AB321" s="114">
        <f t="shared" si="272"/>
        <v>0</v>
      </c>
      <c r="AC321" s="114">
        <f t="shared" si="272"/>
        <v>0</v>
      </c>
      <c r="AD321" s="114">
        <f t="shared" si="263"/>
        <v>0</v>
      </c>
      <c r="AE321" s="114">
        <v>0</v>
      </c>
      <c r="AF321" s="114">
        <v>0</v>
      </c>
      <c r="AG321" s="114">
        <f t="shared" si="264"/>
        <v>0</v>
      </c>
      <c r="AH321" s="114">
        <v>0</v>
      </c>
      <c r="AI321" s="114">
        <v>0</v>
      </c>
      <c r="AJ321" s="114">
        <f t="shared" si="265"/>
        <v>0</v>
      </c>
      <c r="AK321" s="114">
        <v>0</v>
      </c>
      <c r="AL321" s="114">
        <v>0</v>
      </c>
      <c r="AM321" s="114">
        <f t="shared" si="266"/>
        <v>0</v>
      </c>
      <c r="AN321" s="114">
        <v>0</v>
      </c>
      <c r="AO321" s="114">
        <v>0</v>
      </c>
      <c r="AP321" s="114">
        <f t="shared" si="267"/>
        <v>0</v>
      </c>
      <c r="AQ321" s="114">
        <f t="shared" si="273"/>
        <v>0</v>
      </c>
      <c r="AR321" s="114">
        <f t="shared" si="273"/>
        <v>0</v>
      </c>
      <c r="AS321" s="114">
        <f t="shared" si="268"/>
        <v>0</v>
      </c>
      <c r="AT321" s="114">
        <f t="shared" si="274"/>
        <v>0</v>
      </c>
      <c r="AU321" s="114">
        <f t="shared" si="274"/>
        <v>0</v>
      </c>
      <c r="AV321" s="114">
        <v>0</v>
      </c>
      <c r="AW321" s="114">
        <v>0</v>
      </c>
      <c r="AX321" s="114">
        <v>0</v>
      </c>
      <c r="AY321" s="114">
        <v>0</v>
      </c>
      <c r="AZ321" s="114">
        <f t="shared" si="269"/>
        <v>0</v>
      </c>
      <c r="BA321" s="114">
        <f t="shared" si="269"/>
        <v>0</v>
      </c>
    </row>
    <row r="322" spans="2:53" ht="29.25" hidden="1">
      <c r="B322" s="73" t="str">
        <f t="shared" si="235"/>
        <v>1355000590059143</v>
      </c>
      <c r="C322" s="157">
        <f t="shared" si="275"/>
        <v>2023</v>
      </c>
      <c r="D322" s="111">
        <v>15</v>
      </c>
      <c r="E322" s="111">
        <f t="shared" si="275"/>
        <v>1</v>
      </c>
      <c r="F322" s="111">
        <v>3</v>
      </c>
      <c r="G322" s="111">
        <v>5</v>
      </c>
      <c r="H322" s="111">
        <v>5000</v>
      </c>
      <c r="I322" s="157">
        <v>5900</v>
      </c>
      <c r="J322" s="157">
        <v>591</v>
      </c>
      <c r="K322" s="112">
        <v>4</v>
      </c>
      <c r="L322" s="112">
        <v>3</v>
      </c>
      <c r="M322" s="134" t="s">
        <v>280</v>
      </c>
      <c r="N322" s="114">
        <f>IFERROR(VLOOKUP($B322,[5]MEX!$B$51:$S$1084,13,0),0)</f>
        <v>0</v>
      </c>
      <c r="O322" s="114">
        <f>IFERROR(VLOOKUP($B322,[5]MEX!$B$51:$S$1084,14,0),0)</f>
        <v>0</v>
      </c>
      <c r="P322" s="114">
        <f t="shared" si="216"/>
        <v>0</v>
      </c>
      <c r="Q322" s="135" t="s">
        <v>244</v>
      </c>
      <c r="R322" s="116">
        <f>IFERROR(VLOOKUP($B322,[5]MEX!$B$51:$S$1084,17,0),0)</f>
        <v>0</v>
      </c>
      <c r="S322" s="116">
        <f>IFERROR(VLOOKUP($B322,[5]MEX!$B$51:$S$1084,18,0),0)</f>
        <v>0</v>
      </c>
      <c r="T322" s="114">
        <v>0</v>
      </c>
      <c r="U322" s="114">
        <v>0</v>
      </c>
      <c r="V322" s="114">
        <v>0</v>
      </c>
      <c r="W322" s="114">
        <v>0</v>
      </c>
      <c r="X322" s="114">
        <v>0</v>
      </c>
      <c r="Y322" s="114">
        <v>0</v>
      </c>
      <c r="Z322" s="114">
        <v>0</v>
      </c>
      <c r="AA322" s="114">
        <v>0</v>
      </c>
      <c r="AB322" s="114">
        <f t="shared" si="272"/>
        <v>0</v>
      </c>
      <c r="AC322" s="114">
        <f t="shared" si="272"/>
        <v>0</v>
      </c>
      <c r="AD322" s="114">
        <f t="shared" si="263"/>
        <v>0</v>
      </c>
      <c r="AE322" s="114">
        <v>0</v>
      </c>
      <c r="AF322" s="114">
        <v>0</v>
      </c>
      <c r="AG322" s="114">
        <f t="shared" si="264"/>
        <v>0</v>
      </c>
      <c r="AH322" s="114">
        <v>0</v>
      </c>
      <c r="AI322" s="114">
        <v>0</v>
      </c>
      <c r="AJ322" s="114">
        <f t="shared" si="265"/>
        <v>0</v>
      </c>
      <c r="AK322" s="114">
        <v>0</v>
      </c>
      <c r="AL322" s="114">
        <v>0</v>
      </c>
      <c r="AM322" s="114">
        <f t="shared" si="266"/>
        <v>0</v>
      </c>
      <c r="AN322" s="114">
        <v>0</v>
      </c>
      <c r="AO322" s="114">
        <v>0</v>
      </c>
      <c r="AP322" s="114">
        <f t="shared" si="267"/>
        <v>0</v>
      </c>
      <c r="AQ322" s="114">
        <f t="shared" si="273"/>
        <v>0</v>
      </c>
      <c r="AR322" s="114">
        <f t="shared" si="273"/>
        <v>0</v>
      </c>
      <c r="AS322" s="114">
        <f t="shared" si="268"/>
        <v>0</v>
      </c>
      <c r="AT322" s="114">
        <f t="shared" si="274"/>
        <v>0</v>
      </c>
      <c r="AU322" s="114">
        <f t="shared" si="274"/>
        <v>0</v>
      </c>
      <c r="AV322" s="114">
        <v>0</v>
      </c>
      <c r="AW322" s="114">
        <v>0</v>
      </c>
      <c r="AX322" s="114">
        <v>0</v>
      </c>
      <c r="AY322" s="114">
        <v>0</v>
      </c>
      <c r="AZ322" s="114">
        <f t="shared" si="269"/>
        <v>0</v>
      </c>
      <c r="BA322" s="114">
        <f t="shared" si="269"/>
        <v>0</v>
      </c>
    </row>
    <row r="323" spans="2:53" ht="58.5" hidden="1">
      <c r="B323" s="73" t="str">
        <f t="shared" si="235"/>
        <v>1355000590059153</v>
      </c>
      <c r="C323" s="157">
        <f t="shared" si="275"/>
        <v>2023</v>
      </c>
      <c r="D323" s="111">
        <v>15</v>
      </c>
      <c r="E323" s="111">
        <f t="shared" si="275"/>
        <v>1</v>
      </c>
      <c r="F323" s="111">
        <v>3</v>
      </c>
      <c r="G323" s="111">
        <v>5</v>
      </c>
      <c r="H323" s="111">
        <v>5000</v>
      </c>
      <c r="I323" s="157">
        <v>5900</v>
      </c>
      <c r="J323" s="157">
        <v>591</v>
      </c>
      <c r="K323" s="112">
        <v>5</v>
      </c>
      <c r="L323" s="112">
        <v>3</v>
      </c>
      <c r="M323" s="134" t="s">
        <v>281</v>
      </c>
      <c r="N323" s="114">
        <f>IFERROR(VLOOKUP($B323,[5]MEX!$B$51:$S$1084,13,0),0)</f>
        <v>0</v>
      </c>
      <c r="O323" s="114">
        <f>IFERROR(VLOOKUP($B323,[5]MEX!$B$51:$S$1084,14,0),0)</f>
        <v>0</v>
      </c>
      <c r="P323" s="114">
        <f t="shared" si="216"/>
        <v>0</v>
      </c>
      <c r="Q323" s="135" t="s">
        <v>244</v>
      </c>
      <c r="R323" s="116">
        <f>IFERROR(VLOOKUP($B323,[5]MEX!$B$51:$S$1084,17,0),0)</f>
        <v>0</v>
      </c>
      <c r="S323" s="116">
        <f>IFERROR(VLOOKUP($B323,[5]MEX!$B$51:$S$1084,18,0),0)</f>
        <v>0</v>
      </c>
      <c r="T323" s="114">
        <v>0</v>
      </c>
      <c r="U323" s="114">
        <v>0</v>
      </c>
      <c r="V323" s="114">
        <v>0</v>
      </c>
      <c r="W323" s="114">
        <v>0</v>
      </c>
      <c r="X323" s="114">
        <v>0</v>
      </c>
      <c r="Y323" s="114">
        <v>0</v>
      </c>
      <c r="Z323" s="114">
        <v>0</v>
      </c>
      <c r="AA323" s="114">
        <v>0</v>
      </c>
      <c r="AB323" s="114">
        <f t="shared" si="272"/>
        <v>0</v>
      </c>
      <c r="AC323" s="114">
        <f t="shared" si="272"/>
        <v>0</v>
      </c>
      <c r="AD323" s="114">
        <f t="shared" si="263"/>
        <v>0</v>
      </c>
      <c r="AE323" s="114">
        <v>0</v>
      </c>
      <c r="AF323" s="114">
        <v>0</v>
      </c>
      <c r="AG323" s="114">
        <f t="shared" si="264"/>
        <v>0</v>
      </c>
      <c r="AH323" s="114">
        <v>0</v>
      </c>
      <c r="AI323" s="114">
        <v>0</v>
      </c>
      <c r="AJ323" s="114">
        <f t="shared" si="265"/>
        <v>0</v>
      </c>
      <c r="AK323" s="114">
        <v>0</v>
      </c>
      <c r="AL323" s="114">
        <v>0</v>
      </c>
      <c r="AM323" s="114">
        <f t="shared" si="266"/>
        <v>0</v>
      </c>
      <c r="AN323" s="114">
        <v>0</v>
      </c>
      <c r="AO323" s="114">
        <v>0</v>
      </c>
      <c r="AP323" s="114">
        <f t="shared" si="267"/>
        <v>0</v>
      </c>
      <c r="AQ323" s="114">
        <f t="shared" si="273"/>
        <v>0</v>
      </c>
      <c r="AR323" s="114">
        <f t="shared" si="273"/>
        <v>0</v>
      </c>
      <c r="AS323" s="114">
        <f t="shared" si="268"/>
        <v>0</v>
      </c>
      <c r="AT323" s="114">
        <f t="shared" si="274"/>
        <v>0</v>
      </c>
      <c r="AU323" s="114">
        <f t="shared" si="274"/>
        <v>0</v>
      </c>
      <c r="AV323" s="114">
        <v>0</v>
      </c>
      <c r="AW323" s="114">
        <v>0</v>
      </c>
      <c r="AX323" s="114">
        <v>0</v>
      </c>
      <c r="AY323" s="114">
        <v>0</v>
      </c>
      <c r="AZ323" s="114">
        <f t="shared" si="269"/>
        <v>0</v>
      </c>
      <c r="BA323" s="114">
        <f t="shared" si="269"/>
        <v>0</v>
      </c>
    </row>
    <row r="324" spans="2:53" ht="58.5" hidden="1">
      <c r="B324" s="73" t="str">
        <f t="shared" si="235"/>
        <v>1354</v>
      </c>
      <c r="C324" s="144">
        <v>2023</v>
      </c>
      <c r="D324" s="145">
        <v>15</v>
      </c>
      <c r="E324" s="145">
        <v>1</v>
      </c>
      <c r="F324" s="145">
        <v>3</v>
      </c>
      <c r="G324" s="145">
        <v>5</v>
      </c>
      <c r="H324" s="145"/>
      <c r="I324" s="145"/>
      <c r="J324" s="146"/>
      <c r="K324" s="147"/>
      <c r="L324" s="147">
        <v>4</v>
      </c>
      <c r="M324" s="148" t="s">
        <v>282</v>
      </c>
      <c r="N324" s="149">
        <f>+N325+N333</f>
        <v>0</v>
      </c>
      <c r="O324" s="149">
        <f>+O325+O333</f>
        <v>0</v>
      </c>
      <c r="P324" s="149">
        <f t="shared" si="216"/>
        <v>0</v>
      </c>
      <c r="Q324" s="150"/>
      <c r="R324" s="149"/>
      <c r="S324" s="149"/>
      <c r="T324" s="149">
        <f>+T325+T333</f>
        <v>0</v>
      </c>
      <c r="U324" s="149">
        <f t="shared" ref="U324:AC324" si="276">+U325+U333</f>
        <v>0</v>
      </c>
      <c r="V324" s="149">
        <f t="shared" si="276"/>
        <v>0</v>
      </c>
      <c r="W324" s="149">
        <f t="shared" si="276"/>
        <v>0</v>
      </c>
      <c r="X324" s="149">
        <f t="shared" si="276"/>
        <v>0</v>
      </c>
      <c r="Y324" s="149">
        <f t="shared" si="276"/>
        <v>0</v>
      </c>
      <c r="Z324" s="149">
        <f t="shared" si="276"/>
        <v>0</v>
      </c>
      <c r="AA324" s="149">
        <f t="shared" si="276"/>
        <v>0</v>
      </c>
      <c r="AB324" s="149">
        <f t="shared" si="276"/>
        <v>0</v>
      </c>
      <c r="AC324" s="149">
        <f t="shared" si="276"/>
        <v>0</v>
      </c>
      <c r="AD324" s="149">
        <f t="shared" si="263"/>
        <v>0</v>
      </c>
      <c r="AE324" s="149">
        <f>+AE325+AE333</f>
        <v>0</v>
      </c>
      <c r="AF324" s="149">
        <f>+AF325+AF333</f>
        <v>0</v>
      </c>
      <c r="AG324" s="149">
        <f t="shared" si="264"/>
        <v>0</v>
      </c>
      <c r="AH324" s="149">
        <f>+AH325+AH333</f>
        <v>0</v>
      </c>
      <c r="AI324" s="149">
        <f>+AI325+AI333</f>
        <v>0</v>
      </c>
      <c r="AJ324" s="149">
        <f t="shared" si="265"/>
        <v>0</v>
      </c>
      <c r="AK324" s="149">
        <f>+AK325+AK333</f>
        <v>0</v>
      </c>
      <c r="AL324" s="149">
        <f>+AL325+AL333</f>
        <v>0</v>
      </c>
      <c r="AM324" s="149">
        <f t="shared" si="266"/>
        <v>0</v>
      </c>
      <c r="AN324" s="149">
        <f>+AN325+AN333</f>
        <v>0</v>
      </c>
      <c r="AO324" s="149">
        <f>+AO325+AO333</f>
        <v>0</v>
      </c>
      <c r="AP324" s="149">
        <f t="shared" si="267"/>
        <v>0</v>
      </c>
      <c r="AQ324" s="149">
        <f>+AQ325+AQ333</f>
        <v>0</v>
      </c>
      <c r="AR324" s="149">
        <f>+AR325+AR333</f>
        <v>0</v>
      </c>
      <c r="AS324" s="149">
        <f t="shared" si="268"/>
        <v>0</v>
      </c>
      <c r="AT324" s="149"/>
      <c r="AU324" s="149"/>
      <c r="AV324" s="149"/>
      <c r="AW324" s="149"/>
      <c r="AX324" s="149"/>
      <c r="AY324" s="149"/>
      <c r="AZ324" s="149"/>
      <c r="BA324" s="149"/>
    </row>
    <row r="325" spans="2:53" ht="29.25" hidden="1">
      <c r="B325" s="73" t="str">
        <f t="shared" si="235"/>
        <v>13530004</v>
      </c>
      <c r="C325" s="93">
        <v>2023</v>
      </c>
      <c r="D325" s="93">
        <v>15</v>
      </c>
      <c r="E325" s="93">
        <v>1</v>
      </c>
      <c r="F325" s="93">
        <v>3</v>
      </c>
      <c r="G325" s="93">
        <v>5</v>
      </c>
      <c r="H325" s="93">
        <v>3000</v>
      </c>
      <c r="I325" s="93"/>
      <c r="J325" s="93"/>
      <c r="K325" s="93" t="s">
        <v>46</v>
      </c>
      <c r="L325" s="93">
        <v>4</v>
      </c>
      <c r="M325" s="95" t="s">
        <v>72</v>
      </c>
      <c r="N325" s="96">
        <f>+N326+N330</f>
        <v>0</v>
      </c>
      <c r="O325" s="96">
        <f>+O326+O330</f>
        <v>0</v>
      </c>
      <c r="P325" s="96">
        <f t="shared" si="216"/>
        <v>0</v>
      </c>
      <c r="Q325" s="97" t="s">
        <v>46</v>
      </c>
      <c r="R325" s="98"/>
      <c r="S325" s="98"/>
      <c r="T325" s="96">
        <f>+T326+T330</f>
        <v>0</v>
      </c>
      <c r="U325" s="96">
        <f t="shared" ref="U325:AC325" si="277">+U326+U330</f>
        <v>0</v>
      </c>
      <c r="V325" s="96">
        <f t="shared" si="277"/>
        <v>0</v>
      </c>
      <c r="W325" s="96">
        <f t="shared" si="277"/>
        <v>0</v>
      </c>
      <c r="X325" s="96">
        <f t="shared" si="277"/>
        <v>0</v>
      </c>
      <c r="Y325" s="96">
        <f t="shared" si="277"/>
        <v>0</v>
      </c>
      <c r="Z325" s="96">
        <f t="shared" si="277"/>
        <v>0</v>
      </c>
      <c r="AA325" s="96">
        <f t="shared" si="277"/>
        <v>0</v>
      </c>
      <c r="AB325" s="96">
        <f t="shared" si="277"/>
        <v>0</v>
      </c>
      <c r="AC325" s="96">
        <f t="shared" si="277"/>
        <v>0</v>
      </c>
      <c r="AD325" s="96">
        <f t="shared" si="263"/>
        <v>0</v>
      </c>
      <c r="AE325" s="96">
        <f>+AE326+AE330</f>
        <v>0</v>
      </c>
      <c r="AF325" s="96">
        <f>+AF326+AF330</f>
        <v>0</v>
      </c>
      <c r="AG325" s="96">
        <f t="shared" si="264"/>
        <v>0</v>
      </c>
      <c r="AH325" s="96">
        <f>+AH326+AH330</f>
        <v>0</v>
      </c>
      <c r="AI325" s="96">
        <f>+AI326+AI330</f>
        <v>0</v>
      </c>
      <c r="AJ325" s="96">
        <f t="shared" si="265"/>
        <v>0</v>
      </c>
      <c r="AK325" s="96">
        <f>+AK326+AK330</f>
        <v>0</v>
      </c>
      <c r="AL325" s="96">
        <f>+AL326+AL330</f>
        <v>0</v>
      </c>
      <c r="AM325" s="96">
        <f t="shared" si="266"/>
        <v>0</v>
      </c>
      <c r="AN325" s="96">
        <f>+AN326+AN330</f>
        <v>0</v>
      </c>
      <c r="AO325" s="96">
        <f>+AO326+AO330</f>
        <v>0</v>
      </c>
      <c r="AP325" s="96">
        <f t="shared" si="267"/>
        <v>0</v>
      </c>
      <c r="AQ325" s="96">
        <f>+AQ326+AQ330</f>
        <v>0</v>
      </c>
      <c r="AR325" s="96">
        <f>+AR326+AR330</f>
        <v>0</v>
      </c>
      <c r="AS325" s="96">
        <f t="shared" si="268"/>
        <v>0</v>
      </c>
      <c r="AT325" s="96"/>
      <c r="AU325" s="96"/>
      <c r="AV325" s="96"/>
      <c r="AW325" s="96"/>
      <c r="AX325" s="96"/>
      <c r="AY325" s="96"/>
      <c r="AZ325" s="96"/>
      <c r="BA325" s="96"/>
    </row>
    <row r="326" spans="2:53" ht="29.25" hidden="1">
      <c r="B326" s="73" t="str">
        <f t="shared" si="235"/>
        <v>135300031004</v>
      </c>
      <c r="C326" s="99">
        <v>2023</v>
      </c>
      <c r="D326" s="99">
        <v>15</v>
      </c>
      <c r="E326" s="99">
        <v>1</v>
      </c>
      <c r="F326" s="99">
        <v>3</v>
      </c>
      <c r="G326" s="99">
        <v>5</v>
      </c>
      <c r="H326" s="99">
        <v>3000</v>
      </c>
      <c r="I326" s="99">
        <v>3100</v>
      </c>
      <c r="J326" s="99"/>
      <c r="K326" s="99" t="s">
        <v>46</v>
      </c>
      <c r="L326" s="99">
        <v>4</v>
      </c>
      <c r="M326" s="101" t="s">
        <v>167</v>
      </c>
      <c r="N326" s="102">
        <f>+N327</f>
        <v>0</v>
      </c>
      <c r="O326" s="102">
        <f>+O327</f>
        <v>0</v>
      </c>
      <c r="P326" s="102">
        <f t="shared" si="216"/>
        <v>0</v>
      </c>
      <c r="Q326" s="161" t="s">
        <v>46</v>
      </c>
      <c r="R326" s="162"/>
      <c r="S326" s="162"/>
      <c r="T326" s="102">
        <f>+T327</f>
        <v>0</v>
      </c>
      <c r="U326" s="102">
        <f t="shared" ref="U326:AC326" si="278">+U327</f>
        <v>0</v>
      </c>
      <c r="V326" s="102">
        <f t="shared" si="278"/>
        <v>0</v>
      </c>
      <c r="W326" s="102">
        <f t="shared" si="278"/>
        <v>0</v>
      </c>
      <c r="X326" s="102">
        <f t="shared" si="278"/>
        <v>0</v>
      </c>
      <c r="Y326" s="102">
        <f t="shared" si="278"/>
        <v>0</v>
      </c>
      <c r="Z326" s="102">
        <f t="shared" si="278"/>
        <v>0</v>
      </c>
      <c r="AA326" s="102">
        <f t="shared" si="278"/>
        <v>0</v>
      </c>
      <c r="AB326" s="102">
        <f t="shared" si="278"/>
        <v>0</v>
      </c>
      <c r="AC326" s="102">
        <f t="shared" si="278"/>
        <v>0</v>
      </c>
      <c r="AD326" s="102">
        <f t="shared" si="263"/>
        <v>0</v>
      </c>
      <c r="AE326" s="102">
        <f>+AE327</f>
        <v>0</v>
      </c>
      <c r="AF326" s="102">
        <f>+AF327</f>
        <v>0</v>
      </c>
      <c r="AG326" s="102">
        <f t="shared" si="264"/>
        <v>0</v>
      </c>
      <c r="AH326" s="102">
        <f>+AH327</f>
        <v>0</v>
      </c>
      <c r="AI326" s="102">
        <f>+AI327</f>
        <v>0</v>
      </c>
      <c r="AJ326" s="102">
        <f t="shared" si="265"/>
        <v>0</v>
      </c>
      <c r="AK326" s="102">
        <f>+AK327</f>
        <v>0</v>
      </c>
      <c r="AL326" s="102">
        <f>+AL327</f>
        <v>0</v>
      </c>
      <c r="AM326" s="102">
        <f t="shared" si="266"/>
        <v>0</v>
      </c>
      <c r="AN326" s="102">
        <f>+AN327</f>
        <v>0</v>
      </c>
      <c r="AO326" s="102">
        <f>+AO327</f>
        <v>0</v>
      </c>
      <c r="AP326" s="102">
        <f t="shared" si="267"/>
        <v>0</v>
      </c>
      <c r="AQ326" s="102">
        <f>+AQ327</f>
        <v>0</v>
      </c>
      <c r="AR326" s="102">
        <f>+AR327</f>
        <v>0</v>
      </c>
      <c r="AS326" s="102">
        <f t="shared" si="268"/>
        <v>0</v>
      </c>
      <c r="AT326" s="102"/>
      <c r="AU326" s="102"/>
      <c r="AV326" s="102"/>
      <c r="AW326" s="102"/>
      <c r="AX326" s="102"/>
      <c r="AY326" s="102"/>
      <c r="AZ326" s="102"/>
      <c r="BA326" s="102"/>
    </row>
    <row r="327" spans="2:53" ht="58.5" hidden="1">
      <c r="B327" s="73" t="str">
        <f t="shared" si="235"/>
        <v>135300031003174</v>
      </c>
      <c r="C327" s="105">
        <v>2023</v>
      </c>
      <c r="D327" s="105">
        <v>15</v>
      </c>
      <c r="E327" s="105">
        <v>1</v>
      </c>
      <c r="F327" s="105">
        <v>3</v>
      </c>
      <c r="G327" s="105">
        <v>5</v>
      </c>
      <c r="H327" s="105">
        <v>3000</v>
      </c>
      <c r="I327" s="105">
        <v>3100</v>
      </c>
      <c r="J327" s="105">
        <v>317</v>
      </c>
      <c r="K327" s="105"/>
      <c r="L327" s="105">
        <v>4</v>
      </c>
      <c r="M327" s="107" t="s">
        <v>283</v>
      </c>
      <c r="N327" s="108">
        <f>SUM(N328:N329)</f>
        <v>0</v>
      </c>
      <c r="O327" s="108">
        <f>SUM(O328:O329)</f>
        <v>0</v>
      </c>
      <c r="P327" s="108">
        <f t="shared" si="216"/>
        <v>0</v>
      </c>
      <c r="Q327" s="163" t="s">
        <v>46</v>
      </c>
      <c r="R327" s="164"/>
      <c r="S327" s="164"/>
      <c r="T327" s="108">
        <f>SUM(T328:T329)</f>
        <v>0</v>
      </c>
      <c r="U327" s="108">
        <f t="shared" ref="U327:AC327" si="279">SUM(U328:U329)</f>
        <v>0</v>
      </c>
      <c r="V327" s="108">
        <f t="shared" si="279"/>
        <v>0</v>
      </c>
      <c r="W327" s="108">
        <f t="shared" si="279"/>
        <v>0</v>
      </c>
      <c r="X327" s="108">
        <f t="shared" si="279"/>
        <v>0</v>
      </c>
      <c r="Y327" s="108">
        <f t="shared" si="279"/>
        <v>0</v>
      </c>
      <c r="Z327" s="108">
        <f t="shared" si="279"/>
        <v>0</v>
      </c>
      <c r="AA327" s="108">
        <f t="shared" si="279"/>
        <v>0</v>
      </c>
      <c r="AB327" s="108">
        <f t="shared" si="279"/>
        <v>0</v>
      </c>
      <c r="AC327" s="108">
        <f t="shared" si="279"/>
        <v>0</v>
      </c>
      <c r="AD327" s="108">
        <f t="shared" si="263"/>
        <v>0</v>
      </c>
      <c r="AE327" s="108">
        <f>SUM(AE328:AE329)</f>
        <v>0</v>
      </c>
      <c r="AF327" s="108">
        <f>SUM(AF328:AF329)</f>
        <v>0</v>
      </c>
      <c r="AG327" s="108">
        <f t="shared" si="264"/>
        <v>0</v>
      </c>
      <c r="AH327" s="108">
        <f>SUM(AH328:AH329)</f>
        <v>0</v>
      </c>
      <c r="AI327" s="108">
        <f>SUM(AI328:AI329)</f>
        <v>0</v>
      </c>
      <c r="AJ327" s="108">
        <f t="shared" si="265"/>
        <v>0</v>
      </c>
      <c r="AK327" s="108">
        <f>SUM(AK328:AK329)</f>
        <v>0</v>
      </c>
      <c r="AL327" s="108">
        <f>SUM(AL328:AL329)</f>
        <v>0</v>
      </c>
      <c r="AM327" s="108">
        <f t="shared" si="266"/>
        <v>0</v>
      </c>
      <c r="AN327" s="108">
        <f>SUM(AN328:AN329)</f>
        <v>0</v>
      </c>
      <c r="AO327" s="108">
        <f>SUM(AO328:AO329)</f>
        <v>0</v>
      </c>
      <c r="AP327" s="108">
        <f t="shared" si="267"/>
        <v>0</v>
      </c>
      <c r="AQ327" s="108">
        <f>SUM(AQ328:AQ329)</f>
        <v>0</v>
      </c>
      <c r="AR327" s="108">
        <f>SUM(AR328:AR329)</f>
        <v>0</v>
      </c>
      <c r="AS327" s="108">
        <f t="shared" si="268"/>
        <v>0</v>
      </c>
      <c r="AT327" s="108"/>
      <c r="AU327" s="108"/>
      <c r="AV327" s="108"/>
      <c r="AW327" s="108"/>
      <c r="AX327" s="108"/>
      <c r="AY327" s="108"/>
      <c r="AZ327" s="108"/>
      <c r="BA327" s="108"/>
    </row>
    <row r="328" spans="2:53" ht="58.5" hidden="1">
      <c r="B328" s="73" t="str">
        <f t="shared" si="235"/>
        <v>1353000310031714</v>
      </c>
      <c r="C328" s="157">
        <v>2023</v>
      </c>
      <c r="D328" s="111">
        <v>15</v>
      </c>
      <c r="E328" s="111">
        <v>1</v>
      </c>
      <c r="F328" s="111">
        <v>3</v>
      </c>
      <c r="G328" s="111">
        <v>5</v>
      </c>
      <c r="H328" s="157">
        <v>3000</v>
      </c>
      <c r="I328" s="157">
        <v>3100</v>
      </c>
      <c r="J328" s="157">
        <v>317</v>
      </c>
      <c r="K328" s="112">
        <v>1</v>
      </c>
      <c r="L328" s="112">
        <v>4</v>
      </c>
      <c r="M328" s="134" t="s">
        <v>169</v>
      </c>
      <c r="N328" s="114">
        <f>IFERROR(VLOOKUP($B328,[5]MEX!$B$51:$S$1084,13,0),0)</f>
        <v>0</v>
      </c>
      <c r="O328" s="114">
        <f>IFERROR(VLOOKUP($B328,[5]MEX!$B$51:$S$1084,14,0),0)</f>
        <v>0</v>
      </c>
      <c r="P328" s="114">
        <f t="shared" si="216"/>
        <v>0</v>
      </c>
      <c r="Q328" s="135" t="s">
        <v>81</v>
      </c>
      <c r="R328" s="116">
        <f>IFERROR(VLOOKUP($B328,[5]MEX!$B$51:$S$1084,17,0),0)</f>
        <v>0</v>
      </c>
      <c r="S328" s="116">
        <f>IFERROR(VLOOKUP($B328,[5]MEX!$B$51:$S$1084,18,0),0)</f>
        <v>0</v>
      </c>
      <c r="T328" s="114">
        <v>0</v>
      </c>
      <c r="U328" s="114">
        <v>0</v>
      </c>
      <c r="V328" s="114">
        <v>0</v>
      </c>
      <c r="W328" s="114">
        <v>0</v>
      </c>
      <c r="X328" s="114">
        <v>0</v>
      </c>
      <c r="Y328" s="114">
        <v>0</v>
      </c>
      <c r="Z328" s="114">
        <v>0</v>
      </c>
      <c r="AA328" s="114">
        <v>0</v>
      </c>
      <c r="AB328" s="114">
        <f>N328+T328-X328</f>
        <v>0</v>
      </c>
      <c r="AC328" s="114">
        <f>O328+U328-Y328</f>
        <v>0</v>
      </c>
      <c r="AD328" s="114">
        <f t="shared" si="263"/>
        <v>0</v>
      </c>
      <c r="AE328" s="114">
        <v>0</v>
      </c>
      <c r="AF328" s="114">
        <v>0</v>
      </c>
      <c r="AG328" s="114">
        <f t="shared" si="264"/>
        <v>0</v>
      </c>
      <c r="AH328" s="114">
        <v>0</v>
      </c>
      <c r="AI328" s="114">
        <v>0</v>
      </c>
      <c r="AJ328" s="114">
        <f t="shared" si="265"/>
        <v>0</v>
      </c>
      <c r="AK328" s="114">
        <v>0</v>
      </c>
      <c r="AL328" s="114">
        <v>0</v>
      </c>
      <c r="AM328" s="114">
        <f t="shared" si="266"/>
        <v>0</v>
      </c>
      <c r="AN328" s="114">
        <v>0</v>
      </c>
      <c r="AO328" s="114">
        <v>0</v>
      </c>
      <c r="AP328" s="114">
        <f t="shared" si="267"/>
        <v>0</v>
      </c>
      <c r="AQ328" s="114">
        <f>AB328-AE328-AH328-AK328-AN328</f>
        <v>0</v>
      </c>
      <c r="AR328" s="114">
        <f>AC328-AF328-AI328-AL328-AO328</f>
        <v>0</v>
      </c>
      <c r="AS328" s="114">
        <f t="shared" si="268"/>
        <v>0</v>
      </c>
      <c r="AT328" s="114">
        <f>R328+V328-Z328</f>
        <v>0</v>
      </c>
      <c r="AU328" s="114">
        <f>S328+W328-AA328</f>
        <v>0</v>
      </c>
      <c r="AV328" s="114">
        <v>0</v>
      </c>
      <c r="AW328" s="114">
        <v>0</v>
      </c>
      <c r="AX328" s="114">
        <v>0</v>
      </c>
      <c r="AY328" s="114">
        <v>0</v>
      </c>
      <c r="AZ328" s="114">
        <f t="shared" si="269"/>
        <v>0</v>
      </c>
      <c r="BA328" s="114">
        <f t="shared" si="269"/>
        <v>0</v>
      </c>
    </row>
    <row r="329" spans="2:53" ht="29.25" hidden="1">
      <c r="B329" s="73" t="str">
        <f t="shared" si="235"/>
        <v>1353000310031724</v>
      </c>
      <c r="C329" s="157">
        <v>2023</v>
      </c>
      <c r="D329" s="111">
        <v>15</v>
      </c>
      <c r="E329" s="111">
        <v>1</v>
      </c>
      <c r="F329" s="111">
        <v>3</v>
      </c>
      <c r="G329" s="111">
        <v>5</v>
      </c>
      <c r="H329" s="157">
        <v>3000</v>
      </c>
      <c r="I329" s="157">
        <v>3100</v>
      </c>
      <c r="J329" s="157">
        <v>317</v>
      </c>
      <c r="K329" s="112">
        <v>2</v>
      </c>
      <c r="L329" s="112">
        <v>4</v>
      </c>
      <c r="M329" s="134" t="s">
        <v>284</v>
      </c>
      <c r="N329" s="114">
        <f>IFERROR(VLOOKUP($B329,[5]MEX!$B$51:$S$1084,13,0),0)</f>
        <v>0</v>
      </c>
      <c r="O329" s="114">
        <f>IFERROR(VLOOKUP($B329,[5]MEX!$B$51:$S$1084,14,0),0)</f>
        <v>0</v>
      </c>
      <c r="P329" s="114">
        <f t="shared" si="216"/>
        <v>0</v>
      </c>
      <c r="Q329" s="135" t="s">
        <v>81</v>
      </c>
      <c r="R329" s="116">
        <f>IFERROR(VLOOKUP($B329,[5]MEX!$B$51:$S$1084,17,0),0)</f>
        <v>0</v>
      </c>
      <c r="S329" s="116">
        <f>IFERROR(VLOOKUP($B329,[5]MEX!$B$51:$S$1084,18,0),0)</f>
        <v>0</v>
      </c>
      <c r="T329" s="114">
        <v>0</v>
      </c>
      <c r="U329" s="114">
        <v>0</v>
      </c>
      <c r="V329" s="114">
        <v>0</v>
      </c>
      <c r="W329" s="114">
        <v>0</v>
      </c>
      <c r="X329" s="114">
        <v>0</v>
      </c>
      <c r="Y329" s="114">
        <v>0</v>
      </c>
      <c r="Z329" s="114">
        <v>0</v>
      </c>
      <c r="AA329" s="114">
        <v>0</v>
      </c>
      <c r="AB329" s="114">
        <f>N329+T329-X329</f>
        <v>0</v>
      </c>
      <c r="AC329" s="114">
        <f>O329+U329-Y329</f>
        <v>0</v>
      </c>
      <c r="AD329" s="114">
        <f t="shared" si="263"/>
        <v>0</v>
      </c>
      <c r="AE329" s="114">
        <v>0</v>
      </c>
      <c r="AF329" s="114">
        <v>0</v>
      </c>
      <c r="AG329" s="114">
        <f t="shared" si="264"/>
        <v>0</v>
      </c>
      <c r="AH329" s="114">
        <v>0</v>
      </c>
      <c r="AI329" s="114">
        <v>0</v>
      </c>
      <c r="AJ329" s="114">
        <f t="shared" si="265"/>
        <v>0</v>
      </c>
      <c r="AK329" s="114">
        <v>0</v>
      </c>
      <c r="AL329" s="114">
        <v>0</v>
      </c>
      <c r="AM329" s="114">
        <f t="shared" si="266"/>
        <v>0</v>
      </c>
      <c r="AN329" s="114">
        <v>0</v>
      </c>
      <c r="AO329" s="114">
        <v>0</v>
      </c>
      <c r="AP329" s="114">
        <f t="shared" si="267"/>
        <v>0</v>
      </c>
      <c r="AQ329" s="114">
        <f>AB329-AE329-AH329-AK329-AN329</f>
        <v>0</v>
      </c>
      <c r="AR329" s="114">
        <f>AC329-AF329-AI329-AL329-AO329</f>
        <v>0</v>
      </c>
      <c r="AS329" s="114">
        <f t="shared" si="268"/>
        <v>0</v>
      </c>
      <c r="AT329" s="114">
        <f>R329+V329-Z329</f>
        <v>0</v>
      </c>
      <c r="AU329" s="114">
        <f>S329+W329-AA329</f>
        <v>0</v>
      </c>
      <c r="AV329" s="114">
        <v>0</v>
      </c>
      <c r="AW329" s="114">
        <v>0</v>
      </c>
      <c r="AX329" s="114">
        <v>0</v>
      </c>
      <c r="AY329" s="114">
        <v>0</v>
      </c>
      <c r="AZ329" s="114">
        <f t="shared" si="269"/>
        <v>0</v>
      </c>
      <c r="BA329" s="114">
        <f t="shared" si="269"/>
        <v>0</v>
      </c>
    </row>
    <row r="330" spans="2:53" ht="29.25" hidden="1">
      <c r="B330" s="73" t="str">
        <f t="shared" si="235"/>
        <v>135300036004</v>
      </c>
      <c r="C330" s="99">
        <v>2023</v>
      </c>
      <c r="D330" s="99">
        <v>15</v>
      </c>
      <c r="E330" s="99">
        <v>1</v>
      </c>
      <c r="F330" s="99">
        <v>3</v>
      </c>
      <c r="G330" s="99">
        <v>5</v>
      </c>
      <c r="H330" s="99">
        <v>3000</v>
      </c>
      <c r="I330" s="99">
        <v>3600</v>
      </c>
      <c r="J330" s="99"/>
      <c r="K330" s="99" t="s">
        <v>46</v>
      </c>
      <c r="L330" s="99">
        <v>4</v>
      </c>
      <c r="M330" s="101" t="s">
        <v>285</v>
      </c>
      <c r="N330" s="102">
        <f>+N331</f>
        <v>0</v>
      </c>
      <c r="O330" s="102">
        <f>+O331</f>
        <v>0</v>
      </c>
      <c r="P330" s="102">
        <f t="shared" ref="P330:P393" si="280">+O330+N330</f>
        <v>0</v>
      </c>
      <c r="Q330" s="161" t="s">
        <v>46</v>
      </c>
      <c r="R330" s="162"/>
      <c r="S330" s="162"/>
      <c r="T330" s="102">
        <f t="shared" ref="T330:AC331" si="281">+T331</f>
        <v>0</v>
      </c>
      <c r="U330" s="102">
        <f t="shared" si="281"/>
        <v>0</v>
      </c>
      <c r="V330" s="102">
        <f t="shared" si="281"/>
        <v>0</v>
      </c>
      <c r="W330" s="102">
        <f t="shared" si="281"/>
        <v>0</v>
      </c>
      <c r="X330" s="102">
        <f t="shared" si="281"/>
        <v>0</v>
      </c>
      <c r="Y330" s="102">
        <f t="shared" si="281"/>
        <v>0</v>
      </c>
      <c r="Z330" s="102">
        <f t="shared" si="281"/>
        <v>0</v>
      </c>
      <c r="AA330" s="102">
        <f t="shared" si="281"/>
        <v>0</v>
      </c>
      <c r="AB330" s="102">
        <f t="shared" si="281"/>
        <v>0</v>
      </c>
      <c r="AC330" s="102">
        <f t="shared" si="281"/>
        <v>0</v>
      </c>
      <c r="AD330" s="102">
        <f t="shared" si="263"/>
        <v>0</v>
      </c>
      <c r="AE330" s="102">
        <f>+AE331</f>
        <v>0</v>
      </c>
      <c r="AF330" s="102">
        <f>+AF331</f>
        <v>0</v>
      </c>
      <c r="AG330" s="102">
        <f t="shared" si="264"/>
        <v>0</v>
      </c>
      <c r="AH330" s="102">
        <f>+AH331</f>
        <v>0</v>
      </c>
      <c r="AI330" s="102">
        <f>+AI331</f>
        <v>0</v>
      </c>
      <c r="AJ330" s="102">
        <f t="shared" si="265"/>
        <v>0</v>
      </c>
      <c r="AK330" s="102">
        <f>+AK331</f>
        <v>0</v>
      </c>
      <c r="AL330" s="102">
        <f>+AL331</f>
        <v>0</v>
      </c>
      <c r="AM330" s="102">
        <f t="shared" si="266"/>
        <v>0</v>
      </c>
      <c r="AN330" s="102">
        <f>+AN331</f>
        <v>0</v>
      </c>
      <c r="AO330" s="102">
        <f>+AO331</f>
        <v>0</v>
      </c>
      <c r="AP330" s="102">
        <f t="shared" si="267"/>
        <v>0</v>
      </c>
      <c r="AQ330" s="102">
        <f>+AQ331</f>
        <v>0</v>
      </c>
      <c r="AR330" s="102">
        <f>+AR331</f>
        <v>0</v>
      </c>
      <c r="AS330" s="102">
        <f t="shared" si="268"/>
        <v>0</v>
      </c>
      <c r="AT330" s="102"/>
      <c r="AU330" s="102"/>
      <c r="AV330" s="102"/>
      <c r="AW330" s="102"/>
      <c r="AX330" s="102"/>
      <c r="AY330" s="102"/>
      <c r="AZ330" s="102"/>
      <c r="BA330" s="102"/>
    </row>
    <row r="331" spans="2:53" ht="87.75" hidden="1">
      <c r="B331" s="73" t="str">
        <f t="shared" si="235"/>
        <v>135300036003614</v>
      </c>
      <c r="C331" s="105">
        <v>2023</v>
      </c>
      <c r="D331" s="105">
        <v>15</v>
      </c>
      <c r="E331" s="105">
        <v>1</v>
      </c>
      <c r="F331" s="105">
        <v>3</v>
      </c>
      <c r="G331" s="105">
        <v>5</v>
      </c>
      <c r="H331" s="105">
        <v>3000</v>
      </c>
      <c r="I331" s="105">
        <v>3600</v>
      </c>
      <c r="J331" s="105">
        <v>361</v>
      </c>
      <c r="K331" s="105"/>
      <c r="L331" s="105">
        <v>4</v>
      </c>
      <c r="M331" s="107" t="s">
        <v>286</v>
      </c>
      <c r="N331" s="108">
        <f>+N332</f>
        <v>0</v>
      </c>
      <c r="O331" s="108">
        <f>+O332</f>
        <v>0</v>
      </c>
      <c r="P331" s="108">
        <f t="shared" si="280"/>
        <v>0</v>
      </c>
      <c r="Q331" s="163" t="s">
        <v>46</v>
      </c>
      <c r="R331" s="164"/>
      <c r="S331" s="164"/>
      <c r="T331" s="108">
        <f t="shared" si="281"/>
        <v>0</v>
      </c>
      <c r="U331" s="108">
        <f t="shared" si="281"/>
        <v>0</v>
      </c>
      <c r="V331" s="108">
        <f t="shared" si="281"/>
        <v>0</v>
      </c>
      <c r="W331" s="108">
        <f t="shared" si="281"/>
        <v>0</v>
      </c>
      <c r="X331" s="108">
        <f t="shared" si="281"/>
        <v>0</v>
      </c>
      <c r="Y331" s="108">
        <f t="shared" si="281"/>
        <v>0</v>
      </c>
      <c r="Z331" s="108">
        <f t="shared" si="281"/>
        <v>0</v>
      </c>
      <c r="AA331" s="108">
        <f t="shared" si="281"/>
        <v>0</v>
      </c>
      <c r="AB331" s="108">
        <f t="shared" si="281"/>
        <v>0</v>
      </c>
      <c r="AC331" s="108">
        <f t="shared" si="281"/>
        <v>0</v>
      </c>
      <c r="AD331" s="108">
        <f t="shared" si="263"/>
        <v>0</v>
      </c>
      <c r="AE331" s="108">
        <f>+AE332</f>
        <v>0</v>
      </c>
      <c r="AF331" s="108">
        <f>+AF332</f>
        <v>0</v>
      </c>
      <c r="AG331" s="108">
        <f t="shared" si="264"/>
        <v>0</v>
      </c>
      <c r="AH331" s="108">
        <f>+AH332</f>
        <v>0</v>
      </c>
      <c r="AI331" s="108">
        <f>+AI332</f>
        <v>0</v>
      </c>
      <c r="AJ331" s="108">
        <f t="shared" si="265"/>
        <v>0</v>
      </c>
      <c r="AK331" s="108">
        <f>+AK332</f>
        <v>0</v>
      </c>
      <c r="AL331" s="108">
        <f>+AL332</f>
        <v>0</v>
      </c>
      <c r="AM331" s="108">
        <f t="shared" si="266"/>
        <v>0</v>
      </c>
      <c r="AN331" s="108">
        <f>+AN332</f>
        <v>0</v>
      </c>
      <c r="AO331" s="108">
        <f>+AO332</f>
        <v>0</v>
      </c>
      <c r="AP331" s="108">
        <f t="shared" si="267"/>
        <v>0</v>
      </c>
      <c r="AQ331" s="108">
        <f>+AQ332</f>
        <v>0</v>
      </c>
      <c r="AR331" s="108">
        <f>+AR332</f>
        <v>0</v>
      </c>
      <c r="AS331" s="108">
        <f t="shared" si="268"/>
        <v>0</v>
      </c>
      <c r="AT331" s="108"/>
      <c r="AU331" s="108"/>
      <c r="AV331" s="108"/>
      <c r="AW331" s="108"/>
      <c r="AX331" s="108"/>
      <c r="AY331" s="108"/>
      <c r="AZ331" s="108"/>
      <c r="BA331" s="108"/>
    </row>
    <row r="332" spans="2:53" ht="58.5" hidden="1">
      <c r="B332" s="73" t="str">
        <f t="shared" si="235"/>
        <v>1353000360036114</v>
      </c>
      <c r="C332" s="157">
        <v>2023</v>
      </c>
      <c r="D332" s="111">
        <v>15</v>
      </c>
      <c r="E332" s="111">
        <v>1</v>
      </c>
      <c r="F332" s="111">
        <v>3</v>
      </c>
      <c r="G332" s="111">
        <v>5</v>
      </c>
      <c r="H332" s="111">
        <v>3000</v>
      </c>
      <c r="I332" s="157">
        <v>3600</v>
      </c>
      <c r="J332" s="157">
        <v>361</v>
      </c>
      <c r="K332" s="112">
        <v>1</v>
      </c>
      <c r="L332" s="112">
        <v>4</v>
      </c>
      <c r="M332" s="134" t="s">
        <v>287</v>
      </c>
      <c r="N332" s="114">
        <f>IFERROR(VLOOKUP($B332,[5]MEX!$B$51:$S$1084,13,0),0)</f>
        <v>0</v>
      </c>
      <c r="O332" s="114">
        <f>IFERROR(VLOOKUP($B332,[5]MEX!$B$51:$S$1084,14,0),0)</f>
        <v>0</v>
      </c>
      <c r="P332" s="114">
        <f t="shared" si="280"/>
        <v>0</v>
      </c>
      <c r="Q332" s="135" t="s">
        <v>81</v>
      </c>
      <c r="R332" s="116">
        <f>IFERROR(VLOOKUP($B332,[5]MEX!$B$51:$S$1084,17,0),0)</f>
        <v>0</v>
      </c>
      <c r="S332" s="116">
        <f>IFERROR(VLOOKUP($B332,[5]MEX!$B$51:$S$1084,18,0),0)</f>
        <v>0</v>
      </c>
      <c r="T332" s="114">
        <v>0</v>
      </c>
      <c r="U332" s="114">
        <v>0</v>
      </c>
      <c r="V332" s="114">
        <v>0</v>
      </c>
      <c r="W332" s="114">
        <v>0</v>
      </c>
      <c r="X332" s="114">
        <v>0</v>
      </c>
      <c r="Y332" s="114">
        <v>0</v>
      </c>
      <c r="Z332" s="114">
        <v>0</v>
      </c>
      <c r="AA332" s="114">
        <v>0</v>
      </c>
      <c r="AB332" s="114">
        <f>N332+T332-X332</f>
        <v>0</v>
      </c>
      <c r="AC332" s="114">
        <f>O332+U332-Y332</f>
        <v>0</v>
      </c>
      <c r="AD332" s="114">
        <f t="shared" si="263"/>
        <v>0</v>
      </c>
      <c r="AE332" s="114">
        <v>0</v>
      </c>
      <c r="AF332" s="114">
        <v>0</v>
      </c>
      <c r="AG332" s="114">
        <f t="shared" si="264"/>
        <v>0</v>
      </c>
      <c r="AH332" s="114">
        <v>0</v>
      </c>
      <c r="AI332" s="114">
        <v>0</v>
      </c>
      <c r="AJ332" s="114">
        <f t="shared" si="265"/>
        <v>0</v>
      </c>
      <c r="AK332" s="114">
        <v>0</v>
      </c>
      <c r="AL332" s="114">
        <v>0</v>
      </c>
      <c r="AM332" s="114">
        <f t="shared" si="266"/>
        <v>0</v>
      </c>
      <c r="AN332" s="114">
        <v>0</v>
      </c>
      <c r="AO332" s="114">
        <v>0</v>
      </c>
      <c r="AP332" s="114">
        <f t="shared" si="267"/>
        <v>0</v>
      </c>
      <c r="AQ332" s="114">
        <f>AB332-AE332-AH332-AK332-AN332</f>
        <v>0</v>
      </c>
      <c r="AR332" s="114">
        <f>AC332-AF332-AI332-AL332-AO332</f>
        <v>0</v>
      </c>
      <c r="AS332" s="114">
        <f t="shared" si="268"/>
        <v>0</v>
      </c>
      <c r="AT332" s="114">
        <f>R332+V332-Z332</f>
        <v>0</v>
      </c>
      <c r="AU332" s="114">
        <f>S332+W332-AA332</f>
        <v>0</v>
      </c>
      <c r="AV332" s="114">
        <v>0</v>
      </c>
      <c r="AW332" s="114">
        <v>0</v>
      </c>
      <c r="AX332" s="114">
        <v>0</v>
      </c>
      <c r="AY332" s="114">
        <v>0</v>
      </c>
      <c r="AZ332" s="114">
        <f t="shared" si="269"/>
        <v>0</v>
      </c>
      <c r="BA332" s="114">
        <f t="shared" si="269"/>
        <v>0</v>
      </c>
    </row>
    <row r="333" spans="2:53" ht="29.25" hidden="1">
      <c r="B333" s="73" t="str">
        <f t="shared" si="235"/>
        <v>13550004</v>
      </c>
      <c r="C333" s="93">
        <v>2023</v>
      </c>
      <c r="D333" s="93">
        <v>15</v>
      </c>
      <c r="E333" s="93">
        <v>1</v>
      </c>
      <c r="F333" s="93">
        <v>3</v>
      </c>
      <c r="G333" s="93">
        <v>5</v>
      </c>
      <c r="H333" s="93">
        <v>5000</v>
      </c>
      <c r="I333" s="93"/>
      <c r="J333" s="93"/>
      <c r="K333" s="93" t="s">
        <v>46</v>
      </c>
      <c r="L333" s="93">
        <v>4</v>
      </c>
      <c r="M333" s="95" t="s">
        <v>130</v>
      </c>
      <c r="N333" s="96">
        <f>+N334+N349+N360+N363</f>
        <v>0</v>
      </c>
      <c r="O333" s="96">
        <f>+O334+O349+O360+O363</f>
        <v>0</v>
      </c>
      <c r="P333" s="96">
        <f t="shared" si="280"/>
        <v>0</v>
      </c>
      <c r="Q333" s="97" t="s">
        <v>46</v>
      </c>
      <c r="R333" s="98"/>
      <c r="S333" s="98"/>
      <c r="T333" s="96">
        <f>+T334+T349+T360+T363</f>
        <v>0</v>
      </c>
      <c r="U333" s="96">
        <f t="shared" ref="U333:AC333" si="282">+U334+U349+U360+U363</f>
        <v>0</v>
      </c>
      <c r="V333" s="96">
        <f t="shared" si="282"/>
        <v>0</v>
      </c>
      <c r="W333" s="96">
        <f t="shared" si="282"/>
        <v>0</v>
      </c>
      <c r="X333" s="96">
        <f t="shared" si="282"/>
        <v>0</v>
      </c>
      <c r="Y333" s="96">
        <f t="shared" si="282"/>
        <v>0</v>
      </c>
      <c r="Z333" s="96">
        <f t="shared" si="282"/>
        <v>0</v>
      </c>
      <c r="AA333" s="96">
        <f t="shared" si="282"/>
        <v>0</v>
      </c>
      <c r="AB333" s="96">
        <f t="shared" si="282"/>
        <v>0</v>
      </c>
      <c r="AC333" s="96">
        <f t="shared" si="282"/>
        <v>0</v>
      </c>
      <c r="AD333" s="96">
        <f t="shared" si="263"/>
        <v>0</v>
      </c>
      <c r="AE333" s="96">
        <f>+AE334+AE349+AE360+AE363</f>
        <v>0</v>
      </c>
      <c r="AF333" s="96">
        <f>+AF334+AF349+AF360+AF363</f>
        <v>0</v>
      </c>
      <c r="AG333" s="96">
        <f t="shared" si="264"/>
        <v>0</v>
      </c>
      <c r="AH333" s="96">
        <f>+AH334+AH349+AH360+AH363</f>
        <v>0</v>
      </c>
      <c r="AI333" s="96">
        <f>+AI334+AI349+AI360+AI363</f>
        <v>0</v>
      </c>
      <c r="AJ333" s="96">
        <f t="shared" si="265"/>
        <v>0</v>
      </c>
      <c r="AK333" s="96">
        <f>+AK334+AK349+AK360+AK363</f>
        <v>0</v>
      </c>
      <c r="AL333" s="96">
        <f>+AL334+AL349+AL360+AL363</f>
        <v>0</v>
      </c>
      <c r="AM333" s="96">
        <f t="shared" si="266"/>
        <v>0</v>
      </c>
      <c r="AN333" s="96">
        <f>+AN334+AN349+AN360+AN363</f>
        <v>0</v>
      </c>
      <c r="AO333" s="96">
        <f>+AO334+AO349+AO360+AO363</f>
        <v>0</v>
      </c>
      <c r="AP333" s="96">
        <f t="shared" si="267"/>
        <v>0</v>
      </c>
      <c r="AQ333" s="96">
        <f>+AQ334+AQ349+AQ360+AQ363</f>
        <v>0</v>
      </c>
      <c r="AR333" s="96">
        <f>+AR334+AR349+AR360+AR363</f>
        <v>0</v>
      </c>
      <c r="AS333" s="96">
        <f t="shared" si="268"/>
        <v>0</v>
      </c>
      <c r="AT333" s="96"/>
      <c r="AU333" s="96"/>
      <c r="AV333" s="96"/>
      <c r="AW333" s="96"/>
      <c r="AX333" s="96"/>
      <c r="AY333" s="96"/>
      <c r="AZ333" s="96"/>
      <c r="BA333" s="96"/>
    </row>
    <row r="334" spans="2:53" ht="29.25" hidden="1">
      <c r="B334" s="73" t="str">
        <f t="shared" si="235"/>
        <v>135500051004</v>
      </c>
      <c r="C334" s="99">
        <v>2023</v>
      </c>
      <c r="D334" s="99">
        <v>15</v>
      </c>
      <c r="E334" s="99">
        <v>1</v>
      </c>
      <c r="F334" s="99">
        <v>3</v>
      </c>
      <c r="G334" s="99">
        <v>5</v>
      </c>
      <c r="H334" s="99">
        <v>5000</v>
      </c>
      <c r="I334" s="99">
        <v>5100</v>
      </c>
      <c r="J334" s="99"/>
      <c r="K334" s="99"/>
      <c r="L334" s="99">
        <v>4</v>
      </c>
      <c r="M334" s="101" t="s">
        <v>131</v>
      </c>
      <c r="N334" s="102">
        <f>+N335</f>
        <v>0</v>
      </c>
      <c r="O334" s="102">
        <f>+O335</f>
        <v>0</v>
      </c>
      <c r="P334" s="102">
        <f t="shared" si="280"/>
        <v>0</v>
      </c>
      <c r="Q334" s="161"/>
      <c r="R334" s="162"/>
      <c r="S334" s="162"/>
      <c r="T334" s="102">
        <f>+T335</f>
        <v>0</v>
      </c>
      <c r="U334" s="102">
        <f t="shared" ref="U334:AC334" si="283">+U335</f>
        <v>0</v>
      </c>
      <c r="V334" s="102">
        <f t="shared" si="283"/>
        <v>0</v>
      </c>
      <c r="W334" s="102">
        <f t="shared" si="283"/>
        <v>0</v>
      </c>
      <c r="X334" s="102">
        <f t="shared" si="283"/>
        <v>0</v>
      </c>
      <c r="Y334" s="102">
        <f t="shared" si="283"/>
        <v>0</v>
      </c>
      <c r="Z334" s="102">
        <f t="shared" si="283"/>
        <v>0</v>
      </c>
      <c r="AA334" s="102">
        <f t="shared" si="283"/>
        <v>0</v>
      </c>
      <c r="AB334" s="102">
        <f t="shared" si="283"/>
        <v>0</v>
      </c>
      <c r="AC334" s="102">
        <f t="shared" si="283"/>
        <v>0</v>
      </c>
      <c r="AD334" s="102">
        <f t="shared" si="263"/>
        <v>0</v>
      </c>
      <c r="AE334" s="102">
        <f>+AE335</f>
        <v>0</v>
      </c>
      <c r="AF334" s="102">
        <f>+AF335</f>
        <v>0</v>
      </c>
      <c r="AG334" s="102">
        <f t="shared" si="264"/>
        <v>0</v>
      </c>
      <c r="AH334" s="102">
        <f>+AH335</f>
        <v>0</v>
      </c>
      <c r="AI334" s="102">
        <f>+AI335</f>
        <v>0</v>
      </c>
      <c r="AJ334" s="102">
        <f t="shared" si="265"/>
        <v>0</v>
      </c>
      <c r="AK334" s="102">
        <f>+AK335</f>
        <v>0</v>
      </c>
      <c r="AL334" s="102">
        <f>+AL335</f>
        <v>0</v>
      </c>
      <c r="AM334" s="102">
        <f t="shared" si="266"/>
        <v>0</v>
      </c>
      <c r="AN334" s="102">
        <f>+AN335</f>
        <v>0</v>
      </c>
      <c r="AO334" s="102">
        <f>+AO335</f>
        <v>0</v>
      </c>
      <c r="AP334" s="102">
        <f t="shared" si="267"/>
        <v>0</v>
      </c>
      <c r="AQ334" s="102">
        <f>+AQ335</f>
        <v>0</v>
      </c>
      <c r="AR334" s="102">
        <f>+AR335</f>
        <v>0</v>
      </c>
      <c r="AS334" s="102">
        <f t="shared" si="268"/>
        <v>0</v>
      </c>
      <c r="AT334" s="102"/>
      <c r="AU334" s="102"/>
      <c r="AV334" s="102"/>
      <c r="AW334" s="102"/>
      <c r="AX334" s="102"/>
      <c r="AY334" s="102"/>
      <c r="AZ334" s="102"/>
      <c r="BA334" s="102"/>
    </row>
    <row r="335" spans="2:53" ht="58.5" hidden="1">
      <c r="B335" s="73" t="str">
        <f t="shared" si="235"/>
        <v>135500051005154</v>
      </c>
      <c r="C335" s="105">
        <v>2023</v>
      </c>
      <c r="D335" s="105">
        <v>15</v>
      </c>
      <c r="E335" s="105">
        <v>1</v>
      </c>
      <c r="F335" s="105">
        <v>3</v>
      </c>
      <c r="G335" s="105">
        <v>5</v>
      </c>
      <c r="H335" s="105">
        <v>5000</v>
      </c>
      <c r="I335" s="105">
        <v>5100</v>
      </c>
      <c r="J335" s="105">
        <v>515</v>
      </c>
      <c r="K335" s="105"/>
      <c r="L335" s="105">
        <v>4</v>
      </c>
      <c r="M335" s="107" t="s">
        <v>132</v>
      </c>
      <c r="N335" s="108">
        <f>SUM(N336:N348)</f>
        <v>0</v>
      </c>
      <c r="O335" s="108">
        <f>SUM(O336:O348)</f>
        <v>0</v>
      </c>
      <c r="P335" s="108">
        <f t="shared" si="280"/>
        <v>0</v>
      </c>
      <c r="Q335" s="163" t="s">
        <v>46</v>
      </c>
      <c r="R335" s="164"/>
      <c r="S335" s="164"/>
      <c r="T335" s="108">
        <f>SUM(T336:T348)</f>
        <v>0</v>
      </c>
      <c r="U335" s="108">
        <f t="shared" ref="U335:AC335" si="284">SUM(U336:U348)</f>
        <v>0</v>
      </c>
      <c r="V335" s="108">
        <f t="shared" si="284"/>
        <v>0</v>
      </c>
      <c r="W335" s="108">
        <f t="shared" si="284"/>
        <v>0</v>
      </c>
      <c r="X335" s="108">
        <f t="shared" si="284"/>
        <v>0</v>
      </c>
      <c r="Y335" s="108">
        <f t="shared" si="284"/>
        <v>0</v>
      </c>
      <c r="Z335" s="108">
        <f t="shared" si="284"/>
        <v>0</v>
      </c>
      <c r="AA335" s="108">
        <f t="shared" si="284"/>
        <v>0</v>
      </c>
      <c r="AB335" s="108">
        <f t="shared" si="284"/>
        <v>0</v>
      </c>
      <c r="AC335" s="108">
        <f t="shared" si="284"/>
        <v>0</v>
      </c>
      <c r="AD335" s="108">
        <f t="shared" si="263"/>
        <v>0</v>
      </c>
      <c r="AE335" s="108">
        <f>SUM(AE336:AE348)</f>
        <v>0</v>
      </c>
      <c r="AF335" s="108">
        <f>SUM(AF336:AF348)</f>
        <v>0</v>
      </c>
      <c r="AG335" s="108">
        <f t="shared" si="264"/>
        <v>0</v>
      </c>
      <c r="AH335" s="108">
        <f>SUM(AH336:AH348)</f>
        <v>0</v>
      </c>
      <c r="AI335" s="108">
        <f>SUM(AI336:AI348)</f>
        <v>0</v>
      </c>
      <c r="AJ335" s="108">
        <f t="shared" si="265"/>
        <v>0</v>
      </c>
      <c r="AK335" s="108">
        <f>SUM(AK336:AK348)</f>
        <v>0</v>
      </c>
      <c r="AL335" s="108">
        <f>SUM(AL336:AL348)</f>
        <v>0</v>
      </c>
      <c r="AM335" s="108">
        <f t="shared" si="266"/>
        <v>0</v>
      </c>
      <c r="AN335" s="108">
        <f>SUM(AN336:AN348)</f>
        <v>0</v>
      </c>
      <c r="AO335" s="108">
        <f>SUM(AO336:AO348)</f>
        <v>0</v>
      </c>
      <c r="AP335" s="108">
        <f t="shared" si="267"/>
        <v>0</v>
      </c>
      <c r="AQ335" s="108">
        <f>SUM(AQ336:AQ348)</f>
        <v>0</v>
      </c>
      <c r="AR335" s="108">
        <f>SUM(AR336:AR348)</f>
        <v>0</v>
      </c>
      <c r="AS335" s="108">
        <f t="shared" si="268"/>
        <v>0</v>
      </c>
      <c r="AT335" s="108"/>
      <c r="AU335" s="108"/>
      <c r="AV335" s="108"/>
      <c r="AW335" s="108"/>
      <c r="AX335" s="108"/>
      <c r="AY335" s="108"/>
      <c r="AZ335" s="108"/>
      <c r="BA335" s="108"/>
    </row>
    <row r="336" spans="2:53" ht="29.25" hidden="1">
      <c r="B336" s="73" t="str">
        <f t="shared" si="235"/>
        <v>1355000510051514</v>
      </c>
      <c r="C336" s="157">
        <v>2023</v>
      </c>
      <c r="D336" s="111">
        <v>15</v>
      </c>
      <c r="E336" s="111">
        <v>1</v>
      </c>
      <c r="F336" s="111">
        <v>3</v>
      </c>
      <c r="G336" s="111">
        <v>5</v>
      </c>
      <c r="H336" s="157">
        <v>5000</v>
      </c>
      <c r="I336" s="157">
        <v>5100</v>
      </c>
      <c r="J336" s="157">
        <v>515</v>
      </c>
      <c r="K336" s="112">
        <v>1</v>
      </c>
      <c r="L336" s="112">
        <v>4</v>
      </c>
      <c r="M336" s="134" t="s">
        <v>288</v>
      </c>
      <c r="N336" s="114">
        <f>IFERROR(VLOOKUP($B336,[5]MEX!$B$51:$S$1084,13,0),0)</f>
        <v>0</v>
      </c>
      <c r="O336" s="114">
        <f>IFERROR(VLOOKUP($B336,[5]MEX!$B$51:$S$1084,14,0),0)</f>
        <v>0</v>
      </c>
      <c r="P336" s="114">
        <f t="shared" si="280"/>
        <v>0</v>
      </c>
      <c r="Q336" s="135" t="s">
        <v>60</v>
      </c>
      <c r="R336" s="116">
        <f>IFERROR(VLOOKUP($B336,[5]MEX!$B$51:$S$1084,17,0),0)</f>
        <v>0</v>
      </c>
      <c r="S336" s="116">
        <f>IFERROR(VLOOKUP($B336,[5]MEX!$B$51:$S$1084,18,0),0)</f>
        <v>0</v>
      </c>
      <c r="T336" s="114">
        <v>0</v>
      </c>
      <c r="U336" s="114">
        <v>0</v>
      </c>
      <c r="V336" s="114">
        <v>0</v>
      </c>
      <c r="W336" s="114">
        <v>0</v>
      </c>
      <c r="X336" s="114">
        <v>0</v>
      </c>
      <c r="Y336" s="114">
        <v>0</v>
      </c>
      <c r="Z336" s="114">
        <v>0</v>
      </c>
      <c r="AA336" s="114">
        <v>0</v>
      </c>
      <c r="AB336" s="114">
        <f t="shared" ref="AB336:AC348" si="285">N336+T336-X336</f>
        <v>0</v>
      </c>
      <c r="AC336" s="114">
        <f t="shared" si="285"/>
        <v>0</v>
      </c>
      <c r="AD336" s="114">
        <f t="shared" si="263"/>
        <v>0</v>
      </c>
      <c r="AE336" s="114">
        <v>0</v>
      </c>
      <c r="AF336" s="114">
        <v>0</v>
      </c>
      <c r="AG336" s="114">
        <f t="shared" si="264"/>
        <v>0</v>
      </c>
      <c r="AH336" s="114">
        <v>0</v>
      </c>
      <c r="AI336" s="114">
        <v>0</v>
      </c>
      <c r="AJ336" s="114">
        <f t="shared" si="265"/>
        <v>0</v>
      </c>
      <c r="AK336" s="114">
        <v>0</v>
      </c>
      <c r="AL336" s="114">
        <v>0</v>
      </c>
      <c r="AM336" s="114">
        <f t="shared" si="266"/>
        <v>0</v>
      </c>
      <c r="AN336" s="114">
        <v>0</v>
      </c>
      <c r="AO336" s="114">
        <v>0</v>
      </c>
      <c r="AP336" s="114">
        <f t="shared" si="267"/>
        <v>0</v>
      </c>
      <c r="AQ336" s="114">
        <f t="shared" ref="AQ336:AR348" si="286">AB336-AE336-AH336-AK336-AN336</f>
        <v>0</v>
      </c>
      <c r="AR336" s="114">
        <f t="shared" si="286"/>
        <v>0</v>
      </c>
      <c r="AS336" s="114">
        <f t="shared" si="268"/>
        <v>0</v>
      </c>
      <c r="AT336" s="114">
        <f t="shared" ref="AT336:AU348" si="287">R336+V336-Z336</f>
        <v>0</v>
      </c>
      <c r="AU336" s="114">
        <f t="shared" si="287"/>
        <v>0</v>
      </c>
      <c r="AV336" s="114">
        <v>0</v>
      </c>
      <c r="AW336" s="114">
        <v>0</v>
      </c>
      <c r="AX336" s="114">
        <v>0</v>
      </c>
      <c r="AY336" s="114">
        <v>0</v>
      </c>
      <c r="AZ336" s="114">
        <f t="shared" si="269"/>
        <v>0</v>
      </c>
      <c r="BA336" s="114">
        <f t="shared" si="269"/>
        <v>0</v>
      </c>
    </row>
    <row r="337" spans="2:53" ht="29.25" hidden="1">
      <c r="B337" s="73" t="str">
        <f t="shared" si="235"/>
        <v>1355000510051524</v>
      </c>
      <c r="C337" s="157">
        <v>2023</v>
      </c>
      <c r="D337" s="111">
        <v>15</v>
      </c>
      <c r="E337" s="111">
        <v>1</v>
      </c>
      <c r="F337" s="111">
        <v>3</v>
      </c>
      <c r="G337" s="111">
        <v>5</v>
      </c>
      <c r="H337" s="157">
        <v>5000</v>
      </c>
      <c r="I337" s="157">
        <v>5100</v>
      </c>
      <c r="J337" s="157">
        <v>515</v>
      </c>
      <c r="K337" s="112">
        <v>2</v>
      </c>
      <c r="L337" s="112">
        <v>4</v>
      </c>
      <c r="M337" s="134" t="s">
        <v>179</v>
      </c>
      <c r="N337" s="114">
        <f>IFERROR(VLOOKUP($B337,[5]MEX!$B$51:$S$1084,13,0),0)</f>
        <v>0</v>
      </c>
      <c r="O337" s="114">
        <f>IFERROR(VLOOKUP($B337,[5]MEX!$B$51:$S$1084,14,0),0)</f>
        <v>0</v>
      </c>
      <c r="P337" s="114">
        <f t="shared" si="280"/>
        <v>0</v>
      </c>
      <c r="Q337" s="135" t="s">
        <v>60</v>
      </c>
      <c r="R337" s="116">
        <f>IFERROR(VLOOKUP($B337,[5]MEX!$B$51:$S$1084,17,0),0)</f>
        <v>0</v>
      </c>
      <c r="S337" s="116">
        <f>IFERROR(VLOOKUP($B337,[5]MEX!$B$51:$S$1084,18,0),0)</f>
        <v>0</v>
      </c>
      <c r="T337" s="114">
        <v>0</v>
      </c>
      <c r="U337" s="114">
        <v>0</v>
      </c>
      <c r="V337" s="114">
        <v>0</v>
      </c>
      <c r="W337" s="114">
        <v>0</v>
      </c>
      <c r="X337" s="114">
        <v>0</v>
      </c>
      <c r="Y337" s="114">
        <v>0</v>
      </c>
      <c r="Z337" s="114">
        <v>0</v>
      </c>
      <c r="AA337" s="114">
        <v>0</v>
      </c>
      <c r="AB337" s="114">
        <f t="shared" si="285"/>
        <v>0</v>
      </c>
      <c r="AC337" s="114">
        <f t="shared" si="285"/>
        <v>0</v>
      </c>
      <c r="AD337" s="114">
        <f t="shared" si="263"/>
        <v>0</v>
      </c>
      <c r="AE337" s="114">
        <v>0</v>
      </c>
      <c r="AF337" s="114">
        <v>0</v>
      </c>
      <c r="AG337" s="114">
        <f t="shared" si="264"/>
        <v>0</v>
      </c>
      <c r="AH337" s="114">
        <v>0</v>
      </c>
      <c r="AI337" s="114">
        <v>0</v>
      </c>
      <c r="AJ337" s="114">
        <f t="shared" si="265"/>
        <v>0</v>
      </c>
      <c r="AK337" s="114">
        <v>0</v>
      </c>
      <c r="AL337" s="114">
        <v>0</v>
      </c>
      <c r="AM337" s="114">
        <f t="shared" si="266"/>
        <v>0</v>
      </c>
      <c r="AN337" s="114">
        <v>0</v>
      </c>
      <c r="AO337" s="114">
        <v>0</v>
      </c>
      <c r="AP337" s="114">
        <f t="shared" si="267"/>
        <v>0</v>
      </c>
      <c r="AQ337" s="114">
        <f t="shared" si="286"/>
        <v>0</v>
      </c>
      <c r="AR337" s="114">
        <f t="shared" si="286"/>
        <v>0</v>
      </c>
      <c r="AS337" s="114">
        <f t="shared" si="268"/>
        <v>0</v>
      </c>
      <c r="AT337" s="114">
        <f t="shared" si="287"/>
        <v>0</v>
      </c>
      <c r="AU337" s="114">
        <f t="shared" si="287"/>
        <v>0</v>
      </c>
      <c r="AV337" s="114">
        <v>0</v>
      </c>
      <c r="AW337" s="114">
        <v>0</v>
      </c>
      <c r="AX337" s="114">
        <v>0</v>
      </c>
      <c r="AY337" s="114">
        <v>0</v>
      </c>
      <c r="AZ337" s="114">
        <f t="shared" si="269"/>
        <v>0</v>
      </c>
      <c r="BA337" s="114">
        <f t="shared" si="269"/>
        <v>0</v>
      </c>
    </row>
    <row r="338" spans="2:53" ht="29.25" hidden="1">
      <c r="B338" s="73" t="str">
        <f t="shared" si="235"/>
        <v>1355000510051534</v>
      </c>
      <c r="C338" s="157">
        <v>2023</v>
      </c>
      <c r="D338" s="111">
        <v>15</v>
      </c>
      <c r="E338" s="111">
        <v>1</v>
      </c>
      <c r="F338" s="111">
        <v>3</v>
      </c>
      <c r="G338" s="111">
        <v>5</v>
      </c>
      <c r="H338" s="157">
        <v>5000</v>
      </c>
      <c r="I338" s="157">
        <v>5100</v>
      </c>
      <c r="J338" s="157">
        <v>515</v>
      </c>
      <c r="K338" s="112">
        <v>3</v>
      </c>
      <c r="L338" s="112">
        <v>4</v>
      </c>
      <c r="M338" s="134" t="s">
        <v>289</v>
      </c>
      <c r="N338" s="114">
        <f>IFERROR(VLOOKUP($B338,[5]MEX!$B$51:$S$1084,13,0),0)</f>
        <v>0</v>
      </c>
      <c r="O338" s="114">
        <f>IFERROR(VLOOKUP($B338,[5]MEX!$B$51:$S$1084,14,0),0)</f>
        <v>0</v>
      </c>
      <c r="P338" s="114">
        <f t="shared" si="280"/>
        <v>0</v>
      </c>
      <c r="Q338" s="135" t="s">
        <v>60</v>
      </c>
      <c r="R338" s="116">
        <f>IFERROR(VLOOKUP($B338,[5]MEX!$B$51:$S$1084,17,0),0)</f>
        <v>0</v>
      </c>
      <c r="S338" s="116">
        <f>IFERROR(VLOOKUP($B338,[5]MEX!$B$51:$S$1084,18,0),0)</f>
        <v>0</v>
      </c>
      <c r="T338" s="114">
        <v>0</v>
      </c>
      <c r="U338" s="114">
        <v>0</v>
      </c>
      <c r="V338" s="114">
        <v>0</v>
      </c>
      <c r="W338" s="114">
        <v>0</v>
      </c>
      <c r="X338" s="114">
        <v>0</v>
      </c>
      <c r="Y338" s="114">
        <v>0</v>
      </c>
      <c r="Z338" s="114">
        <v>0</v>
      </c>
      <c r="AA338" s="114">
        <v>0</v>
      </c>
      <c r="AB338" s="114">
        <f t="shared" si="285"/>
        <v>0</v>
      </c>
      <c r="AC338" s="114">
        <f t="shared" si="285"/>
        <v>0</v>
      </c>
      <c r="AD338" s="114">
        <f t="shared" si="263"/>
        <v>0</v>
      </c>
      <c r="AE338" s="114">
        <v>0</v>
      </c>
      <c r="AF338" s="114">
        <v>0</v>
      </c>
      <c r="AG338" s="114">
        <f t="shared" si="264"/>
        <v>0</v>
      </c>
      <c r="AH338" s="114">
        <v>0</v>
      </c>
      <c r="AI338" s="114">
        <v>0</v>
      </c>
      <c r="AJ338" s="114">
        <f t="shared" si="265"/>
        <v>0</v>
      </c>
      <c r="AK338" s="114">
        <v>0</v>
      </c>
      <c r="AL338" s="114">
        <v>0</v>
      </c>
      <c r="AM338" s="114">
        <f t="shared" si="266"/>
        <v>0</v>
      </c>
      <c r="AN338" s="114">
        <v>0</v>
      </c>
      <c r="AO338" s="114">
        <v>0</v>
      </c>
      <c r="AP338" s="114">
        <f t="shared" si="267"/>
        <v>0</v>
      </c>
      <c r="AQ338" s="114">
        <f t="shared" si="286"/>
        <v>0</v>
      </c>
      <c r="AR338" s="114">
        <f t="shared" si="286"/>
        <v>0</v>
      </c>
      <c r="AS338" s="114">
        <f t="shared" si="268"/>
        <v>0</v>
      </c>
      <c r="AT338" s="114">
        <f t="shared" si="287"/>
        <v>0</v>
      </c>
      <c r="AU338" s="114">
        <f t="shared" si="287"/>
        <v>0</v>
      </c>
      <c r="AV338" s="114">
        <v>0</v>
      </c>
      <c r="AW338" s="114">
        <v>0</v>
      </c>
      <c r="AX338" s="114">
        <v>0</v>
      </c>
      <c r="AY338" s="114">
        <v>0</v>
      </c>
      <c r="AZ338" s="114">
        <f t="shared" si="269"/>
        <v>0</v>
      </c>
      <c r="BA338" s="114">
        <f t="shared" si="269"/>
        <v>0</v>
      </c>
    </row>
    <row r="339" spans="2:53" ht="29.25" hidden="1">
      <c r="B339" s="73" t="str">
        <f t="shared" si="235"/>
        <v>1355000510051544</v>
      </c>
      <c r="C339" s="157">
        <v>2023</v>
      </c>
      <c r="D339" s="111">
        <v>15</v>
      </c>
      <c r="E339" s="111">
        <v>1</v>
      </c>
      <c r="F339" s="111">
        <v>3</v>
      </c>
      <c r="G339" s="111">
        <v>5</v>
      </c>
      <c r="H339" s="157">
        <v>5000</v>
      </c>
      <c r="I339" s="157">
        <v>5100</v>
      </c>
      <c r="J339" s="157">
        <v>515</v>
      </c>
      <c r="K339" s="112">
        <v>4</v>
      </c>
      <c r="L339" s="112">
        <v>4</v>
      </c>
      <c r="M339" s="134" t="s">
        <v>181</v>
      </c>
      <c r="N339" s="114">
        <f>IFERROR(VLOOKUP($B339,[5]MEX!$B$51:$S$1084,13,0),0)</f>
        <v>0</v>
      </c>
      <c r="O339" s="114">
        <f>IFERROR(VLOOKUP($B339,[5]MEX!$B$51:$S$1084,14,0),0)</f>
        <v>0</v>
      </c>
      <c r="P339" s="114">
        <f t="shared" si="280"/>
        <v>0</v>
      </c>
      <c r="Q339" s="135" t="s">
        <v>60</v>
      </c>
      <c r="R339" s="116">
        <f>IFERROR(VLOOKUP($B339,[5]MEX!$B$51:$S$1084,17,0),0)</f>
        <v>0</v>
      </c>
      <c r="S339" s="116">
        <f>IFERROR(VLOOKUP($B339,[5]MEX!$B$51:$S$1084,18,0),0)</f>
        <v>0</v>
      </c>
      <c r="T339" s="114">
        <v>0</v>
      </c>
      <c r="U339" s="114">
        <v>0</v>
      </c>
      <c r="V339" s="114">
        <v>0</v>
      </c>
      <c r="W339" s="114">
        <v>0</v>
      </c>
      <c r="X339" s="114">
        <v>0</v>
      </c>
      <c r="Y339" s="114">
        <v>0</v>
      </c>
      <c r="Z339" s="114">
        <v>0</v>
      </c>
      <c r="AA339" s="114">
        <v>0</v>
      </c>
      <c r="AB339" s="114">
        <f t="shared" si="285"/>
        <v>0</v>
      </c>
      <c r="AC339" s="114">
        <f t="shared" si="285"/>
        <v>0</v>
      </c>
      <c r="AD339" s="114">
        <f t="shared" si="263"/>
        <v>0</v>
      </c>
      <c r="AE339" s="114">
        <v>0</v>
      </c>
      <c r="AF339" s="114">
        <v>0</v>
      </c>
      <c r="AG339" s="114">
        <f t="shared" si="264"/>
        <v>0</v>
      </c>
      <c r="AH339" s="114">
        <v>0</v>
      </c>
      <c r="AI339" s="114">
        <v>0</v>
      </c>
      <c r="AJ339" s="114">
        <f t="shared" si="265"/>
        <v>0</v>
      </c>
      <c r="AK339" s="114">
        <v>0</v>
      </c>
      <c r="AL339" s="114">
        <v>0</v>
      </c>
      <c r="AM339" s="114">
        <f t="shared" si="266"/>
        <v>0</v>
      </c>
      <c r="AN339" s="114">
        <v>0</v>
      </c>
      <c r="AO339" s="114">
        <v>0</v>
      </c>
      <c r="AP339" s="114">
        <f t="shared" si="267"/>
        <v>0</v>
      </c>
      <c r="AQ339" s="114">
        <f t="shared" si="286"/>
        <v>0</v>
      </c>
      <c r="AR339" s="114">
        <f t="shared" si="286"/>
        <v>0</v>
      </c>
      <c r="AS339" s="114">
        <f t="shared" si="268"/>
        <v>0</v>
      </c>
      <c r="AT339" s="114">
        <f t="shared" si="287"/>
        <v>0</v>
      </c>
      <c r="AU339" s="114">
        <f t="shared" si="287"/>
        <v>0</v>
      </c>
      <c r="AV339" s="114">
        <v>0</v>
      </c>
      <c r="AW339" s="114">
        <v>0</v>
      </c>
      <c r="AX339" s="114">
        <v>0</v>
      </c>
      <c r="AY339" s="114">
        <v>0</v>
      </c>
      <c r="AZ339" s="114">
        <f t="shared" si="269"/>
        <v>0</v>
      </c>
      <c r="BA339" s="114">
        <f t="shared" si="269"/>
        <v>0</v>
      </c>
    </row>
    <row r="340" spans="2:53" ht="29.25" hidden="1">
      <c r="B340" s="73" t="str">
        <f t="shared" si="235"/>
        <v>1355000510051554</v>
      </c>
      <c r="C340" s="157">
        <v>2023</v>
      </c>
      <c r="D340" s="111">
        <v>15</v>
      </c>
      <c r="E340" s="111">
        <v>1</v>
      </c>
      <c r="F340" s="111">
        <v>3</v>
      </c>
      <c r="G340" s="111">
        <v>5</v>
      </c>
      <c r="H340" s="157">
        <v>5000</v>
      </c>
      <c r="I340" s="157">
        <v>5100</v>
      </c>
      <c r="J340" s="157">
        <v>515</v>
      </c>
      <c r="K340" s="112">
        <v>5</v>
      </c>
      <c r="L340" s="112">
        <v>4</v>
      </c>
      <c r="M340" s="134" t="s">
        <v>290</v>
      </c>
      <c r="N340" s="114">
        <f>IFERROR(VLOOKUP($B340,[5]MEX!$B$51:$S$1084,13,0),0)</f>
        <v>0</v>
      </c>
      <c r="O340" s="114">
        <f>IFERROR(VLOOKUP($B340,[5]MEX!$B$51:$S$1084,14,0),0)</f>
        <v>0</v>
      </c>
      <c r="P340" s="114">
        <f t="shared" si="280"/>
        <v>0</v>
      </c>
      <c r="Q340" s="135" t="s">
        <v>60</v>
      </c>
      <c r="R340" s="116">
        <f>IFERROR(VLOOKUP($B340,[5]MEX!$B$51:$S$1084,17,0),0)</f>
        <v>0</v>
      </c>
      <c r="S340" s="116">
        <f>IFERROR(VLOOKUP($B340,[5]MEX!$B$51:$S$1084,18,0),0)</f>
        <v>0</v>
      </c>
      <c r="T340" s="114">
        <v>0</v>
      </c>
      <c r="U340" s="114">
        <v>0</v>
      </c>
      <c r="V340" s="114">
        <v>0</v>
      </c>
      <c r="W340" s="114">
        <v>0</v>
      </c>
      <c r="X340" s="114">
        <v>0</v>
      </c>
      <c r="Y340" s="114">
        <v>0</v>
      </c>
      <c r="Z340" s="114">
        <v>0</v>
      </c>
      <c r="AA340" s="114">
        <v>0</v>
      </c>
      <c r="AB340" s="114">
        <f t="shared" si="285"/>
        <v>0</v>
      </c>
      <c r="AC340" s="114">
        <f t="shared" si="285"/>
        <v>0</v>
      </c>
      <c r="AD340" s="114">
        <f t="shared" si="263"/>
        <v>0</v>
      </c>
      <c r="AE340" s="114">
        <v>0</v>
      </c>
      <c r="AF340" s="114">
        <v>0</v>
      </c>
      <c r="AG340" s="114">
        <f t="shared" si="264"/>
        <v>0</v>
      </c>
      <c r="AH340" s="114">
        <v>0</v>
      </c>
      <c r="AI340" s="114">
        <v>0</v>
      </c>
      <c r="AJ340" s="114">
        <f t="shared" si="265"/>
        <v>0</v>
      </c>
      <c r="AK340" s="114">
        <v>0</v>
      </c>
      <c r="AL340" s="114">
        <v>0</v>
      </c>
      <c r="AM340" s="114">
        <f t="shared" si="266"/>
        <v>0</v>
      </c>
      <c r="AN340" s="114">
        <v>0</v>
      </c>
      <c r="AO340" s="114">
        <v>0</v>
      </c>
      <c r="AP340" s="114">
        <f t="shared" si="267"/>
        <v>0</v>
      </c>
      <c r="AQ340" s="114">
        <f t="shared" si="286"/>
        <v>0</v>
      </c>
      <c r="AR340" s="114">
        <f t="shared" si="286"/>
        <v>0</v>
      </c>
      <c r="AS340" s="114">
        <f t="shared" si="268"/>
        <v>0</v>
      </c>
      <c r="AT340" s="114">
        <f t="shared" si="287"/>
        <v>0</v>
      </c>
      <c r="AU340" s="114">
        <f t="shared" si="287"/>
        <v>0</v>
      </c>
      <c r="AV340" s="114">
        <v>0</v>
      </c>
      <c r="AW340" s="114">
        <v>0</v>
      </c>
      <c r="AX340" s="114">
        <v>0</v>
      </c>
      <c r="AY340" s="114">
        <v>0</v>
      </c>
      <c r="AZ340" s="114">
        <f t="shared" si="269"/>
        <v>0</v>
      </c>
      <c r="BA340" s="114">
        <f t="shared" si="269"/>
        <v>0</v>
      </c>
    </row>
    <row r="341" spans="2:53" ht="29.25" hidden="1">
      <c r="B341" s="73" t="str">
        <f t="shared" si="235"/>
        <v>1355000510051564</v>
      </c>
      <c r="C341" s="157">
        <v>2023</v>
      </c>
      <c r="D341" s="111">
        <v>15</v>
      </c>
      <c r="E341" s="111">
        <v>1</v>
      </c>
      <c r="F341" s="111">
        <v>3</v>
      </c>
      <c r="G341" s="111">
        <v>5</v>
      </c>
      <c r="H341" s="157">
        <v>5000</v>
      </c>
      <c r="I341" s="157">
        <v>5100</v>
      </c>
      <c r="J341" s="157">
        <v>515</v>
      </c>
      <c r="K341" s="112">
        <v>6</v>
      </c>
      <c r="L341" s="112">
        <v>4</v>
      </c>
      <c r="M341" s="134" t="s">
        <v>291</v>
      </c>
      <c r="N341" s="114">
        <f>IFERROR(VLOOKUP($B341,[5]MEX!$B$51:$S$1084,13,0),0)</f>
        <v>0</v>
      </c>
      <c r="O341" s="114">
        <f>IFERROR(VLOOKUP($B341,[5]MEX!$B$51:$S$1084,14,0),0)</f>
        <v>0</v>
      </c>
      <c r="P341" s="114">
        <f t="shared" si="280"/>
        <v>0</v>
      </c>
      <c r="Q341" s="135" t="s">
        <v>60</v>
      </c>
      <c r="R341" s="116">
        <f>IFERROR(VLOOKUP($B341,[5]MEX!$B$51:$S$1084,17,0),0)</f>
        <v>0</v>
      </c>
      <c r="S341" s="116">
        <f>IFERROR(VLOOKUP($B341,[5]MEX!$B$51:$S$1084,18,0),0)</f>
        <v>0</v>
      </c>
      <c r="T341" s="114">
        <v>0</v>
      </c>
      <c r="U341" s="114">
        <v>0</v>
      </c>
      <c r="V341" s="114">
        <v>0</v>
      </c>
      <c r="W341" s="114">
        <v>0</v>
      </c>
      <c r="X341" s="114">
        <v>0</v>
      </c>
      <c r="Y341" s="114">
        <v>0</v>
      </c>
      <c r="Z341" s="114">
        <v>0</v>
      </c>
      <c r="AA341" s="114">
        <v>0</v>
      </c>
      <c r="AB341" s="114">
        <f t="shared" si="285"/>
        <v>0</v>
      </c>
      <c r="AC341" s="114">
        <f t="shared" si="285"/>
        <v>0</v>
      </c>
      <c r="AD341" s="114">
        <f t="shared" si="263"/>
        <v>0</v>
      </c>
      <c r="AE341" s="114">
        <v>0</v>
      </c>
      <c r="AF341" s="114">
        <v>0</v>
      </c>
      <c r="AG341" s="114">
        <f t="shared" si="264"/>
        <v>0</v>
      </c>
      <c r="AH341" s="114">
        <v>0</v>
      </c>
      <c r="AI341" s="114">
        <v>0</v>
      </c>
      <c r="AJ341" s="114">
        <f t="shared" si="265"/>
        <v>0</v>
      </c>
      <c r="AK341" s="114">
        <v>0</v>
      </c>
      <c r="AL341" s="114">
        <v>0</v>
      </c>
      <c r="AM341" s="114">
        <f t="shared" si="266"/>
        <v>0</v>
      </c>
      <c r="AN341" s="114">
        <v>0</v>
      </c>
      <c r="AO341" s="114">
        <v>0</v>
      </c>
      <c r="AP341" s="114">
        <f t="shared" si="267"/>
        <v>0</v>
      </c>
      <c r="AQ341" s="114">
        <f t="shared" si="286"/>
        <v>0</v>
      </c>
      <c r="AR341" s="114">
        <f t="shared" si="286"/>
        <v>0</v>
      </c>
      <c r="AS341" s="114">
        <f t="shared" si="268"/>
        <v>0</v>
      </c>
      <c r="AT341" s="114">
        <f t="shared" si="287"/>
        <v>0</v>
      </c>
      <c r="AU341" s="114">
        <f t="shared" si="287"/>
        <v>0</v>
      </c>
      <c r="AV341" s="114">
        <v>0</v>
      </c>
      <c r="AW341" s="114">
        <v>0</v>
      </c>
      <c r="AX341" s="114">
        <v>0</v>
      </c>
      <c r="AY341" s="114">
        <v>0</v>
      </c>
      <c r="AZ341" s="114">
        <f t="shared" si="269"/>
        <v>0</v>
      </c>
      <c r="BA341" s="114">
        <f t="shared" si="269"/>
        <v>0</v>
      </c>
    </row>
    <row r="342" spans="2:53" ht="58.5" hidden="1">
      <c r="B342" s="73" t="str">
        <f t="shared" si="235"/>
        <v>1355000510051574</v>
      </c>
      <c r="C342" s="157">
        <v>2023</v>
      </c>
      <c r="D342" s="111">
        <v>15</v>
      </c>
      <c r="E342" s="111">
        <v>1</v>
      </c>
      <c r="F342" s="111">
        <v>3</v>
      </c>
      <c r="G342" s="111">
        <v>5</v>
      </c>
      <c r="H342" s="157">
        <v>5000</v>
      </c>
      <c r="I342" s="157">
        <v>5100</v>
      </c>
      <c r="J342" s="157">
        <v>515</v>
      </c>
      <c r="K342" s="112">
        <v>7</v>
      </c>
      <c r="L342" s="112">
        <v>4</v>
      </c>
      <c r="M342" s="134" t="s">
        <v>292</v>
      </c>
      <c r="N342" s="114">
        <f>IFERROR(VLOOKUP($B342,[5]MEX!$B$51:$S$1084,13,0),0)</f>
        <v>0</v>
      </c>
      <c r="O342" s="114">
        <f>IFERROR(VLOOKUP($B342,[5]MEX!$B$51:$S$1084,14,0),0)</f>
        <v>0</v>
      </c>
      <c r="P342" s="114">
        <f t="shared" si="280"/>
        <v>0</v>
      </c>
      <c r="Q342" s="135" t="s">
        <v>60</v>
      </c>
      <c r="R342" s="116">
        <f>IFERROR(VLOOKUP($B342,[5]MEX!$B$51:$S$1084,17,0),0)</f>
        <v>0</v>
      </c>
      <c r="S342" s="116">
        <f>IFERROR(VLOOKUP($B342,[5]MEX!$B$51:$S$1084,18,0),0)</f>
        <v>0</v>
      </c>
      <c r="T342" s="114">
        <v>0</v>
      </c>
      <c r="U342" s="114">
        <v>0</v>
      </c>
      <c r="V342" s="114">
        <v>0</v>
      </c>
      <c r="W342" s="114">
        <v>0</v>
      </c>
      <c r="X342" s="114">
        <v>0</v>
      </c>
      <c r="Y342" s="114">
        <v>0</v>
      </c>
      <c r="Z342" s="114">
        <v>0</v>
      </c>
      <c r="AA342" s="114">
        <v>0</v>
      </c>
      <c r="AB342" s="114">
        <f t="shared" si="285"/>
        <v>0</v>
      </c>
      <c r="AC342" s="114">
        <f t="shared" si="285"/>
        <v>0</v>
      </c>
      <c r="AD342" s="114">
        <f t="shared" si="263"/>
        <v>0</v>
      </c>
      <c r="AE342" s="114">
        <v>0</v>
      </c>
      <c r="AF342" s="114">
        <v>0</v>
      </c>
      <c r="AG342" s="114">
        <f t="shared" si="264"/>
        <v>0</v>
      </c>
      <c r="AH342" s="114">
        <v>0</v>
      </c>
      <c r="AI342" s="114">
        <v>0</v>
      </c>
      <c r="AJ342" s="114">
        <f t="shared" si="265"/>
        <v>0</v>
      </c>
      <c r="AK342" s="114">
        <v>0</v>
      </c>
      <c r="AL342" s="114">
        <v>0</v>
      </c>
      <c r="AM342" s="114">
        <f t="shared" si="266"/>
        <v>0</v>
      </c>
      <c r="AN342" s="114">
        <v>0</v>
      </c>
      <c r="AO342" s="114">
        <v>0</v>
      </c>
      <c r="AP342" s="114">
        <f t="shared" si="267"/>
        <v>0</v>
      </c>
      <c r="AQ342" s="114">
        <f t="shared" si="286"/>
        <v>0</v>
      </c>
      <c r="AR342" s="114">
        <f t="shared" si="286"/>
        <v>0</v>
      </c>
      <c r="AS342" s="114">
        <f t="shared" si="268"/>
        <v>0</v>
      </c>
      <c r="AT342" s="114">
        <f t="shared" si="287"/>
        <v>0</v>
      </c>
      <c r="AU342" s="114">
        <f t="shared" si="287"/>
        <v>0</v>
      </c>
      <c r="AV342" s="114">
        <v>0</v>
      </c>
      <c r="AW342" s="114">
        <v>0</v>
      </c>
      <c r="AX342" s="114">
        <v>0</v>
      </c>
      <c r="AY342" s="114">
        <v>0</v>
      </c>
      <c r="AZ342" s="114">
        <f t="shared" si="269"/>
        <v>0</v>
      </c>
      <c r="BA342" s="114">
        <f t="shared" si="269"/>
        <v>0</v>
      </c>
    </row>
    <row r="343" spans="2:53" ht="58.5" hidden="1">
      <c r="B343" s="73" t="str">
        <f t="shared" ref="B343:B406" si="288">+CONCATENATE(E343,F343,G343,H343,I343,J343,K343,L343)</f>
        <v>1355000510051584</v>
      </c>
      <c r="C343" s="157">
        <v>2023</v>
      </c>
      <c r="D343" s="111">
        <v>15</v>
      </c>
      <c r="E343" s="111">
        <v>1</v>
      </c>
      <c r="F343" s="111">
        <v>3</v>
      </c>
      <c r="G343" s="111">
        <v>5</v>
      </c>
      <c r="H343" s="157">
        <v>5000</v>
      </c>
      <c r="I343" s="157">
        <v>5100</v>
      </c>
      <c r="J343" s="157">
        <v>515</v>
      </c>
      <c r="K343" s="112">
        <v>8</v>
      </c>
      <c r="L343" s="112">
        <v>4</v>
      </c>
      <c r="M343" s="134" t="s">
        <v>293</v>
      </c>
      <c r="N343" s="114">
        <f>IFERROR(VLOOKUP($B343,[5]MEX!$B$51:$S$1084,13,0),0)</f>
        <v>0</v>
      </c>
      <c r="O343" s="114">
        <f>IFERROR(VLOOKUP($B343,[5]MEX!$B$51:$S$1084,14,0),0)</f>
        <v>0</v>
      </c>
      <c r="P343" s="114">
        <f t="shared" si="280"/>
        <v>0</v>
      </c>
      <c r="Q343" s="135" t="s">
        <v>60</v>
      </c>
      <c r="R343" s="116">
        <f>IFERROR(VLOOKUP($B343,[5]MEX!$B$51:$S$1084,17,0),0)</f>
        <v>0</v>
      </c>
      <c r="S343" s="116">
        <f>IFERROR(VLOOKUP($B343,[5]MEX!$B$51:$S$1084,18,0),0)</f>
        <v>0</v>
      </c>
      <c r="T343" s="114">
        <v>0</v>
      </c>
      <c r="U343" s="114">
        <v>0</v>
      </c>
      <c r="V343" s="114">
        <v>0</v>
      </c>
      <c r="W343" s="114">
        <v>0</v>
      </c>
      <c r="X343" s="114">
        <v>0</v>
      </c>
      <c r="Y343" s="114">
        <v>0</v>
      </c>
      <c r="Z343" s="114">
        <v>0</v>
      </c>
      <c r="AA343" s="114">
        <v>0</v>
      </c>
      <c r="AB343" s="114">
        <f t="shared" si="285"/>
        <v>0</v>
      </c>
      <c r="AC343" s="114">
        <f t="shared" si="285"/>
        <v>0</v>
      </c>
      <c r="AD343" s="114">
        <f t="shared" si="263"/>
        <v>0</v>
      </c>
      <c r="AE343" s="114">
        <v>0</v>
      </c>
      <c r="AF343" s="114">
        <v>0</v>
      </c>
      <c r="AG343" s="114">
        <f t="shared" si="264"/>
        <v>0</v>
      </c>
      <c r="AH343" s="114">
        <v>0</v>
      </c>
      <c r="AI343" s="114">
        <v>0</v>
      </c>
      <c r="AJ343" s="114">
        <f t="shared" si="265"/>
        <v>0</v>
      </c>
      <c r="AK343" s="114">
        <v>0</v>
      </c>
      <c r="AL343" s="114">
        <v>0</v>
      </c>
      <c r="AM343" s="114">
        <f t="shared" si="266"/>
        <v>0</v>
      </c>
      <c r="AN343" s="114">
        <v>0</v>
      </c>
      <c r="AO343" s="114">
        <v>0</v>
      </c>
      <c r="AP343" s="114">
        <f t="shared" si="267"/>
        <v>0</v>
      </c>
      <c r="AQ343" s="114">
        <f t="shared" si="286"/>
        <v>0</v>
      </c>
      <c r="AR343" s="114">
        <f t="shared" si="286"/>
        <v>0</v>
      </c>
      <c r="AS343" s="114">
        <f t="shared" si="268"/>
        <v>0</v>
      </c>
      <c r="AT343" s="114">
        <f t="shared" si="287"/>
        <v>0</v>
      </c>
      <c r="AU343" s="114">
        <f t="shared" si="287"/>
        <v>0</v>
      </c>
      <c r="AV343" s="114">
        <v>0</v>
      </c>
      <c r="AW343" s="114">
        <v>0</v>
      </c>
      <c r="AX343" s="114">
        <v>0</v>
      </c>
      <c r="AY343" s="114">
        <v>0</v>
      </c>
      <c r="AZ343" s="114">
        <f t="shared" si="269"/>
        <v>0</v>
      </c>
      <c r="BA343" s="114">
        <f t="shared" si="269"/>
        <v>0</v>
      </c>
    </row>
    <row r="344" spans="2:53" ht="29.25" hidden="1">
      <c r="B344" s="73" t="str">
        <f t="shared" si="288"/>
        <v>1355000510051594</v>
      </c>
      <c r="C344" s="157">
        <v>2023</v>
      </c>
      <c r="D344" s="111">
        <v>15</v>
      </c>
      <c r="E344" s="111">
        <v>1</v>
      </c>
      <c r="F344" s="111">
        <v>3</v>
      </c>
      <c r="G344" s="111">
        <v>5</v>
      </c>
      <c r="H344" s="157">
        <v>5000</v>
      </c>
      <c r="I344" s="157">
        <v>5100</v>
      </c>
      <c r="J344" s="157">
        <v>515</v>
      </c>
      <c r="K344" s="112">
        <v>9</v>
      </c>
      <c r="L344" s="112">
        <v>4</v>
      </c>
      <c r="M344" s="134" t="s">
        <v>294</v>
      </c>
      <c r="N344" s="114">
        <f>IFERROR(VLOOKUP($B344,[5]MEX!$B$51:$S$1084,13,0),0)</f>
        <v>0</v>
      </c>
      <c r="O344" s="114">
        <f>IFERROR(VLOOKUP($B344,[5]MEX!$B$51:$S$1084,14,0),0)</f>
        <v>0</v>
      </c>
      <c r="P344" s="114">
        <f t="shared" si="280"/>
        <v>0</v>
      </c>
      <c r="Q344" s="135" t="s">
        <v>60</v>
      </c>
      <c r="R344" s="116">
        <f>IFERROR(VLOOKUP($B344,[5]MEX!$B$51:$S$1084,17,0),0)</f>
        <v>0</v>
      </c>
      <c r="S344" s="116">
        <f>IFERROR(VLOOKUP($B344,[5]MEX!$B$51:$S$1084,18,0),0)</f>
        <v>0</v>
      </c>
      <c r="T344" s="114">
        <v>0</v>
      </c>
      <c r="U344" s="114">
        <v>0</v>
      </c>
      <c r="V344" s="114">
        <v>0</v>
      </c>
      <c r="W344" s="114">
        <v>0</v>
      </c>
      <c r="X344" s="114">
        <v>0</v>
      </c>
      <c r="Y344" s="114">
        <v>0</v>
      </c>
      <c r="Z344" s="114">
        <v>0</v>
      </c>
      <c r="AA344" s="114">
        <v>0</v>
      </c>
      <c r="AB344" s="114">
        <f t="shared" si="285"/>
        <v>0</v>
      </c>
      <c r="AC344" s="114">
        <f t="shared" si="285"/>
        <v>0</v>
      </c>
      <c r="AD344" s="114">
        <f t="shared" si="263"/>
        <v>0</v>
      </c>
      <c r="AE344" s="114">
        <v>0</v>
      </c>
      <c r="AF344" s="114">
        <v>0</v>
      </c>
      <c r="AG344" s="114">
        <f t="shared" si="264"/>
        <v>0</v>
      </c>
      <c r="AH344" s="114">
        <v>0</v>
      </c>
      <c r="AI344" s="114">
        <v>0</v>
      </c>
      <c r="AJ344" s="114">
        <f t="shared" si="265"/>
        <v>0</v>
      </c>
      <c r="AK344" s="114">
        <v>0</v>
      </c>
      <c r="AL344" s="114">
        <v>0</v>
      </c>
      <c r="AM344" s="114">
        <f t="shared" si="266"/>
        <v>0</v>
      </c>
      <c r="AN344" s="114">
        <v>0</v>
      </c>
      <c r="AO344" s="114">
        <v>0</v>
      </c>
      <c r="AP344" s="114">
        <f t="shared" si="267"/>
        <v>0</v>
      </c>
      <c r="AQ344" s="114">
        <f t="shared" si="286"/>
        <v>0</v>
      </c>
      <c r="AR344" s="114">
        <f t="shared" si="286"/>
        <v>0</v>
      </c>
      <c r="AS344" s="114">
        <f t="shared" si="268"/>
        <v>0</v>
      </c>
      <c r="AT344" s="114">
        <f t="shared" si="287"/>
        <v>0</v>
      </c>
      <c r="AU344" s="114">
        <f t="shared" si="287"/>
        <v>0</v>
      </c>
      <c r="AV344" s="114">
        <v>0</v>
      </c>
      <c r="AW344" s="114">
        <v>0</v>
      </c>
      <c r="AX344" s="114">
        <v>0</v>
      </c>
      <c r="AY344" s="114">
        <v>0</v>
      </c>
      <c r="AZ344" s="114">
        <f t="shared" si="269"/>
        <v>0</v>
      </c>
      <c r="BA344" s="114">
        <f t="shared" si="269"/>
        <v>0</v>
      </c>
    </row>
    <row r="345" spans="2:53" ht="29.25" hidden="1">
      <c r="B345" s="73" t="str">
        <f t="shared" si="288"/>
        <v>13550005100515104</v>
      </c>
      <c r="C345" s="157">
        <v>2023</v>
      </c>
      <c r="D345" s="111">
        <v>15</v>
      </c>
      <c r="E345" s="111">
        <v>1</v>
      </c>
      <c r="F345" s="111">
        <v>3</v>
      </c>
      <c r="G345" s="111">
        <v>5</v>
      </c>
      <c r="H345" s="157">
        <v>5000</v>
      </c>
      <c r="I345" s="157">
        <v>5100</v>
      </c>
      <c r="J345" s="157">
        <v>515</v>
      </c>
      <c r="K345" s="112">
        <v>10</v>
      </c>
      <c r="L345" s="112">
        <v>4</v>
      </c>
      <c r="M345" s="134" t="s">
        <v>295</v>
      </c>
      <c r="N345" s="114">
        <f>IFERROR(VLOOKUP($B345,[5]MEX!$B$51:$S$1084,13,0),0)</f>
        <v>0</v>
      </c>
      <c r="O345" s="114">
        <f>IFERROR(VLOOKUP($B345,[5]MEX!$B$51:$S$1084,14,0),0)</f>
        <v>0</v>
      </c>
      <c r="P345" s="114">
        <f t="shared" si="280"/>
        <v>0</v>
      </c>
      <c r="Q345" s="135" t="s">
        <v>60</v>
      </c>
      <c r="R345" s="116">
        <f>IFERROR(VLOOKUP($B345,[5]MEX!$B$51:$S$1084,17,0),0)</f>
        <v>0</v>
      </c>
      <c r="S345" s="116">
        <f>IFERROR(VLOOKUP($B345,[5]MEX!$B$51:$S$1084,18,0),0)</f>
        <v>0</v>
      </c>
      <c r="T345" s="114">
        <v>0</v>
      </c>
      <c r="U345" s="114">
        <v>0</v>
      </c>
      <c r="V345" s="114">
        <v>0</v>
      </c>
      <c r="W345" s="114">
        <v>0</v>
      </c>
      <c r="X345" s="114">
        <v>0</v>
      </c>
      <c r="Y345" s="114">
        <v>0</v>
      </c>
      <c r="Z345" s="114">
        <v>0</v>
      </c>
      <c r="AA345" s="114">
        <v>0</v>
      </c>
      <c r="AB345" s="114">
        <f t="shared" si="285"/>
        <v>0</v>
      </c>
      <c r="AC345" s="114">
        <f t="shared" si="285"/>
        <v>0</v>
      </c>
      <c r="AD345" s="114">
        <f t="shared" si="263"/>
        <v>0</v>
      </c>
      <c r="AE345" s="114">
        <v>0</v>
      </c>
      <c r="AF345" s="114">
        <v>0</v>
      </c>
      <c r="AG345" s="114">
        <f t="shared" si="264"/>
        <v>0</v>
      </c>
      <c r="AH345" s="114">
        <v>0</v>
      </c>
      <c r="AI345" s="114">
        <v>0</v>
      </c>
      <c r="AJ345" s="114">
        <f t="shared" si="265"/>
        <v>0</v>
      </c>
      <c r="AK345" s="114">
        <v>0</v>
      </c>
      <c r="AL345" s="114">
        <v>0</v>
      </c>
      <c r="AM345" s="114">
        <f t="shared" si="266"/>
        <v>0</v>
      </c>
      <c r="AN345" s="114">
        <v>0</v>
      </c>
      <c r="AO345" s="114">
        <v>0</v>
      </c>
      <c r="AP345" s="114">
        <f t="shared" si="267"/>
        <v>0</v>
      </c>
      <c r="AQ345" s="114">
        <f t="shared" si="286"/>
        <v>0</v>
      </c>
      <c r="AR345" s="114">
        <f t="shared" si="286"/>
        <v>0</v>
      </c>
      <c r="AS345" s="114">
        <f t="shared" si="268"/>
        <v>0</v>
      </c>
      <c r="AT345" s="114">
        <f t="shared" si="287"/>
        <v>0</v>
      </c>
      <c r="AU345" s="114">
        <f t="shared" si="287"/>
        <v>0</v>
      </c>
      <c r="AV345" s="114">
        <v>0</v>
      </c>
      <c r="AW345" s="114">
        <v>0</v>
      </c>
      <c r="AX345" s="114">
        <v>0</v>
      </c>
      <c r="AY345" s="114">
        <v>0</v>
      </c>
      <c r="AZ345" s="114">
        <f t="shared" si="269"/>
        <v>0</v>
      </c>
      <c r="BA345" s="114">
        <f t="shared" si="269"/>
        <v>0</v>
      </c>
    </row>
    <row r="346" spans="2:53" ht="29.25" hidden="1">
      <c r="B346" s="73" t="str">
        <f t="shared" si="288"/>
        <v>13550005100515114</v>
      </c>
      <c r="C346" s="157">
        <v>2023</v>
      </c>
      <c r="D346" s="111">
        <v>15</v>
      </c>
      <c r="E346" s="111">
        <v>1</v>
      </c>
      <c r="F346" s="111">
        <v>3</v>
      </c>
      <c r="G346" s="111">
        <v>5</v>
      </c>
      <c r="H346" s="157">
        <v>5000</v>
      </c>
      <c r="I346" s="157">
        <v>5100</v>
      </c>
      <c r="J346" s="157">
        <v>515</v>
      </c>
      <c r="K346" s="112">
        <v>11</v>
      </c>
      <c r="L346" s="112">
        <v>4</v>
      </c>
      <c r="M346" s="134" t="s">
        <v>187</v>
      </c>
      <c r="N346" s="114">
        <f>IFERROR(VLOOKUP($B346,[5]MEX!$B$51:$S$1084,13,0),0)</f>
        <v>0</v>
      </c>
      <c r="O346" s="114">
        <f>IFERROR(VLOOKUP($B346,[5]MEX!$B$51:$S$1084,14,0),0)</f>
        <v>0</v>
      </c>
      <c r="P346" s="114">
        <f t="shared" si="280"/>
        <v>0</v>
      </c>
      <c r="Q346" s="135" t="s">
        <v>60</v>
      </c>
      <c r="R346" s="116">
        <f>IFERROR(VLOOKUP($B346,[5]MEX!$B$51:$S$1084,17,0),0)</f>
        <v>0</v>
      </c>
      <c r="S346" s="116">
        <f>IFERROR(VLOOKUP($B346,[5]MEX!$B$51:$S$1084,18,0),0)</f>
        <v>0</v>
      </c>
      <c r="T346" s="114">
        <v>0</v>
      </c>
      <c r="U346" s="114">
        <v>0</v>
      </c>
      <c r="V346" s="114">
        <v>0</v>
      </c>
      <c r="W346" s="114">
        <v>0</v>
      </c>
      <c r="X346" s="114">
        <v>0</v>
      </c>
      <c r="Y346" s="114">
        <v>0</v>
      </c>
      <c r="Z346" s="114">
        <v>0</v>
      </c>
      <c r="AA346" s="114">
        <v>0</v>
      </c>
      <c r="AB346" s="114">
        <f t="shared" si="285"/>
        <v>0</v>
      </c>
      <c r="AC346" s="114">
        <f t="shared" si="285"/>
        <v>0</v>
      </c>
      <c r="AD346" s="114">
        <f t="shared" si="263"/>
        <v>0</v>
      </c>
      <c r="AE346" s="114">
        <v>0</v>
      </c>
      <c r="AF346" s="114">
        <v>0</v>
      </c>
      <c r="AG346" s="114">
        <f t="shared" si="264"/>
        <v>0</v>
      </c>
      <c r="AH346" s="114">
        <v>0</v>
      </c>
      <c r="AI346" s="114">
        <v>0</v>
      </c>
      <c r="AJ346" s="114">
        <f t="shared" si="265"/>
        <v>0</v>
      </c>
      <c r="AK346" s="114">
        <v>0</v>
      </c>
      <c r="AL346" s="114">
        <v>0</v>
      </c>
      <c r="AM346" s="114">
        <f t="shared" si="266"/>
        <v>0</v>
      </c>
      <c r="AN346" s="114">
        <v>0</v>
      </c>
      <c r="AO346" s="114">
        <v>0</v>
      </c>
      <c r="AP346" s="114">
        <f t="shared" si="267"/>
        <v>0</v>
      </c>
      <c r="AQ346" s="114">
        <f t="shared" si="286"/>
        <v>0</v>
      </c>
      <c r="AR346" s="114">
        <f t="shared" si="286"/>
        <v>0</v>
      </c>
      <c r="AS346" s="114">
        <f t="shared" si="268"/>
        <v>0</v>
      </c>
      <c r="AT346" s="114">
        <f t="shared" si="287"/>
        <v>0</v>
      </c>
      <c r="AU346" s="114">
        <f t="shared" si="287"/>
        <v>0</v>
      </c>
      <c r="AV346" s="114">
        <v>0</v>
      </c>
      <c r="AW346" s="114">
        <v>0</v>
      </c>
      <c r="AX346" s="114">
        <v>0</v>
      </c>
      <c r="AY346" s="114">
        <v>0</v>
      </c>
      <c r="AZ346" s="114">
        <f t="shared" si="269"/>
        <v>0</v>
      </c>
      <c r="BA346" s="114">
        <f t="shared" si="269"/>
        <v>0</v>
      </c>
    </row>
    <row r="347" spans="2:53" ht="58.5" hidden="1">
      <c r="B347" s="73" t="str">
        <f t="shared" si="288"/>
        <v>13550005100515124</v>
      </c>
      <c r="C347" s="157">
        <v>2023</v>
      </c>
      <c r="D347" s="111">
        <v>15</v>
      </c>
      <c r="E347" s="111">
        <v>1</v>
      </c>
      <c r="F347" s="111">
        <v>3</v>
      </c>
      <c r="G347" s="111">
        <v>5</v>
      </c>
      <c r="H347" s="157">
        <v>5000</v>
      </c>
      <c r="I347" s="157">
        <v>5100</v>
      </c>
      <c r="J347" s="157">
        <v>515</v>
      </c>
      <c r="K347" s="112">
        <v>12</v>
      </c>
      <c r="L347" s="112">
        <v>4</v>
      </c>
      <c r="M347" s="134" t="s">
        <v>257</v>
      </c>
      <c r="N347" s="114">
        <f>IFERROR(VLOOKUP($B347,[5]MEX!$B$51:$S$1084,13,0),0)</f>
        <v>0</v>
      </c>
      <c r="O347" s="114">
        <f>IFERROR(VLOOKUP($B347,[5]MEX!$B$51:$S$1084,14,0),0)</f>
        <v>0</v>
      </c>
      <c r="P347" s="114">
        <f t="shared" si="280"/>
        <v>0</v>
      </c>
      <c r="Q347" s="135" t="s">
        <v>206</v>
      </c>
      <c r="R347" s="116">
        <f>IFERROR(VLOOKUP($B347,[5]MEX!$B$51:$S$1084,17,0),0)</f>
        <v>0</v>
      </c>
      <c r="S347" s="116">
        <f>IFERROR(VLOOKUP($B347,[5]MEX!$B$51:$S$1084,18,0),0)</f>
        <v>0</v>
      </c>
      <c r="T347" s="114">
        <v>0</v>
      </c>
      <c r="U347" s="114">
        <v>0</v>
      </c>
      <c r="V347" s="114">
        <v>0</v>
      </c>
      <c r="W347" s="114">
        <v>0</v>
      </c>
      <c r="X347" s="114">
        <v>0</v>
      </c>
      <c r="Y347" s="114">
        <v>0</v>
      </c>
      <c r="Z347" s="114">
        <v>0</v>
      </c>
      <c r="AA347" s="114">
        <v>0</v>
      </c>
      <c r="AB347" s="114">
        <f t="shared" si="285"/>
        <v>0</v>
      </c>
      <c r="AC347" s="114">
        <f t="shared" si="285"/>
        <v>0</v>
      </c>
      <c r="AD347" s="114">
        <f t="shared" si="263"/>
        <v>0</v>
      </c>
      <c r="AE347" s="114">
        <v>0</v>
      </c>
      <c r="AF347" s="114">
        <v>0</v>
      </c>
      <c r="AG347" s="114">
        <f t="shared" si="264"/>
        <v>0</v>
      </c>
      <c r="AH347" s="114">
        <v>0</v>
      </c>
      <c r="AI347" s="114">
        <v>0</v>
      </c>
      <c r="AJ347" s="114">
        <f t="shared" si="265"/>
        <v>0</v>
      </c>
      <c r="AK347" s="114">
        <v>0</v>
      </c>
      <c r="AL347" s="114">
        <v>0</v>
      </c>
      <c r="AM347" s="114">
        <f t="shared" si="266"/>
        <v>0</v>
      </c>
      <c r="AN347" s="114">
        <v>0</v>
      </c>
      <c r="AO347" s="114">
        <v>0</v>
      </c>
      <c r="AP347" s="114">
        <f t="shared" si="267"/>
        <v>0</v>
      </c>
      <c r="AQ347" s="114">
        <f t="shared" si="286"/>
        <v>0</v>
      </c>
      <c r="AR347" s="114">
        <f t="shared" si="286"/>
        <v>0</v>
      </c>
      <c r="AS347" s="114">
        <f t="shared" si="268"/>
        <v>0</v>
      </c>
      <c r="AT347" s="114">
        <f t="shared" si="287"/>
        <v>0</v>
      </c>
      <c r="AU347" s="114">
        <f t="shared" si="287"/>
        <v>0</v>
      </c>
      <c r="AV347" s="114">
        <v>0</v>
      </c>
      <c r="AW347" s="114">
        <v>0</v>
      </c>
      <c r="AX347" s="114">
        <v>0</v>
      </c>
      <c r="AY347" s="114">
        <v>0</v>
      </c>
      <c r="AZ347" s="114">
        <f t="shared" si="269"/>
        <v>0</v>
      </c>
      <c r="BA347" s="114">
        <f t="shared" si="269"/>
        <v>0</v>
      </c>
    </row>
    <row r="348" spans="2:53" ht="58.5" hidden="1">
      <c r="B348" s="73" t="str">
        <f t="shared" si="288"/>
        <v>13550005100515134</v>
      </c>
      <c r="C348" s="157">
        <v>2023</v>
      </c>
      <c r="D348" s="111">
        <v>15</v>
      </c>
      <c r="E348" s="111">
        <v>1</v>
      </c>
      <c r="F348" s="111">
        <v>3</v>
      </c>
      <c r="G348" s="111">
        <v>5</v>
      </c>
      <c r="H348" s="157">
        <v>5000</v>
      </c>
      <c r="I348" s="157">
        <v>5100</v>
      </c>
      <c r="J348" s="157">
        <v>515</v>
      </c>
      <c r="K348" s="112">
        <v>13</v>
      </c>
      <c r="L348" s="112">
        <v>4</v>
      </c>
      <c r="M348" s="134" t="s">
        <v>192</v>
      </c>
      <c r="N348" s="114">
        <f>IFERROR(VLOOKUP($B348,[5]MEX!$B$51:$S$1084,13,0),0)</f>
        <v>0</v>
      </c>
      <c r="O348" s="114">
        <f>IFERROR(VLOOKUP($B348,[5]MEX!$B$51:$S$1084,14,0),0)</f>
        <v>0</v>
      </c>
      <c r="P348" s="114">
        <f t="shared" si="280"/>
        <v>0</v>
      </c>
      <c r="Q348" s="135" t="s">
        <v>206</v>
      </c>
      <c r="R348" s="116">
        <f>IFERROR(VLOOKUP($B348,[5]MEX!$B$51:$S$1084,17,0),0)</f>
        <v>0</v>
      </c>
      <c r="S348" s="116">
        <f>IFERROR(VLOOKUP($B348,[5]MEX!$B$51:$S$1084,18,0),0)</f>
        <v>0</v>
      </c>
      <c r="T348" s="114">
        <v>0</v>
      </c>
      <c r="U348" s="114">
        <v>0</v>
      </c>
      <c r="V348" s="114">
        <v>0</v>
      </c>
      <c r="W348" s="114">
        <v>0</v>
      </c>
      <c r="X348" s="114">
        <v>0</v>
      </c>
      <c r="Y348" s="114">
        <v>0</v>
      </c>
      <c r="Z348" s="114">
        <v>0</v>
      </c>
      <c r="AA348" s="114">
        <v>0</v>
      </c>
      <c r="AB348" s="114">
        <f t="shared" si="285"/>
        <v>0</v>
      </c>
      <c r="AC348" s="114">
        <f t="shared" si="285"/>
        <v>0</v>
      </c>
      <c r="AD348" s="114">
        <f t="shared" si="263"/>
        <v>0</v>
      </c>
      <c r="AE348" s="114">
        <v>0</v>
      </c>
      <c r="AF348" s="114">
        <v>0</v>
      </c>
      <c r="AG348" s="114">
        <f t="shared" si="264"/>
        <v>0</v>
      </c>
      <c r="AH348" s="114">
        <v>0</v>
      </c>
      <c r="AI348" s="114">
        <v>0</v>
      </c>
      <c r="AJ348" s="114">
        <f t="shared" si="265"/>
        <v>0</v>
      </c>
      <c r="AK348" s="114">
        <v>0</v>
      </c>
      <c r="AL348" s="114">
        <v>0</v>
      </c>
      <c r="AM348" s="114">
        <f t="shared" si="266"/>
        <v>0</v>
      </c>
      <c r="AN348" s="114">
        <v>0</v>
      </c>
      <c r="AO348" s="114">
        <v>0</v>
      </c>
      <c r="AP348" s="114">
        <f t="shared" si="267"/>
        <v>0</v>
      </c>
      <c r="AQ348" s="114">
        <f t="shared" si="286"/>
        <v>0</v>
      </c>
      <c r="AR348" s="114">
        <f t="shared" si="286"/>
        <v>0</v>
      </c>
      <c r="AS348" s="114">
        <f t="shared" si="268"/>
        <v>0</v>
      </c>
      <c r="AT348" s="114">
        <f t="shared" si="287"/>
        <v>0</v>
      </c>
      <c r="AU348" s="114">
        <f t="shared" si="287"/>
        <v>0</v>
      </c>
      <c r="AV348" s="114">
        <v>0</v>
      </c>
      <c r="AW348" s="114">
        <v>0</v>
      </c>
      <c r="AX348" s="114">
        <v>0</v>
      </c>
      <c r="AY348" s="114">
        <v>0</v>
      </c>
      <c r="AZ348" s="114">
        <f t="shared" si="269"/>
        <v>0</v>
      </c>
      <c r="BA348" s="114">
        <f t="shared" si="269"/>
        <v>0</v>
      </c>
    </row>
    <row r="349" spans="2:53" ht="29.25" hidden="1">
      <c r="B349" s="73" t="str">
        <f t="shared" si="288"/>
        <v>135500052004</v>
      </c>
      <c r="C349" s="99">
        <v>2023</v>
      </c>
      <c r="D349" s="99">
        <v>15</v>
      </c>
      <c r="E349" s="99">
        <v>1</v>
      </c>
      <c r="F349" s="99">
        <v>3</v>
      </c>
      <c r="G349" s="99">
        <v>5</v>
      </c>
      <c r="H349" s="99">
        <v>5000</v>
      </c>
      <c r="I349" s="99">
        <v>5200</v>
      </c>
      <c r="J349" s="99"/>
      <c r="K349" s="99" t="s">
        <v>46</v>
      </c>
      <c r="L349" s="99">
        <v>4</v>
      </c>
      <c r="M349" s="101" t="s">
        <v>134</v>
      </c>
      <c r="N349" s="102">
        <f>+N350+N355</f>
        <v>0</v>
      </c>
      <c r="O349" s="102">
        <f>+O350+O355</f>
        <v>0</v>
      </c>
      <c r="P349" s="102">
        <f t="shared" si="280"/>
        <v>0</v>
      </c>
      <c r="Q349" s="161" t="s">
        <v>46</v>
      </c>
      <c r="R349" s="162"/>
      <c r="S349" s="162"/>
      <c r="T349" s="102">
        <f>+T350+T355</f>
        <v>0</v>
      </c>
      <c r="U349" s="102">
        <f t="shared" ref="U349:AC349" si="289">+U350+U355</f>
        <v>0</v>
      </c>
      <c r="V349" s="102">
        <f t="shared" si="289"/>
        <v>0</v>
      </c>
      <c r="W349" s="102">
        <f t="shared" si="289"/>
        <v>0</v>
      </c>
      <c r="X349" s="102">
        <f t="shared" si="289"/>
        <v>0</v>
      </c>
      <c r="Y349" s="102">
        <f t="shared" si="289"/>
        <v>0</v>
      </c>
      <c r="Z349" s="102">
        <f t="shared" si="289"/>
        <v>0</v>
      </c>
      <c r="AA349" s="102">
        <f t="shared" si="289"/>
        <v>0</v>
      </c>
      <c r="AB349" s="102">
        <f t="shared" si="289"/>
        <v>0</v>
      </c>
      <c r="AC349" s="102">
        <f t="shared" si="289"/>
        <v>0</v>
      </c>
      <c r="AD349" s="102">
        <f t="shared" si="263"/>
        <v>0</v>
      </c>
      <c r="AE349" s="102">
        <f>+AE350+AE355</f>
        <v>0</v>
      </c>
      <c r="AF349" s="102">
        <f>+AF350+AF355</f>
        <v>0</v>
      </c>
      <c r="AG349" s="102">
        <f t="shared" si="264"/>
        <v>0</v>
      </c>
      <c r="AH349" s="102">
        <f>+AH350+AH355</f>
        <v>0</v>
      </c>
      <c r="AI349" s="102">
        <f>+AI350+AI355</f>
        <v>0</v>
      </c>
      <c r="AJ349" s="102">
        <f t="shared" si="265"/>
        <v>0</v>
      </c>
      <c r="AK349" s="102">
        <f>+AK350+AK355</f>
        <v>0</v>
      </c>
      <c r="AL349" s="102">
        <f>+AL350+AL355</f>
        <v>0</v>
      </c>
      <c r="AM349" s="102">
        <f t="shared" si="266"/>
        <v>0</v>
      </c>
      <c r="AN349" s="102">
        <f>+AN350+AN355</f>
        <v>0</v>
      </c>
      <c r="AO349" s="102">
        <f>+AO350+AO355</f>
        <v>0</v>
      </c>
      <c r="AP349" s="102">
        <f t="shared" si="267"/>
        <v>0</v>
      </c>
      <c r="AQ349" s="102">
        <f>+AQ350+AQ355</f>
        <v>0</v>
      </c>
      <c r="AR349" s="102">
        <f>+AR350+AR355</f>
        <v>0</v>
      </c>
      <c r="AS349" s="102">
        <f t="shared" si="268"/>
        <v>0</v>
      </c>
      <c r="AT349" s="102"/>
      <c r="AU349" s="102"/>
      <c r="AV349" s="102"/>
      <c r="AW349" s="102"/>
      <c r="AX349" s="102"/>
      <c r="AY349" s="102"/>
      <c r="AZ349" s="102"/>
      <c r="BA349" s="102"/>
    </row>
    <row r="350" spans="2:53" ht="29.25" hidden="1">
      <c r="B350" s="73" t="str">
        <f t="shared" si="288"/>
        <v>135500052005214</v>
      </c>
      <c r="C350" s="105">
        <v>2023</v>
      </c>
      <c r="D350" s="105">
        <v>15</v>
      </c>
      <c r="E350" s="105">
        <v>1</v>
      </c>
      <c r="F350" s="105">
        <v>3</v>
      </c>
      <c r="G350" s="105">
        <v>5</v>
      </c>
      <c r="H350" s="105">
        <v>5000</v>
      </c>
      <c r="I350" s="105">
        <v>5200</v>
      </c>
      <c r="J350" s="105">
        <v>521</v>
      </c>
      <c r="K350" s="105"/>
      <c r="L350" s="105">
        <v>4</v>
      </c>
      <c r="M350" s="107" t="s">
        <v>196</v>
      </c>
      <c r="N350" s="108">
        <f>SUM(N351:N354)</f>
        <v>0</v>
      </c>
      <c r="O350" s="108">
        <f>SUM(O351:O354)</f>
        <v>0</v>
      </c>
      <c r="P350" s="108">
        <f t="shared" si="280"/>
        <v>0</v>
      </c>
      <c r="Q350" s="163" t="s">
        <v>46</v>
      </c>
      <c r="R350" s="164"/>
      <c r="S350" s="164"/>
      <c r="T350" s="108">
        <f>SUM(T351:T354)</f>
        <v>0</v>
      </c>
      <c r="U350" s="108">
        <f t="shared" ref="U350:AC350" si="290">SUM(U351:U354)</f>
        <v>0</v>
      </c>
      <c r="V350" s="108">
        <f t="shared" si="290"/>
        <v>0</v>
      </c>
      <c r="W350" s="108">
        <f t="shared" si="290"/>
        <v>0</v>
      </c>
      <c r="X350" s="108">
        <f t="shared" si="290"/>
        <v>0</v>
      </c>
      <c r="Y350" s="108">
        <f t="shared" si="290"/>
        <v>0</v>
      </c>
      <c r="Z350" s="108">
        <f t="shared" si="290"/>
        <v>0</v>
      </c>
      <c r="AA350" s="108">
        <f t="shared" si="290"/>
        <v>0</v>
      </c>
      <c r="AB350" s="108">
        <f t="shared" si="290"/>
        <v>0</v>
      </c>
      <c r="AC350" s="108">
        <f t="shared" si="290"/>
        <v>0</v>
      </c>
      <c r="AD350" s="108">
        <f t="shared" si="263"/>
        <v>0</v>
      </c>
      <c r="AE350" s="108">
        <f>SUM(AE351:AE354)</f>
        <v>0</v>
      </c>
      <c r="AF350" s="108">
        <f>SUM(AF351:AF354)</f>
        <v>0</v>
      </c>
      <c r="AG350" s="108">
        <f t="shared" si="264"/>
        <v>0</v>
      </c>
      <c r="AH350" s="108">
        <f>SUM(AH351:AH354)</f>
        <v>0</v>
      </c>
      <c r="AI350" s="108">
        <f>SUM(AI351:AI354)</f>
        <v>0</v>
      </c>
      <c r="AJ350" s="108">
        <f t="shared" si="265"/>
        <v>0</v>
      </c>
      <c r="AK350" s="108">
        <f>SUM(AK351:AK354)</f>
        <v>0</v>
      </c>
      <c r="AL350" s="108">
        <f>SUM(AL351:AL354)</f>
        <v>0</v>
      </c>
      <c r="AM350" s="108">
        <f t="shared" si="266"/>
        <v>0</v>
      </c>
      <c r="AN350" s="108">
        <f>SUM(AN351:AN354)</f>
        <v>0</v>
      </c>
      <c r="AO350" s="108">
        <f>SUM(AO351:AO354)</f>
        <v>0</v>
      </c>
      <c r="AP350" s="108">
        <f t="shared" si="267"/>
        <v>0</v>
      </c>
      <c r="AQ350" s="108">
        <f>SUM(AQ351:AQ354)</f>
        <v>0</v>
      </c>
      <c r="AR350" s="108">
        <f>SUM(AR351:AR354)</f>
        <v>0</v>
      </c>
      <c r="AS350" s="108">
        <f t="shared" si="268"/>
        <v>0</v>
      </c>
      <c r="AT350" s="108"/>
      <c r="AU350" s="108"/>
      <c r="AV350" s="108"/>
      <c r="AW350" s="108"/>
      <c r="AX350" s="108"/>
      <c r="AY350" s="108"/>
      <c r="AZ350" s="108"/>
      <c r="BA350" s="108"/>
    </row>
    <row r="351" spans="2:53" ht="58.5" hidden="1">
      <c r="B351" s="73" t="str">
        <f t="shared" si="288"/>
        <v>1355000520052114</v>
      </c>
      <c r="C351" s="157">
        <v>2023</v>
      </c>
      <c r="D351" s="111">
        <v>15</v>
      </c>
      <c r="E351" s="111">
        <v>1</v>
      </c>
      <c r="F351" s="111">
        <v>3</v>
      </c>
      <c r="G351" s="111">
        <v>5</v>
      </c>
      <c r="H351" s="157">
        <v>5000</v>
      </c>
      <c r="I351" s="157">
        <v>5200</v>
      </c>
      <c r="J351" s="157">
        <v>521</v>
      </c>
      <c r="K351" s="112">
        <v>1</v>
      </c>
      <c r="L351" s="112">
        <v>4</v>
      </c>
      <c r="M351" s="134" t="s">
        <v>296</v>
      </c>
      <c r="N351" s="114">
        <f>IFERROR(VLOOKUP($B351,[5]MEX!$B$51:$S$1084,13,0),0)</f>
        <v>0</v>
      </c>
      <c r="O351" s="114">
        <f>IFERROR(VLOOKUP($B351,[5]MEX!$B$51:$S$1084,14,0),0)</f>
        <v>0</v>
      </c>
      <c r="P351" s="114">
        <f t="shared" si="280"/>
        <v>0</v>
      </c>
      <c r="Q351" s="135" t="s">
        <v>206</v>
      </c>
      <c r="R351" s="116">
        <f>IFERROR(VLOOKUP($B351,[5]MEX!$B$51:$S$1084,17,0),0)</f>
        <v>0</v>
      </c>
      <c r="S351" s="116">
        <f>IFERROR(VLOOKUP($B351,[5]MEX!$B$51:$S$1084,18,0),0)</f>
        <v>0</v>
      </c>
      <c r="T351" s="114">
        <v>0</v>
      </c>
      <c r="U351" s="114">
        <v>0</v>
      </c>
      <c r="V351" s="114">
        <v>0</v>
      </c>
      <c r="W351" s="114">
        <v>0</v>
      </c>
      <c r="X351" s="114">
        <v>0</v>
      </c>
      <c r="Y351" s="114">
        <v>0</v>
      </c>
      <c r="Z351" s="114">
        <v>0</v>
      </c>
      <c r="AA351" s="114">
        <v>0</v>
      </c>
      <c r="AB351" s="114">
        <f t="shared" ref="AB351:AC354" si="291">N351+T351-X351</f>
        <v>0</v>
      </c>
      <c r="AC351" s="114">
        <f t="shared" si="291"/>
        <v>0</v>
      </c>
      <c r="AD351" s="114">
        <f t="shared" si="263"/>
        <v>0</v>
      </c>
      <c r="AE351" s="114">
        <v>0</v>
      </c>
      <c r="AF351" s="114">
        <v>0</v>
      </c>
      <c r="AG351" s="114">
        <f t="shared" si="264"/>
        <v>0</v>
      </c>
      <c r="AH351" s="114">
        <v>0</v>
      </c>
      <c r="AI351" s="114">
        <v>0</v>
      </c>
      <c r="AJ351" s="114">
        <f t="shared" si="265"/>
        <v>0</v>
      </c>
      <c r="AK351" s="114">
        <v>0</v>
      </c>
      <c r="AL351" s="114">
        <v>0</v>
      </c>
      <c r="AM351" s="114">
        <f t="shared" si="266"/>
        <v>0</v>
      </c>
      <c r="AN351" s="114">
        <v>0</v>
      </c>
      <c r="AO351" s="114">
        <v>0</v>
      </c>
      <c r="AP351" s="114">
        <f t="shared" si="267"/>
        <v>0</v>
      </c>
      <c r="AQ351" s="114">
        <f t="shared" ref="AQ351:AR354" si="292">AB351-AE351-AH351-AK351-AN351</f>
        <v>0</v>
      </c>
      <c r="AR351" s="114">
        <f t="shared" si="292"/>
        <v>0</v>
      </c>
      <c r="AS351" s="114">
        <f t="shared" si="268"/>
        <v>0</v>
      </c>
      <c r="AT351" s="114">
        <f t="shared" ref="AT351:AU354" si="293">R351+V351-Z351</f>
        <v>0</v>
      </c>
      <c r="AU351" s="114">
        <f t="shared" si="293"/>
        <v>0</v>
      </c>
      <c r="AV351" s="114">
        <v>0</v>
      </c>
      <c r="AW351" s="114">
        <v>0</v>
      </c>
      <c r="AX351" s="114">
        <v>0</v>
      </c>
      <c r="AY351" s="114">
        <v>0</v>
      </c>
      <c r="AZ351" s="114">
        <f t="shared" si="269"/>
        <v>0</v>
      </c>
      <c r="BA351" s="114">
        <f t="shared" si="269"/>
        <v>0</v>
      </c>
    </row>
    <row r="352" spans="2:53" ht="58.5" hidden="1">
      <c r="B352" s="73" t="str">
        <f t="shared" si="288"/>
        <v>1355000520052124</v>
      </c>
      <c r="C352" s="157">
        <v>2023</v>
      </c>
      <c r="D352" s="111">
        <v>15</v>
      </c>
      <c r="E352" s="111">
        <v>1</v>
      </c>
      <c r="F352" s="111">
        <v>3</v>
      </c>
      <c r="G352" s="111">
        <v>5</v>
      </c>
      <c r="H352" s="157">
        <v>5000</v>
      </c>
      <c r="I352" s="157">
        <v>5200</v>
      </c>
      <c r="J352" s="157">
        <v>521</v>
      </c>
      <c r="K352" s="112">
        <v>2</v>
      </c>
      <c r="L352" s="112">
        <v>4</v>
      </c>
      <c r="M352" s="134" t="s">
        <v>297</v>
      </c>
      <c r="N352" s="114">
        <f>IFERROR(VLOOKUP($B352,[5]MEX!$B$51:$S$1084,13,0),0)</f>
        <v>0</v>
      </c>
      <c r="O352" s="114">
        <f>IFERROR(VLOOKUP($B352,[5]MEX!$B$51:$S$1084,14,0),0)</f>
        <v>0</v>
      </c>
      <c r="P352" s="114">
        <f t="shared" si="280"/>
        <v>0</v>
      </c>
      <c r="Q352" s="135" t="s">
        <v>206</v>
      </c>
      <c r="R352" s="116">
        <f>IFERROR(VLOOKUP($B352,[5]MEX!$B$51:$S$1084,17,0),0)</f>
        <v>0</v>
      </c>
      <c r="S352" s="116">
        <f>IFERROR(VLOOKUP($B352,[5]MEX!$B$51:$S$1084,18,0),0)</f>
        <v>0</v>
      </c>
      <c r="T352" s="114">
        <v>0</v>
      </c>
      <c r="U352" s="114">
        <v>0</v>
      </c>
      <c r="V352" s="114">
        <v>0</v>
      </c>
      <c r="W352" s="114">
        <v>0</v>
      </c>
      <c r="X352" s="114">
        <v>0</v>
      </c>
      <c r="Y352" s="114">
        <v>0</v>
      </c>
      <c r="Z352" s="114">
        <v>0</v>
      </c>
      <c r="AA352" s="114">
        <v>0</v>
      </c>
      <c r="AB352" s="114">
        <f t="shared" si="291"/>
        <v>0</v>
      </c>
      <c r="AC352" s="114">
        <f t="shared" si="291"/>
        <v>0</v>
      </c>
      <c r="AD352" s="114">
        <f t="shared" si="263"/>
        <v>0</v>
      </c>
      <c r="AE352" s="114">
        <v>0</v>
      </c>
      <c r="AF352" s="114">
        <v>0</v>
      </c>
      <c r="AG352" s="114">
        <f t="shared" si="264"/>
        <v>0</v>
      </c>
      <c r="AH352" s="114">
        <v>0</v>
      </c>
      <c r="AI352" s="114">
        <v>0</v>
      </c>
      <c r="AJ352" s="114">
        <f t="shared" si="265"/>
        <v>0</v>
      </c>
      <c r="AK352" s="114">
        <v>0</v>
      </c>
      <c r="AL352" s="114">
        <v>0</v>
      </c>
      <c r="AM352" s="114">
        <f t="shared" si="266"/>
        <v>0</v>
      </c>
      <c r="AN352" s="114">
        <v>0</v>
      </c>
      <c r="AO352" s="114">
        <v>0</v>
      </c>
      <c r="AP352" s="114">
        <f t="shared" si="267"/>
        <v>0</v>
      </c>
      <c r="AQ352" s="114">
        <f t="shared" si="292"/>
        <v>0</v>
      </c>
      <c r="AR352" s="114">
        <f t="shared" si="292"/>
        <v>0</v>
      </c>
      <c r="AS352" s="114">
        <f t="shared" si="268"/>
        <v>0</v>
      </c>
      <c r="AT352" s="114">
        <f t="shared" si="293"/>
        <v>0</v>
      </c>
      <c r="AU352" s="114">
        <f t="shared" si="293"/>
        <v>0</v>
      </c>
      <c r="AV352" s="114">
        <v>0</v>
      </c>
      <c r="AW352" s="114">
        <v>0</v>
      </c>
      <c r="AX352" s="114">
        <v>0</v>
      </c>
      <c r="AY352" s="114">
        <v>0</v>
      </c>
      <c r="AZ352" s="114">
        <f t="shared" si="269"/>
        <v>0</v>
      </c>
      <c r="BA352" s="114">
        <f t="shared" si="269"/>
        <v>0</v>
      </c>
    </row>
    <row r="353" spans="2:53" ht="58.5" hidden="1">
      <c r="B353" s="73" t="str">
        <f t="shared" si="288"/>
        <v>1355000520052134</v>
      </c>
      <c r="C353" s="157">
        <v>2023</v>
      </c>
      <c r="D353" s="111">
        <v>15</v>
      </c>
      <c r="E353" s="111">
        <v>1</v>
      </c>
      <c r="F353" s="111">
        <v>3</v>
      </c>
      <c r="G353" s="111">
        <v>5</v>
      </c>
      <c r="H353" s="157">
        <v>5000</v>
      </c>
      <c r="I353" s="157">
        <v>5200</v>
      </c>
      <c r="J353" s="157">
        <v>521</v>
      </c>
      <c r="K353" s="112">
        <v>3</v>
      </c>
      <c r="L353" s="112">
        <v>4</v>
      </c>
      <c r="M353" s="134" t="s">
        <v>298</v>
      </c>
      <c r="N353" s="114">
        <f>IFERROR(VLOOKUP($B353,[5]MEX!$B$51:$S$1084,13,0),0)</f>
        <v>0</v>
      </c>
      <c r="O353" s="114">
        <f>IFERROR(VLOOKUP($B353,[5]MEX!$B$51:$S$1084,14,0),0)</f>
        <v>0</v>
      </c>
      <c r="P353" s="114">
        <f t="shared" si="280"/>
        <v>0</v>
      </c>
      <c r="Q353" s="135" t="s">
        <v>206</v>
      </c>
      <c r="R353" s="116">
        <f>IFERROR(VLOOKUP($B353,[5]MEX!$B$51:$S$1084,17,0),0)</f>
        <v>0</v>
      </c>
      <c r="S353" s="116">
        <f>IFERROR(VLOOKUP($B353,[5]MEX!$B$51:$S$1084,18,0),0)</f>
        <v>0</v>
      </c>
      <c r="T353" s="114">
        <v>0</v>
      </c>
      <c r="U353" s="114">
        <v>0</v>
      </c>
      <c r="V353" s="114">
        <v>0</v>
      </c>
      <c r="W353" s="114">
        <v>0</v>
      </c>
      <c r="X353" s="114">
        <v>0</v>
      </c>
      <c r="Y353" s="114">
        <v>0</v>
      </c>
      <c r="Z353" s="114">
        <v>0</v>
      </c>
      <c r="AA353" s="114">
        <v>0</v>
      </c>
      <c r="AB353" s="114">
        <f t="shared" si="291"/>
        <v>0</v>
      </c>
      <c r="AC353" s="114">
        <f t="shared" si="291"/>
        <v>0</v>
      </c>
      <c r="AD353" s="114">
        <f t="shared" si="263"/>
        <v>0</v>
      </c>
      <c r="AE353" s="114">
        <v>0</v>
      </c>
      <c r="AF353" s="114">
        <v>0</v>
      </c>
      <c r="AG353" s="114">
        <f t="shared" si="264"/>
        <v>0</v>
      </c>
      <c r="AH353" s="114">
        <v>0</v>
      </c>
      <c r="AI353" s="114">
        <v>0</v>
      </c>
      <c r="AJ353" s="114">
        <f t="shared" si="265"/>
        <v>0</v>
      </c>
      <c r="AK353" s="114">
        <v>0</v>
      </c>
      <c r="AL353" s="114">
        <v>0</v>
      </c>
      <c r="AM353" s="114">
        <f t="shared" si="266"/>
        <v>0</v>
      </c>
      <c r="AN353" s="114">
        <v>0</v>
      </c>
      <c r="AO353" s="114">
        <v>0</v>
      </c>
      <c r="AP353" s="114">
        <f t="shared" si="267"/>
        <v>0</v>
      </c>
      <c r="AQ353" s="114">
        <f t="shared" si="292"/>
        <v>0</v>
      </c>
      <c r="AR353" s="114">
        <f t="shared" si="292"/>
        <v>0</v>
      </c>
      <c r="AS353" s="114">
        <f t="shared" si="268"/>
        <v>0</v>
      </c>
      <c r="AT353" s="114">
        <f t="shared" si="293"/>
        <v>0</v>
      </c>
      <c r="AU353" s="114">
        <f t="shared" si="293"/>
        <v>0</v>
      </c>
      <c r="AV353" s="114">
        <v>0</v>
      </c>
      <c r="AW353" s="114">
        <v>0</v>
      </c>
      <c r="AX353" s="114">
        <v>0</v>
      </c>
      <c r="AY353" s="114">
        <v>0</v>
      </c>
      <c r="AZ353" s="114">
        <f t="shared" si="269"/>
        <v>0</v>
      </c>
      <c r="BA353" s="114">
        <f t="shared" si="269"/>
        <v>0</v>
      </c>
    </row>
    <row r="354" spans="2:53" ht="58.5" hidden="1">
      <c r="B354" s="73" t="str">
        <f t="shared" si="288"/>
        <v>1355000520052144</v>
      </c>
      <c r="C354" s="157">
        <v>2023</v>
      </c>
      <c r="D354" s="111">
        <v>15</v>
      </c>
      <c r="E354" s="111">
        <v>1</v>
      </c>
      <c r="F354" s="111">
        <v>3</v>
      </c>
      <c r="G354" s="111">
        <v>5</v>
      </c>
      <c r="H354" s="157">
        <v>5000</v>
      </c>
      <c r="I354" s="157">
        <v>5200</v>
      </c>
      <c r="J354" s="157">
        <v>521</v>
      </c>
      <c r="K354" s="112">
        <v>4</v>
      </c>
      <c r="L354" s="112">
        <v>4</v>
      </c>
      <c r="M354" s="134" t="s">
        <v>299</v>
      </c>
      <c r="N354" s="114">
        <f>IFERROR(VLOOKUP($B354,[5]MEX!$B$51:$S$1084,13,0),0)</f>
        <v>0</v>
      </c>
      <c r="O354" s="114">
        <f>IFERROR(VLOOKUP($B354,[5]MEX!$B$51:$S$1084,14,0),0)</f>
        <v>0</v>
      </c>
      <c r="P354" s="114">
        <f t="shared" si="280"/>
        <v>0</v>
      </c>
      <c r="Q354" s="135" t="s">
        <v>206</v>
      </c>
      <c r="R354" s="116">
        <f>IFERROR(VLOOKUP($B354,[5]MEX!$B$51:$S$1084,17,0),0)</f>
        <v>0</v>
      </c>
      <c r="S354" s="116">
        <f>IFERROR(VLOOKUP($B354,[5]MEX!$B$51:$S$1084,18,0),0)</f>
        <v>0</v>
      </c>
      <c r="T354" s="114">
        <v>0</v>
      </c>
      <c r="U354" s="114">
        <v>0</v>
      </c>
      <c r="V354" s="114">
        <v>0</v>
      </c>
      <c r="W354" s="114">
        <v>0</v>
      </c>
      <c r="X354" s="114">
        <v>0</v>
      </c>
      <c r="Y354" s="114">
        <v>0</v>
      </c>
      <c r="Z354" s="114">
        <v>0</v>
      </c>
      <c r="AA354" s="114">
        <v>0</v>
      </c>
      <c r="AB354" s="114">
        <f t="shared" si="291"/>
        <v>0</v>
      </c>
      <c r="AC354" s="114">
        <f t="shared" si="291"/>
        <v>0</v>
      </c>
      <c r="AD354" s="114">
        <f t="shared" si="263"/>
        <v>0</v>
      </c>
      <c r="AE354" s="114">
        <v>0</v>
      </c>
      <c r="AF354" s="114">
        <v>0</v>
      </c>
      <c r="AG354" s="114">
        <f t="shared" si="264"/>
        <v>0</v>
      </c>
      <c r="AH354" s="114">
        <v>0</v>
      </c>
      <c r="AI354" s="114">
        <v>0</v>
      </c>
      <c r="AJ354" s="114">
        <f t="shared" si="265"/>
        <v>0</v>
      </c>
      <c r="AK354" s="114">
        <v>0</v>
      </c>
      <c r="AL354" s="114">
        <v>0</v>
      </c>
      <c r="AM354" s="114">
        <f t="shared" si="266"/>
        <v>0</v>
      </c>
      <c r="AN354" s="114">
        <v>0</v>
      </c>
      <c r="AO354" s="114">
        <v>0</v>
      </c>
      <c r="AP354" s="114">
        <f t="shared" si="267"/>
        <v>0</v>
      </c>
      <c r="AQ354" s="114">
        <f t="shared" si="292"/>
        <v>0</v>
      </c>
      <c r="AR354" s="114">
        <f t="shared" si="292"/>
        <v>0</v>
      </c>
      <c r="AS354" s="114">
        <f t="shared" si="268"/>
        <v>0</v>
      </c>
      <c r="AT354" s="114">
        <f t="shared" si="293"/>
        <v>0</v>
      </c>
      <c r="AU354" s="114">
        <f t="shared" si="293"/>
        <v>0</v>
      </c>
      <c r="AV354" s="114">
        <v>0</v>
      </c>
      <c r="AW354" s="114">
        <v>0</v>
      </c>
      <c r="AX354" s="114">
        <v>0</v>
      </c>
      <c r="AY354" s="114">
        <v>0</v>
      </c>
      <c r="AZ354" s="114">
        <f t="shared" si="269"/>
        <v>0</v>
      </c>
      <c r="BA354" s="114">
        <f t="shared" si="269"/>
        <v>0</v>
      </c>
    </row>
    <row r="355" spans="2:53" ht="29.25" hidden="1">
      <c r="B355" s="73" t="str">
        <f t="shared" si="288"/>
        <v>135500052005234</v>
      </c>
      <c r="C355" s="105">
        <v>2023</v>
      </c>
      <c r="D355" s="105">
        <v>15</v>
      </c>
      <c r="E355" s="105">
        <v>1</v>
      </c>
      <c r="F355" s="105">
        <v>3</v>
      </c>
      <c r="G355" s="105">
        <v>5</v>
      </c>
      <c r="H355" s="105">
        <v>5000</v>
      </c>
      <c r="I355" s="105">
        <v>5200</v>
      </c>
      <c r="J355" s="105">
        <v>523</v>
      </c>
      <c r="K355" s="105"/>
      <c r="L355" s="105">
        <v>4</v>
      </c>
      <c r="M355" s="107" t="s">
        <v>135</v>
      </c>
      <c r="N355" s="108">
        <f>SUM(N356:N359)</f>
        <v>0</v>
      </c>
      <c r="O355" s="108">
        <f>SUM(O356:O359)</f>
        <v>0</v>
      </c>
      <c r="P355" s="108">
        <f t="shared" si="280"/>
        <v>0</v>
      </c>
      <c r="Q355" s="163" t="s">
        <v>46</v>
      </c>
      <c r="R355" s="164"/>
      <c r="S355" s="164"/>
      <c r="T355" s="108">
        <f>SUM(T356:T359)</f>
        <v>0</v>
      </c>
      <c r="U355" s="108">
        <f t="shared" ref="U355:AC355" si="294">SUM(U356:U359)</f>
        <v>0</v>
      </c>
      <c r="V355" s="108">
        <f t="shared" si="294"/>
        <v>0</v>
      </c>
      <c r="W355" s="108">
        <f t="shared" si="294"/>
        <v>0</v>
      </c>
      <c r="X355" s="108">
        <f t="shared" si="294"/>
        <v>0</v>
      </c>
      <c r="Y355" s="108">
        <f t="shared" si="294"/>
        <v>0</v>
      </c>
      <c r="Z355" s="108">
        <f t="shared" si="294"/>
        <v>0</v>
      </c>
      <c r="AA355" s="108">
        <f t="shared" si="294"/>
        <v>0</v>
      </c>
      <c r="AB355" s="108">
        <f t="shared" si="294"/>
        <v>0</v>
      </c>
      <c r="AC355" s="108">
        <f t="shared" si="294"/>
        <v>0</v>
      </c>
      <c r="AD355" s="108">
        <f t="shared" si="263"/>
        <v>0</v>
      </c>
      <c r="AE355" s="108">
        <f>SUM(AE356:AE359)</f>
        <v>0</v>
      </c>
      <c r="AF355" s="108">
        <f>SUM(AF356:AF359)</f>
        <v>0</v>
      </c>
      <c r="AG355" s="108">
        <f t="shared" si="264"/>
        <v>0</v>
      </c>
      <c r="AH355" s="108">
        <f>SUM(AH356:AH359)</f>
        <v>0</v>
      </c>
      <c r="AI355" s="108">
        <f>SUM(AI356:AI359)</f>
        <v>0</v>
      </c>
      <c r="AJ355" s="108">
        <f t="shared" si="265"/>
        <v>0</v>
      </c>
      <c r="AK355" s="108">
        <f>SUM(AK356:AK359)</f>
        <v>0</v>
      </c>
      <c r="AL355" s="108">
        <f>SUM(AL356:AL359)</f>
        <v>0</v>
      </c>
      <c r="AM355" s="108">
        <f t="shared" si="266"/>
        <v>0</v>
      </c>
      <c r="AN355" s="108">
        <f>SUM(AN356:AN359)</f>
        <v>0</v>
      </c>
      <c r="AO355" s="108">
        <f>SUM(AO356:AO359)</f>
        <v>0</v>
      </c>
      <c r="AP355" s="108">
        <f t="shared" si="267"/>
        <v>0</v>
      </c>
      <c r="AQ355" s="108">
        <f>SUM(AQ356:AQ359)</f>
        <v>0</v>
      </c>
      <c r="AR355" s="108">
        <f>SUM(AR356:AR359)</f>
        <v>0</v>
      </c>
      <c r="AS355" s="108">
        <f t="shared" si="268"/>
        <v>0</v>
      </c>
      <c r="AT355" s="108"/>
      <c r="AU355" s="108"/>
      <c r="AV355" s="108"/>
      <c r="AW355" s="108"/>
      <c r="AX355" s="108"/>
      <c r="AY355" s="108"/>
      <c r="AZ355" s="108"/>
      <c r="BA355" s="108"/>
    </row>
    <row r="356" spans="2:53" ht="29.25" hidden="1">
      <c r="B356" s="73" t="str">
        <f t="shared" si="288"/>
        <v>1355000520052314</v>
      </c>
      <c r="C356" s="157">
        <v>2023</v>
      </c>
      <c r="D356" s="111">
        <v>15</v>
      </c>
      <c r="E356" s="111">
        <v>1</v>
      </c>
      <c r="F356" s="111">
        <v>3</v>
      </c>
      <c r="G356" s="111">
        <v>5</v>
      </c>
      <c r="H356" s="157">
        <v>5000</v>
      </c>
      <c r="I356" s="157">
        <v>5200</v>
      </c>
      <c r="J356" s="157">
        <v>523</v>
      </c>
      <c r="K356" s="112">
        <v>1</v>
      </c>
      <c r="L356" s="112">
        <v>4</v>
      </c>
      <c r="M356" s="134" t="s">
        <v>300</v>
      </c>
      <c r="N356" s="114">
        <f>IFERROR(VLOOKUP($B356,[5]MEX!$B$51:$S$1084,13,0),0)</f>
        <v>0</v>
      </c>
      <c r="O356" s="114">
        <f>IFERROR(VLOOKUP($B356,[5]MEX!$B$51:$S$1084,14,0),0)</f>
        <v>0</v>
      </c>
      <c r="P356" s="114">
        <f t="shared" si="280"/>
        <v>0</v>
      </c>
      <c r="Q356" s="135" t="s">
        <v>60</v>
      </c>
      <c r="R356" s="116">
        <f>IFERROR(VLOOKUP($B356,[5]MEX!$B$51:$S$1084,17,0),0)</f>
        <v>0</v>
      </c>
      <c r="S356" s="116">
        <f>IFERROR(VLOOKUP($B356,[5]MEX!$B$51:$S$1084,18,0),0)</f>
        <v>0</v>
      </c>
      <c r="T356" s="114">
        <v>0</v>
      </c>
      <c r="U356" s="114">
        <v>0</v>
      </c>
      <c r="V356" s="114">
        <v>0</v>
      </c>
      <c r="W356" s="114">
        <v>0</v>
      </c>
      <c r="X356" s="114">
        <v>0</v>
      </c>
      <c r="Y356" s="114">
        <v>0</v>
      </c>
      <c r="Z356" s="114">
        <v>0</v>
      </c>
      <c r="AA356" s="114">
        <v>0</v>
      </c>
      <c r="AB356" s="114">
        <f t="shared" ref="AB356:AC359" si="295">N356+T356-X356</f>
        <v>0</v>
      </c>
      <c r="AC356" s="114">
        <f t="shared" si="295"/>
        <v>0</v>
      </c>
      <c r="AD356" s="114">
        <f t="shared" si="263"/>
        <v>0</v>
      </c>
      <c r="AE356" s="114">
        <v>0</v>
      </c>
      <c r="AF356" s="114">
        <v>0</v>
      </c>
      <c r="AG356" s="114">
        <f t="shared" si="264"/>
        <v>0</v>
      </c>
      <c r="AH356" s="114">
        <v>0</v>
      </c>
      <c r="AI356" s="114">
        <v>0</v>
      </c>
      <c r="AJ356" s="114">
        <f t="shared" si="265"/>
        <v>0</v>
      </c>
      <c r="AK356" s="114">
        <v>0</v>
      </c>
      <c r="AL356" s="114">
        <v>0</v>
      </c>
      <c r="AM356" s="114">
        <f t="shared" si="266"/>
        <v>0</v>
      </c>
      <c r="AN356" s="114">
        <v>0</v>
      </c>
      <c r="AO356" s="114">
        <v>0</v>
      </c>
      <c r="AP356" s="114">
        <f t="shared" si="267"/>
        <v>0</v>
      </c>
      <c r="AQ356" s="114">
        <f t="shared" ref="AQ356:AR359" si="296">AB356-AE356-AH356-AK356-AN356</f>
        <v>0</v>
      </c>
      <c r="AR356" s="114">
        <f t="shared" si="296"/>
        <v>0</v>
      </c>
      <c r="AS356" s="114">
        <f t="shared" si="268"/>
        <v>0</v>
      </c>
      <c r="AT356" s="114">
        <f t="shared" ref="AT356:AU359" si="297">R356+V356-Z356</f>
        <v>0</v>
      </c>
      <c r="AU356" s="114">
        <f t="shared" si="297"/>
        <v>0</v>
      </c>
      <c r="AV356" s="114">
        <v>0</v>
      </c>
      <c r="AW356" s="114">
        <v>0</v>
      </c>
      <c r="AX356" s="114">
        <v>0</v>
      </c>
      <c r="AY356" s="114">
        <v>0</v>
      </c>
      <c r="AZ356" s="114">
        <f t="shared" si="269"/>
        <v>0</v>
      </c>
      <c r="BA356" s="114">
        <f t="shared" si="269"/>
        <v>0</v>
      </c>
    </row>
    <row r="357" spans="2:53" ht="29.25" hidden="1">
      <c r="B357" s="73" t="str">
        <f t="shared" si="288"/>
        <v>1355000520052324</v>
      </c>
      <c r="C357" s="157">
        <v>2023</v>
      </c>
      <c r="D357" s="111">
        <v>15</v>
      </c>
      <c r="E357" s="111">
        <v>1</v>
      </c>
      <c r="F357" s="111">
        <v>3</v>
      </c>
      <c r="G357" s="111">
        <v>5</v>
      </c>
      <c r="H357" s="157">
        <v>5000</v>
      </c>
      <c r="I357" s="157">
        <v>5200</v>
      </c>
      <c r="J357" s="157">
        <v>523</v>
      </c>
      <c r="K357" s="112">
        <v>2</v>
      </c>
      <c r="L357" s="112">
        <v>4</v>
      </c>
      <c r="M357" s="134" t="s">
        <v>202</v>
      </c>
      <c r="N357" s="114">
        <f>IFERROR(VLOOKUP($B357,[5]MEX!$B$51:$S$1084,13,0),0)</f>
        <v>0</v>
      </c>
      <c r="O357" s="114">
        <f>IFERROR(VLOOKUP($B357,[5]MEX!$B$51:$S$1084,14,0),0)</f>
        <v>0</v>
      </c>
      <c r="P357" s="114">
        <f t="shared" si="280"/>
        <v>0</v>
      </c>
      <c r="Q357" s="135" t="s">
        <v>60</v>
      </c>
      <c r="R357" s="116">
        <f>IFERROR(VLOOKUP($B357,[5]MEX!$B$51:$S$1084,17,0),0)</f>
        <v>0</v>
      </c>
      <c r="S357" s="116">
        <f>IFERROR(VLOOKUP($B357,[5]MEX!$B$51:$S$1084,18,0),0)</f>
        <v>0</v>
      </c>
      <c r="T357" s="114">
        <v>0</v>
      </c>
      <c r="U357" s="114">
        <v>0</v>
      </c>
      <c r="V357" s="114">
        <v>0</v>
      </c>
      <c r="W357" s="114">
        <v>0</v>
      </c>
      <c r="X357" s="114">
        <v>0</v>
      </c>
      <c r="Y357" s="114">
        <v>0</v>
      </c>
      <c r="Z357" s="114">
        <v>0</v>
      </c>
      <c r="AA357" s="114">
        <v>0</v>
      </c>
      <c r="AB357" s="114">
        <f t="shared" si="295"/>
        <v>0</v>
      </c>
      <c r="AC357" s="114">
        <f t="shared" si="295"/>
        <v>0</v>
      </c>
      <c r="AD357" s="114">
        <f t="shared" si="263"/>
        <v>0</v>
      </c>
      <c r="AE357" s="114">
        <v>0</v>
      </c>
      <c r="AF357" s="114">
        <v>0</v>
      </c>
      <c r="AG357" s="114">
        <f t="shared" si="264"/>
        <v>0</v>
      </c>
      <c r="AH357" s="114">
        <v>0</v>
      </c>
      <c r="AI357" s="114">
        <v>0</v>
      </c>
      <c r="AJ357" s="114">
        <f t="shared" si="265"/>
        <v>0</v>
      </c>
      <c r="AK357" s="114">
        <v>0</v>
      </c>
      <c r="AL357" s="114">
        <v>0</v>
      </c>
      <c r="AM357" s="114">
        <f t="shared" si="266"/>
        <v>0</v>
      </c>
      <c r="AN357" s="114">
        <v>0</v>
      </c>
      <c r="AO357" s="114">
        <v>0</v>
      </c>
      <c r="AP357" s="114">
        <f t="shared" si="267"/>
        <v>0</v>
      </c>
      <c r="AQ357" s="114">
        <f t="shared" si="296"/>
        <v>0</v>
      </c>
      <c r="AR357" s="114">
        <f t="shared" si="296"/>
        <v>0</v>
      </c>
      <c r="AS357" s="114">
        <f t="shared" si="268"/>
        <v>0</v>
      </c>
      <c r="AT357" s="114">
        <f t="shared" si="297"/>
        <v>0</v>
      </c>
      <c r="AU357" s="114">
        <f t="shared" si="297"/>
        <v>0</v>
      </c>
      <c r="AV357" s="114">
        <v>0</v>
      </c>
      <c r="AW357" s="114">
        <v>0</v>
      </c>
      <c r="AX357" s="114">
        <v>0</v>
      </c>
      <c r="AY357" s="114">
        <v>0</v>
      </c>
      <c r="AZ357" s="114">
        <f t="shared" si="269"/>
        <v>0</v>
      </c>
      <c r="BA357" s="114">
        <f t="shared" si="269"/>
        <v>0</v>
      </c>
    </row>
    <row r="358" spans="2:53" ht="29.25" hidden="1">
      <c r="B358" s="73" t="str">
        <f t="shared" si="288"/>
        <v>1355000520052334</v>
      </c>
      <c r="C358" s="157">
        <v>2023</v>
      </c>
      <c r="D358" s="111">
        <v>15</v>
      </c>
      <c r="E358" s="111">
        <v>1</v>
      </c>
      <c r="F358" s="111">
        <v>3</v>
      </c>
      <c r="G358" s="111">
        <v>5</v>
      </c>
      <c r="H358" s="157">
        <v>5000</v>
      </c>
      <c r="I358" s="157">
        <v>5200</v>
      </c>
      <c r="J358" s="157">
        <v>523</v>
      </c>
      <c r="K358" s="112">
        <v>3</v>
      </c>
      <c r="L358" s="112">
        <v>4</v>
      </c>
      <c r="M358" s="134" t="s">
        <v>269</v>
      </c>
      <c r="N358" s="114">
        <f>IFERROR(VLOOKUP($B358,[5]MEX!$B$51:$S$1084,13,0),0)</f>
        <v>0</v>
      </c>
      <c r="O358" s="114">
        <f>IFERROR(VLOOKUP($B358,[5]MEX!$B$51:$S$1084,14,0),0)</f>
        <v>0</v>
      </c>
      <c r="P358" s="114">
        <f t="shared" si="280"/>
        <v>0</v>
      </c>
      <c r="Q358" s="135" t="s">
        <v>60</v>
      </c>
      <c r="R358" s="116">
        <f>IFERROR(VLOOKUP($B358,[5]MEX!$B$51:$S$1084,17,0),0)</f>
        <v>0</v>
      </c>
      <c r="S358" s="116">
        <f>IFERROR(VLOOKUP($B358,[5]MEX!$B$51:$S$1084,18,0),0)</f>
        <v>0</v>
      </c>
      <c r="T358" s="114">
        <v>0</v>
      </c>
      <c r="U358" s="114">
        <v>0</v>
      </c>
      <c r="V358" s="114">
        <v>0</v>
      </c>
      <c r="W358" s="114">
        <v>0</v>
      </c>
      <c r="X358" s="114">
        <v>0</v>
      </c>
      <c r="Y358" s="114">
        <v>0</v>
      </c>
      <c r="Z358" s="114">
        <v>0</v>
      </c>
      <c r="AA358" s="114">
        <v>0</v>
      </c>
      <c r="AB358" s="114">
        <f t="shared" si="295"/>
        <v>0</v>
      </c>
      <c r="AC358" s="114">
        <f t="shared" si="295"/>
        <v>0</v>
      </c>
      <c r="AD358" s="114">
        <f t="shared" si="263"/>
        <v>0</v>
      </c>
      <c r="AE358" s="114">
        <v>0</v>
      </c>
      <c r="AF358" s="114">
        <v>0</v>
      </c>
      <c r="AG358" s="114">
        <f t="shared" si="264"/>
        <v>0</v>
      </c>
      <c r="AH358" s="114">
        <v>0</v>
      </c>
      <c r="AI358" s="114">
        <v>0</v>
      </c>
      <c r="AJ358" s="114">
        <f t="shared" si="265"/>
        <v>0</v>
      </c>
      <c r="AK358" s="114">
        <v>0</v>
      </c>
      <c r="AL358" s="114">
        <v>0</v>
      </c>
      <c r="AM358" s="114">
        <f t="shared" si="266"/>
        <v>0</v>
      </c>
      <c r="AN358" s="114">
        <v>0</v>
      </c>
      <c r="AO358" s="114">
        <v>0</v>
      </c>
      <c r="AP358" s="114">
        <f t="shared" si="267"/>
        <v>0</v>
      </c>
      <c r="AQ358" s="114">
        <f t="shared" si="296"/>
        <v>0</v>
      </c>
      <c r="AR358" s="114">
        <f t="shared" si="296"/>
        <v>0</v>
      </c>
      <c r="AS358" s="114">
        <f t="shared" si="268"/>
        <v>0</v>
      </c>
      <c r="AT358" s="114">
        <f t="shared" si="297"/>
        <v>0</v>
      </c>
      <c r="AU358" s="114">
        <f t="shared" si="297"/>
        <v>0</v>
      </c>
      <c r="AV358" s="114">
        <v>0</v>
      </c>
      <c r="AW358" s="114">
        <v>0</v>
      </c>
      <c r="AX358" s="114">
        <v>0</v>
      </c>
      <c r="AY358" s="114">
        <v>0</v>
      </c>
      <c r="AZ358" s="114">
        <f t="shared" si="269"/>
        <v>0</v>
      </c>
      <c r="BA358" s="114">
        <f t="shared" si="269"/>
        <v>0</v>
      </c>
    </row>
    <row r="359" spans="2:53" ht="29.25" hidden="1">
      <c r="B359" s="73" t="str">
        <f t="shared" si="288"/>
        <v>1355000520052344</v>
      </c>
      <c r="C359" s="157">
        <v>2023</v>
      </c>
      <c r="D359" s="111">
        <v>15</v>
      </c>
      <c r="E359" s="111">
        <v>1</v>
      </c>
      <c r="F359" s="111">
        <v>3</v>
      </c>
      <c r="G359" s="111">
        <v>5</v>
      </c>
      <c r="H359" s="157">
        <v>5000</v>
      </c>
      <c r="I359" s="157">
        <v>5200</v>
      </c>
      <c r="J359" s="157">
        <v>523</v>
      </c>
      <c r="K359" s="112">
        <v>4</v>
      </c>
      <c r="L359" s="112">
        <v>4</v>
      </c>
      <c r="M359" s="134" t="s">
        <v>301</v>
      </c>
      <c r="N359" s="114">
        <f>IFERROR(VLOOKUP($B359,[5]MEX!$B$51:$S$1084,13,0),0)</f>
        <v>0</v>
      </c>
      <c r="O359" s="114">
        <f>IFERROR(VLOOKUP($B359,[5]MEX!$B$51:$S$1084,14,0),0)</f>
        <v>0</v>
      </c>
      <c r="P359" s="114">
        <f t="shared" si="280"/>
        <v>0</v>
      </c>
      <c r="Q359" s="135" t="s">
        <v>60</v>
      </c>
      <c r="R359" s="116">
        <f>IFERROR(VLOOKUP($B359,[5]MEX!$B$51:$S$1084,17,0),0)</f>
        <v>0</v>
      </c>
      <c r="S359" s="116">
        <f>IFERROR(VLOOKUP($B359,[5]MEX!$B$51:$S$1084,18,0),0)</f>
        <v>0</v>
      </c>
      <c r="T359" s="114">
        <v>0</v>
      </c>
      <c r="U359" s="114">
        <v>0</v>
      </c>
      <c r="V359" s="114">
        <v>0</v>
      </c>
      <c r="W359" s="114">
        <v>0</v>
      </c>
      <c r="X359" s="114">
        <v>0</v>
      </c>
      <c r="Y359" s="114">
        <v>0</v>
      </c>
      <c r="Z359" s="114">
        <v>0</v>
      </c>
      <c r="AA359" s="114">
        <v>0</v>
      </c>
      <c r="AB359" s="114">
        <f t="shared" si="295"/>
        <v>0</v>
      </c>
      <c r="AC359" s="114">
        <f t="shared" si="295"/>
        <v>0</v>
      </c>
      <c r="AD359" s="114">
        <f t="shared" si="263"/>
        <v>0</v>
      </c>
      <c r="AE359" s="114">
        <v>0</v>
      </c>
      <c r="AF359" s="114">
        <v>0</v>
      </c>
      <c r="AG359" s="114">
        <f t="shared" si="264"/>
        <v>0</v>
      </c>
      <c r="AH359" s="114">
        <v>0</v>
      </c>
      <c r="AI359" s="114">
        <v>0</v>
      </c>
      <c r="AJ359" s="114">
        <f t="shared" si="265"/>
        <v>0</v>
      </c>
      <c r="AK359" s="114">
        <v>0</v>
      </c>
      <c r="AL359" s="114">
        <v>0</v>
      </c>
      <c r="AM359" s="114">
        <f t="shared" si="266"/>
        <v>0</v>
      </c>
      <c r="AN359" s="114">
        <v>0</v>
      </c>
      <c r="AO359" s="114">
        <v>0</v>
      </c>
      <c r="AP359" s="114">
        <f t="shared" si="267"/>
        <v>0</v>
      </c>
      <c r="AQ359" s="114">
        <f t="shared" si="296"/>
        <v>0</v>
      </c>
      <c r="AR359" s="114">
        <f t="shared" si="296"/>
        <v>0</v>
      </c>
      <c r="AS359" s="114">
        <f t="shared" si="268"/>
        <v>0</v>
      </c>
      <c r="AT359" s="114">
        <f t="shared" si="297"/>
        <v>0</v>
      </c>
      <c r="AU359" s="114">
        <f t="shared" si="297"/>
        <v>0</v>
      </c>
      <c r="AV359" s="114">
        <v>0</v>
      </c>
      <c r="AW359" s="114">
        <v>0</v>
      </c>
      <c r="AX359" s="114">
        <v>0</v>
      </c>
      <c r="AY359" s="114">
        <v>0</v>
      </c>
      <c r="AZ359" s="114">
        <f t="shared" si="269"/>
        <v>0</v>
      </c>
      <c r="BA359" s="114">
        <f t="shared" si="269"/>
        <v>0</v>
      </c>
    </row>
    <row r="360" spans="2:53" ht="29.25" hidden="1">
      <c r="B360" s="73" t="str">
        <f t="shared" si="288"/>
        <v>135500055004</v>
      </c>
      <c r="C360" s="99">
        <v>2023</v>
      </c>
      <c r="D360" s="99">
        <v>15</v>
      </c>
      <c r="E360" s="99">
        <v>1</v>
      </c>
      <c r="F360" s="99">
        <v>3</v>
      </c>
      <c r="G360" s="99">
        <v>5</v>
      </c>
      <c r="H360" s="99">
        <v>5000</v>
      </c>
      <c r="I360" s="99">
        <v>5500</v>
      </c>
      <c r="J360" s="99"/>
      <c r="K360" s="99"/>
      <c r="L360" s="99">
        <v>4</v>
      </c>
      <c r="M360" s="101" t="s">
        <v>151</v>
      </c>
      <c r="N360" s="102">
        <f>+N361</f>
        <v>0</v>
      </c>
      <c r="O360" s="102">
        <f>+O361</f>
        <v>0</v>
      </c>
      <c r="P360" s="102">
        <f t="shared" si="280"/>
        <v>0</v>
      </c>
      <c r="Q360" s="161" t="s">
        <v>46</v>
      </c>
      <c r="R360" s="162"/>
      <c r="S360" s="162"/>
      <c r="T360" s="102">
        <f>+T361</f>
        <v>0</v>
      </c>
      <c r="U360" s="102">
        <f t="shared" ref="U360:AC361" si="298">+U361</f>
        <v>0</v>
      </c>
      <c r="V360" s="102">
        <f t="shared" si="298"/>
        <v>0</v>
      </c>
      <c r="W360" s="102">
        <f t="shared" si="298"/>
        <v>0</v>
      </c>
      <c r="X360" s="102">
        <f t="shared" si="298"/>
        <v>0</v>
      </c>
      <c r="Y360" s="102">
        <f t="shared" si="298"/>
        <v>0</v>
      </c>
      <c r="Z360" s="102">
        <f t="shared" si="298"/>
        <v>0</v>
      </c>
      <c r="AA360" s="102">
        <f t="shared" si="298"/>
        <v>0</v>
      </c>
      <c r="AB360" s="102">
        <f t="shared" si="298"/>
        <v>0</v>
      </c>
      <c r="AC360" s="102">
        <f t="shared" si="298"/>
        <v>0</v>
      </c>
      <c r="AD360" s="102">
        <f t="shared" si="263"/>
        <v>0</v>
      </c>
      <c r="AE360" s="102">
        <f>+AE361</f>
        <v>0</v>
      </c>
      <c r="AF360" s="102">
        <f>+AF361</f>
        <v>0</v>
      </c>
      <c r="AG360" s="102">
        <f t="shared" si="264"/>
        <v>0</v>
      </c>
      <c r="AH360" s="102">
        <f>+AH361</f>
        <v>0</v>
      </c>
      <c r="AI360" s="102">
        <f>+AI361</f>
        <v>0</v>
      </c>
      <c r="AJ360" s="102">
        <f t="shared" si="265"/>
        <v>0</v>
      </c>
      <c r="AK360" s="102">
        <f>+AK361</f>
        <v>0</v>
      </c>
      <c r="AL360" s="102">
        <f>+AL361</f>
        <v>0</v>
      </c>
      <c r="AM360" s="102">
        <f t="shared" si="266"/>
        <v>0</v>
      </c>
      <c r="AN360" s="102">
        <f>+AN361</f>
        <v>0</v>
      </c>
      <c r="AO360" s="102">
        <f>+AO361</f>
        <v>0</v>
      </c>
      <c r="AP360" s="102">
        <f t="shared" si="267"/>
        <v>0</v>
      </c>
      <c r="AQ360" s="102">
        <f>+AQ361</f>
        <v>0</v>
      </c>
      <c r="AR360" s="102">
        <f>+AR361</f>
        <v>0</v>
      </c>
      <c r="AS360" s="102">
        <f t="shared" si="268"/>
        <v>0</v>
      </c>
      <c r="AT360" s="102"/>
      <c r="AU360" s="102"/>
      <c r="AV360" s="102"/>
      <c r="AW360" s="102"/>
      <c r="AX360" s="102"/>
      <c r="AY360" s="102"/>
      <c r="AZ360" s="102"/>
      <c r="BA360" s="102"/>
    </row>
    <row r="361" spans="2:53" ht="29.25" hidden="1">
      <c r="B361" s="73" t="str">
        <f t="shared" si="288"/>
        <v>135500055005514</v>
      </c>
      <c r="C361" s="105">
        <v>2023</v>
      </c>
      <c r="D361" s="105">
        <v>15</v>
      </c>
      <c r="E361" s="105">
        <v>1</v>
      </c>
      <c r="F361" s="105">
        <v>3</v>
      </c>
      <c r="G361" s="105">
        <v>5</v>
      </c>
      <c r="H361" s="105">
        <v>5000</v>
      </c>
      <c r="I361" s="105">
        <v>5500</v>
      </c>
      <c r="J361" s="105">
        <v>551</v>
      </c>
      <c r="K361" s="105"/>
      <c r="L361" s="105">
        <v>4</v>
      </c>
      <c r="M361" s="107" t="s">
        <v>152</v>
      </c>
      <c r="N361" s="108">
        <f>+N362</f>
        <v>0</v>
      </c>
      <c r="O361" s="108">
        <f>+O362</f>
        <v>0</v>
      </c>
      <c r="P361" s="108">
        <f t="shared" si="280"/>
        <v>0</v>
      </c>
      <c r="Q361" s="163" t="s">
        <v>46</v>
      </c>
      <c r="R361" s="164"/>
      <c r="S361" s="164"/>
      <c r="T361" s="108">
        <f>+T362</f>
        <v>0</v>
      </c>
      <c r="U361" s="108">
        <f t="shared" si="298"/>
        <v>0</v>
      </c>
      <c r="V361" s="108">
        <f t="shared" si="298"/>
        <v>0</v>
      </c>
      <c r="W361" s="108">
        <f t="shared" si="298"/>
        <v>0</v>
      </c>
      <c r="X361" s="108">
        <f t="shared" si="298"/>
        <v>0</v>
      </c>
      <c r="Y361" s="108">
        <f t="shared" si="298"/>
        <v>0</v>
      </c>
      <c r="Z361" s="108">
        <f t="shared" si="298"/>
        <v>0</v>
      </c>
      <c r="AA361" s="108">
        <f t="shared" si="298"/>
        <v>0</v>
      </c>
      <c r="AB361" s="108">
        <f t="shared" si="298"/>
        <v>0</v>
      </c>
      <c r="AC361" s="108">
        <f t="shared" si="298"/>
        <v>0</v>
      </c>
      <c r="AD361" s="108">
        <f t="shared" si="263"/>
        <v>0</v>
      </c>
      <c r="AE361" s="108">
        <f>+AE362</f>
        <v>0</v>
      </c>
      <c r="AF361" s="108">
        <f>+AF362</f>
        <v>0</v>
      </c>
      <c r="AG361" s="108">
        <f t="shared" si="264"/>
        <v>0</v>
      </c>
      <c r="AH361" s="108">
        <f>+AH362</f>
        <v>0</v>
      </c>
      <c r="AI361" s="108">
        <f>+AI362</f>
        <v>0</v>
      </c>
      <c r="AJ361" s="108">
        <f t="shared" si="265"/>
        <v>0</v>
      </c>
      <c r="AK361" s="108">
        <f>+AK362</f>
        <v>0</v>
      </c>
      <c r="AL361" s="108">
        <f>+AL362</f>
        <v>0</v>
      </c>
      <c r="AM361" s="108">
        <f t="shared" si="266"/>
        <v>0</v>
      </c>
      <c r="AN361" s="108">
        <f>+AN362</f>
        <v>0</v>
      </c>
      <c r="AO361" s="108">
        <f>+AO362</f>
        <v>0</v>
      </c>
      <c r="AP361" s="108">
        <f t="shared" si="267"/>
        <v>0</v>
      </c>
      <c r="AQ361" s="108">
        <f>+AQ362</f>
        <v>0</v>
      </c>
      <c r="AR361" s="108">
        <f>+AR362</f>
        <v>0</v>
      </c>
      <c r="AS361" s="108">
        <f t="shared" si="268"/>
        <v>0</v>
      </c>
      <c r="AT361" s="108"/>
      <c r="AU361" s="108"/>
      <c r="AV361" s="108"/>
      <c r="AW361" s="108"/>
      <c r="AX361" s="108"/>
      <c r="AY361" s="108"/>
      <c r="AZ361" s="108"/>
      <c r="BA361" s="108"/>
    </row>
    <row r="362" spans="2:53" ht="29.25" hidden="1">
      <c r="B362" s="73" t="str">
        <f t="shared" si="288"/>
        <v>1355000550055114</v>
      </c>
      <c r="C362" s="157">
        <v>2023</v>
      </c>
      <c r="D362" s="111">
        <v>15</v>
      </c>
      <c r="E362" s="111">
        <v>1</v>
      </c>
      <c r="F362" s="111">
        <v>3</v>
      </c>
      <c r="G362" s="111">
        <v>5</v>
      </c>
      <c r="H362" s="157">
        <v>5000</v>
      </c>
      <c r="I362" s="157">
        <v>5500</v>
      </c>
      <c r="J362" s="157">
        <v>551</v>
      </c>
      <c r="K362" s="112">
        <v>1</v>
      </c>
      <c r="L362" s="112">
        <v>4</v>
      </c>
      <c r="M362" s="134" t="s">
        <v>153</v>
      </c>
      <c r="N362" s="114">
        <f>IFERROR(VLOOKUP($B362,[5]MEX!$B$51:$S$1084,13,0),0)</f>
        <v>0</v>
      </c>
      <c r="O362" s="114">
        <f>IFERROR(VLOOKUP($B362,[5]MEX!$B$51:$S$1084,14,0),0)</f>
        <v>0</v>
      </c>
      <c r="P362" s="114">
        <f t="shared" si="280"/>
        <v>0</v>
      </c>
      <c r="Q362" s="135" t="s">
        <v>60</v>
      </c>
      <c r="R362" s="116">
        <f>IFERROR(VLOOKUP($B362,[5]MEX!$B$51:$S$1084,17,0),0)</f>
        <v>0</v>
      </c>
      <c r="S362" s="116">
        <f>IFERROR(VLOOKUP($B362,[5]MEX!$B$51:$S$1084,18,0),0)</f>
        <v>0</v>
      </c>
      <c r="T362" s="114">
        <v>0</v>
      </c>
      <c r="U362" s="114">
        <v>0</v>
      </c>
      <c r="V362" s="114">
        <v>0</v>
      </c>
      <c r="W362" s="114">
        <v>0</v>
      </c>
      <c r="X362" s="114">
        <v>0</v>
      </c>
      <c r="Y362" s="114">
        <v>0</v>
      </c>
      <c r="Z362" s="114">
        <v>0</v>
      </c>
      <c r="AA362" s="114">
        <v>0</v>
      </c>
      <c r="AB362" s="114">
        <f>N362+T362-X362</f>
        <v>0</v>
      </c>
      <c r="AC362" s="114">
        <f>O362+U362-Y362</f>
        <v>0</v>
      </c>
      <c r="AD362" s="114">
        <f t="shared" si="263"/>
        <v>0</v>
      </c>
      <c r="AE362" s="114">
        <v>0</v>
      </c>
      <c r="AF362" s="114">
        <v>0</v>
      </c>
      <c r="AG362" s="114">
        <f t="shared" si="264"/>
        <v>0</v>
      </c>
      <c r="AH362" s="114">
        <v>0</v>
      </c>
      <c r="AI362" s="114">
        <v>0</v>
      </c>
      <c r="AJ362" s="114">
        <f t="shared" si="265"/>
        <v>0</v>
      </c>
      <c r="AK362" s="114">
        <v>0</v>
      </c>
      <c r="AL362" s="114">
        <v>0</v>
      </c>
      <c r="AM362" s="114">
        <f t="shared" si="266"/>
        <v>0</v>
      </c>
      <c r="AN362" s="114">
        <v>0</v>
      </c>
      <c r="AO362" s="114">
        <v>0</v>
      </c>
      <c r="AP362" s="114">
        <f t="shared" si="267"/>
        <v>0</v>
      </c>
      <c r="AQ362" s="114">
        <f>AB362-AE362-AH362-AK362-AN362</f>
        <v>0</v>
      </c>
      <c r="AR362" s="114">
        <f>AC362-AF362-AI362-AL362-AO362</f>
        <v>0</v>
      </c>
      <c r="AS362" s="114">
        <f t="shared" si="268"/>
        <v>0</v>
      </c>
      <c r="AT362" s="114">
        <f>R362+V362-Z362</f>
        <v>0</v>
      </c>
      <c r="AU362" s="114">
        <f>S362+W362-AA362</f>
        <v>0</v>
      </c>
      <c r="AV362" s="114">
        <v>0</v>
      </c>
      <c r="AW362" s="114">
        <v>0</v>
      </c>
      <c r="AX362" s="114">
        <v>0</v>
      </c>
      <c r="AY362" s="114">
        <v>0</v>
      </c>
      <c r="AZ362" s="114">
        <f t="shared" si="269"/>
        <v>0</v>
      </c>
      <c r="BA362" s="114">
        <f t="shared" si="269"/>
        <v>0</v>
      </c>
    </row>
    <row r="363" spans="2:53" ht="29.25" hidden="1">
      <c r="B363" s="73" t="str">
        <f t="shared" si="288"/>
        <v>135500059004</v>
      </c>
      <c r="C363" s="99">
        <v>2023</v>
      </c>
      <c r="D363" s="99">
        <v>15</v>
      </c>
      <c r="E363" s="99">
        <v>1</v>
      </c>
      <c r="F363" s="99">
        <v>3</v>
      </c>
      <c r="G363" s="99">
        <v>5</v>
      </c>
      <c r="H363" s="99">
        <v>5000</v>
      </c>
      <c r="I363" s="99">
        <v>5900</v>
      </c>
      <c r="J363" s="99"/>
      <c r="K363" s="99"/>
      <c r="L363" s="99">
        <v>4</v>
      </c>
      <c r="M363" s="101" t="s">
        <v>241</v>
      </c>
      <c r="N363" s="102">
        <f>+N364</f>
        <v>0</v>
      </c>
      <c r="O363" s="102">
        <f>+O364</f>
        <v>0</v>
      </c>
      <c r="P363" s="102">
        <f t="shared" si="280"/>
        <v>0</v>
      </c>
      <c r="Q363" s="161"/>
      <c r="R363" s="162"/>
      <c r="S363" s="162"/>
      <c r="T363" s="102">
        <f>+T364</f>
        <v>0</v>
      </c>
      <c r="U363" s="102">
        <f t="shared" ref="U363:AC364" si="299">+U364</f>
        <v>0</v>
      </c>
      <c r="V363" s="102">
        <f t="shared" si="299"/>
        <v>0</v>
      </c>
      <c r="W363" s="102">
        <f t="shared" si="299"/>
        <v>0</v>
      </c>
      <c r="X363" s="102">
        <f t="shared" si="299"/>
        <v>0</v>
      </c>
      <c r="Y363" s="102">
        <f t="shared" si="299"/>
        <v>0</v>
      </c>
      <c r="Z363" s="102">
        <f t="shared" si="299"/>
        <v>0</v>
      </c>
      <c r="AA363" s="102">
        <f t="shared" si="299"/>
        <v>0</v>
      </c>
      <c r="AB363" s="102">
        <f t="shared" si="299"/>
        <v>0</v>
      </c>
      <c r="AC363" s="102">
        <f t="shared" si="299"/>
        <v>0</v>
      </c>
      <c r="AD363" s="102">
        <f t="shared" si="263"/>
        <v>0</v>
      </c>
      <c r="AE363" s="102">
        <f>+AE364</f>
        <v>0</v>
      </c>
      <c r="AF363" s="102">
        <f>+AF364</f>
        <v>0</v>
      </c>
      <c r="AG363" s="102">
        <f t="shared" si="264"/>
        <v>0</v>
      </c>
      <c r="AH363" s="102">
        <f>+AH364</f>
        <v>0</v>
      </c>
      <c r="AI363" s="102">
        <f>+AI364</f>
        <v>0</v>
      </c>
      <c r="AJ363" s="102">
        <f t="shared" si="265"/>
        <v>0</v>
      </c>
      <c r="AK363" s="102">
        <f>+AK364</f>
        <v>0</v>
      </c>
      <c r="AL363" s="102">
        <f>+AL364</f>
        <v>0</v>
      </c>
      <c r="AM363" s="102">
        <f t="shared" si="266"/>
        <v>0</v>
      </c>
      <c r="AN363" s="102">
        <f>+AN364</f>
        <v>0</v>
      </c>
      <c r="AO363" s="102">
        <f>+AO364</f>
        <v>0</v>
      </c>
      <c r="AP363" s="102">
        <f t="shared" si="267"/>
        <v>0</v>
      </c>
      <c r="AQ363" s="102">
        <f>+AQ364</f>
        <v>0</v>
      </c>
      <c r="AR363" s="102">
        <f>+AR364</f>
        <v>0</v>
      </c>
      <c r="AS363" s="102">
        <f t="shared" si="268"/>
        <v>0</v>
      </c>
      <c r="AT363" s="102"/>
      <c r="AU363" s="102"/>
      <c r="AV363" s="102"/>
      <c r="AW363" s="102"/>
      <c r="AX363" s="102"/>
      <c r="AY363" s="102"/>
      <c r="AZ363" s="102"/>
      <c r="BA363" s="102"/>
    </row>
    <row r="364" spans="2:53" ht="29.25" hidden="1">
      <c r="B364" s="73" t="str">
        <f t="shared" si="288"/>
        <v>135500059005914</v>
      </c>
      <c r="C364" s="105">
        <v>2023</v>
      </c>
      <c r="D364" s="105">
        <v>15</v>
      </c>
      <c r="E364" s="105">
        <v>1</v>
      </c>
      <c r="F364" s="105">
        <v>3</v>
      </c>
      <c r="G364" s="105">
        <v>5</v>
      </c>
      <c r="H364" s="105">
        <v>5000</v>
      </c>
      <c r="I364" s="105">
        <v>5900</v>
      </c>
      <c r="J364" s="105">
        <v>591</v>
      </c>
      <c r="K364" s="105"/>
      <c r="L364" s="105">
        <v>4</v>
      </c>
      <c r="M364" s="107" t="s">
        <v>242</v>
      </c>
      <c r="N364" s="108">
        <f>+N365</f>
        <v>0</v>
      </c>
      <c r="O364" s="108">
        <f>+O365</f>
        <v>0</v>
      </c>
      <c r="P364" s="108">
        <f t="shared" si="280"/>
        <v>0</v>
      </c>
      <c r="Q364" s="163" t="s">
        <v>46</v>
      </c>
      <c r="R364" s="164"/>
      <c r="S364" s="164"/>
      <c r="T364" s="108">
        <f>+T365</f>
        <v>0</v>
      </c>
      <c r="U364" s="108">
        <f t="shared" si="299"/>
        <v>0</v>
      </c>
      <c r="V364" s="108">
        <f t="shared" si="299"/>
        <v>0</v>
      </c>
      <c r="W364" s="108">
        <f t="shared" si="299"/>
        <v>0</v>
      </c>
      <c r="X364" s="108">
        <f t="shared" si="299"/>
        <v>0</v>
      </c>
      <c r="Y364" s="108">
        <f t="shared" si="299"/>
        <v>0</v>
      </c>
      <c r="Z364" s="108">
        <f t="shared" si="299"/>
        <v>0</v>
      </c>
      <c r="AA364" s="108">
        <f t="shared" si="299"/>
        <v>0</v>
      </c>
      <c r="AB364" s="108">
        <f t="shared" si="299"/>
        <v>0</v>
      </c>
      <c r="AC364" s="108">
        <f t="shared" si="299"/>
        <v>0</v>
      </c>
      <c r="AD364" s="108">
        <f t="shared" si="263"/>
        <v>0</v>
      </c>
      <c r="AE364" s="108">
        <f>+AE365</f>
        <v>0</v>
      </c>
      <c r="AF364" s="108">
        <f>+AF365</f>
        <v>0</v>
      </c>
      <c r="AG364" s="108">
        <f t="shared" si="264"/>
        <v>0</v>
      </c>
      <c r="AH364" s="108">
        <f>+AH365</f>
        <v>0</v>
      </c>
      <c r="AI364" s="108">
        <f>+AI365</f>
        <v>0</v>
      </c>
      <c r="AJ364" s="108">
        <f t="shared" si="265"/>
        <v>0</v>
      </c>
      <c r="AK364" s="108">
        <f>+AK365</f>
        <v>0</v>
      </c>
      <c r="AL364" s="108">
        <f>+AL365</f>
        <v>0</v>
      </c>
      <c r="AM364" s="108">
        <f t="shared" si="266"/>
        <v>0</v>
      </c>
      <c r="AN364" s="108">
        <f>+AN365</f>
        <v>0</v>
      </c>
      <c r="AO364" s="108">
        <f>+AO365</f>
        <v>0</v>
      </c>
      <c r="AP364" s="108">
        <f t="shared" si="267"/>
        <v>0</v>
      </c>
      <c r="AQ364" s="108">
        <f>+AQ365</f>
        <v>0</v>
      </c>
      <c r="AR364" s="108">
        <f>+AR365</f>
        <v>0</v>
      </c>
      <c r="AS364" s="108">
        <f t="shared" si="268"/>
        <v>0</v>
      </c>
      <c r="AT364" s="108"/>
      <c r="AU364" s="108"/>
      <c r="AV364" s="108"/>
      <c r="AW364" s="108"/>
      <c r="AX364" s="108"/>
      <c r="AY364" s="108"/>
      <c r="AZ364" s="108"/>
      <c r="BA364" s="108"/>
    </row>
    <row r="365" spans="2:53" ht="29.25" hidden="1">
      <c r="B365" s="73" t="str">
        <f t="shared" si="288"/>
        <v>1355000590059114</v>
      </c>
      <c r="C365" s="157">
        <v>2023</v>
      </c>
      <c r="D365" s="111">
        <v>15</v>
      </c>
      <c r="E365" s="111">
        <v>1</v>
      </c>
      <c r="F365" s="111">
        <v>3</v>
      </c>
      <c r="G365" s="111">
        <v>5</v>
      </c>
      <c r="H365" s="157">
        <v>5000</v>
      </c>
      <c r="I365" s="157">
        <v>5900</v>
      </c>
      <c r="J365" s="157">
        <v>591</v>
      </c>
      <c r="K365" s="112">
        <v>1</v>
      </c>
      <c r="L365" s="112">
        <v>4</v>
      </c>
      <c r="M365" s="134" t="s">
        <v>302</v>
      </c>
      <c r="N365" s="114">
        <f>IFERROR(VLOOKUP($B365,[5]MEX!$B$51:$S$1084,13,0),0)</f>
        <v>0</v>
      </c>
      <c r="O365" s="114">
        <f>IFERROR(VLOOKUP($B365,[5]MEX!$B$51:$S$1084,14,0),0)</f>
        <v>0</v>
      </c>
      <c r="P365" s="114">
        <f t="shared" si="280"/>
        <v>0</v>
      </c>
      <c r="Q365" s="135" t="s">
        <v>244</v>
      </c>
      <c r="R365" s="116">
        <f>IFERROR(VLOOKUP($B365,[5]MEX!$B$51:$S$1084,17,0),0)</f>
        <v>0</v>
      </c>
      <c r="S365" s="116">
        <f>IFERROR(VLOOKUP($B365,[5]MEX!$B$51:$S$1084,18,0),0)</f>
        <v>0</v>
      </c>
      <c r="T365" s="114">
        <v>0</v>
      </c>
      <c r="U365" s="114">
        <v>0</v>
      </c>
      <c r="V365" s="114">
        <v>0</v>
      </c>
      <c r="W365" s="114">
        <v>0</v>
      </c>
      <c r="X365" s="114">
        <v>0</v>
      </c>
      <c r="Y365" s="114">
        <v>0</v>
      </c>
      <c r="Z365" s="114">
        <v>0</v>
      </c>
      <c r="AA365" s="114">
        <v>0</v>
      </c>
      <c r="AB365" s="114">
        <f>N365+T365-X365</f>
        <v>0</v>
      </c>
      <c r="AC365" s="114">
        <f>O365+U365-Y365</f>
        <v>0</v>
      </c>
      <c r="AD365" s="114">
        <f t="shared" si="263"/>
        <v>0</v>
      </c>
      <c r="AE365" s="114">
        <v>0</v>
      </c>
      <c r="AF365" s="114">
        <v>0</v>
      </c>
      <c r="AG365" s="114">
        <f t="shared" si="264"/>
        <v>0</v>
      </c>
      <c r="AH365" s="114">
        <v>0</v>
      </c>
      <c r="AI365" s="114">
        <v>0</v>
      </c>
      <c r="AJ365" s="114">
        <f t="shared" si="265"/>
        <v>0</v>
      </c>
      <c r="AK365" s="114">
        <v>0</v>
      </c>
      <c r="AL365" s="114">
        <v>0</v>
      </c>
      <c r="AM365" s="114">
        <f t="shared" si="266"/>
        <v>0</v>
      </c>
      <c r="AN365" s="114">
        <v>0</v>
      </c>
      <c r="AO365" s="114">
        <v>0</v>
      </c>
      <c r="AP365" s="114">
        <f t="shared" si="267"/>
        <v>0</v>
      </c>
      <c r="AQ365" s="114">
        <f>AB365-AE365-AH365-AK365-AN365</f>
        <v>0</v>
      </c>
      <c r="AR365" s="114">
        <f>AC365-AF365-AI365-AL365-AO365</f>
        <v>0</v>
      </c>
      <c r="AS365" s="114">
        <f t="shared" si="268"/>
        <v>0</v>
      </c>
      <c r="AT365" s="114">
        <f>R365+V365-Z365</f>
        <v>0</v>
      </c>
      <c r="AU365" s="114">
        <f>S365+W365-AA365</f>
        <v>0</v>
      </c>
      <c r="AV365" s="114">
        <v>0</v>
      </c>
      <c r="AW365" s="114">
        <v>0</v>
      </c>
      <c r="AX365" s="114">
        <v>0</v>
      </c>
      <c r="AY365" s="114">
        <v>0</v>
      </c>
      <c r="AZ365" s="114">
        <f t="shared" si="269"/>
        <v>0</v>
      </c>
      <c r="BA365" s="114">
        <f t="shared" si="269"/>
        <v>0</v>
      </c>
    </row>
    <row r="366" spans="2:53" ht="58.5" hidden="1">
      <c r="B366" s="73" t="str">
        <f t="shared" si="288"/>
        <v>1355</v>
      </c>
      <c r="C366" s="144">
        <v>2023</v>
      </c>
      <c r="D366" s="145">
        <v>15</v>
      </c>
      <c r="E366" s="145">
        <v>1</v>
      </c>
      <c r="F366" s="145">
        <v>3</v>
      </c>
      <c r="G366" s="145">
        <v>5</v>
      </c>
      <c r="H366" s="145"/>
      <c r="I366" s="145"/>
      <c r="J366" s="146"/>
      <c r="K366" s="147"/>
      <c r="L366" s="147">
        <v>5</v>
      </c>
      <c r="M366" s="148" t="s">
        <v>303</v>
      </c>
      <c r="N366" s="149">
        <f>+N367+N372</f>
        <v>0</v>
      </c>
      <c r="O366" s="149">
        <f>+O367+O372</f>
        <v>0</v>
      </c>
      <c r="P366" s="149">
        <f t="shared" si="280"/>
        <v>0</v>
      </c>
      <c r="Q366" s="150"/>
      <c r="R366" s="149"/>
      <c r="S366" s="149"/>
      <c r="T366" s="149">
        <f>+T367+T372</f>
        <v>0</v>
      </c>
      <c r="U366" s="149">
        <f>+U367+U372</f>
        <v>0</v>
      </c>
      <c r="V366" s="149">
        <f t="shared" ref="V366:AC366" si="300">+V367+V372</f>
        <v>0</v>
      </c>
      <c r="W366" s="149">
        <f t="shared" si="300"/>
        <v>0</v>
      </c>
      <c r="X366" s="149">
        <f t="shared" si="300"/>
        <v>0</v>
      </c>
      <c r="Y366" s="149">
        <f t="shared" si="300"/>
        <v>0</v>
      </c>
      <c r="Z366" s="149">
        <f t="shared" si="300"/>
        <v>0</v>
      </c>
      <c r="AA366" s="149">
        <f t="shared" si="300"/>
        <v>0</v>
      </c>
      <c r="AB366" s="149">
        <f t="shared" si="300"/>
        <v>0</v>
      </c>
      <c r="AC366" s="149">
        <f t="shared" si="300"/>
        <v>0</v>
      </c>
      <c r="AD366" s="149">
        <f t="shared" si="263"/>
        <v>0</v>
      </c>
      <c r="AE366" s="149">
        <f>+AE367+AE372</f>
        <v>0</v>
      </c>
      <c r="AF366" s="149">
        <f>+AF367+AF372</f>
        <v>0</v>
      </c>
      <c r="AG366" s="149">
        <f t="shared" si="264"/>
        <v>0</v>
      </c>
      <c r="AH366" s="149">
        <f>+AH367+AH372</f>
        <v>0</v>
      </c>
      <c r="AI366" s="149">
        <f>+AI367+AI372</f>
        <v>0</v>
      </c>
      <c r="AJ366" s="149">
        <f t="shared" si="265"/>
        <v>0</v>
      </c>
      <c r="AK366" s="149">
        <f>+AK367+AK372</f>
        <v>0</v>
      </c>
      <c r="AL366" s="149">
        <f>+AL367+AL372</f>
        <v>0</v>
      </c>
      <c r="AM366" s="149">
        <f t="shared" si="266"/>
        <v>0</v>
      </c>
      <c r="AN366" s="149">
        <f>+AN367+AN372</f>
        <v>0</v>
      </c>
      <c r="AO366" s="149">
        <f>+AO367+AO372</f>
        <v>0</v>
      </c>
      <c r="AP366" s="149">
        <f t="shared" si="267"/>
        <v>0</v>
      </c>
      <c r="AQ366" s="149">
        <f>+AQ367+AQ372</f>
        <v>0</v>
      </c>
      <c r="AR366" s="149">
        <f>+AR367+AR372</f>
        <v>0</v>
      </c>
      <c r="AS366" s="149">
        <f t="shared" si="268"/>
        <v>0</v>
      </c>
      <c r="AT366" s="149"/>
      <c r="AU366" s="149"/>
      <c r="AV366" s="149"/>
      <c r="AW366" s="149"/>
      <c r="AX366" s="149"/>
      <c r="AY366" s="149"/>
      <c r="AZ366" s="149"/>
      <c r="BA366" s="149"/>
    </row>
    <row r="367" spans="2:53" ht="29.25" hidden="1">
      <c r="B367" s="73" t="str">
        <f t="shared" si="288"/>
        <v>13530005</v>
      </c>
      <c r="C367" s="126">
        <v>2023</v>
      </c>
      <c r="D367" s="126">
        <v>15</v>
      </c>
      <c r="E367" s="126">
        <v>1</v>
      </c>
      <c r="F367" s="126">
        <v>3</v>
      </c>
      <c r="G367" s="126">
        <v>5</v>
      </c>
      <c r="H367" s="126">
        <v>3000</v>
      </c>
      <c r="I367" s="126"/>
      <c r="J367" s="126"/>
      <c r="K367" s="126" t="s">
        <v>46</v>
      </c>
      <c r="L367" s="126">
        <v>5</v>
      </c>
      <c r="M367" s="95" t="s">
        <v>72</v>
      </c>
      <c r="N367" s="96">
        <f>+N368</f>
        <v>0</v>
      </c>
      <c r="O367" s="96">
        <f>+O368</f>
        <v>0</v>
      </c>
      <c r="P367" s="96">
        <f t="shared" si="280"/>
        <v>0</v>
      </c>
      <c r="Q367" s="97" t="s">
        <v>46</v>
      </c>
      <c r="R367" s="98"/>
      <c r="S367" s="98"/>
      <c r="T367" s="96">
        <f>+T368</f>
        <v>0</v>
      </c>
      <c r="U367" s="96">
        <f>+U368</f>
        <v>0</v>
      </c>
      <c r="V367" s="96">
        <f t="shared" ref="U367:AC368" si="301">+V368</f>
        <v>0</v>
      </c>
      <c r="W367" s="96">
        <f t="shared" si="301"/>
        <v>0</v>
      </c>
      <c r="X367" s="96">
        <f t="shared" si="301"/>
        <v>0</v>
      </c>
      <c r="Y367" s="96">
        <f t="shared" si="301"/>
        <v>0</v>
      </c>
      <c r="Z367" s="96">
        <f t="shared" si="301"/>
        <v>0</v>
      </c>
      <c r="AA367" s="96">
        <f t="shared" si="301"/>
        <v>0</v>
      </c>
      <c r="AB367" s="96">
        <f t="shared" si="301"/>
        <v>0</v>
      </c>
      <c r="AC367" s="96">
        <f t="shared" si="301"/>
        <v>0</v>
      </c>
      <c r="AD367" s="96">
        <f t="shared" si="263"/>
        <v>0</v>
      </c>
      <c r="AE367" s="96">
        <f>+AE368</f>
        <v>0</v>
      </c>
      <c r="AF367" s="96">
        <f>+AF368</f>
        <v>0</v>
      </c>
      <c r="AG367" s="96">
        <f t="shared" si="264"/>
        <v>0</v>
      </c>
      <c r="AH367" s="96">
        <f>+AH368</f>
        <v>0</v>
      </c>
      <c r="AI367" s="96">
        <f>+AI368</f>
        <v>0</v>
      </c>
      <c r="AJ367" s="96">
        <f t="shared" si="265"/>
        <v>0</v>
      </c>
      <c r="AK367" s="96">
        <f>+AK368</f>
        <v>0</v>
      </c>
      <c r="AL367" s="96">
        <f>+AL368</f>
        <v>0</v>
      </c>
      <c r="AM367" s="96">
        <f t="shared" si="266"/>
        <v>0</v>
      </c>
      <c r="AN367" s="96">
        <f>+AN368</f>
        <v>0</v>
      </c>
      <c r="AO367" s="96">
        <f>+AO368</f>
        <v>0</v>
      </c>
      <c r="AP367" s="96">
        <f t="shared" si="267"/>
        <v>0</v>
      </c>
      <c r="AQ367" s="96">
        <f>+AQ368</f>
        <v>0</v>
      </c>
      <c r="AR367" s="96">
        <f>+AR368</f>
        <v>0</v>
      </c>
      <c r="AS367" s="96">
        <f t="shared" si="268"/>
        <v>0</v>
      </c>
      <c r="AT367" s="96"/>
      <c r="AU367" s="96"/>
      <c r="AV367" s="96"/>
      <c r="AW367" s="96"/>
      <c r="AX367" s="96"/>
      <c r="AY367" s="96"/>
      <c r="AZ367" s="96"/>
      <c r="BA367" s="96"/>
    </row>
    <row r="368" spans="2:53" ht="58.5" hidden="1">
      <c r="B368" s="73" t="str">
        <f t="shared" si="288"/>
        <v>135300033005</v>
      </c>
      <c r="C368" s="99">
        <v>2023</v>
      </c>
      <c r="D368" s="99">
        <v>15</v>
      </c>
      <c r="E368" s="99">
        <v>1</v>
      </c>
      <c r="F368" s="99">
        <v>3</v>
      </c>
      <c r="G368" s="99">
        <v>5</v>
      </c>
      <c r="H368" s="99">
        <v>3000</v>
      </c>
      <c r="I368" s="99">
        <v>3300</v>
      </c>
      <c r="J368" s="99"/>
      <c r="K368" s="99"/>
      <c r="L368" s="99">
        <v>5</v>
      </c>
      <c r="M368" s="101" t="s">
        <v>73</v>
      </c>
      <c r="N368" s="102">
        <f>+N369</f>
        <v>0</v>
      </c>
      <c r="O368" s="102">
        <f>+O369</f>
        <v>0</v>
      </c>
      <c r="P368" s="102">
        <f t="shared" si="280"/>
        <v>0</v>
      </c>
      <c r="Q368" s="161"/>
      <c r="R368" s="162"/>
      <c r="S368" s="162"/>
      <c r="T368" s="102">
        <f>+T369</f>
        <v>0</v>
      </c>
      <c r="U368" s="102">
        <f t="shared" si="301"/>
        <v>0</v>
      </c>
      <c r="V368" s="102">
        <f t="shared" si="301"/>
        <v>0</v>
      </c>
      <c r="W368" s="102">
        <f t="shared" si="301"/>
        <v>0</v>
      </c>
      <c r="X368" s="102">
        <f t="shared" si="301"/>
        <v>0</v>
      </c>
      <c r="Y368" s="102">
        <f t="shared" si="301"/>
        <v>0</v>
      </c>
      <c r="Z368" s="102">
        <f t="shared" si="301"/>
        <v>0</v>
      </c>
      <c r="AA368" s="102">
        <f t="shared" si="301"/>
        <v>0</v>
      </c>
      <c r="AB368" s="102">
        <f t="shared" si="301"/>
        <v>0</v>
      </c>
      <c r="AC368" s="102">
        <f t="shared" si="301"/>
        <v>0</v>
      </c>
      <c r="AD368" s="102">
        <f t="shared" si="263"/>
        <v>0</v>
      </c>
      <c r="AE368" s="102">
        <f>+AE369</f>
        <v>0</v>
      </c>
      <c r="AF368" s="102">
        <f>+AF369</f>
        <v>0</v>
      </c>
      <c r="AG368" s="102">
        <f t="shared" si="264"/>
        <v>0</v>
      </c>
      <c r="AH368" s="102">
        <f>+AH369</f>
        <v>0</v>
      </c>
      <c r="AI368" s="102">
        <f>+AI369</f>
        <v>0</v>
      </c>
      <c r="AJ368" s="102">
        <f t="shared" si="265"/>
        <v>0</v>
      </c>
      <c r="AK368" s="102">
        <f>+AK369</f>
        <v>0</v>
      </c>
      <c r="AL368" s="102">
        <f>+AL369</f>
        <v>0</v>
      </c>
      <c r="AM368" s="102">
        <f t="shared" si="266"/>
        <v>0</v>
      </c>
      <c r="AN368" s="102">
        <f>+AN369</f>
        <v>0</v>
      </c>
      <c r="AO368" s="102">
        <f>+AO369</f>
        <v>0</v>
      </c>
      <c r="AP368" s="102">
        <f t="shared" si="267"/>
        <v>0</v>
      </c>
      <c r="AQ368" s="102">
        <f>+AQ369</f>
        <v>0</v>
      </c>
      <c r="AR368" s="102">
        <f>+AR369</f>
        <v>0</v>
      </c>
      <c r="AS368" s="102">
        <f t="shared" si="268"/>
        <v>0</v>
      </c>
      <c r="AT368" s="102"/>
      <c r="AU368" s="102"/>
      <c r="AV368" s="102"/>
      <c r="AW368" s="102"/>
      <c r="AX368" s="102"/>
      <c r="AY368" s="102"/>
      <c r="AZ368" s="102"/>
      <c r="BA368" s="102"/>
    </row>
    <row r="369" spans="2:53" ht="58.5" hidden="1">
      <c r="B369" s="73" t="str">
        <f t="shared" si="288"/>
        <v>135300033003335</v>
      </c>
      <c r="C369" s="105">
        <v>2023</v>
      </c>
      <c r="D369" s="105">
        <v>15</v>
      </c>
      <c r="E369" s="105">
        <v>1</v>
      </c>
      <c r="F369" s="105">
        <v>3</v>
      </c>
      <c r="G369" s="105">
        <v>5</v>
      </c>
      <c r="H369" s="105">
        <v>3000</v>
      </c>
      <c r="I369" s="105">
        <v>3300</v>
      </c>
      <c r="J369" s="105">
        <v>333</v>
      </c>
      <c r="K369" s="105"/>
      <c r="L369" s="105">
        <v>5</v>
      </c>
      <c r="M369" s="107" t="s">
        <v>175</v>
      </c>
      <c r="N369" s="108">
        <f>SUM(N370:N371)</f>
        <v>0</v>
      </c>
      <c r="O369" s="108">
        <f>SUM(O370:O371)</f>
        <v>0</v>
      </c>
      <c r="P369" s="108">
        <f t="shared" si="280"/>
        <v>0</v>
      </c>
      <c r="Q369" s="163" t="s">
        <v>46</v>
      </c>
      <c r="R369" s="164"/>
      <c r="S369" s="164"/>
      <c r="T369" s="108">
        <f>SUM(T370:T371)</f>
        <v>0</v>
      </c>
      <c r="U369" s="108">
        <f t="shared" ref="U369:AC369" si="302">SUM(U370:U371)</f>
        <v>0</v>
      </c>
      <c r="V369" s="108">
        <f t="shared" si="302"/>
        <v>0</v>
      </c>
      <c r="W369" s="108">
        <f t="shared" si="302"/>
        <v>0</v>
      </c>
      <c r="X369" s="108">
        <f t="shared" si="302"/>
        <v>0</v>
      </c>
      <c r="Y369" s="108">
        <f t="shared" si="302"/>
        <v>0</v>
      </c>
      <c r="Z369" s="108">
        <f t="shared" si="302"/>
        <v>0</v>
      </c>
      <c r="AA369" s="108">
        <f t="shared" si="302"/>
        <v>0</v>
      </c>
      <c r="AB369" s="108">
        <f t="shared" si="302"/>
        <v>0</v>
      </c>
      <c r="AC369" s="108">
        <f t="shared" si="302"/>
        <v>0</v>
      </c>
      <c r="AD369" s="108">
        <f t="shared" si="263"/>
        <v>0</v>
      </c>
      <c r="AE369" s="108">
        <f>SUM(AE370:AE371)</f>
        <v>0</v>
      </c>
      <c r="AF369" s="108">
        <f>SUM(AF370:AF371)</f>
        <v>0</v>
      </c>
      <c r="AG369" s="108">
        <f t="shared" si="264"/>
        <v>0</v>
      </c>
      <c r="AH369" s="108">
        <f>SUM(AH370:AH371)</f>
        <v>0</v>
      </c>
      <c r="AI369" s="108">
        <f>SUM(AI370:AI371)</f>
        <v>0</v>
      </c>
      <c r="AJ369" s="108">
        <f t="shared" si="265"/>
        <v>0</v>
      </c>
      <c r="AK369" s="108">
        <f>SUM(AK370:AK371)</f>
        <v>0</v>
      </c>
      <c r="AL369" s="108">
        <f>SUM(AL370:AL371)</f>
        <v>0</v>
      </c>
      <c r="AM369" s="108">
        <f t="shared" si="266"/>
        <v>0</v>
      </c>
      <c r="AN369" s="108">
        <f>SUM(AN370:AN371)</f>
        <v>0</v>
      </c>
      <c r="AO369" s="108">
        <f>SUM(AO370:AO371)</f>
        <v>0</v>
      </c>
      <c r="AP369" s="108">
        <f t="shared" si="267"/>
        <v>0</v>
      </c>
      <c r="AQ369" s="108">
        <f>SUM(AQ370:AQ371)</f>
        <v>0</v>
      </c>
      <c r="AR369" s="108">
        <f>SUM(AR370:AR371)</f>
        <v>0</v>
      </c>
      <c r="AS369" s="108">
        <f t="shared" si="268"/>
        <v>0</v>
      </c>
      <c r="AT369" s="108"/>
      <c r="AU369" s="108"/>
      <c r="AV369" s="108"/>
      <c r="AW369" s="108"/>
      <c r="AX369" s="108"/>
      <c r="AY369" s="108"/>
      <c r="AZ369" s="108"/>
      <c r="BA369" s="108"/>
    </row>
    <row r="370" spans="2:53" ht="29.25" hidden="1">
      <c r="B370" s="73" t="str">
        <f t="shared" si="288"/>
        <v>1353000330033315</v>
      </c>
      <c r="C370" s="157">
        <v>2023</v>
      </c>
      <c r="D370" s="111">
        <v>15</v>
      </c>
      <c r="E370" s="111">
        <v>1</v>
      </c>
      <c r="F370" s="111">
        <v>3</v>
      </c>
      <c r="G370" s="111">
        <v>5</v>
      </c>
      <c r="H370" s="157">
        <v>3000</v>
      </c>
      <c r="I370" s="157">
        <v>3300</v>
      </c>
      <c r="J370" s="157">
        <v>333</v>
      </c>
      <c r="K370" s="112">
        <v>1</v>
      </c>
      <c r="L370" s="112">
        <v>5</v>
      </c>
      <c r="M370" s="134" t="s">
        <v>304</v>
      </c>
      <c r="N370" s="114">
        <f>IFERROR(VLOOKUP($B370,[5]MEX!$B$51:$S$1084,13,0),0)</f>
        <v>0</v>
      </c>
      <c r="O370" s="114">
        <f>IFERROR(VLOOKUP($B370,[5]MEX!$B$51:$S$1084,14,0),0)</f>
        <v>0</v>
      </c>
      <c r="P370" s="114">
        <f t="shared" si="280"/>
        <v>0</v>
      </c>
      <c r="Q370" s="135" t="s">
        <v>81</v>
      </c>
      <c r="R370" s="116">
        <f>IFERROR(VLOOKUP($B370,[5]MEX!$B$51:$S$1084,17,0),0)</f>
        <v>0</v>
      </c>
      <c r="S370" s="116">
        <f>IFERROR(VLOOKUP($B370,[5]MEX!$B$51:$S$1084,18,0),0)</f>
        <v>0</v>
      </c>
      <c r="T370" s="114">
        <v>0</v>
      </c>
      <c r="U370" s="114">
        <v>0</v>
      </c>
      <c r="V370" s="114">
        <v>0</v>
      </c>
      <c r="W370" s="114">
        <v>0</v>
      </c>
      <c r="X370" s="114">
        <v>0</v>
      </c>
      <c r="Y370" s="114">
        <v>0</v>
      </c>
      <c r="Z370" s="114">
        <v>0</v>
      </c>
      <c r="AA370" s="114">
        <v>0</v>
      </c>
      <c r="AB370" s="114">
        <f>N370+T370-X370</f>
        <v>0</v>
      </c>
      <c r="AC370" s="114">
        <f>O370+U370-Y370</f>
        <v>0</v>
      </c>
      <c r="AD370" s="114">
        <f t="shared" si="263"/>
        <v>0</v>
      </c>
      <c r="AE370" s="114">
        <v>0</v>
      </c>
      <c r="AF370" s="114">
        <v>0</v>
      </c>
      <c r="AG370" s="114">
        <f t="shared" si="264"/>
        <v>0</v>
      </c>
      <c r="AH370" s="114">
        <v>0</v>
      </c>
      <c r="AI370" s="114">
        <v>0</v>
      </c>
      <c r="AJ370" s="114">
        <f t="shared" si="265"/>
        <v>0</v>
      </c>
      <c r="AK370" s="114">
        <v>0</v>
      </c>
      <c r="AL370" s="114">
        <v>0</v>
      </c>
      <c r="AM370" s="114">
        <f t="shared" si="266"/>
        <v>0</v>
      </c>
      <c r="AN370" s="114">
        <v>0</v>
      </c>
      <c r="AO370" s="114">
        <v>0</v>
      </c>
      <c r="AP370" s="114">
        <f t="shared" si="267"/>
        <v>0</v>
      </c>
      <c r="AQ370" s="114">
        <f>AB370-AE370-AH370-AK370-AN370</f>
        <v>0</v>
      </c>
      <c r="AR370" s="114">
        <f>AC370-AF370-AI370-AL370-AO370</f>
        <v>0</v>
      </c>
      <c r="AS370" s="114">
        <f t="shared" si="268"/>
        <v>0</v>
      </c>
      <c r="AT370" s="114">
        <f>R370+V370-Z370</f>
        <v>0</v>
      </c>
      <c r="AU370" s="114">
        <f>S370+W370-AA370</f>
        <v>0</v>
      </c>
      <c r="AV370" s="114">
        <v>0</v>
      </c>
      <c r="AW370" s="114">
        <v>0</v>
      </c>
      <c r="AX370" s="114">
        <v>0</v>
      </c>
      <c r="AY370" s="114">
        <v>0</v>
      </c>
      <c r="AZ370" s="114">
        <f t="shared" si="269"/>
        <v>0</v>
      </c>
      <c r="BA370" s="114">
        <f t="shared" si="269"/>
        <v>0</v>
      </c>
    </row>
    <row r="371" spans="2:53" ht="29.25" hidden="1">
      <c r="B371" s="73" t="str">
        <f t="shared" si="288"/>
        <v>1353000330033325</v>
      </c>
      <c r="C371" s="157">
        <v>2023</v>
      </c>
      <c r="D371" s="111">
        <v>15</v>
      </c>
      <c r="E371" s="111">
        <v>1</v>
      </c>
      <c r="F371" s="111">
        <v>3</v>
      </c>
      <c r="G371" s="111">
        <v>5</v>
      </c>
      <c r="H371" s="157">
        <v>3000</v>
      </c>
      <c r="I371" s="157">
        <v>3300</v>
      </c>
      <c r="J371" s="157">
        <v>333</v>
      </c>
      <c r="K371" s="112">
        <v>2</v>
      </c>
      <c r="L371" s="112">
        <v>5</v>
      </c>
      <c r="M371" s="134" t="s">
        <v>305</v>
      </c>
      <c r="N371" s="114">
        <f>IFERROR(VLOOKUP($B371,[5]MEX!$B$51:$S$1084,13,0),0)</f>
        <v>0</v>
      </c>
      <c r="O371" s="114">
        <f>IFERROR(VLOOKUP($B371,[5]MEX!$B$51:$S$1084,14,0),0)</f>
        <v>0</v>
      </c>
      <c r="P371" s="114">
        <f t="shared" si="280"/>
        <v>0</v>
      </c>
      <c r="Q371" s="135" t="s">
        <v>81</v>
      </c>
      <c r="R371" s="116">
        <f>IFERROR(VLOOKUP($B371,[5]MEX!$B$51:$S$1084,17,0),0)</f>
        <v>0</v>
      </c>
      <c r="S371" s="116">
        <f>IFERROR(VLOOKUP($B371,[5]MEX!$B$51:$S$1084,18,0),0)</f>
        <v>0</v>
      </c>
      <c r="T371" s="114">
        <v>0</v>
      </c>
      <c r="U371" s="114">
        <v>0</v>
      </c>
      <c r="V371" s="114">
        <v>0</v>
      </c>
      <c r="W371" s="114">
        <v>0</v>
      </c>
      <c r="X371" s="114">
        <v>0</v>
      </c>
      <c r="Y371" s="114">
        <v>0</v>
      </c>
      <c r="Z371" s="114">
        <v>0</v>
      </c>
      <c r="AA371" s="114">
        <v>0</v>
      </c>
      <c r="AB371" s="114">
        <f>N371+T371-X371</f>
        <v>0</v>
      </c>
      <c r="AC371" s="114">
        <f>O371+U371-Y371</f>
        <v>0</v>
      </c>
      <c r="AD371" s="114">
        <f t="shared" si="263"/>
        <v>0</v>
      </c>
      <c r="AE371" s="114">
        <v>0</v>
      </c>
      <c r="AF371" s="114">
        <v>0</v>
      </c>
      <c r="AG371" s="114">
        <f t="shared" si="264"/>
        <v>0</v>
      </c>
      <c r="AH371" s="114">
        <v>0</v>
      </c>
      <c r="AI371" s="114">
        <v>0</v>
      </c>
      <c r="AJ371" s="114">
        <f t="shared" si="265"/>
        <v>0</v>
      </c>
      <c r="AK371" s="114">
        <v>0</v>
      </c>
      <c r="AL371" s="114">
        <v>0</v>
      </c>
      <c r="AM371" s="114">
        <f t="shared" si="266"/>
        <v>0</v>
      </c>
      <c r="AN371" s="114">
        <v>0</v>
      </c>
      <c r="AO371" s="114">
        <v>0</v>
      </c>
      <c r="AP371" s="114">
        <f t="shared" si="267"/>
        <v>0</v>
      </c>
      <c r="AQ371" s="114">
        <f>AB371-AE371-AH371-AK371-AN371</f>
        <v>0</v>
      </c>
      <c r="AR371" s="114">
        <f>AC371-AF371-AI371-AL371-AO371</f>
        <v>0</v>
      </c>
      <c r="AS371" s="114">
        <f t="shared" si="268"/>
        <v>0</v>
      </c>
      <c r="AT371" s="114">
        <f>R371+V371-Z371</f>
        <v>0</v>
      </c>
      <c r="AU371" s="114">
        <f>S371+W371-AA371</f>
        <v>0</v>
      </c>
      <c r="AV371" s="114">
        <v>0</v>
      </c>
      <c r="AW371" s="114">
        <v>0</v>
      </c>
      <c r="AX371" s="114">
        <v>0</v>
      </c>
      <c r="AY371" s="114">
        <v>0</v>
      </c>
      <c r="AZ371" s="114">
        <f t="shared" si="269"/>
        <v>0</v>
      </c>
      <c r="BA371" s="114">
        <f t="shared" si="269"/>
        <v>0</v>
      </c>
    </row>
    <row r="372" spans="2:53" ht="29.25" hidden="1">
      <c r="B372" s="73" t="str">
        <f t="shared" si="288"/>
        <v>13550005</v>
      </c>
      <c r="C372" s="126">
        <v>2023</v>
      </c>
      <c r="D372" s="126">
        <v>15</v>
      </c>
      <c r="E372" s="126">
        <v>1</v>
      </c>
      <c r="F372" s="126">
        <v>3</v>
      </c>
      <c r="G372" s="126">
        <v>5</v>
      </c>
      <c r="H372" s="126">
        <v>5000</v>
      </c>
      <c r="I372" s="126"/>
      <c r="J372" s="126"/>
      <c r="K372" s="126" t="s">
        <v>46</v>
      </c>
      <c r="L372" s="126">
        <v>5</v>
      </c>
      <c r="M372" s="95" t="s">
        <v>130</v>
      </c>
      <c r="N372" s="96">
        <f>+N373+N394</f>
        <v>0</v>
      </c>
      <c r="O372" s="96">
        <f>+O373+O394</f>
        <v>0</v>
      </c>
      <c r="P372" s="96">
        <f t="shared" si="280"/>
        <v>0</v>
      </c>
      <c r="Q372" s="97" t="s">
        <v>46</v>
      </c>
      <c r="R372" s="98"/>
      <c r="S372" s="98"/>
      <c r="T372" s="96">
        <f>+T373+T394</f>
        <v>0</v>
      </c>
      <c r="U372" s="96">
        <f t="shared" ref="U372:AC372" si="303">+U373+U394</f>
        <v>0</v>
      </c>
      <c r="V372" s="96">
        <f t="shared" si="303"/>
        <v>0</v>
      </c>
      <c r="W372" s="96">
        <f t="shared" si="303"/>
        <v>0</v>
      </c>
      <c r="X372" s="96">
        <f t="shared" si="303"/>
        <v>0</v>
      </c>
      <c r="Y372" s="96">
        <f t="shared" si="303"/>
        <v>0</v>
      </c>
      <c r="Z372" s="96">
        <f t="shared" si="303"/>
        <v>0</v>
      </c>
      <c r="AA372" s="96">
        <f t="shared" si="303"/>
        <v>0</v>
      </c>
      <c r="AB372" s="96">
        <f t="shared" si="303"/>
        <v>0</v>
      </c>
      <c r="AC372" s="96">
        <f t="shared" si="303"/>
        <v>0</v>
      </c>
      <c r="AD372" s="96">
        <f t="shared" ref="AD372:AD435" si="304">+AC372+AB372</f>
        <v>0</v>
      </c>
      <c r="AE372" s="96">
        <f>+AE373+AE394</f>
        <v>0</v>
      </c>
      <c r="AF372" s="96">
        <f>+AF373+AF394</f>
        <v>0</v>
      </c>
      <c r="AG372" s="96">
        <f t="shared" ref="AG372:AG435" si="305">+AF372+AE372</f>
        <v>0</v>
      </c>
      <c r="AH372" s="96">
        <f>+AH373+AH394</f>
        <v>0</v>
      </c>
      <c r="AI372" s="96">
        <f>+AI373+AI394</f>
        <v>0</v>
      </c>
      <c r="AJ372" s="96">
        <f t="shared" ref="AJ372:AJ435" si="306">+AI372+AH372</f>
        <v>0</v>
      </c>
      <c r="AK372" s="96">
        <f>+AK373+AK394</f>
        <v>0</v>
      </c>
      <c r="AL372" s="96">
        <f>+AL373+AL394</f>
        <v>0</v>
      </c>
      <c r="AM372" s="96">
        <f t="shared" ref="AM372:AM435" si="307">+AL372+AK372</f>
        <v>0</v>
      </c>
      <c r="AN372" s="96">
        <f>+AN373+AN394</f>
        <v>0</v>
      </c>
      <c r="AO372" s="96">
        <f>+AO373+AO394</f>
        <v>0</v>
      </c>
      <c r="AP372" s="96">
        <f t="shared" ref="AP372:AP435" si="308">+AO372+AN372</f>
        <v>0</v>
      </c>
      <c r="AQ372" s="96">
        <f>+AQ373+AQ394</f>
        <v>0</v>
      </c>
      <c r="AR372" s="96">
        <f>+AR373+AR394</f>
        <v>0</v>
      </c>
      <c r="AS372" s="96">
        <f t="shared" ref="AS372:AS435" si="309">+AR372+AQ372</f>
        <v>0</v>
      </c>
      <c r="AT372" s="96"/>
      <c r="AU372" s="96"/>
      <c r="AV372" s="96"/>
      <c r="AW372" s="96"/>
      <c r="AX372" s="96"/>
      <c r="AY372" s="96"/>
      <c r="AZ372" s="96"/>
      <c r="BA372" s="96"/>
    </row>
    <row r="373" spans="2:53" ht="29.25" hidden="1">
      <c r="B373" s="73" t="str">
        <f t="shared" si="288"/>
        <v>135500051005</v>
      </c>
      <c r="C373" s="99">
        <v>2023</v>
      </c>
      <c r="D373" s="99">
        <v>15</v>
      </c>
      <c r="E373" s="99">
        <v>1</v>
      </c>
      <c r="F373" s="99">
        <v>3</v>
      </c>
      <c r="G373" s="99">
        <v>5</v>
      </c>
      <c r="H373" s="99">
        <v>5000</v>
      </c>
      <c r="I373" s="99">
        <v>5100</v>
      </c>
      <c r="J373" s="99"/>
      <c r="K373" s="99"/>
      <c r="L373" s="99">
        <v>5</v>
      </c>
      <c r="M373" s="101" t="s">
        <v>131</v>
      </c>
      <c r="N373" s="102">
        <f>+N374+N391</f>
        <v>0</v>
      </c>
      <c r="O373" s="102">
        <f>+O374+O391</f>
        <v>0</v>
      </c>
      <c r="P373" s="102">
        <f t="shared" si="280"/>
        <v>0</v>
      </c>
      <c r="Q373" s="161"/>
      <c r="R373" s="162"/>
      <c r="S373" s="162"/>
      <c r="T373" s="102">
        <f>+T374+T391</f>
        <v>0</v>
      </c>
      <c r="U373" s="102">
        <f t="shared" ref="U373:AC373" si="310">+U374+U391</f>
        <v>0</v>
      </c>
      <c r="V373" s="102">
        <f t="shared" si="310"/>
        <v>0</v>
      </c>
      <c r="W373" s="102">
        <f t="shared" si="310"/>
        <v>0</v>
      </c>
      <c r="X373" s="102">
        <f t="shared" si="310"/>
        <v>0</v>
      </c>
      <c r="Y373" s="102">
        <f t="shared" si="310"/>
        <v>0</v>
      </c>
      <c r="Z373" s="102">
        <f t="shared" si="310"/>
        <v>0</v>
      </c>
      <c r="AA373" s="102">
        <f t="shared" si="310"/>
        <v>0</v>
      </c>
      <c r="AB373" s="102">
        <f t="shared" si="310"/>
        <v>0</v>
      </c>
      <c r="AC373" s="102">
        <f t="shared" si="310"/>
        <v>0</v>
      </c>
      <c r="AD373" s="102">
        <f t="shared" si="304"/>
        <v>0</v>
      </c>
      <c r="AE373" s="102">
        <f>+AE374+AE391</f>
        <v>0</v>
      </c>
      <c r="AF373" s="102">
        <f>+AF374+AF391</f>
        <v>0</v>
      </c>
      <c r="AG373" s="102">
        <f t="shared" si="305"/>
        <v>0</v>
      </c>
      <c r="AH373" s="102">
        <f>+AH374+AH391</f>
        <v>0</v>
      </c>
      <c r="AI373" s="102">
        <f>+AI374+AI391</f>
        <v>0</v>
      </c>
      <c r="AJ373" s="102">
        <f t="shared" si="306"/>
        <v>0</v>
      </c>
      <c r="AK373" s="102">
        <f>+AK374+AK391</f>
        <v>0</v>
      </c>
      <c r="AL373" s="102">
        <f>+AL374+AL391</f>
        <v>0</v>
      </c>
      <c r="AM373" s="102">
        <f t="shared" si="307"/>
        <v>0</v>
      </c>
      <c r="AN373" s="102">
        <f>+AN374+AN391</f>
        <v>0</v>
      </c>
      <c r="AO373" s="102">
        <f>+AO374+AO391</f>
        <v>0</v>
      </c>
      <c r="AP373" s="102">
        <f t="shared" si="308"/>
        <v>0</v>
      </c>
      <c r="AQ373" s="102">
        <f>+AQ374+AQ391</f>
        <v>0</v>
      </c>
      <c r="AR373" s="102">
        <f>+AR374+AR391</f>
        <v>0</v>
      </c>
      <c r="AS373" s="102">
        <f t="shared" si="309"/>
        <v>0</v>
      </c>
      <c r="AT373" s="102"/>
      <c r="AU373" s="102"/>
      <c r="AV373" s="102"/>
      <c r="AW373" s="102"/>
      <c r="AX373" s="102"/>
      <c r="AY373" s="102"/>
      <c r="AZ373" s="102"/>
      <c r="BA373" s="102"/>
    </row>
    <row r="374" spans="2:53" ht="58.5" hidden="1">
      <c r="B374" s="73" t="str">
        <f t="shared" si="288"/>
        <v>135500051005155</v>
      </c>
      <c r="C374" s="105">
        <v>2023</v>
      </c>
      <c r="D374" s="105">
        <v>15</v>
      </c>
      <c r="E374" s="105">
        <v>1</v>
      </c>
      <c r="F374" s="105">
        <v>3</v>
      </c>
      <c r="G374" s="105">
        <v>5</v>
      </c>
      <c r="H374" s="105">
        <v>5000</v>
      </c>
      <c r="I374" s="105">
        <v>5100</v>
      </c>
      <c r="J374" s="105">
        <v>515</v>
      </c>
      <c r="K374" s="105"/>
      <c r="L374" s="105">
        <v>5</v>
      </c>
      <c r="M374" s="107" t="s">
        <v>132</v>
      </c>
      <c r="N374" s="108">
        <f>SUM(N375:N390)</f>
        <v>0</v>
      </c>
      <c r="O374" s="108">
        <f>SUM(O375:O390)</f>
        <v>0</v>
      </c>
      <c r="P374" s="108">
        <f t="shared" si="280"/>
        <v>0</v>
      </c>
      <c r="Q374" s="163" t="s">
        <v>46</v>
      </c>
      <c r="R374" s="164"/>
      <c r="S374" s="164"/>
      <c r="T374" s="108">
        <f t="shared" ref="T374:AC374" si="311">SUM(T375:T390)</f>
        <v>0</v>
      </c>
      <c r="U374" s="108">
        <f t="shared" si="311"/>
        <v>0</v>
      </c>
      <c r="V374" s="108">
        <f t="shared" si="311"/>
        <v>0</v>
      </c>
      <c r="W374" s="108">
        <f t="shared" si="311"/>
        <v>0</v>
      </c>
      <c r="X374" s="108">
        <f t="shared" si="311"/>
        <v>0</v>
      </c>
      <c r="Y374" s="108">
        <f t="shared" si="311"/>
        <v>0</v>
      </c>
      <c r="Z374" s="108">
        <f t="shared" si="311"/>
        <v>0</v>
      </c>
      <c r="AA374" s="108">
        <f t="shared" si="311"/>
        <v>0</v>
      </c>
      <c r="AB374" s="108">
        <f t="shared" si="311"/>
        <v>0</v>
      </c>
      <c r="AC374" s="108">
        <f t="shared" si="311"/>
        <v>0</v>
      </c>
      <c r="AD374" s="108">
        <f t="shared" si="304"/>
        <v>0</v>
      </c>
      <c r="AE374" s="108">
        <f>SUM(AE375:AE390)</f>
        <v>0</v>
      </c>
      <c r="AF374" s="108">
        <f>SUM(AF375:AF390)</f>
        <v>0</v>
      </c>
      <c r="AG374" s="108">
        <f t="shared" si="305"/>
        <v>0</v>
      </c>
      <c r="AH374" s="108">
        <f>SUM(AH375:AH390)</f>
        <v>0</v>
      </c>
      <c r="AI374" s="108">
        <f>SUM(AI375:AI390)</f>
        <v>0</v>
      </c>
      <c r="AJ374" s="108">
        <f t="shared" si="306"/>
        <v>0</v>
      </c>
      <c r="AK374" s="108">
        <f>SUM(AK375:AK390)</f>
        <v>0</v>
      </c>
      <c r="AL374" s="108">
        <f>SUM(AL375:AL390)</f>
        <v>0</v>
      </c>
      <c r="AM374" s="108">
        <f t="shared" si="307"/>
        <v>0</v>
      </c>
      <c r="AN374" s="108">
        <f>SUM(AN375:AN390)</f>
        <v>0</v>
      </c>
      <c r="AO374" s="108">
        <f>SUM(AO375:AO390)</f>
        <v>0</v>
      </c>
      <c r="AP374" s="108">
        <f t="shared" si="308"/>
        <v>0</v>
      </c>
      <c r="AQ374" s="108">
        <f>SUM(AQ375:AQ390)</f>
        <v>0</v>
      </c>
      <c r="AR374" s="108">
        <f>SUM(AR375:AR390)</f>
        <v>0</v>
      </c>
      <c r="AS374" s="108">
        <f t="shared" si="309"/>
        <v>0</v>
      </c>
      <c r="AT374" s="108"/>
      <c r="AU374" s="108"/>
      <c r="AV374" s="108"/>
      <c r="AW374" s="108"/>
      <c r="AX374" s="108"/>
      <c r="AY374" s="108"/>
      <c r="AZ374" s="108"/>
      <c r="BA374" s="108"/>
    </row>
    <row r="375" spans="2:53" ht="29.25" hidden="1">
      <c r="B375" s="73" t="str">
        <f t="shared" si="288"/>
        <v>1355000510051515</v>
      </c>
      <c r="C375" s="157">
        <v>2023</v>
      </c>
      <c r="D375" s="111">
        <v>15</v>
      </c>
      <c r="E375" s="111">
        <v>1</v>
      </c>
      <c r="F375" s="111">
        <v>3</v>
      </c>
      <c r="G375" s="111">
        <v>5</v>
      </c>
      <c r="H375" s="157">
        <v>5000</v>
      </c>
      <c r="I375" s="157">
        <v>5100</v>
      </c>
      <c r="J375" s="157">
        <v>515</v>
      </c>
      <c r="K375" s="112">
        <v>1</v>
      </c>
      <c r="L375" s="112">
        <v>5</v>
      </c>
      <c r="M375" s="134" t="s">
        <v>288</v>
      </c>
      <c r="N375" s="114">
        <f>IFERROR(VLOOKUP($B375,[5]MEX!$B$51:$S$1084,13,0),0)</f>
        <v>0</v>
      </c>
      <c r="O375" s="114">
        <f>IFERROR(VLOOKUP($B375,[5]MEX!$B$51:$S$1084,14,0),0)</f>
        <v>0</v>
      </c>
      <c r="P375" s="114">
        <f t="shared" si="280"/>
        <v>0</v>
      </c>
      <c r="Q375" s="135" t="s">
        <v>60</v>
      </c>
      <c r="R375" s="116">
        <f>IFERROR(VLOOKUP($B375,[5]MEX!$B$51:$S$1084,17,0),0)</f>
        <v>0</v>
      </c>
      <c r="S375" s="116">
        <f>IFERROR(VLOOKUP($B375,[5]MEX!$B$51:$S$1084,18,0),0)</f>
        <v>0</v>
      </c>
      <c r="T375" s="114">
        <v>0</v>
      </c>
      <c r="U375" s="114">
        <v>0</v>
      </c>
      <c r="V375" s="114">
        <v>0</v>
      </c>
      <c r="W375" s="114">
        <v>0</v>
      </c>
      <c r="X375" s="114">
        <v>0</v>
      </c>
      <c r="Y375" s="114">
        <v>0</v>
      </c>
      <c r="Z375" s="114">
        <v>0</v>
      </c>
      <c r="AA375" s="114">
        <v>0</v>
      </c>
      <c r="AB375" s="114">
        <f t="shared" ref="AB375:AC390" si="312">N375+T375-X375</f>
        <v>0</v>
      </c>
      <c r="AC375" s="114">
        <f t="shared" si="312"/>
        <v>0</v>
      </c>
      <c r="AD375" s="114">
        <f t="shared" si="304"/>
        <v>0</v>
      </c>
      <c r="AE375" s="114">
        <v>0</v>
      </c>
      <c r="AF375" s="114">
        <v>0</v>
      </c>
      <c r="AG375" s="114">
        <f t="shared" si="305"/>
        <v>0</v>
      </c>
      <c r="AH375" s="114">
        <v>0</v>
      </c>
      <c r="AI375" s="114">
        <v>0</v>
      </c>
      <c r="AJ375" s="114">
        <f t="shared" si="306"/>
        <v>0</v>
      </c>
      <c r="AK375" s="114">
        <v>0</v>
      </c>
      <c r="AL375" s="114">
        <v>0</v>
      </c>
      <c r="AM375" s="114">
        <f t="shared" si="307"/>
        <v>0</v>
      </c>
      <c r="AN375" s="114">
        <v>0</v>
      </c>
      <c r="AO375" s="114">
        <v>0</v>
      </c>
      <c r="AP375" s="114">
        <f t="shared" si="308"/>
        <v>0</v>
      </c>
      <c r="AQ375" s="114">
        <f t="shared" ref="AQ375:AR390" si="313">AB375-AE375-AH375-AK375-AN375</f>
        <v>0</v>
      </c>
      <c r="AR375" s="114">
        <f t="shared" si="313"/>
        <v>0</v>
      </c>
      <c r="AS375" s="114">
        <f t="shared" si="309"/>
        <v>0</v>
      </c>
      <c r="AT375" s="114">
        <f t="shared" ref="AT375:AU390" si="314">R375+V375-Z375</f>
        <v>0</v>
      </c>
      <c r="AU375" s="114">
        <f t="shared" si="314"/>
        <v>0</v>
      </c>
      <c r="AV375" s="114">
        <v>0</v>
      </c>
      <c r="AW375" s="114">
        <v>0</v>
      </c>
      <c r="AX375" s="114">
        <v>0</v>
      </c>
      <c r="AY375" s="114">
        <v>0</v>
      </c>
      <c r="AZ375" s="114">
        <f t="shared" si="269"/>
        <v>0</v>
      </c>
      <c r="BA375" s="114">
        <f t="shared" si="269"/>
        <v>0</v>
      </c>
    </row>
    <row r="376" spans="2:53" ht="29.25" hidden="1">
      <c r="B376" s="73" t="str">
        <f t="shared" si="288"/>
        <v>1355000510051525</v>
      </c>
      <c r="C376" s="157">
        <v>2023</v>
      </c>
      <c r="D376" s="111">
        <v>15</v>
      </c>
      <c r="E376" s="111">
        <v>1</v>
      </c>
      <c r="F376" s="111">
        <v>3</v>
      </c>
      <c r="G376" s="111">
        <v>5</v>
      </c>
      <c r="H376" s="157">
        <v>5000</v>
      </c>
      <c r="I376" s="157">
        <v>5100</v>
      </c>
      <c r="J376" s="157">
        <v>515</v>
      </c>
      <c r="K376" s="112">
        <v>2</v>
      </c>
      <c r="L376" s="112">
        <v>5</v>
      </c>
      <c r="M376" s="134" t="s">
        <v>306</v>
      </c>
      <c r="N376" s="114">
        <f>IFERROR(VLOOKUP($B376,[5]MEX!$B$51:$S$1084,13,0),0)</f>
        <v>0</v>
      </c>
      <c r="O376" s="114">
        <f>IFERROR(VLOOKUP($B376,[5]MEX!$B$51:$S$1084,14,0),0)</f>
        <v>0</v>
      </c>
      <c r="P376" s="114">
        <f t="shared" si="280"/>
        <v>0</v>
      </c>
      <c r="Q376" s="135" t="s">
        <v>60</v>
      </c>
      <c r="R376" s="116">
        <f>IFERROR(VLOOKUP($B376,[5]MEX!$B$51:$S$1084,17,0),0)</f>
        <v>0</v>
      </c>
      <c r="S376" s="116">
        <f>IFERROR(VLOOKUP($B376,[5]MEX!$B$51:$S$1084,18,0),0)</f>
        <v>0</v>
      </c>
      <c r="T376" s="114">
        <v>0</v>
      </c>
      <c r="U376" s="114">
        <v>0</v>
      </c>
      <c r="V376" s="114">
        <v>0</v>
      </c>
      <c r="W376" s="114">
        <v>0</v>
      </c>
      <c r="X376" s="114">
        <v>0</v>
      </c>
      <c r="Y376" s="114">
        <v>0</v>
      </c>
      <c r="Z376" s="114">
        <v>0</v>
      </c>
      <c r="AA376" s="114">
        <v>0</v>
      </c>
      <c r="AB376" s="114">
        <f t="shared" si="312"/>
        <v>0</v>
      </c>
      <c r="AC376" s="114">
        <f t="shared" si="312"/>
        <v>0</v>
      </c>
      <c r="AD376" s="114">
        <f t="shared" si="304"/>
        <v>0</v>
      </c>
      <c r="AE376" s="114">
        <v>0</v>
      </c>
      <c r="AF376" s="114">
        <v>0</v>
      </c>
      <c r="AG376" s="114">
        <f t="shared" si="305"/>
        <v>0</v>
      </c>
      <c r="AH376" s="114">
        <v>0</v>
      </c>
      <c r="AI376" s="114">
        <v>0</v>
      </c>
      <c r="AJ376" s="114">
        <f t="shared" si="306"/>
        <v>0</v>
      </c>
      <c r="AK376" s="114">
        <v>0</v>
      </c>
      <c r="AL376" s="114">
        <v>0</v>
      </c>
      <c r="AM376" s="114">
        <f t="shared" si="307"/>
        <v>0</v>
      </c>
      <c r="AN376" s="114">
        <v>0</v>
      </c>
      <c r="AO376" s="114">
        <v>0</v>
      </c>
      <c r="AP376" s="114">
        <f t="shared" si="308"/>
        <v>0</v>
      </c>
      <c r="AQ376" s="114">
        <f t="shared" si="313"/>
        <v>0</v>
      </c>
      <c r="AR376" s="114">
        <f t="shared" si="313"/>
        <v>0</v>
      </c>
      <c r="AS376" s="114">
        <f t="shared" si="309"/>
        <v>0</v>
      </c>
      <c r="AT376" s="114">
        <f t="shared" si="314"/>
        <v>0</v>
      </c>
      <c r="AU376" s="114">
        <f t="shared" si="314"/>
        <v>0</v>
      </c>
      <c r="AV376" s="114">
        <v>0</v>
      </c>
      <c r="AW376" s="114">
        <v>0</v>
      </c>
      <c r="AX376" s="114">
        <v>0</v>
      </c>
      <c r="AY376" s="114">
        <v>0</v>
      </c>
      <c r="AZ376" s="114">
        <f t="shared" si="269"/>
        <v>0</v>
      </c>
      <c r="BA376" s="114">
        <f t="shared" si="269"/>
        <v>0</v>
      </c>
    </row>
    <row r="377" spans="2:53" ht="29.25" hidden="1">
      <c r="B377" s="73" t="str">
        <f t="shared" si="288"/>
        <v>1355000510051535</v>
      </c>
      <c r="C377" s="157">
        <v>2023</v>
      </c>
      <c r="D377" s="111">
        <v>15</v>
      </c>
      <c r="E377" s="111">
        <v>1</v>
      </c>
      <c r="F377" s="111">
        <v>3</v>
      </c>
      <c r="G377" s="111">
        <v>5</v>
      </c>
      <c r="H377" s="157">
        <v>5000</v>
      </c>
      <c r="I377" s="157">
        <v>5100</v>
      </c>
      <c r="J377" s="157">
        <v>515</v>
      </c>
      <c r="K377" s="112">
        <v>3</v>
      </c>
      <c r="L377" s="112">
        <v>5</v>
      </c>
      <c r="M377" s="134" t="s">
        <v>179</v>
      </c>
      <c r="N377" s="114">
        <f>IFERROR(VLOOKUP($B377,[5]MEX!$B$51:$S$1084,13,0),0)</f>
        <v>0</v>
      </c>
      <c r="O377" s="114">
        <f>IFERROR(VLOOKUP($B377,[5]MEX!$B$51:$S$1084,14,0),0)</f>
        <v>0</v>
      </c>
      <c r="P377" s="114">
        <f t="shared" si="280"/>
        <v>0</v>
      </c>
      <c r="Q377" s="135" t="s">
        <v>60</v>
      </c>
      <c r="R377" s="116">
        <f>IFERROR(VLOOKUP($B377,[5]MEX!$B$51:$S$1084,17,0),0)</f>
        <v>0</v>
      </c>
      <c r="S377" s="116">
        <f>IFERROR(VLOOKUP($B377,[5]MEX!$B$51:$S$1084,18,0),0)</f>
        <v>0</v>
      </c>
      <c r="T377" s="114">
        <v>0</v>
      </c>
      <c r="U377" s="114">
        <v>0</v>
      </c>
      <c r="V377" s="114">
        <v>0</v>
      </c>
      <c r="W377" s="114">
        <v>0</v>
      </c>
      <c r="X377" s="114">
        <v>0</v>
      </c>
      <c r="Y377" s="114">
        <v>0</v>
      </c>
      <c r="Z377" s="114">
        <v>0</v>
      </c>
      <c r="AA377" s="114">
        <v>0</v>
      </c>
      <c r="AB377" s="114">
        <f t="shared" si="312"/>
        <v>0</v>
      </c>
      <c r="AC377" s="114">
        <f t="shared" si="312"/>
        <v>0</v>
      </c>
      <c r="AD377" s="114">
        <f t="shared" si="304"/>
        <v>0</v>
      </c>
      <c r="AE377" s="114">
        <v>0</v>
      </c>
      <c r="AF377" s="114">
        <v>0</v>
      </c>
      <c r="AG377" s="114">
        <f t="shared" si="305"/>
        <v>0</v>
      </c>
      <c r="AH377" s="114">
        <v>0</v>
      </c>
      <c r="AI377" s="114">
        <v>0</v>
      </c>
      <c r="AJ377" s="114">
        <f t="shared" si="306"/>
        <v>0</v>
      </c>
      <c r="AK377" s="114">
        <v>0</v>
      </c>
      <c r="AL377" s="114">
        <v>0</v>
      </c>
      <c r="AM377" s="114">
        <f t="shared" si="307"/>
        <v>0</v>
      </c>
      <c r="AN377" s="114">
        <v>0</v>
      </c>
      <c r="AO377" s="114">
        <v>0</v>
      </c>
      <c r="AP377" s="114">
        <f t="shared" si="308"/>
        <v>0</v>
      </c>
      <c r="AQ377" s="114">
        <f t="shared" si="313"/>
        <v>0</v>
      </c>
      <c r="AR377" s="114">
        <f t="shared" si="313"/>
        <v>0</v>
      </c>
      <c r="AS377" s="114">
        <f t="shared" si="309"/>
        <v>0</v>
      </c>
      <c r="AT377" s="114">
        <f t="shared" si="314"/>
        <v>0</v>
      </c>
      <c r="AU377" s="114">
        <f t="shared" si="314"/>
        <v>0</v>
      </c>
      <c r="AV377" s="114">
        <v>0</v>
      </c>
      <c r="AW377" s="114">
        <v>0</v>
      </c>
      <c r="AX377" s="114">
        <v>0</v>
      </c>
      <c r="AY377" s="114">
        <v>0</v>
      </c>
      <c r="AZ377" s="114">
        <f t="shared" si="269"/>
        <v>0</v>
      </c>
      <c r="BA377" s="114">
        <f t="shared" si="269"/>
        <v>0</v>
      </c>
    </row>
    <row r="378" spans="2:53" ht="29.25" hidden="1">
      <c r="B378" s="73" t="str">
        <f t="shared" si="288"/>
        <v>1355000510051545</v>
      </c>
      <c r="C378" s="157">
        <v>2023</v>
      </c>
      <c r="D378" s="111">
        <v>15</v>
      </c>
      <c r="E378" s="111">
        <v>1</v>
      </c>
      <c r="F378" s="111">
        <v>3</v>
      </c>
      <c r="G378" s="111">
        <v>5</v>
      </c>
      <c r="H378" s="157">
        <v>5000</v>
      </c>
      <c r="I378" s="157">
        <v>5100</v>
      </c>
      <c r="J378" s="157">
        <v>515</v>
      </c>
      <c r="K378" s="112">
        <v>4</v>
      </c>
      <c r="L378" s="112">
        <v>5</v>
      </c>
      <c r="M378" s="134" t="s">
        <v>289</v>
      </c>
      <c r="N378" s="114">
        <f>IFERROR(VLOOKUP($B378,[5]MEX!$B$51:$S$1084,13,0),0)</f>
        <v>0</v>
      </c>
      <c r="O378" s="114">
        <f>IFERROR(VLOOKUP($B378,[5]MEX!$B$51:$S$1084,14,0),0)</f>
        <v>0</v>
      </c>
      <c r="P378" s="114">
        <f t="shared" si="280"/>
        <v>0</v>
      </c>
      <c r="Q378" s="135" t="s">
        <v>60</v>
      </c>
      <c r="R378" s="116">
        <f>IFERROR(VLOOKUP($B378,[5]MEX!$B$51:$S$1084,17,0),0)</f>
        <v>0</v>
      </c>
      <c r="S378" s="116">
        <f>IFERROR(VLOOKUP($B378,[5]MEX!$B$51:$S$1084,18,0),0)</f>
        <v>0</v>
      </c>
      <c r="T378" s="114">
        <v>0</v>
      </c>
      <c r="U378" s="114">
        <v>0</v>
      </c>
      <c r="V378" s="114">
        <v>0</v>
      </c>
      <c r="W378" s="114">
        <v>0</v>
      </c>
      <c r="X378" s="114">
        <v>0</v>
      </c>
      <c r="Y378" s="114">
        <v>0</v>
      </c>
      <c r="Z378" s="114">
        <v>0</v>
      </c>
      <c r="AA378" s="114">
        <v>0</v>
      </c>
      <c r="AB378" s="114">
        <f t="shared" si="312"/>
        <v>0</v>
      </c>
      <c r="AC378" s="114">
        <f t="shared" si="312"/>
        <v>0</v>
      </c>
      <c r="AD378" s="114">
        <f t="shared" si="304"/>
        <v>0</v>
      </c>
      <c r="AE378" s="114">
        <v>0</v>
      </c>
      <c r="AF378" s="114">
        <v>0</v>
      </c>
      <c r="AG378" s="114">
        <f t="shared" si="305"/>
        <v>0</v>
      </c>
      <c r="AH378" s="114">
        <v>0</v>
      </c>
      <c r="AI378" s="114">
        <v>0</v>
      </c>
      <c r="AJ378" s="114">
        <f t="shared" si="306"/>
        <v>0</v>
      </c>
      <c r="AK378" s="114">
        <v>0</v>
      </c>
      <c r="AL378" s="114">
        <v>0</v>
      </c>
      <c r="AM378" s="114">
        <f t="shared" si="307"/>
        <v>0</v>
      </c>
      <c r="AN378" s="114">
        <v>0</v>
      </c>
      <c r="AO378" s="114">
        <v>0</v>
      </c>
      <c r="AP378" s="114">
        <f t="shared" si="308"/>
        <v>0</v>
      </c>
      <c r="AQ378" s="114">
        <f t="shared" si="313"/>
        <v>0</v>
      </c>
      <c r="AR378" s="114">
        <f t="shared" si="313"/>
        <v>0</v>
      </c>
      <c r="AS378" s="114">
        <f t="shared" si="309"/>
        <v>0</v>
      </c>
      <c r="AT378" s="114">
        <f t="shared" si="314"/>
        <v>0</v>
      </c>
      <c r="AU378" s="114">
        <f t="shared" si="314"/>
        <v>0</v>
      </c>
      <c r="AV378" s="114">
        <v>0</v>
      </c>
      <c r="AW378" s="114">
        <v>0</v>
      </c>
      <c r="AX378" s="114">
        <v>0</v>
      </c>
      <c r="AY378" s="114">
        <v>0</v>
      </c>
      <c r="AZ378" s="114">
        <f t="shared" si="269"/>
        <v>0</v>
      </c>
      <c r="BA378" s="114">
        <f t="shared" si="269"/>
        <v>0</v>
      </c>
    </row>
    <row r="379" spans="2:53" ht="29.25" hidden="1">
      <c r="B379" s="73" t="str">
        <f t="shared" si="288"/>
        <v>1355000510051555</v>
      </c>
      <c r="C379" s="157">
        <v>2023</v>
      </c>
      <c r="D379" s="111">
        <v>15</v>
      </c>
      <c r="E379" s="111">
        <v>1</v>
      </c>
      <c r="F379" s="111">
        <v>3</v>
      </c>
      <c r="G379" s="111">
        <v>5</v>
      </c>
      <c r="H379" s="157">
        <v>5000</v>
      </c>
      <c r="I379" s="157">
        <v>5100</v>
      </c>
      <c r="J379" s="157">
        <v>515</v>
      </c>
      <c r="K379" s="112">
        <v>5</v>
      </c>
      <c r="L379" s="112">
        <v>5</v>
      </c>
      <c r="M379" s="134" t="s">
        <v>307</v>
      </c>
      <c r="N379" s="114">
        <f>IFERROR(VLOOKUP($B379,[5]MEX!$B$51:$S$1084,13,0),0)</f>
        <v>0</v>
      </c>
      <c r="O379" s="114">
        <f>IFERROR(VLOOKUP($B379,[5]MEX!$B$51:$S$1084,14,0),0)</f>
        <v>0</v>
      </c>
      <c r="P379" s="114">
        <f t="shared" si="280"/>
        <v>0</v>
      </c>
      <c r="Q379" s="135" t="s">
        <v>60</v>
      </c>
      <c r="R379" s="116">
        <f>IFERROR(VLOOKUP($B379,[5]MEX!$B$51:$S$1084,17,0),0)</f>
        <v>0</v>
      </c>
      <c r="S379" s="116">
        <f>IFERROR(VLOOKUP($B379,[5]MEX!$B$51:$S$1084,18,0),0)</f>
        <v>0</v>
      </c>
      <c r="T379" s="114">
        <v>0</v>
      </c>
      <c r="U379" s="114">
        <v>0</v>
      </c>
      <c r="V379" s="114">
        <v>0</v>
      </c>
      <c r="W379" s="114">
        <v>0</v>
      </c>
      <c r="X379" s="114">
        <v>0</v>
      </c>
      <c r="Y379" s="114">
        <v>0</v>
      </c>
      <c r="Z379" s="114">
        <v>0</v>
      </c>
      <c r="AA379" s="114">
        <v>0</v>
      </c>
      <c r="AB379" s="114">
        <f t="shared" si="312"/>
        <v>0</v>
      </c>
      <c r="AC379" s="114">
        <f t="shared" si="312"/>
        <v>0</v>
      </c>
      <c r="AD379" s="114">
        <f t="shared" si="304"/>
        <v>0</v>
      </c>
      <c r="AE379" s="114">
        <v>0</v>
      </c>
      <c r="AF379" s="114">
        <v>0</v>
      </c>
      <c r="AG379" s="114">
        <f t="shared" si="305"/>
        <v>0</v>
      </c>
      <c r="AH379" s="114">
        <v>0</v>
      </c>
      <c r="AI379" s="114">
        <v>0</v>
      </c>
      <c r="AJ379" s="114">
        <f t="shared" si="306"/>
        <v>0</v>
      </c>
      <c r="AK379" s="114">
        <v>0</v>
      </c>
      <c r="AL379" s="114">
        <v>0</v>
      </c>
      <c r="AM379" s="114">
        <f t="shared" si="307"/>
        <v>0</v>
      </c>
      <c r="AN379" s="114">
        <v>0</v>
      </c>
      <c r="AO379" s="114">
        <v>0</v>
      </c>
      <c r="AP379" s="114">
        <f t="shared" si="308"/>
        <v>0</v>
      </c>
      <c r="AQ379" s="114">
        <f t="shared" si="313"/>
        <v>0</v>
      </c>
      <c r="AR379" s="114">
        <f t="shared" si="313"/>
        <v>0</v>
      </c>
      <c r="AS379" s="114">
        <f t="shared" si="309"/>
        <v>0</v>
      </c>
      <c r="AT379" s="114">
        <f t="shared" si="314"/>
        <v>0</v>
      </c>
      <c r="AU379" s="114">
        <f t="shared" si="314"/>
        <v>0</v>
      </c>
      <c r="AV379" s="114">
        <v>0</v>
      </c>
      <c r="AW379" s="114">
        <v>0</v>
      </c>
      <c r="AX379" s="114">
        <v>0</v>
      </c>
      <c r="AY379" s="114">
        <v>0</v>
      </c>
      <c r="AZ379" s="114">
        <f t="shared" ref="AZ379:BA442" si="315">AT379-AV379-AX379</f>
        <v>0</v>
      </c>
      <c r="BA379" s="114">
        <f t="shared" si="315"/>
        <v>0</v>
      </c>
    </row>
    <row r="380" spans="2:53" ht="29.25" hidden="1">
      <c r="B380" s="73" t="str">
        <f t="shared" si="288"/>
        <v>1355000510051565</v>
      </c>
      <c r="C380" s="157">
        <v>2023</v>
      </c>
      <c r="D380" s="111">
        <v>15</v>
      </c>
      <c r="E380" s="111">
        <v>1</v>
      </c>
      <c r="F380" s="111">
        <v>3</v>
      </c>
      <c r="G380" s="111">
        <v>5</v>
      </c>
      <c r="H380" s="157">
        <v>5000</v>
      </c>
      <c r="I380" s="157">
        <v>5100</v>
      </c>
      <c r="J380" s="157">
        <v>515</v>
      </c>
      <c r="K380" s="112">
        <v>6</v>
      </c>
      <c r="L380" s="112">
        <v>5</v>
      </c>
      <c r="M380" s="134" t="s">
        <v>308</v>
      </c>
      <c r="N380" s="114">
        <f>IFERROR(VLOOKUP($B380,[5]MEX!$B$51:$S$1084,13,0),0)</f>
        <v>0</v>
      </c>
      <c r="O380" s="114">
        <f>IFERROR(VLOOKUP($B380,[5]MEX!$B$51:$S$1084,14,0),0)</f>
        <v>0</v>
      </c>
      <c r="P380" s="114">
        <f t="shared" si="280"/>
        <v>0</v>
      </c>
      <c r="Q380" s="135" t="s">
        <v>60</v>
      </c>
      <c r="R380" s="116">
        <f>IFERROR(VLOOKUP($B380,[5]MEX!$B$51:$S$1084,17,0),0)</f>
        <v>0</v>
      </c>
      <c r="S380" s="116">
        <f>IFERROR(VLOOKUP($B380,[5]MEX!$B$51:$S$1084,18,0),0)</f>
        <v>0</v>
      </c>
      <c r="T380" s="114">
        <v>0</v>
      </c>
      <c r="U380" s="114">
        <v>0</v>
      </c>
      <c r="V380" s="114">
        <v>0</v>
      </c>
      <c r="W380" s="114">
        <v>0</v>
      </c>
      <c r="X380" s="114">
        <v>0</v>
      </c>
      <c r="Y380" s="114">
        <v>0</v>
      </c>
      <c r="Z380" s="114">
        <v>0</v>
      </c>
      <c r="AA380" s="114">
        <v>0</v>
      </c>
      <c r="AB380" s="114">
        <f t="shared" si="312"/>
        <v>0</v>
      </c>
      <c r="AC380" s="114">
        <f t="shared" si="312"/>
        <v>0</v>
      </c>
      <c r="AD380" s="114">
        <f t="shared" si="304"/>
        <v>0</v>
      </c>
      <c r="AE380" s="114">
        <v>0</v>
      </c>
      <c r="AF380" s="114">
        <v>0</v>
      </c>
      <c r="AG380" s="114">
        <f t="shared" si="305"/>
        <v>0</v>
      </c>
      <c r="AH380" s="114">
        <v>0</v>
      </c>
      <c r="AI380" s="114">
        <v>0</v>
      </c>
      <c r="AJ380" s="114">
        <f t="shared" si="306"/>
        <v>0</v>
      </c>
      <c r="AK380" s="114">
        <v>0</v>
      </c>
      <c r="AL380" s="114">
        <v>0</v>
      </c>
      <c r="AM380" s="114">
        <f t="shared" si="307"/>
        <v>0</v>
      </c>
      <c r="AN380" s="114">
        <v>0</v>
      </c>
      <c r="AO380" s="114">
        <v>0</v>
      </c>
      <c r="AP380" s="114">
        <f t="shared" si="308"/>
        <v>0</v>
      </c>
      <c r="AQ380" s="114">
        <f t="shared" si="313"/>
        <v>0</v>
      </c>
      <c r="AR380" s="114">
        <f t="shared" si="313"/>
        <v>0</v>
      </c>
      <c r="AS380" s="114">
        <f t="shared" si="309"/>
        <v>0</v>
      </c>
      <c r="AT380" s="114">
        <f t="shared" si="314"/>
        <v>0</v>
      </c>
      <c r="AU380" s="114">
        <f t="shared" si="314"/>
        <v>0</v>
      </c>
      <c r="AV380" s="114">
        <v>0</v>
      </c>
      <c r="AW380" s="114">
        <v>0</v>
      </c>
      <c r="AX380" s="114">
        <v>0</v>
      </c>
      <c r="AY380" s="114">
        <v>0</v>
      </c>
      <c r="AZ380" s="114">
        <f t="shared" si="315"/>
        <v>0</v>
      </c>
      <c r="BA380" s="114">
        <f t="shared" si="315"/>
        <v>0</v>
      </c>
    </row>
    <row r="381" spans="2:53" ht="29.25" hidden="1">
      <c r="B381" s="73" t="str">
        <f t="shared" si="288"/>
        <v>1355000510051575</v>
      </c>
      <c r="C381" s="157">
        <v>2023</v>
      </c>
      <c r="D381" s="111">
        <v>15</v>
      </c>
      <c r="E381" s="111">
        <v>1</v>
      </c>
      <c r="F381" s="111">
        <v>3</v>
      </c>
      <c r="G381" s="111">
        <v>5</v>
      </c>
      <c r="H381" s="157">
        <v>5000</v>
      </c>
      <c r="I381" s="157">
        <v>5100</v>
      </c>
      <c r="J381" s="157">
        <v>515</v>
      </c>
      <c r="K381" s="112">
        <v>7</v>
      </c>
      <c r="L381" s="112">
        <v>5</v>
      </c>
      <c r="M381" s="134" t="s">
        <v>309</v>
      </c>
      <c r="N381" s="114">
        <f>IFERROR(VLOOKUP($B381,[5]MEX!$B$51:$S$1084,13,0),0)</f>
        <v>0</v>
      </c>
      <c r="O381" s="114">
        <f>IFERROR(VLOOKUP($B381,[5]MEX!$B$51:$S$1084,14,0),0)</f>
        <v>0</v>
      </c>
      <c r="P381" s="114">
        <f t="shared" si="280"/>
        <v>0</v>
      </c>
      <c r="Q381" s="135" t="s">
        <v>60</v>
      </c>
      <c r="R381" s="116">
        <f>IFERROR(VLOOKUP($B381,[5]MEX!$B$51:$S$1084,17,0),0)</f>
        <v>0</v>
      </c>
      <c r="S381" s="116">
        <f>IFERROR(VLOOKUP($B381,[5]MEX!$B$51:$S$1084,18,0),0)</f>
        <v>0</v>
      </c>
      <c r="T381" s="114">
        <v>0</v>
      </c>
      <c r="U381" s="114">
        <v>0</v>
      </c>
      <c r="V381" s="114">
        <v>0</v>
      </c>
      <c r="W381" s="114">
        <v>0</v>
      </c>
      <c r="X381" s="114">
        <v>0</v>
      </c>
      <c r="Y381" s="114">
        <v>0</v>
      </c>
      <c r="Z381" s="114">
        <v>0</v>
      </c>
      <c r="AA381" s="114">
        <v>0</v>
      </c>
      <c r="AB381" s="114">
        <f t="shared" si="312"/>
        <v>0</v>
      </c>
      <c r="AC381" s="114">
        <f t="shared" si="312"/>
        <v>0</v>
      </c>
      <c r="AD381" s="114">
        <f t="shared" si="304"/>
        <v>0</v>
      </c>
      <c r="AE381" s="114">
        <v>0</v>
      </c>
      <c r="AF381" s="114">
        <v>0</v>
      </c>
      <c r="AG381" s="114">
        <f t="shared" si="305"/>
        <v>0</v>
      </c>
      <c r="AH381" s="114">
        <v>0</v>
      </c>
      <c r="AI381" s="114">
        <v>0</v>
      </c>
      <c r="AJ381" s="114">
        <f t="shared" si="306"/>
        <v>0</v>
      </c>
      <c r="AK381" s="114">
        <v>0</v>
      </c>
      <c r="AL381" s="114">
        <v>0</v>
      </c>
      <c r="AM381" s="114">
        <f t="shared" si="307"/>
        <v>0</v>
      </c>
      <c r="AN381" s="114">
        <v>0</v>
      </c>
      <c r="AO381" s="114">
        <v>0</v>
      </c>
      <c r="AP381" s="114">
        <f t="shared" si="308"/>
        <v>0</v>
      </c>
      <c r="AQ381" s="114">
        <f t="shared" si="313"/>
        <v>0</v>
      </c>
      <c r="AR381" s="114">
        <f t="shared" si="313"/>
        <v>0</v>
      </c>
      <c r="AS381" s="114">
        <f t="shared" si="309"/>
        <v>0</v>
      </c>
      <c r="AT381" s="114">
        <f t="shared" si="314"/>
        <v>0</v>
      </c>
      <c r="AU381" s="114">
        <f t="shared" si="314"/>
        <v>0</v>
      </c>
      <c r="AV381" s="114">
        <v>0</v>
      </c>
      <c r="AW381" s="114">
        <v>0</v>
      </c>
      <c r="AX381" s="114">
        <v>0</v>
      </c>
      <c r="AY381" s="114">
        <v>0</v>
      </c>
      <c r="AZ381" s="114">
        <f t="shared" si="315"/>
        <v>0</v>
      </c>
      <c r="BA381" s="114">
        <f t="shared" si="315"/>
        <v>0</v>
      </c>
    </row>
    <row r="382" spans="2:53" ht="29.25" hidden="1">
      <c r="B382" s="73" t="str">
        <f t="shared" si="288"/>
        <v>1355000510051585</v>
      </c>
      <c r="C382" s="157">
        <v>2023</v>
      </c>
      <c r="D382" s="111">
        <v>15</v>
      </c>
      <c r="E382" s="111">
        <v>1</v>
      </c>
      <c r="F382" s="111">
        <v>3</v>
      </c>
      <c r="G382" s="111">
        <v>5</v>
      </c>
      <c r="H382" s="157">
        <v>5000</v>
      </c>
      <c r="I382" s="157">
        <v>5100</v>
      </c>
      <c r="J382" s="157">
        <v>515</v>
      </c>
      <c r="K382" s="112">
        <v>8</v>
      </c>
      <c r="L382" s="112">
        <v>5</v>
      </c>
      <c r="M382" s="134" t="s">
        <v>187</v>
      </c>
      <c r="N382" s="114">
        <f>IFERROR(VLOOKUP($B382,[5]MEX!$B$51:$S$1084,13,0),0)</f>
        <v>0</v>
      </c>
      <c r="O382" s="114">
        <f>IFERROR(VLOOKUP($B382,[5]MEX!$B$51:$S$1084,14,0),0)</f>
        <v>0</v>
      </c>
      <c r="P382" s="114">
        <f t="shared" si="280"/>
        <v>0</v>
      </c>
      <c r="Q382" s="135" t="s">
        <v>60</v>
      </c>
      <c r="R382" s="116">
        <f>IFERROR(VLOOKUP($B382,[5]MEX!$B$51:$S$1084,17,0),0)</f>
        <v>0</v>
      </c>
      <c r="S382" s="116">
        <f>IFERROR(VLOOKUP($B382,[5]MEX!$B$51:$S$1084,18,0),0)</f>
        <v>0</v>
      </c>
      <c r="T382" s="114">
        <v>0</v>
      </c>
      <c r="U382" s="114">
        <v>0</v>
      </c>
      <c r="V382" s="114">
        <v>0</v>
      </c>
      <c r="W382" s="114">
        <v>0</v>
      </c>
      <c r="X382" s="114">
        <v>0</v>
      </c>
      <c r="Y382" s="114">
        <v>0</v>
      </c>
      <c r="Z382" s="114">
        <v>0</v>
      </c>
      <c r="AA382" s="114">
        <v>0</v>
      </c>
      <c r="AB382" s="114">
        <f t="shared" si="312"/>
        <v>0</v>
      </c>
      <c r="AC382" s="114">
        <f t="shared" si="312"/>
        <v>0</v>
      </c>
      <c r="AD382" s="114">
        <f t="shared" si="304"/>
        <v>0</v>
      </c>
      <c r="AE382" s="114">
        <v>0</v>
      </c>
      <c r="AF382" s="114">
        <v>0</v>
      </c>
      <c r="AG382" s="114">
        <f t="shared" si="305"/>
        <v>0</v>
      </c>
      <c r="AH382" s="114">
        <v>0</v>
      </c>
      <c r="AI382" s="114">
        <v>0</v>
      </c>
      <c r="AJ382" s="114">
        <f t="shared" si="306"/>
        <v>0</v>
      </c>
      <c r="AK382" s="114">
        <v>0</v>
      </c>
      <c r="AL382" s="114">
        <v>0</v>
      </c>
      <c r="AM382" s="114">
        <f t="shared" si="307"/>
        <v>0</v>
      </c>
      <c r="AN382" s="114">
        <v>0</v>
      </c>
      <c r="AO382" s="114">
        <v>0</v>
      </c>
      <c r="AP382" s="114">
        <f t="shared" si="308"/>
        <v>0</v>
      </c>
      <c r="AQ382" s="114">
        <f t="shared" si="313"/>
        <v>0</v>
      </c>
      <c r="AR382" s="114">
        <f t="shared" si="313"/>
        <v>0</v>
      </c>
      <c r="AS382" s="114">
        <f t="shared" si="309"/>
        <v>0</v>
      </c>
      <c r="AT382" s="114">
        <f t="shared" si="314"/>
        <v>0</v>
      </c>
      <c r="AU382" s="114">
        <f t="shared" si="314"/>
        <v>0</v>
      </c>
      <c r="AV382" s="114">
        <v>0</v>
      </c>
      <c r="AW382" s="114">
        <v>0</v>
      </c>
      <c r="AX382" s="114">
        <v>0</v>
      </c>
      <c r="AY382" s="114">
        <v>0</v>
      </c>
      <c r="AZ382" s="114">
        <f t="shared" si="315"/>
        <v>0</v>
      </c>
      <c r="BA382" s="114">
        <f t="shared" si="315"/>
        <v>0</v>
      </c>
    </row>
    <row r="383" spans="2:53" ht="29.25" hidden="1">
      <c r="B383" s="73" t="str">
        <f t="shared" si="288"/>
        <v>1355000510051595</v>
      </c>
      <c r="C383" s="157">
        <v>2023</v>
      </c>
      <c r="D383" s="111">
        <v>15</v>
      </c>
      <c r="E383" s="111">
        <v>1</v>
      </c>
      <c r="F383" s="111">
        <v>3</v>
      </c>
      <c r="G383" s="111">
        <v>5</v>
      </c>
      <c r="H383" s="157">
        <v>5000</v>
      </c>
      <c r="I383" s="157">
        <v>5100</v>
      </c>
      <c r="J383" s="157">
        <v>515</v>
      </c>
      <c r="K383" s="112">
        <v>9</v>
      </c>
      <c r="L383" s="112">
        <v>5</v>
      </c>
      <c r="M383" s="134" t="s">
        <v>257</v>
      </c>
      <c r="N383" s="114">
        <f>IFERROR(VLOOKUP($B383,[5]MEX!$B$51:$S$1084,13,0),0)</f>
        <v>0</v>
      </c>
      <c r="O383" s="114">
        <f>IFERROR(VLOOKUP($B383,[5]MEX!$B$51:$S$1084,14,0),0)</f>
        <v>0</v>
      </c>
      <c r="P383" s="114">
        <f t="shared" si="280"/>
        <v>0</v>
      </c>
      <c r="Q383" s="135" t="s">
        <v>60</v>
      </c>
      <c r="R383" s="116">
        <f>IFERROR(VLOOKUP($B383,[5]MEX!$B$51:$S$1084,17,0),0)</f>
        <v>0</v>
      </c>
      <c r="S383" s="116">
        <f>IFERROR(VLOOKUP($B383,[5]MEX!$B$51:$S$1084,18,0),0)</f>
        <v>0</v>
      </c>
      <c r="T383" s="114">
        <v>0</v>
      </c>
      <c r="U383" s="114">
        <v>0</v>
      </c>
      <c r="V383" s="114">
        <v>0</v>
      </c>
      <c r="W383" s="114">
        <v>0</v>
      </c>
      <c r="X383" s="114">
        <v>0</v>
      </c>
      <c r="Y383" s="114">
        <v>0</v>
      </c>
      <c r="Z383" s="114">
        <v>0</v>
      </c>
      <c r="AA383" s="114">
        <v>0</v>
      </c>
      <c r="AB383" s="114">
        <f t="shared" si="312"/>
        <v>0</v>
      </c>
      <c r="AC383" s="114">
        <f t="shared" si="312"/>
        <v>0</v>
      </c>
      <c r="AD383" s="114">
        <f t="shared" si="304"/>
        <v>0</v>
      </c>
      <c r="AE383" s="114">
        <v>0</v>
      </c>
      <c r="AF383" s="114">
        <v>0</v>
      </c>
      <c r="AG383" s="114">
        <f t="shared" si="305"/>
        <v>0</v>
      </c>
      <c r="AH383" s="114">
        <v>0</v>
      </c>
      <c r="AI383" s="114">
        <v>0</v>
      </c>
      <c r="AJ383" s="114">
        <f t="shared" si="306"/>
        <v>0</v>
      </c>
      <c r="AK383" s="114">
        <v>0</v>
      </c>
      <c r="AL383" s="114">
        <v>0</v>
      </c>
      <c r="AM383" s="114">
        <f t="shared" si="307"/>
        <v>0</v>
      </c>
      <c r="AN383" s="114">
        <v>0</v>
      </c>
      <c r="AO383" s="114">
        <v>0</v>
      </c>
      <c r="AP383" s="114">
        <f t="shared" si="308"/>
        <v>0</v>
      </c>
      <c r="AQ383" s="114">
        <f t="shared" si="313"/>
        <v>0</v>
      </c>
      <c r="AR383" s="114">
        <f t="shared" si="313"/>
        <v>0</v>
      </c>
      <c r="AS383" s="114">
        <f t="shared" si="309"/>
        <v>0</v>
      </c>
      <c r="AT383" s="114">
        <f t="shared" si="314"/>
        <v>0</v>
      </c>
      <c r="AU383" s="114">
        <f t="shared" si="314"/>
        <v>0</v>
      </c>
      <c r="AV383" s="114">
        <v>0</v>
      </c>
      <c r="AW383" s="114">
        <v>0</v>
      </c>
      <c r="AX383" s="114">
        <v>0</v>
      </c>
      <c r="AY383" s="114">
        <v>0</v>
      </c>
      <c r="AZ383" s="114">
        <f t="shared" si="315"/>
        <v>0</v>
      </c>
      <c r="BA383" s="114">
        <f t="shared" si="315"/>
        <v>0</v>
      </c>
    </row>
    <row r="384" spans="2:53" ht="29.25" hidden="1">
      <c r="B384" s="73" t="str">
        <f t="shared" si="288"/>
        <v>13550005100515105</v>
      </c>
      <c r="C384" s="157">
        <v>2023</v>
      </c>
      <c r="D384" s="111">
        <v>15</v>
      </c>
      <c r="E384" s="111">
        <v>1</v>
      </c>
      <c r="F384" s="111">
        <v>3</v>
      </c>
      <c r="G384" s="111">
        <v>5</v>
      </c>
      <c r="H384" s="157">
        <v>5000</v>
      </c>
      <c r="I384" s="157">
        <v>5100</v>
      </c>
      <c r="J384" s="157">
        <v>515</v>
      </c>
      <c r="K384" s="112">
        <v>10</v>
      </c>
      <c r="L384" s="112">
        <v>5</v>
      </c>
      <c r="M384" s="134" t="s">
        <v>192</v>
      </c>
      <c r="N384" s="114">
        <f>IFERROR(VLOOKUP($B384,[5]MEX!$B$51:$S$1084,13,0),0)</f>
        <v>0</v>
      </c>
      <c r="O384" s="114">
        <f>IFERROR(VLOOKUP($B384,[5]MEX!$B$51:$S$1084,14,0),0)</f>
        <v>0</v>
      </c>
      <c r="P384" s="114">
        <f t="shared" si="280"/>
        <v>0</v>
      </c>
      <c r="Q384" s="135" t="s">
        <v>60</v>
      </c>
      <c r="R384" s="116">
        <f>IFERROR(VLOOKUP($B384,[5]MEX!$B$51:$S$1084,17,0),0)</f>
        <v>0</v>
      </c>
      <c r="S384" s="116">
        <f>IFERROR(VLOOKUP($B384,[5]MEX!$B$51:$S$1084,18,0),0)</f>
        <v>0</v>
      </c>
      <c r="T384" s="114">
        <v>0</v>
      </c>
      <c r="U384" s="114">
        <v>0</v>
      </c>
      <c r="V384" s="114">
        <v>0</v>
      </c>
      <c r="W384" s="114">
        <v>0</v>
      </c>
      <c r="X384" s="114">
        <v>0</v>
      </c>
      <c r="Y384" s="114">
        <v>0</v>
      </c>
      <c r="Z384" s="114">
        <v>0</v>
      </c>
      <c r="AA384" s="114">
        <v>0</v>
      </c>
      <c r="AB384" s="114">
        <f t="shared" si="312"/>
        <v>0</v>
      </c>
      <c r="AC384" s="114">
        <f t="shared" si="312"/>
        <v>0</v>
      </c>
      <c r="AD384" s="114">
        <f t="shared" si="304"/>
        <v>0</v>
      </c>
      <c r="AE384" s="114">
        <v>0</v>
      </c>
      <c r="AF384" s="114">
        <v>0</v>
      </c>
      <c r="AG384" s="114">
        <f t="shared" si="305"/>
        <v>0</v>
      </c>
      <c r="AH384" s="114">
        <v>0</v>
      </c>
      <c r="AI384" s="114">
        <v>0</v>
      </c>
      <c r="AJ384" s="114">
        <f t="shared" si="306"/>
        <v>0</v>
      </c>
      <c r="AK384" s="114">
        <v>0</v>
      </c>
      <c r="AL384" s="114">
        <v>0</v>
      </c>
      <c r="AM384" s="114">
        <f t="shared" si="307"/>
        <v>0</v>
      </c>
      <c r="AN384" s="114">
        <v>0</v>
      </c>
      <c r="AO384" s="114">
        <v>0</v>
      </c>
      <c r="AP384" s="114">
        <f t="shared" si="308"/>
        <v>0</v>
      </c>
      <c r="AQ384" s="114">
        <f t="shared" si="313"/>
        <v>0</v>
      </c>
      <c r="AR384" s="114">
        <f t="shared" si="313"/>
        <v>0</v>
      </c>
      <c r="AS384" s="114">
        <f t="shared" si="309"/>
        <v>0</v>
      </c>
      <c r="AT384" s="114">
        <f t="shared" si="314"/>
        <v>0</v>
      </c>
      <c r="AU384" s="114">
        <f t="shared" si="314"/>
        <v>0</v>
      </c>
      <c r="AV384" s="114">
        <v>0</v>
      </c>
      <c r="AW384" s="114">
        <v>0</v>
      </c>
      <c r="AX384" s="114">
        <v>0</v>
      </c>
      <c r="AY384" s="114">
        <v>0</v>
      </c>
      <c r="AZ384" s="114">
        <f t="shared" si="315"/>
        <v>0</v>
      </c>
      <c r="BA384" s="114">
        <f t="shared" si="315"/>
        <v>0</v>
      </c>
    </row>
    <row r="385" spans="2:53" ht="29.25" hidden="1">
      <c r="B385" s="73" t="str">
        <f t="shared" si="288"/>
        <v>13550005100515115</v>
      </c>
      <c r="C385" s="157">
        <v>2023</v>
      </c>
      <c r="D385" s="111">
        <v>15</v>
      </c>
      <c r="E385" s="111">
        <v>1</v>
      </c>
      <c r="F385" s="111">
        <v>3</v>
      </c>
      <c r="G385" s="111">
        <v>5</v>
      </c>
      <c r="H385" s="157">
        <v>5000</v>
      </c>
      <c r="I385" s="157">
        <v>5100</v>
      </c>
      <c r="J385" s="157">
        <v>515</v>
      </c>
      <c r="K385" s="112">
        <v>11</v>
      </c>
      <c r="L385" s="112">
        <v>5</v>
      </c>
      <c r="M385" s="134" t="s">
        <v>310</v>
      </c>
      <c r="N385" s="114">
        <f>IFERROR(VLOOKUP($B385,[5]MEX!$B$51:$S$1084,13,0),0)</f>
        <v>0</v>
      </c>
      <c r="O385" s="114">
        <f>IFERROR(VLOOKUP($B385,[5]MEX!$B$51:$S$1084,14,0),0)</f>
        <v>0</v>
      </c>
      <c r="P385" s="114">
        <f t="shared" si="280"/>
        <v>0</v>
      </c>
      <c r="Q385" s="135" t="s">
        <v>60</v>
      </c>
      <c r="R385" s="116">
        <f>IFERROR(VLOOKUP($B385,[5]MEX!$B$51:$S$1084,17,0),0)</f>
        <v>0</v>
      </c>
      <c r="S385" s="116">
        <f>IFERROR(VLOOKUP($B385,[5]MEX!$B$51:$S$1084,18,0),0)</f>
        <v>0</v>
      </c>
      <c r="T385" s="114">
        <v>0</v>
      </c>
      <c r="U385" s="114">
        <v>0</v>
      </c>
      <c r="V385" s="114">
        <v>0</v>
      </c>
      <c r="W385" s="114">
        <v>0</v>
      </c>
      <c r="X385" s="114">
        <v>0</v>
      </c>
      <c r="Y385" s="114">
        <v>0</v>
      </c>
      <c r="Z385" s="114">
        <v>0</v>
      </c>
      <c r="AA385" s="114">
        <v>0</v>
      </c>
      <c r="AB385" s="114">
        <f t="shared" si="312"/>
        <v>0</v>
      </c>
      <c r="AC385" s="114">
        <f t="shared" si="312"/>
        <v>0</v>
      </c>
      <c r="AD385" s="114">
        <f t="shared" si="304"/>
        <v>0</v>
      </c>
      <c r="AE385" s="114">
        <v>0</v>
      </c>
      <c r="AF385" s="114">
        <v>0</v>
      </c>
      <c r="AG385" s="114">
        <f t="shared" si="305"/>
        <v>0</v>
      </c>
      <c r="AH385" s="114">
        <v>0</v>
      </c>
      <c r="AI385" s="114">
        <v>0</v>
      </c>
      <c r="AJ385" s="114">
        <f t="shared" si="306"/>
        <v>0</v>
      </c>
      <c r="AK385" s="114">
        <v>0</v>
      </c>
      <c r="AL385" s="114">
        <v>0</v>
      </c>
      <c r="AM385" s="114">
        <f t="shared" si="307"/>
        <v>0</v>
      </c>
      <c r="AN385" s="114">
        <v>0</v>
      </c>
      <c r="AO385" s="114">
        <v>0</v>
      </c>
      <c r="AP385" s="114">
        <f t="shared" si="308"/>
        <v>0</v>
      </c>
      <c r="AQ385" s="114">
        <f t="shared" si="313"/>
        <v>0</v>
      </c>
      <c r="AR385" s="114">
        <f t="shared" si="313"/>
        <v>0</v>
      </c>
      <c r="AS385" s="114">
        <f t="shared" si="309"/>
        <v>0</v>
      </c>
      <c r="AT385" s="114">
        <f t="shared" si="314"/>
        <v>0</v>
      </c>
      <c r="AU385" s="114">
        <f t="shared" si="314"/>
        <v>0</v>
      </c>
      <c r="AV385" s="114">
        <v>0</v>
      </c>
      <c r="AW385" s="114">
        <v>0</v>
      </c>
      <c r="AX385" s="114">
        <v>0</v>
      </c>
      <c r="AY385" s="114">
        <v>0</v>
      </c>
      <c r="AZ385" s="114">
        <f t="shared" si="315"/>
        <v>0</v>
      </c>
      <c r="BA385" s="114">
        <f t="shared" si="315"/>
        <v>0</v>
      </c>
    </row>
    <row r="386" spans="2:53" ht="58.5" hidden="1">
      <c r="B386" s="73" t="str">
        <f t="shared" si="288"/>
        <v>13550005100515125</v>
      </c>
      <c r="C386" s="157">
        <v>2023</v>
      </c>
      <c r="D386" s="111">
        <v>15</v>
      </c>
      <c r="E386" s="111">
        <v>1</v>
      </c>
      <c r="F386" s="111">
        <v>3</v>
      </c>
      <c r="G386" s="111">
        <v>5</v>
      </c>
      <c r="H386" s="157">
        <v>5000</v>
      </c>
      <c r="I386" s="157">
        <v>5100</v>
      </c>
      <c r="J386" s="157">
        <v>515</v>
      </c>
      <c r="K386" s="112">
        <v>12</v>
      </c>
      <c r="L386" s="112">
        <v>5</v>
      </c>
      <c r="M386" s="134" t="s">
        <v>311</v>
      </c>
      <c r="N386" s="114">
        <f>IFERROR(VLOOKUP($B386,[5]MEX!$B$51:$S$1084,13,0),0)</f>
        <v>0</v>
      </c>
      <c r="O386" s="114">
        <f>IFERROR(VLOOKUP($B386,[5]MEX!$B$51:$S$1084,14,0),0)</f>
        <v>0</v>
      </c>
      <c r="P386" s="114">
        <f t="shared" si="280"/>
        <v>0</v>
      </c>
      <c r="Q386" s="135" t="s">
        <v>60</v>
      </c>
      <c r="R386" s="116">
        <f>IFERROR(VLOOKUP($B386,[5]MEX!$B$51:$S$1084,17,0),0)</f>
        <v>0</v>
      </c>
      <c r="S386" s="116">
        <f>IFERROR(VLOOKUP($B386,[5]MEX!$B$51:$S$1084,18,0),0)</f>
        <v>0</v>
      </c>
      <c r="T386" s="114">
        <v>0</v>
      </c>
      <c r="U386" s="114">
        <v>0</v>
      </c>
      <c r="V386" s="114">
        <v>0</v>
      </c>
      <c r="W386" s="114">
        <v>0</v>
      </c>
      <c r="X386" s="114">
        <v>0</v>
      </c>
      <c r="Y386" s="114">
        <v>0</v>
      </c>
      <c r="Z386" s="114">
        <v>0</v>
      </c>
      <c r="AA386" s="114">
        <v>0</v>
      </c>
      <c r="AB386" s="114">
        <f t="shared" si="312"/>
        <v>0</v>
      </c>
      <c r="AC386" s="114">
        <f t="shared" si="312"/>
        <v>0</v>
      </c>
      <c r="AD386" s="114">
        <f t="shared" si="304"/>
        <v>0</v>
      </c>
      <c r="AE386" s="114">
        <v>0</v>
      </c>
      <c r="AF386" s="114">
        <v>0</v>
      </c>
      <c r="AG386" s="114">
        <f t="shared" si="305"/>
        <v>0</v>
      </c>
      <c r="AH386" s="114">
        <v>0</v>
      </c>
      <c r="AI386" s="114">
        <v>0</v>
      </c>
      <c r="AJ386" s="114">
        <f t="shared" si="306"/>
        <v>0</v>
      </c>
      <c r="AK386" s="114">
        <v>0</v>
      </c>
      <c r="AL386" s="114">
        <v>0</v>
      </c>
      <c r="AM386" s="114">
        <f t="shared" si="307"/>
        <v>0</v>
      </c>
      <c r="AN386" s="114">
        <v>0</v>
      </c>
      <c r="AO386" s="114">
        <v>0</v>
      </c>
      <c r="AP386" s="114">
        <f t="shared" si="308"/>
        <v>0</v>
      </c>
      <c r="AQ386" s="114">
        <f t="shared" si="313"/>
        <v>0</v>
      </c>
      <c r="AR386" s="114">
        <f t="shared" si="313"/>
        <v>0</v>
      </c>
      <c r="AS386" s="114">
        <f t="shared" si="309"/>
        <v>0</v>
      </c>
      <c r="AT386" s="114">
        <f t="shared" si="314"/>
        <v>0</v>
      </c>
      <c r="AU386" s="114">
        <f t="shared" si="314"/>
        <v>0</v>
      </c>
      <c r="AV386" s="114">
        <v>0</v>
      </c>
      <c r="AW386" s="114">
        <v>0</v>
      </c>
      <c r="AX386" s="114">
        <v>0</v>
      </c>
      <c r="AY386" s="114">
        <v>0</v>
      </c>
      <c r="AZ386" s="114">
        <f t="shared" si="315"/>
        <v>0</v>
      </c>
      <c r="BA386" s="114">
        <f t="shared" si="315"/>
        <v>0</v>
      </c>
    </row>
    <row r="387" spans="2:53" ht="58.5" hidden="1">
      <c r="B387" s="73" t="str">
        <f t="shared" si="288"/>
        <v>13550005100515135</v>
      </c>
      <c r="C387" s="157">
        <v>2023</v>
      </c>
      <c r="D387" s="111">
        <v>15</v>
      </c>
      <c r="E387" s="111">
        <v>1</v>
      </c>
      <c r="F387" s="111">
        <v>3</v>
      </c>
      <c r="G387" s="111">
        <v>5</v>
      </c>
      <c r="H387" s="157">
        <v>5000</v>
      </c>
      <c r="I387" s="157">
        <v>5100</v>
      </c>
      <c r="J387" s="157">
        <v>515</v>
      </c>
      <c r="K387" s="112">
        <v>13</v>
      </c>
      <c r="L387" s="112">
        <v>5</v>
      </c>
      <c r="M387" s="134" t="s">
        <v>312</v>
      </c>
      <c r="N387" s="114">
        <f>IFERROR(VLOOKUP($B387,[5]MEX!$B$51:$S$1084,13,0),0)</f>
        <v>0</v>
      </c>
      <c r="O387" s="114">
        <f>IFERROR(VLOOKUP($B387,[5]MEX!$B$51:$S$1084,14,0),0)</f>
        <v>0</v>
      </c>
      <c r="P387" s="114">
        <f t="shared" si="280"/>
        <v>0</v>
      </c>
      <c r="Q387" s="135" t="s">
        <v>60</v>
      </c>
      <c r="R387" s="116">
        <f>IFERROR(VLOOKUP($B387,[5]MEX!$B$51:$S$1084,17,0),0)</f>
        <v>0</v>
      </c>
      <c r="S387" s="116">
        <f>IFERROR(VLOOKUP($B387,[5]MEX!$B$51:$S$1084,18,0),0)</f>
        <v>0</v>
      </c>
      <c r="T387" s="114">
        <v>0</v>
      </c>
      <c r="U387" s="114">
        <v>0</v>
      </c>
      <c r="V387" s="114">
        <v>0</v>
      </c>
      <c r="W387" s="114">
        <v>0</v>
      </c>
      <c r="X387" s="114">
        <v>0</v>
      </c>
      <c r="Y387" s="114">
        <v>0</v>
      </c>
      <c r="Z387" s="114">
        <v>0</v>
      </c>
      <c r="AA387" s="114">
        <v>0</v>
      </c>
      <c r="AB387" s="114">
        <f t="shared" si="312"/>
        <v>0</v>
      </c>
      <c r="AC387" s="114">
        <f t="shared" si="312"/>
        <v>0</v>
      </c>
      <c r="AD387" s="114">
        <f t="shared" si="304"/>
        <v>0</v>
      </c>
      <c r="AE387" s="114">
        <v>0</v>
      </c>
      <c r="AF387" s="114">
        <v>0</v>
      </c>
      <c r="AG387" s="114">
        <f t="shared" si="305"/>
        <v>0</v>
      </c>
      <c r="AH387" s="114">
        <v>0</v>
      </c>
      <c r="AI387" s="114">
        <v>0</v>
      </c>
      <c r="AJ387" s="114">
        <f t="shared" si="306"/>
        <v>0</v>
      </c>
      <c r="AK387" s="114">
        <v>0</v>
      </c>
      <c r="AL387" s="114">
        <v>0</v>
      </c>
      <c r="AM387" s="114">
        <f t="shared" si="307"/>
        <v>0</v>
      </c>
      <c r="AN387" s="114">
        <v>0</v>
      </c>
      <c r="AO387" s="114">
        <v>0</v>
      </c>
      <c r="AP387" s="114">
        <f t="shared" si="308"/>
        <v>0</v>
      </c>
      <c r="AQ387" s="114">
        <f t="shared" si="313"/>
        <v>0</v>
      </c>
      <c r="AR387" s="114">
        <f t="shared" si="313"/>
        <v>0</v>
      </c>
      <c r="AS387" s="114">
        <f t="shared" si="309"/>
        <v>0</v>
      </c>
      <c r="AT387" s="114">
        <f t="shared" si="314"/>
        <v>0</v>
      </c>
      <c r="AU387" s="114">
        <f t="shared" si="314"/>
        <v>0</v>
      </c>
      <c r="AV387" s="114">
        <v>0</v>
      </c>
      <c r="AW387" s="114">
        <v>0</v>
      </c>
      <c r="AX387" s="114">
        <v>0</v>
      </c>
      <c r="AY387" s="114">
        <v>0</v>
      </c>
      <c r="AZ387" s="114">
        <f t="shared" si="315"/>
        <v>0</v>
      </c>
      <c r="BA387" s="114">
        <f t="shared" si="315"/>
        <v>0</v>
      </c>
    </row>
    <row r="388" spans="2:53" ht="58.5" hidden="1">
      <c r="B388" s="73" t="str">
        <f t="shared" si="288"/>
        <v>13550005100515145</v>
      </c>
      <c r="C388" s="157">
        <v>2023</v>
      </c>
      <c r="D388" s="111">
        <v>15</v>
      </c>
      <c r="E388" s="111">
        <v>1</v>
      </c>
      <c r="F388" s="111">
        <v>3</v>
      </c>
      <c r="G388" s="111">
        <v>5</v>
      </c>
      <c r="H388" s="157">
        <v>5000</v>
      </c>
      <c r="I388" s="157">
        <v>5100</v>
      </c>
      <c r="J388" s="157">
        <v>515</v>
      </c>
      <c r="K388" s="112">
        <v>14</v>
      </c>
      <c r="L388" s="112">
        <v>5</v>
      </c>
      <c r="M388" s="134" t="s">
        <v>313</v>
      </c>
      <c r="N388" s="114">
        <f>IFERROR(VLOOKUP($B388,[5]MEX!$B$51:$S$1084,13,0),0)</f>
        <v>0</v>
      </c>
      <c r="O388" s="114">
        <f>IFERROR(VLOOKUP($B388,[5]MEX!$B$51:$S$1084,14,0),0)</f>
        <v>0</v>
      </c>
      <c r="P388" s="114">
        <f t="shared" si="280"/>
        <v>0</v>
      </c>
      <c r="Q388" s="135" t="s">
        <v>60</v>
      </c>
      <c r="R388" s="116">
        <f>IFERROR(VLOOKUP($B388,[5]MEX!$B$51:$S$1084,17,0),0)</f>
        <v>0</v>
      </c>
      <c r="S388" s="116">
        <f>IFERROR(VLOOKUP($B388,[5]MEX!$B$51:$S$1084,18,0),0)</f>
        <v>0</v>
      </c>
      <c r="T388" s="114">
        <v>0</v>
      </c>
      <c r="U388" s="114">
        <v>0</v>
      </c>
      <c r="V388" s="114">
        <v>0</v>
      </c>
      <c r="W388" s="114">
        <v>0</v>
      </c>
      <c r="X388" s="114">
        <v>0</v>
      </c>
      <c r="Y388" s="114">
        <v>0</v>
      </c>
      <c r="Z388" s="114">
        <v>0</v>
      </c>
      <c r="AA388" s="114">
        <v>0</v>
      </c>
      <c r="AB388" s="114">
        <f t="shared" si="312"/>
        <v>0</v>
      </c>
      <c r="AC388" s="114">
        <f t="shared" si="312"/>
        <v>0</v>
      </c>
      <c r="AD388" s="114">
        <f t="shared" si="304"/>
        <v>0</v>
      </c>
      <c r="AE388" s="114">
        <v>0</v>
      </c>
      <c r="AF388" s="114">
        <v>0</v>
      </c>
      <c r="AG388" s="114">
        <f t="shared" si="305"/>
        <v>0</v>
      </c>
      <c r="AH388" s="114">
        <v>0</v>
      </c>
      <c r="AI388" s="114">
        <v>0</v>
      </c>
      <c r="AJ388" s="114">
        <f t="shared" si="306"/>
        <v>0</v>
      </c>
      <c r="AK388" s="114">
        <v>0</v>
      </c>
      <c r="AL388" s="114">
        <v>0</v>
      </c>
      <c r="AM388" s="114">
        <f t="shared" si="307"/>
        <v>0</v>
      </c>
      <c r="AN388" s="114">
        <v>0</v>
      </c>
      <c r="AO388" s="114">
        <v>0</v>
      </c>
      <c r="AP388" s="114">
        <f t="shared" si="308"/>
        <v>0</v>
      </c>
      <c r="AQ388" s="114">
        <f t="shared" si="313"/>
        <v>0</v>
      </c>
      <c r="AR388" s="114">
        <f t="shared" si="313"/>
        <v>0</v>
      </c>
      <c r="AS388" s="114">
        <f t="shared" si="309"/>
        <v>0</v>
      </c>
      <c r="AT388" s="114">
        <f t="shared" si="314"/>
        <v>0</v>
      </c>
      <c r="AU388" s="114">
        <f t="shared" si="314"/>
        <v>0</v>
      </c>
      <c r="AV388" s="114">
        <v>0</v>
      </c>
      <c r="AW388" s="114">
        <v>0</v>
      </c>
      <c r="AX388" s="114">
        <v>0</v>
      </c>
      <c r="AY388" s="114">
        <v>0</v>
      </c>
      <c r="AZ388" s="114">
        <f t="shared" si="315"/>
        <v>0</v>
      </c>
      <c r="BA388" s="114">
        <f t="shared" si="315"/>
        <v>0</v>
      </c>
    </row>
    <row r="389" spans="2:53" ht="58.5" hidden="1">
      <c r="B389" s="73" t="str">
        <f t="shared" si="288"/>
        <v>13550005100515155</v>
      </c>
      <c r="C389" s="157">
        <v>2023</v>
      </c>
      <c r="D389" s="111">
        <v>15</v>
      </c>
      <c r="E389" s="111">
        <v>1</v>
      </c>
      <c r="F389" s="111">
        <v>3</v>
      </c>
      <c r="G389" s="111">
        <v>5</v>
      </c>
      <c r="H389" s="157">
        <v>5000</v>
      </c>
      <c r="I389" s="157">
        <v>5100</v>
      </c>
      <c r="J389" s="157">
        <v>515</v>
      </c>
      <c r="K389" s="112">
        <v>15</v>
      </c>
      <c r="L389" s="112">
        <v>5</v>
      </c>
      <c r="M389" s="134" t="s">
        <v>314</v>
      </c>
      <c r="N389" s="114">
        <f>IFERROR(VLOOKUP($B389,[5]MEX!$B$51:$S$1084,13,0),0)</f>
        <v>0</v>
      </c>
      <c r="O389" s="114">
        <f>IFERROR(VLOOKUP($B389,[5]MEX!$B$51:$S$1084,14,0),0)</f>
        <v>0</v>
      </c>
      <c r="P389" s="114">
        <f t="shared" si="280"/>
        <v>0</v>
      </c>
      <c r="Q389" s="135" t="s">
        <v>60</v>
      </c>
      <c r="R389" s="116">
        <f>IFERROR(VLOOKUP($B389,[5]MEX!$B$51:$S$1084,17,0),0)</f>
        <v>0</v>
      </c>
      <c r="S389" s="116">
        <f>IFERROR(VLOOKUP($B389,[5]MEX!$B$51:$S$1084,18,0),0)</f>
        <v>0</v>
      </c>
      <c r="T389" s="114">
        <v>0</v>
      </c>
      <c r="U389" s="114">
        <v>0</v>
      </c>
      <c r="V389" s="114">
        <v>0</v>
      </c>
      <c r="W389" s="114">
        <v>0</v>
      </c>
      <c r="X389" s="114">
        <v>0</v>
      </c>
      <c r="Y389" s="114">
        <v>0</v>
      </c>
      <c r="Z389" s="114">
        <v>0</v>
      </c>
      <c r="AA389" s="114">
        <v>0</v>
      </c>
      <c r="AB389" s="114">
        <f t="shared" si="312"/>
        <v>0</v>
      </c>
      <c r="AC389" s="114">
        <f t="shared" si="312"/>
        <v>0</v>
      </c>
      <c r="AD389" s="114">
        <f t="shared" si="304"/>
        <v>0</v>
      </c>
      <c r="AE389" s="114">
        <v>0</v>
      </c>
      <c r="AF389" s="114">
        <v>0</v>
      </c>
      <c r="AG389" s="114">
        <f t="shared" si="305"/>
        <v>0</v>
      </c>
      <c r="AH389" s="114">
        <v>0</v>
      </c>
      <c r="AI389" s="114">
        <v>0</v>
      </c>
      <c r="AJ389" s="114">
        <f t="shared" si="306"/>
        <v>0</v>
      </c>
      <c r="AK389" s="114">
        <v>0</v>
      </c>
      <c r="AL389" s="114">
        <v>0</v>
      </c>
      <c r="AM389" s="114">
        <f t="shared" si="307"/>
        <v>0</v>
      </c>
      <c r="AN389" s="114">
        <v>0</v>
      </c>
      <c r="AO389" s="114">
        <v>0</v>
      </c>
      <c r="AP389" s="114">
        <f t="shared" si="308"/>
        <v>0</v>
      </c>
      <c r="AQ389" s="114">
        <f t="shared" si="313"/>
        <v>0</v>
      </c>
      <c r="AR389" s="114">
        <f t="shared" si="313"/>
        <v>0</v>
      </c>
      <c r="AS389" s="114">
        <f t="shared" si="309"/>
        <v>0</v>
      </c>
      <c r="AT389" s="114">
        <f t="shared" si="314"/>
        <v>0</v>
      </c>
      <c r="AU389" s="114">
        <f t="shared" si="314"/>
        <v>0</v>
      </c>
      <c r="AV389" s="114">
        <v>0</v>
      </c>
      <c r="AW389" s="114">
        <v>0</v>
      </c>
      <c r="AX389" s="114">
        <v>0</v>
      </c>
      <c r="AY389" s="114">
        <v>0</v>
      </c>
      <c r="AZ389" s="114">
        <f t="shared" si="315"/>
        <v>0</v>
      </c>
      <c r="BA389" s="114">
        <f t="shared" si="315"/>
        <v>0</v>
      </c>
    </row>
    <row r="390" spans="2:53" ht="29.25" hidden="1">
      <c r="B390" s="73" t="str">
        <f t="shared" si="288"/>
        <v>13550005100515165</v>
      </c>
      <c r="C390" s="157">
        <v>2023</v>
      </c>
      <c r="D390" s="111">
        <v>15</v>
      </c>
      <c r="E390" s="111">
        <v>1</v>
      </c>
      <c r="F390" s="111">
        <v>3</v>
      </c>
      <c r="G390" s="111">
        <v>5</v>
      </c>
      <c r="H390" s="157">
        <v>5000</v>
      </c>
      <c r="I390" s="157">
        <v>5100</v>
      </c>
      <c r="J390" s="157">
        <v>515</v>
      </c>
      <c r="K390" s="112">
        <v>16</v>
      </c>
      <c r="L390" s="112">
        <v>5</v>
      </c>
      <c r="M390" s="134" t="s">
        <v>315</v>
      </c>
      <c r="N390" s="114">
        <f>IFERROR(VLOOKUP($B390,[5]MEX!$B$51:$S$1084,13,0),0)</f>
        <v>0</v>
      </c>
      <c r="O390" s="114">
        <f>IFERROR(VLOOKUP($B390,[5]MEX!$B$51:$S$1084,14,0),0)</f>
        <v>0</v>
      </c>
      <c r="P390" s="114">
        <f t="shared" si="280"/>
        <v>0</v>
      </c>
      <c r="Q390" s="135" t="s">
        <v>60</v>
      </c>
      <c r="R390" s="116">
        <f>IFERROR(VLOOKUP($B390,[5]MEX!$B$51:$S$1084,17,0),0)</f>
        <v>0</v>
      </c>
      <c r="S390" s="116">
        <f>IFERROR(VLOOKUP($B390,[5]MEX!$B$51:$S$1084,18,0),0)</f>
        <v>0</v>
      </c>
      <c r="T390" s="114">
        <v>0</v>
      </c>
      <c r="U390" s="114">
        <v>0</v>
      </c>
      <c r="V390" s="114">
        <v>0</v>
      </c>
      <c r="W390" s="114">
        <v>0</v>
      </c>
      <c r="X390" s="114">
        <v>0</v>
      </c>
      <c r="Y390" s="114">
        <v>0</v>
      </c>
      <c r="Z390" s="114">
        <v>0</v>
      </c>
      <c r="AA390" s="114">
        <v>0</v>
      </c>
      <c r="AB390" s="114">
        <f t="shared" si="312"/>
        <v>0</v>
      </c>
      <c r="AC390" s="114">
        <f t="shared" si="312"/>
        <v>0</v>
      </c>
      <c r="AD390" s="114">
        <f t="shared" si="304"/>
        <v>0</v>
      </c>
      <c r="AE390" s="114">
        <v>0</v>
      </c>
      <c r="AF390" s="114">
        <v>0</v>
      </c>
      <c r="AG390" s="114">
        <f t="shared" si="305"/>
        <v>0</v>
      </c>
      <c r="AH390" s="114">
        <v>0</v>
      </c>
      <c r="AI390" s="114">
        <v>0</v>
      </c>
      <c r="AJ390" s="114">
        <f t="shared" si="306"/>
        <v>0</v>
      </c>
      <c r="AK390" s="114">
        <v>0</v>
      </c>
      <c r="AL390" s="114">
        <v>0</v>
      </c>
      <c r="AM390" s="114">
        <f t="shared" si="307"/>
        <v>0</v>
      </c>
      <c r="AN390" s="114">
        <v>0</v>
      </c>
      <c r="AO390" s="114">
        <v>0</v>
      </c>
      <c r="AP390" s="114">
        <f t="shared" si="308"/>
        <v>0</v>
      </c>
      <c r="AQ390" s="114">
        <f t="shared" si="313"/>
        <v>0</v>
      </c>
      <c r="AR390" s="114">
        <f t="shared" si="313"/>
        <v>0</v>
      </c>
      <c r="AS390" s="114">
        <f t="shared" si="309"/>
        <v>0</v>
      </c>
      <c r="AT390" s="114">
        <f t="shared" si="314"/>
        <v>0</v>
      </c>
      <c r="AU390" s="114">
        <f t="shared" si="314"/>
        <v>0</v>
      </c>
      <c r="AV390" s="114">
        <v>0</v>
      </c>
      <c r="AW390" s="114">
        <v>0</v>
      </c>
      <c r="AX390" s="114">
        <v>0</v>
      </c>
      <c r="AY390" s="114">
        <v>0</v>
      </c>
      <c r="AZ390" s="114">
        <f t="shared" si="315"/>
        <v>0</v>
      </c>
      <c r="BA390" s="114">
        <f t="shared" si="315"/>
        <v>0</v>
      </c>
    </row>
    <row r="391" spans="2:53" ht="29.25" hidden="1">
      <c r="B391" s="73" t="str">
        <f t="shared" si="288"/>
        <v>135500051005195</v>
      </c>
      <c r="C391" s="105">
        <v>2023</v>
      </c>
      <c r="D391" s="105">
        <v>15</v>
      </c>
      <c r="E391" s="105">
        <v>1</v>
      </c>
      <c r="F391" s="105">
        <v>3</v>
      </c>
      <c r="G391" s="105">
        <v>5</v>
      </c>
      <c r="H391" s="105">
        <v>5000</v>
      </c>
      <c r="I391" s="105">
        <v>5100</v>
      </c>
      <c r="J391" s="105">
        <v>519</v>
      </c>
      <c r="K391" s="105"/>
      <c r="L391" s="105">
        <v>5</v>
      </c>
      <c r="M391" s="107" t="s">
        <v>193</v>
      </c>
      <c r="N391" s="108">
        <f>SUM(N392:N393)</f>
        <v>0</v>
      </c>
      <c r="O391" s="108">
        <f>SUM(O392:O393)</f>
        <v>0</v>
      </c>
      <c r="P391" s="108">
        <f t="shared" si="280"/>
        <v>0</v>
      </c>
      <c r="Q391" s="163" t="s">
        <v>48</v>
      </c>
      <c r="R391" s="164"/>
      <c r="S391" s="164"/>
      <c r="T391" s="108">
        <f t="shared" ref="T391:AC391" si="316">SUM(T392:T393)</f>
        <v>0</v>
      </c>
      <c r="U391" s="108">
        <f t="shared" si="316"/>
        <v>0</v>
      </c>
      <c r="V391" s="108">
        <f t="shared" si="316"/>
        <v>0</v>
      </c>
      <c r="W391" s="108">
        <f t="shared" si="316"/>
        <v>0</v>
      </c>
      <c r="X391" s="108">
        <f t="shared" si="316"/>
        <v>0</v>
      </c>
      <c r="Y391" s="108">
        <f t="shared" si="316"/>
        <v>0</v>
      </c>
      <c r="Z391" s="108">
        <f t="shared" si="316"/>
        <v>0</v>
      </c>
      <c r="AA391" s="108">
        <f t="shared" si="316"/>
        <v>0</v>
      </c>
      <c r="AB391" s="108">
        <f t="shared" si="316"/>
        <v>0</v>
      </c>
      <c r="AC391" s="108">
        <f t="shared" si="316"/>
        <v>0</v>
      </c>
      <c r="AD391" s="108">
        <f t="shared" si="304"/>
        <v>0</v>
      </c>
      <c r="AE391" s="108">
        <f>SUM(AE392:AE393)</f>
        <v>0</v>
      </c>
      <c r="AF391" s="108">
        <f>SUM(AF392:AF393)</f>
        <v>0</v>
      </c>
      <c r="AG391" s="108">
        <f t="shared" si="305"/>
        <v>0</v>
      </c>
      <c r="AH391" s="108">
        <f>SUM(AH392:AH393)</f>
        <v>0</v>
      </c>
      <c r="AI391" s="108">
        <f>SUM(AI392:AI393)</f>
        <v>0</v>
      </c>
      <c r="AJ391" s="108">
        <f t="shared" si="306"/>
        <v>0</v>
      </c>
      <c r="AK391" s="108">
        <f>SUM(AK392:AK393)</f>
        <v>0</v>
      </c>
      <c r="AL391" s="108">
        <f>SUM(AL392:AL393)</f>
        <v>0</v>
      </c>
      <c r="AM391" s="108">
        <f t="shared" si="307"/>
        <v>0</v>
      </c>
      <c r="AN391" s="108">
        <f>SUM(AN392:AN393)</f>
        <v>0</v>
      </c>
      <c r="AO391" s="108">
        <f>SUM(AO392:AO393)</f>
        <v>0</v>
      </c>
      <c r="AP391" s="108">
        <f t="shared" si="308"/>
        <v>0</v>
      </c>
      <c r="AQ391" s="108">
        <f>SUM(AQ392:AQ393)</f>
        <v>0</v>
      </c>
      <c r="AR391" s="108">
        <f>SUM(AR392:AR393)</f>
        <v>0</v>
      </c>
      <c r="AS391" s="108">
        <f t="shared" si="309"/>
        <v>0</v>
      </c>
      <c r="AT391" s="108"/>
      <c r="AU391" s="108"/>
      <c r="AV391" s="108"/>
      <c r="AW391" s="108"/>
      <c r="AX391" s="108"/>
      <c r="AY391" s="108"/>
      <c r="AZ391" s="108"/>
      <c r="BA391" s="108"/>
    </row>
    <row r="392" spans="2:53" ht="29.25" hidden="1">
      <c r="B392" s="73" t="str">
        <f t="shared" si="288"/>
        <v>1355000510051915</v>
      </c>
      <c r="C392" s="157">
        <v>2023</v>
      </c>
      <c r="D392" s="111">
        <v>15</v>
      </c>
      <c r="E392" s="111">
        <v>1</v>
      </c>
      <c r="F392" s="111">
        <v>3</v>
      </c>
      <c r="G392" s="111">
        <v>5</v>
      </c>
      <c r="H392" s="157">
        <v>5000</v>
      </c>
      <c r="I392" s="157">
        <v>5100</v>
      </c>
      <c r="J392" s="157">
        <v>519</v>
      </c>
      <c r="K392" s="112">
        <v>1</v>
      </c>
      <c r="L392" s="112">
        <v>5</v>
      </c>
      <c r="M392" s="134" t="s">
        <v>194</v>
      </c>
      <c r="N392" s="114">
        <f>IFERROR(VLOOKUP($B392,[5]MEX!$B$51:$S$1084,13,0),0)</f>
        <v>0</v>
      </c>
      <c r="O392" s="114">
        <f>IFERROR(VLOOKUP($B392,[5]MEX!$B$51:$S$1084,14,0),0)</f>
        <v>0</v>
      </c>
      <c r="P392" s="114">
        <f t="shared" si="280"/>
        <v>0</v>
      </c>
      <c r="Q392" s="135" t="s">
        <v>60</v>
      </c>
      <c r="R392" s="116">
        <f>IFERROR(VLOOKUP($B392,[5]MEX!$B$51:$S$1084,17,0),0)</f>
        <v>0</v>
      </c>
      <c r="S392" s="116">
        <f>IFERROR(VLOOKUP($B392,[5]MEX!$B$51:$S$1084,18,0),0)</f>
        <v>0</v>
      </c>
      <c r="T392" s="114">
        <v>0</v>
      </c>
      <c r="U392" s="114">
        <v>0</v>
      </c>
      <c r="V392" s="114">
        <v>0</v>
      </c>
      <c r="W392" s="114">
        <v>0</v>
      </c>
      <c r="X392" s="114">
        <v>0</v>
      </c>
      <c r="Y392" s="114">
        <v>0</v>
      </c>
      <c r="Z392" s="114">
        <v>0</v>
      </c>
      <c r="AA392" s="114">
        <v>0</v>
      </c>
      <c r="AB392" s="114">
        <f>N392+T392-X392</f>
        <v>0</v>
      </c>
      <c r="AC392" s="114">
        <f>O392+U392-Y392</f>
        <v>0</v>
      </c>
      <c r="AD392" s="114">
        <f t="shared" si="304"/>
        <v>0</v>
      </c>
      <c r="AE392" s="114">
        <v>0</v>
      </c>
      <c r="AF392" s="114">
        <v>0</v>
      </c>
      <c r="AG392" s="114">
        <f t="shared" si="305"/>
        <v>0</v>
      </c>
      <c r="AH392" s="114">
        <v>0</v>
      </c>
      <c r="AI392" s="114">
        <v>0</v>
      </c>
      <c r="AJ392" s="114">
        <f t="shared" si="306"/>
        <v>0</v>
      </c>
      <c r="AK392" s="114">
        <v>0</v>
      </c>
      <c r="AL392" s="114">
        <v>0</v>
      </c>
      <c r="AM392" s="114">
        <f t="shared" si="307"/>
        <v>0</v>
      </c>
      <c r="AN392" s="114">
        <v>0</v>
      </c>
      <c r="AO392" s="114">
        <v>0</v>
      </c>
      <c r="AP392" s="114">
        <f t="shared" si="308"/>
        <v>0</v>
      </c>
      <c r="AQ392" s="114">
        <f>AB392-AE392-AH392-AK392-AN392</f>
        <v>0</v>
      </c>
      <c r="AR392" s="114">
        <f>AC392-AF392-AI392-AL392-AO392</f>
        <v>0</v>
      </c>
      <c r="AS392" s="114">
        <f t="shared" si="309"/>
        <v>0</v>
      </c>
      <c r="AT392" s="114">
        <f>R392+V392-Z392</f>
        <v>0</v>
      </c>
      <c r="AU392" s="114">
        <f>S392+W392-AA392</f>
        <v>0</v>
      </c>
      <c r="AV392" s="114">
        <v>0</v>
      </c>
      <c r="AW392" s="114">
        <v>0</v>
      </c>
      <c r="AX392" s="114">
        <v>0</v>
      </c>
      <c r="AY392" s="114">
        <v>0</v>
      </c>
      <c r="AZ392" s="114">
        <f t="shared" si="315"/>
        <v>0</v>
      </c>
      <c r="BA392" s="114">
        <f t="shared" si="315"/>
        <v>0</v>
      </c>
    </row>
    <row r="393" spans="2:53" ht="29.25" hidden="1">
      <c r="B393" s="73" t="str">
        <f t="shared" si="288"/>
        <v>1355000510051925</v>
      </c>
      <c r="C393" s="157">
        <v>2023</v>
      </c>
      <c r="D393" s="111">
        <v>15</v>
      </c>
      <c r="E393" s="111">
        <v>1</v>
      </c>
      <c r="F393" s="111">
        <v>3</v>
      </c>
      <c r="G393" s="111">
        <v>5</v>
      </c>
      <c r="H393" s="157">
        <v>5000</v>
      </c>
      <c r="I393" s="157">
        <v>5100</v>
      </c>
      <c r="J393" s="157">
        <v>519</v>
      </c>
      <c r="K393" s="112">
        <v>2</v>
      </c>
      <c r="L393" s="112">
        <v>5</v>
      </c>
      <c r="M393" s="134" t="s">
        <v>316</v>
      </c>
      <c r="N393" s="114">
        <f>IFERROR(VLOOKUP($B393,[5]MEX!$B$51:$S$1084,13,0),0)</f>
        <v>0</v>
      </c>
      <c r="O393" s="114">
        <f>IFERROR(VLOOKUP($B393,[5]MEX!$B$51:$S$1084,14,0),0)</f>
        <v>0</v>
      </c>
      <c r="P393" s="114">
        <f t="shared" si="280"/>
        <v>0</v>
      </c>
      <c r="Q393" s="135" t="s">
        <v>60</v>
      </c>
      <c r="R393" s="116">
        <f>IFERROR(VLOOKUP($B393,[5]MEX!$B$51:$S$1084,17,0),0)</f>
        <v>0</v>
      </c>
      <c r="S393" s="116">
        <f>IFERROR(VLOOKUP($B393,[5]MEX!$B$51:$S$1084,18,0),0)</f>
        <v>0</v>
      </c>
      <c r="T393" s="114">
        <v>0</v>
      </c>
      <c r="U393" s="114">
        <v>0</v>
      </c>
      <c r="V393" s="114">
        <v>0</v>
      </c>
      <c r="W393" s="114">
        <v>0</v>
      </c>
      <c r="X393" s="114">
        <v>0</v>
      </c>
      <c r="Y393" s="114">
        <v>0</v>
      </c>
      <c r="Z393" s="114">
        <v>0</v>
      </c>
      <c r="AA393" s="114">
        <v>0</v>
      </c>
      <c r="AB393" s="114">
        <f>N393+T393-X393</f>
        <v>0</v>
      </c>
      <c r="AC393" s="114">
        <f>O393+U393-Y393</f>
        <v>0</v>
      </c>
      <c r="AD393" s="114">
        <f t="shared" si="304"/>
        <v>0</v>
      </c>
      <c r="AE393" s="114">
        <v>0</v>
      </c>
      <c r="AF393" s="114">
        <v>0</v>
      </c>
      <c r="AG393" s="114">
        <f t="shared" si="305"/>
        <v>0</v>
      </c>
      <c r="AH393" s="114">
        <v>0</v>
      </c>
      <c r="AI393" s="114">
        <v>0</v>
      </c>
      <c r="AJ393" s="114">
        <f t="shared" si="306"/>
        <v>0</v>
      </c>
      <c r="AK393" s="114">
        <v>0</v>
      </c>
      <c r="AL393" s="114">
        <v>0</v>
      </c>
      <c r="AM393" s="114">
        <f t="shared" si="307"/>
        <v>0</v>
      </c>
      <c r="AN393" s="114">
        <v>0</v>
      </c>
      <c r="AO393" s="114">
        <v>0</v>
      </c>
      <c r="AP393" s="114">
        <f t="shared" si="308"/>
        <v>0</v>
      </c>
      <c r="AQ393" s="114">
        <f>AB393-AE393-AH393-AK393-AN393</f>
        <v>0</v>
      </c>
      <c r="AR393" s="114">
        <f>AC393-AF393-AI393-AL393-AO393</f>
        <v>0</v>
      </c>
      <c r="AS393" s="114">
        <f t="shared" si="309"/>
        <v>0</v>
      </c>
      <c r="AT393" s="114">
        <f>R393+V393-Z393</f>
        <v>0</v>
      </c>
      <c r="AU393" s="114">
        <f>S393+W393-AA393</f>
        <v>0</v>
      </c>
      <c r="AV393" s="114">
        <v>0</v>
      </c>
      <c r="AW393" s="114">
        <v>0</v>
      </c>
      <c r="AX393" s="114">
        <v>0</v>
      </c>
      <c r="AY393" s="114">
        <v>0</v>
      </c>
      <c r="AZ393" s="114">
        <f t="shared" si="315"/>
        <v>0</v>
      </c>
      <c r="BA393" s="114">
        <f t="shared" si="315"/>
        <v>0</v>
      </c>
    </row>
    <row r="394" spans="2:53" ht="29.25" hidden="1">
      <c r="B394" s="73" t="str">
        <f t="shared" si="288"/>
        <v>135500052005</v>
      </c>
      <c r="C394" s="99">
        <v>2023</v>
      </c>
      <c r="D394" s="99">
        <v>15</v>
      </c>
      <c r="E394" s="99">
        <v>1</v>
      </c>
      <c r="F394" s="99">
        <v>3</v>
      </c>
      <c r="G394" s="99">
        <v>5</v>
      </c>
      <c r="H394" s="99">
        <v>5000</v>
      </c>
      <c r="I394" s="99">
        <v>5200</v>
      </c>
      <c r="J394" s="99"/>
      <c r="K394" s="99"/>
      <c r="L394" s="99">
        <v>5</v>
      </c>
      <c r="M394" s="101" t="s">
        <v>134</v>
      </c>
      <c r="N394" s="102">
        <f>+N395+N397</f>
        <v>0</v>
      </c>
      <c r="O394" s="102">
        <f>+O395+O397</f>
        <v>0</v>
      </c>
      <c r="P394" s="102">
        <f t="shared" ref="P394:P457" si="317">+O394+N394</f>
        <v>0</v>
      </c>
      <c r="Q394" s="161" t="s">
        <v>46</v>
      </c>
      <c r="R394" s="162"/>
      <c r="S394" s="162"/>
      <c r="T394" s="102">
        <f>+T395+T397</f>
        <v>0</v>
      </c>
      <c r="U394" s="102">
        <f t="shared" ref="U394:AC394" si="318">+U395+U397</f>
        <v>0</v>
      </c>
      <c r="V394" s="102">
        <f t="shared" si="318"/>
        <v>0</v>
      </c>
      <c r="W394" s="102">
        <f t="shared" si="318"/>
        <v>0</v>
      </c>
      <c r="X394" s="102">
        <f t="shared" si="318"/>
        <v>0</v>
      </c>
      <c r="Y394" s="102">
        <f t="shared" si="318"/>
        <v>0</v>
      </c>
      <c r="Z394" s="102">
        <f t="shared" si="318"/>
        <v>0</v>
      </c>
      <c r="AA394" s="102">
        <f t="shared" si="318"/>
        <v>0</v>
      </c>
      <c r="AB394" s="102">
        <f t="shared" si="318"/>
        <v>0</v>
      </c>
      <c r="AC394" s="102">
        <f t="shared" si="318"/>
        <v>0</v>
      </c>
      <c r="AD394" s="102">
        <f t="shared" si="304"/>
        <v>0</v>
      </c>
      <c r="AE394" s="102">
        <f>+AE395+AE397</f>
        <v>0</v>
      </c>
      <c r="AF394" s="102">
        <f>+AF395+AF397</f>
        <v>0</v>
      </c>
      <c r="AG394" s="102">
        <f t="shared" si="305"/>
        <v>0</v>
      </c>
      <c r="AH394" s="102">
        <f>+AH395+AH397</f>
        <v>0</v>
      </c>
      <c r="AI394" s="102">
        <f>+AI395+AI397</f>
        <v>0</v>
      </c>
      <c r="AJ394" s="102">
        <f t="shared" si="306"/>
        <v>0</v>
      </c>
      <c r="AK394" s="102">
        <f>+AK395+AK397</f>
        <v>0</v>
      </c>
      <c r="AL394" s="102">
        <f>+AL395+AL397</f>
        <v>0</v>
      </c>
      <c r="AM394" s="102">
        <f t="shared" si="307"/>
        <v>0</v>
      </c>
      <c r="AN394" s="102">
        <f>+AN395+AN397</f>
        <v>0</v>
      </c>
      <c r="AO394" s="102">
        <f>+AO395+AO397</f>
        <v>0</v>
      </c>
      <c r="AP394" s="102">
        <f t="shared" si="308"/>
        <v>0</v>
      </c>
      <c r="AQ394" s="102">
        <f>+AQ395+AQ397</f>
        <v>0</v>
      </c>
      <c r="AR394" s="102">
        <f>+AR395+AR397</f>
        <v>0</v>
      </c>
      <c r="AS394" s="102">
        <f t="shared" si="309"/>
        <v>0</v>
      </c>
      <c r="AT394" s="102"/>
      <c r="AU394" s="102"/>
      <c r="AV394" s="102"/>
      <c r="AW394" s="102"/>
      <c r="AX394" s="102"/>
      <c r="AY394" s="102"/>
      <c r="AZ394" s="102"/>
      <c r="BA394" s="102"/>
    </row>
    <row r="395" spans="2:53" ht="29.25" hidden="1">
      <c r="B395" s="73" t="str">
        <f t="shared" si="288"/>
        <v>135500052005215</v>
      </c>
      <c r="C395" s="105">
        <v>2023</v>
      </c>
      <c r="D395" s="105">
        <v>15</v>
      </c>
      <c r="E395" s="105">
        <v>1</v>
      </c>
      <c r="F395" s="105">
        <v>3</v>
      </c>
      <c r="G395" s="105">
        <v>5</v>
      </c>
      <c r="H395" s="105">
        <v>5000</v>
      </c>
      <c r="I395" s="105">
        <v>5200</v>
      </c>
      <c r="J395" s="105">
        <v>521</v>
      </c>
      <c r="K395" s="105"/>
      <c r="L395" s="105">
        <v>5</v>
      </c>
      <c r="M395" s="107" t="s">
        <v>196</v>
      </c>
      <c r="N395" s="108">
        <f>+N396</f>
        <v>0</v>
      </c>
      <c r="O395" s="108">
        <f>+O396</f>
        <v>0</v>
      </c>
      <c r="P395" s="108">
        <f t="shared" si="317"/>
        <v>0</v>
      </c>
      <c r="Q395" s="163" t="s">
        <v>46</v>
      </c>
      <c r="R395" s="164"/>
      <c r="S395" s="164"/>
      <c r="T395" s="108">
        <f>+T396</f>
        <v>0</v>
      </c>
      <c r="U395" s="108">
        <f t="shared" ref="U395:AC395" si="319">+U396</f>
        <v>0</v>
      </c>
      <c r="V395" s="108">
        <f t="shared" si="319"/>
        <v>0</v>
      </c>
      <c r="W395" s="108">
        <f t="shared" si="319"/>
        <v>0</v>
      </c>
      <c r="X395" s="108">
        <f t="shared" si="319"/>
        <v>0</v>
      </c>
      <c r="Y395" s="108">
        <f t="shared" si="319"/>
        <v>0</v>
      </c>
      <c r="Z395" s="108">
        <f t="shared" si="319"/>
        <v>0</v>
      </c>
      <c r="AA395" s="108">
        <f t="shared" si="319"/>
        <v>0</v>
      </c>
      <c r="AB395" s="108">
        <f t="shared" si="319"/>
        <v>0</v>
      </c>
      <c r="AC395" s="108">
        <f t="shared" si="319"/>
        <v>0</v>
      </c>
      <c r="AD395" s="108">
        <f t="shared" si="304"/>
        <v>0</v>
      </c>
      <c r="AE395" s="108">
        <f>+AE396</f>
        <v>0</v>
      </c>
      <c r="AF395" s="108">
        <f>+AF396</f>
        <v>0</v>
      </c>
      <c r="AG395" s="108">
        <f t="shared" si="305"/>
        <v>0</v>
      </c>
      <c r="AH395" s="108">
        <f>+AH396</f>
        <v>0</v>
      </c>
      <c r="AI395" s="108">
        <f>+AI396</f>
        <v>0</v>
      </c>
      <c r="AJ395" s="108">
        <f t="shared" si="306"/>
        <v>0</v>
      </c>
      <c r="AK395" s="108">
        <f>+AK396</f>
        <v>0</v>
      </c>
      <c r="AL395" s="108">
        <f>+AL396</f>
        <v>0</v>
      </c>
      <c r="AM395" s="108">
        <f t="shared" si="307"/>
        <v>0</v>
      </c>
      <c r="AN395" s="108">
        <f>+AN396</f>
        <v>0</v>
      </c>
      <c r="AO395" s="108">
        <f>+AO396</f>
        <v>0</v>
      </c>
      <c r="AP395" s="108">
        <f t="shared" si="308"/>
        <v>0</v>
      </c>
      <c r="AQ395" s="108">
        <f>+AQ396</f>
        <v>0</v>
      </c>
      <c r="AR395" s="108">
        <f>+AR396</f>
        <v>0</v>
      </c>
      <c r="AS395" s="108">
        <f t="shared" si="309"/>
        <v>0</v>
      </c>
      <c r="AT395" s="108"/>
      <c r="AU395" s="108"/>
      <c r="AV395" s="108"/>
      <c r="AW395" s="108"/>
      <c r="AX395" s="108"/>
      <c r="AY395" s="108"/>
      <c r="AZ395" s="108"/>
      <c r="BA395" s="108"/>
    </row>
    <row r="396" spans="2:53" ht="29.25" hidden="1">
      <c r="B396" s="73" t="str">
        <f t="shared" si="288"/>
        <v>1355000520052115</v>
      </c>
      <c r="C396" s="157">
        <v>2023</v>
      </c>
      <c r="D396" s="111">
        <v>15</v>
      </c>
      <c r="E396" s="111">
        <v>1</v>
      </c>
      <c r="F396" s="111">
        <v>3</v>
      </c>
      <c r="G396" s="111">
        <v>5</v>
      </c>
      <c r="H396" s="157">
        <v>5000</v>
      </c>
      <c r="I396" s="157">
        <v>5200</v>
      </c>
      <c r="J396" s="157">
        <v>521</v>
      </c>
      <c r="K396" s="112">
        <v>1</v>
      </c>
      <c r="L396" s="112">
        <v>5</v>
      </c>
      <c r="M396" s="134" t="s">
        <v>317</v>
      </c>
      <c r="N396" s="114">
        <f>IFERROR(VLOOKUP($B396,[5]MEX!$B$51:$S$1084,13,0),0)</f>
        <v>0</v>
      </c>
      <c r="O396" s="114">
        <f>IFERROR(VLOOKUP($B396,[5]MEX!$B$51:$S$1084,14,0),0)</f>
        <v>0</v>
      </c>
      <c r="P396" s="114">
        <f t="shared" si="317"/>
        <v>0</v>
      </c>
      <c r="Q396" s="135" t="s">
        <v>60</v>
      </c>
      <c r="R396" s="116">
        <f>IFERROR(VLOOKUP($B396,[5]MEX!$B$51:$S$1084,17,0),0)</f>
        <v>0</v>
      </c>
      <c r="S396" s="116">
        <f>IFERROR(VLOOKUP($B396,[5]MEX!$B$51:$S$1084,18,0),0)</f>
        <v>0</v>
      </c>
      <c r="T396" s="114">
        <v>0</v>
      </c>
      <c r="U396" s="114">
        <v>0</v>
      </c>
      <c r="V396" s="114">
        <v>0</v>
      </c>
      <c r="W396" s="114">
        <v>0</v>
      </c>
      <c r="X396" s="114">
        <v>0</v>
      </c>
      <c r="Y396" s="114">
        <v>0</v>
      </c>
      <c r="Z396" s="114">
        <v>0</v>
      </c>
      <c r="AA396" s="114">
        <v>0</v>
      </c>
      <c r="AB396" s="114">
        <f>N396+T396-X396</f>
        <v>0</v>
      </c>
      <c r="AC396" s="114">
        <f>O396+U396-Y396</f>
        <v>0</v>
      </c>
      <c r="AD396" s="114">
        <f t="shared" si="304"/>
        <v>0</v>
      </c>
      <c r="AE396" s="114">
        <v>0</v>
      </c>
      <c r="AF396" s="114">
        <v>0</v>
      </c>
      <c r="AG396" s="114">
        <f t="shared" si="305"/>
        <v>0</v>
      </c>
      <c r="AH396" s="114">
        <v>0</v>
      </c>
      <c r="AI396" s="114">
        <v>0</v>
      </c>
      <c r="AJ396" s="114">
        <f t="shared" si="306"/>
        <v>0</v>
      </c>
      <c r="AK396" s="114">
        <v>0</v>
      </c>
      <c r="AL396" s="114">
        <v>0</v>
      </c>
      <c r="AM396" s="114">
        <f t="shared" si="307"/>
        <v>0</v>
      </c>
      <c r="AN396" s="114">
        <v>0</v>
      </c>
      <c r="AO396" s="114">
        <v>0</v>
      </c>
      <c r="AP396" s="114">
        <f t="shared" si="308"/>
        <v>0</v>
      </c>
      <c r="AQ396" s="114">
        <f>AB396-AE396-AH396-AK396-AN396</f>
        <v>0</v>
      </c>
      <c r="AR396" s="114">
        <f>AC396-AF396-AI396-AL396-AO396</f>
        <v>0</v>
      </c>
      <c r="AS396" s="114">
        <f t="shared" si="309"/>
        <v>0</v>
      </c>
      <c r="AT396" s="114">
        <f>R396+V396-Z396</f>
        <v>0</v>
      </c>
      <c r="AU396" s="114">
        <f>S396+W396-AA396</f>
        <v>0</v>
      </c>
      <c r="AV396" s="114">
        <v>0</v>
      </c>
      <c r="AW396" s="114">
        <v>0</v>
      </c>
      <c r="AX396" s="114">
        <v>0</v>
      </c>
      <c r="AY396" s="114">
        <v>0</v>
      </c>
      <c r="AZ396" s="114">
        <f t="shared" si="315"/>
        <v>0</v>
      </c>
      <c r="BA396" s="114">
        <f t="shared" si="315"/>
        <v>0</v>
      </c>
    </row>
    <row r="397" spans="2:53" ht="29.25" hidden="1">
      <c r="B397" s="73" t="str">
        <f t="shared" si="288"/>
        <v>135500052005235</v>
      </c>
      <c r="C397" s="105">
        <v>2023</v>
      </c>
      <c r="D397" s="105">
        <v>15</v>
      </c>
      <c r="E397" s="105">
        <v>1</v>
      </c>
      <c r="F397" s="105">
        <v>3</v>
      </c>
      <c r="G397" s="105">
        <v>5</v>
      </c>
      <c r="H397" s="105">
        <v>5000</v>
      </c>
      <c r="I397" s="105">
        <v>5200</v>
      </c>
      <c r="J397" s="105">
        <v>523</v>
      </c>
      <c r="K397" s="105"/>
      <c r="L397" s="105">
        <v>5</v>
      </c>
      <c r="M397" s="107" t="s">
        <v>135</v>
      </c>
      <c r="N397" s="108">
        <f>+N398</f>
        <v>0</v>
      </c>
      <c r="O397" s="108">
        <f>+O398</f>
        <v>0</v>
      </c>
      <c r="P397" s="108">
        <f t="shared" si="317"/>
        <v>0</v>
      </c>
      <c r="Q397" s="163" t="s">
        <v>46</v>
      </c>
      <c r="R397" s="164"/>
      <c r="S397" s="164"/>
      <c r="T397" s="108">
        <f>+T398</f>
        <v>0</v>
      </c>
      <c r="U397" s="108">
        <f t="shared" ref="U397:AC397" si="320">+U398</f>
        <v>0</v>
      </c>
      <c r="V397" s="108">
        <f t="shared" si="320"/>
        <v>0</v>
      </c>
      <c r="W397" s="108">
        <f t="shared" si="320"/>
        <v>0</v>
      </c>
      <c r="X397" s="108">
        <f t="shared" si="320"/>
        <v>0</v>
      </c>
      <c r="Y397" s="108">
        <f t="shared" si="320"/>
        <v>0</v>
      </c>
      <c r="Z397" s="108">
        <f t="shared" si="320"/>
        <v>0</v>
      </c>
      <c r="AA397" s="108">
        <f t="shared" si="320"/>
        <v>0</v>
      </c>
      <c r="AB397" s="108">
        <f t="shared" si="320"/>
        <v>0</v>
      </c>
      <c r="AC397" s="108">
        <f t="shared" si="320"/>
        <v>0</v>
      </c>
      <c r="AD397" s="108">
        <f t="shared" si="304"/>
        <v>0</v>
      </c>
      <c r="AE397" s="108">
        <f>+AE398</f>
        <v>0</v>
      </c>
      <c r="AF397" s="108">
        <f>+AF398</f>
        <v>0</v>
      </c>
      <c r="AG397" s="108">
        <f t="shared" si="305"/>
        <v>0</v>
      </c>
      <c r="AH397" s="108">
        <f>+AH398</f>
        <v>0</v>
      </c>
      <c r="AI397" s="108">
        <f>+AI398</f>
        <v>0</v>
      </c>
      <c r="AJ397" s="108">
        <f t="shared" si="306"/>
        <v>0</v>
      </c>
      <c r="AK397" s="108">
        <f>+AK398</f>
        <v>0</v>
      </c>
      <c r="AL397" s="108">
        <f>+AL398</f>
        <v>0</v>
      </c>
      <c r="AM397" s="108">
        <f t="shared" si="307"/>
        <v>0</v>
      </c>
      <c r="AN397" s="108">
        <f>+AN398</f>
        <v>0</v>
      </c>
      <c r="AO397" s="108">
        <f>+AO398</f>
        <v>0</v>
      </c>
      <c r="AP397" s="108">
        <f t="shared" si="308"/>
        <v>0</v>
      </c>
      <c r="AQ397" s="108">
        <f>+AQ398</f>
        <v>0</v>
      </c>
      <c r="AR397" s="108">
        <f>+AR398</f>
        <v>0</v>
      </c>
      <c r="AS397" s="108">
        <f t="shared" si="309"/>
        <v>0</v>
      </c>
      <c r="AT397" s="108"/>
      <c r="AU397" s="108"/>
      <c r="AV397" s="108"/>
      <c r="AW397" s="108"/>
      <c r="AX397" s="108"/>
      <c r="AY397" s="108"/>
      <c r="AZ397" s="108"/>
      <c r="BA397" s="108"/>
    </row>
    <row r="398" spans="2:53" ht="29.25" hidden="1">
      <c r="B398" s="73" t="str">
        <f t="shared" si="288"/>
        <v>1355000520052315</v>
      </c>
      <c r="C398" s="157">
        <v>2023</v>
      </c>
      <c r="D398" s="111">
        <v>15</v>
      </c>
      <c r="E398" s="111">
        <v>1</v>
      </c>
      <c r="F398" s="111">
        <v>3</v>
      </c>
      <c r="G398" s="111">
        <v>5</v>
      </c>
      <c r="H398" s="157">
        <v>5000</v>
      </c>
      <c r="I398" s="157">
        <v>5200</v>
      </c>
      <c r="J398" s="157">
        <v>523</v>
      </c>
      <c r="K398" s="112">
        <v>1</v>
      </c>
      <c r="L398" s="112">
        <v>5</v>
      </c>
      <c r="M398" s="134" t="s">
        <v>269</v>
      </c>
      <c r="N398" s="114">
        <f>IFERROR(VLOOKUP($B398,[5]MEX!$B$51:$S$1084,13,0),0)</f>
        <v>0</v>
      </c>
      <c r="O398" s="114">
        <f>IFERROR(VLOOKUP($B398,[5]MEX!$B$51:$S$1084,14,0),0)</f>
        <v>0</v>
      </c>
      <c r="P398" s="114">
        <f t="shared" si="317"/>
        <v>0</v>
      </c>
      <c r="Q398" s="135" t="s">
        <v>60</v>
      </c>
      <c r="R398" s="116">
        <f>IFERROR(VLOOKUP($B398,[5]MEX!$B$51:$S$1084,17,0),0)</f>
        <v>0</v>
      </c>
      <c r="S398" s="116">
        <f>IFERROR(VLOOKUP($B398,[5]MEX!$B$51:$S$1084,18,0),0)</f>
        <v>0</v>
      </c>
      <c r="T398" s="114">
        <v>0</v>
      </c>
      <c r="U398" s="114">
        <v>0</v>
      </c>
      <c r="V398" s="114">
        <v>0</v>
      </c>
      <c r="W398" s="114">
        <v>0</v>
      </c>
      <c r="X398" s="114">
        <v>0</v>
      </c>
      <c r="Y398" s="114">
        <v>0</v>
      </c>
      <c r="Z398" s="114">
        <v>0</v>
      </c>
      <c r="AA398" s="114">
        <v>0</v>
      </c>
      <c r="AB398" s="114">
        <f>N398+T398-X398</f>
        <v>0</v>
      </c>
      <c r="AC398" s="114">
        <f>O398+U398-Y398</f>
        <v>0</v>
      </c>
      <c r="AD398" s="114">
        <f t="shared" si="304"/>
        <v>0</v>
      </c>
      <c r="AE398" s="114">
        <v>0</v>
      </c>
      <c r="AF398" s="114">
        <v>0</v>
      </c>
      <c r="AG398" s="114">
        <f t="shared" si="305"/>
        <v>0</v>
      </c>
      <c r="AH398" s="114">
        <v>0</v>
      </c>
      <c r="AI398" s="114">
        <v>0</v>
      </c>
      <c r="AJ398" s="114">
        <f t="shared" si="306"/>
        <v>0</v>
      </c>
      <c r="AK398" s="114">
        <v>0</v>
      </c>
      <c r="AL398" s="114">
        <v>0</v>
      </c>
      <c r="AM398" s="114">
        <f t="shared" si="307"/>
        <v>0</v>
      </c>
      <c r="AN398" s="114">
        <v>0</v>
      </c>
      <c r="AO398" s="114">
        <v>0</v>
      </c>
      <c r="AP398" s="114">
        <f t="shared" si="308"/>
        <v>0</v>
      </c>
      <c r="AQ398" s="114">
        <f>AB398-AE398-AH398-AK398-AN398</f>
        <v>0</v>
      </c>
      <c r="AR398" s="114">
        <f>AC398-AF398-AI398-AL398-AO398</f>
        <v>0</v>
      </c>
      <c r="AS398" s="114">
        <f t="shared" si="309"/>
        <v>0</v>
      </c>
      <c r="AT398" s="114">
        <f>R398+V398-Z398</f>
        <v>0</v>
      </c>
      <c r="AU398" s="114">
        <f>S398+W398-AA398</f>
        <v>0</v>
      </c>
      <c r="AV398" s="114">
        <v>0</v>
      </c>
      <c r="AW398" s="114">
        <v>0</v>
      </c>
      <c r="AX398" s="114">
        <v>0</v>
      </c>
      <c r="AY398" s="114">
        <v>0</v>
      </c>
      <c r="AZ398" s="114">
        <f t="shared" si="315"/>
        <v>0</v>
      </c>
      <c r="BA398" s="114">
        <f t="shared" si="315"/>
        <v>0</v>
      </c>
    </row>
    <row r="399" spans="2:53" ht="29.25">
      <c r="B399" s="73" t="str">
        <f t="shared" si="288"/>
        <v>1356</v>
      </c>
      <c r="C399" s="144">
        <v>2023</v>
      </c>
      <c r="D399" s="145">
        <v>15</v>
      </c>
      <c r="E399" s="145">
        <v>1</v>
      </c>
      <c r="F399" s="145">
        <v>3</v>
      </c>
      <c r="G399" s="145">
        <v>5</v>
      </c>
      <c r="H399" s="145"/>
      <c r="I399" s="145"/>
      <c r="J399" s="146"/>
      <c r="K399" s="147"/>
      <c r="L399" s="147">
        <v>6</v>
      </c>
      <c r="M399" s="148" t="s">
        <v>318</v>
      </c>
      <c r="N399" s="149">
        <f>+N400+N404+N408</f>
        <v>0</v>
      </c>
      <c r="O399" s="149">
        <f>+O400+O404+O408</f>
        <v>11123721</v>
      </c>
      <c r="P399" s="149">
        <f t="shared" si="317"/>
        <v>11123721</v>
      </c>
      <c r="Q399" s="150"/>
      <c r="R399" s="149"/>
      <c r="S399" s="149"/>
      <c r="T399" s="149">
        <f>+T400+T404+T408</f>
        <v>0</v>
      </c>
      <c r="U399" s="149">
        <f t="shared" ref="U399:AC399" si="321">+U400+U404+U408</f>
        <v>0</v>
      </c>
      <c r="V399" s="149">
        <f t="shared" si="321"/>
        <v>0</v>
      </c>
      <c r="W399" s="149">
        <f t="shared" si="321"/>
        <v>0</v>
      </c>
      <c r="X399" s="149">
        <f t="shared" si="321"/>
        <v>0</v>
      </c>
      <c r="Y399" s="149">
        <f t="shared" si="321"/>
        <v>0</v>
      </c>
      <c r="Z399" s="149">
        <f t="shared" si="321"/>
        <v>0</v>
      </c>
      <c r="AA399" s="149">
        <f t="shared" si="321"/>
        <v>0</v>
      </c>
      <c r="AB399" s="149">
        <f t="shared" si="321"/>
        <v>0</v>
      </c>
      <c r="AC399" s="149">
        <f t="shared" si="321"/>
        <v>11123721</v>
      </c>
      <c r="AD399" s="149">
        <f t="shared" si="304"/>
        <v>11123721</v>
      </c>
      <c r="AE399" s="149">
        <f>+AE400+AE404+AE408</f>
        <v>0</v>
      </c>
      <c r="AF399" s="149">
        <f>+AF400+AF404+AF408</f>
        <v>0</v>
      </c>
      <c r="AG399" s="149">
        <f t="shared" si="305"/>
        <v>0</v>
      </c>
      <c r="AH399" s="149">
        <f>+AH400+AH404+AH408</f>
        <v>0</v>
      </c>
      <c r="AI399" s="149">
        <f>+AI400+AI404+AI408</f>
        <v>0</v>
      </c>
      <c r="AJ399" s="149">
        <f t="shared" si="306"/>
        <v>0</v>
      </c>
      <c r="AK399" s="149">
        <f>+AK400+AK404+AK408</f>
        <v>0</v>
      </c>
      <c r="AL399" s="149">
        <f>+AL400+AL404+AL408</f>
        <v>0</v>
      </c>
      <c r="AM399" s="149">
        <f t="shared" si="307"/>
        <v>0</v>
      </c>
      <c r="AN399" s="149">
        <f>+AN400+AN404+AN408</f>
        <v>0</v>
      </c>
      <c r="AO399" s="149">
        <f>+AO400+AO404+AO408</f>
        <v>0</v>
      </c>
      <c r="AP399" s="149">
        <f t="shared" si="308"/>
        <v>0</v>
      </c>
      <c r="AQ399" s="149">
        <f>+AQ400+AQ404+AQ408</f>
        <v>0</v>
      </c>
      <c r="AR399" s="149">
        <f>+AR400+AR404+AR408</f>
        <v>11123721</v>
      </c>
      <c r="AS399" s="149">
        <f t="shared" si="309"/>
        <v>11123721</v>
      </c>
      <c r="AT399" s="149"/>
      <c r="AU399" s="149"/>
      <c r="AV399" s="149"/>
      <c r="AW399" s="149"/>
      <c r="AX399" s="149"/>
      <c r="AY399" s="149"/>
      <c r="AZ399" s="149"/>
      <c r="BA399" s="149"/>
    </row>
    <row r="400" spans="2:53" ht="29.25">
      <c r="B400" s="73" t="str">
        <f t="shared" si="288"/>
        <v>13520006</v>
      </c>
      <c r="C400" s="126">
        <v>2023</v>
      </c>
      <c r="D400" s="126">
        <v>15</v>
      </c>
      <c r="E400" s="126">
        <v>1</v>
      </c>
      <c r="F400" s="126">
        <v>3</v>
      </c>
      <c r="G400" s="126">
        <v>5</v>
      </c>
      <c r="H400" s="126">
        <v>2000</v>
      </c>
      <c r="I400" s="126"/>
      <c r="J400" s="126"/>
      <c r="K400" s="167" t="s">
        <v>46</v>
      </c>
      <c r="L400" s="167">
        <v>6</v>
      </c>
      <c r="M400" s="168" t="s">
        <v>56</v>
      </c>
      <c r="N400" s="169">
        <f>+N401</f>
        <v>0</v>
      </c>
      <c r="O400" s="169">
        <f>+O401</f>
        <v>200020</v>
      </c>
      <c r="P400" s="169">
        <f t="shared" si="317"/>
        <v>200020</v>
      </c>
      <c r="Q400" s="159" t="s">
        <v>46</v>
      </c>
      <c r="R400" s="170"/>
      <c r="S400" s="170"/>
      <c r="T400" s="169">
        <f>+T401</f>
        <v>0</v>
      </c>
      <c r="U400" s="169">
        <f t="shared" ref="U400:AC401" si="322">+U401</f>
        <v>0</v>
      </c>
      <c r="V400" s="169">
        <f t="shared" si="322"/>
        <v>0</v>
      </c>
      <c r="W400" s="169">
        <f t="shared" si="322"/>
        <v>0</v>
      </c>
      <c r="X400" s="169">
        <f t="shared" si="322"/>
        <v>0</v>
      </c>
      <c r="Y400" s="169">
        <f t="shared" si="322"/>
        <v>0</v>
      </c>
      <c r="Z400" s="169">
        <f t="shared" si="322"/>
        <v>0</v>
      </c>
      <c r="AA400" s="169">
        <f t="shared" si="322"/>
        <v>0</v>
      </c>
      <c r="AB400" s="169">
        <f t="shared" si="322"/>
        <v>0</v>
      </c>
      <c r="AC400" s="169">
        <f t="shared" si="322"/>
        <v>200020</v>
      </c>
      <c r="AD400" s="169">
        <f t="shared" si="304"/>
        <v>200020</v>
      </c>
      <c r="AE400" s="169">
        <f>+AE401</f>
        <v>0</v>
      </c>
      <c r="AF400" s="169">
        <f>+AF401</f>
        <v>0</v>
      </c>
      <c r="AG400" s="169">
        <f t="shared" si="305"/>
        <v>0</v>
      </c>
      <c r="AH400" s="169">
        <f>+AH401</f>
        <v>0</v>
      </c>
      <c r="AI400" s="169">
        <f>+AI401</f>
        <v>0</v>
      </c>
      <c r="AJ400" s="169">
        <f t="shared" si="306"/>
        <v>0</v>
      </c>
      <c r="AK400" s="169">
        <f>+AK401</f>
        <v>0</v>
      </c>
      <c r="AL400" s="169">
        <f>+AL401</f>
        <v>0</v>
      </c>
      <c r="AM400" s="169">
        <f t="shared" si="307"/>
        <v>0</v>
      </c>
      <c r="AN400" s="169">
        <f>+AN401</f>
        <v>0</v>
      </c>
      <c r="AO400" s="169">
        <f>+AO401</f>
        <v>0</v>
      </c>
      <c r="AP400" s="169">
        <f t="shared" si="308"/>
        <v>0</v>
      </c>
      <c r="AQ400" s="169">
        <f>+AQ401</f>
        <v>0</v>
      </c>
      <c r="AR400" s="169">
        <f>+AR401</f>
        <v>200020</v>
      </c>
      <c r="AS400" s="169">
        <f t="shared" si="309"/>
        <v>200020</v>
      </c>
      <c r="AT400" s="169"/>
      <c r="AU400" s="169"/>
      <c r="AV400" s="169"/>
      <c r="AW400" s="169"/>
      <c r="AX400" s="169"/>
      <c r="AY400" s="169"/>
      <c r="AZ400" s="169"/>
      <c r="BA400" s="169"/>
    </row>
    <row r="401" spans="2:53" ht="58.5">
      <c r="B401" s="73" t="str">
        <f t="shared" si="288"/>
        <v>135200024006</v>
      </c>
      <c r="C401" s="171">
        <v>2023</v>
      </c>
      <c r="D401" s="171">
        <v>15</v>
      </c>
      <c r="E401" s="171">
        <v>1</v>
      </c>
      <c r="F401" s="171">
        <v>3</v>
      </c>
      <c r="G401" s="171">
        <v>5</v>
      </c>
      <c r="H401" s="172">
        <v>2000</v>
      </c>
      <c r="I401" s="172">
        <v>2400</v>
      </c>
      <c r="J401" s="172"/>
      <c r="K401" s="172" t="s">
        <v>46</v>
      </c>
      <c r="L401" s="172">
        <v>6</v>
      </c>
      <c r="M401" s="173" t="s">
        <v>319</v>
      </c>
      <c r="N401" s="174">
        <f>+N402</f>
        <v>0</v>
      </c>
      <c r="O401" s="174">
        <f>+O402</f>
        <v>200020</v>
      </c>
      <c r="P401" s="174">
        <f t="shared" si="317"/>
        <v>200020</v>
      </c>
      <c r="Q401" s="161" t="s">
        <v>46</v>
      </c>
      <c r="R401" s="175"/>
      <c r="S401" s="175"/>
      <c r="T401" s="174">
        <f>+T402</f>
        <v>0</v>
      </c>
      <c r="U401" s="174">
        <f t="shared" si="322"/>
        <v>0</v>
      </c>
      <c r="V401" s="174">
        <f t="shared" si="322"/>
        <v>0</v>
      </c>
      <c r="W401" s="174">
        <f t="shared" si="322"/>
        <v>0</v>
      </c>
      <c r="X401" s="174">
        <f t="shared" si="322"/>
        <v>0</v>
      </c>
      <c r="Y401" s="174">
        <f t="shared" si="322"/>
        <v>0</v>
      </c>
      <c r="Z401" s="174">
        <f t="shared" si="322"/>
        <v>0</v>
      </c>
      <c r="AA401" s="174">
        <f t="shared" si="322"/>
        <v>0</v>
      </c>
      <c r="AB401" s="174">
        <f t="shared" si="322"/>
        <v>0</v>
      </c>
      <c r="AC401" s="174">
        <f t="shared" si="322"/>
        <v>200020</v>
      </c>
      <c r="AD401" s="174">
        <f t="shared" si="304"/>
        <v>200020</v>
      </c>
      <c r="AE401" s="174">
        <f>+AE402</f>
        <v>0</v>
      </c>
      <c r="AF401" s="174">
        <f>+AF402</f>
        <v>0</v>
      </c>
      <c r="AG401" s="174">
        <f t="shared" si="305"/>
        <v>0</v>
      </c>
      <c r="AH401" s="174">
        <f>+AH402</f>
        <v>0</v>
      </c>
      <c r="AI401" s="174">
        <f>+AI402</f>
        <v>0</v>
      </c>
      <c r="AJ401" s="174">
        <f t="shared" si="306"/>
        <v>0</v>
      </c>
      <c r="AK401" s="174">
        <f>+AK402</f>
        <v>0</v>
      </c>
      <c r="AL401" s="174">
        <f>+AL402</f>
        <v>0</v>
      </c>
      <c r="AM401" s="174">
        <f t="shared" si="307"/>
        <v>0</v>
      </c>
      <c r="AN401" s="174">
        <f>+AN402</f>
        <v>0</v>
      </c>
      <c r="AO401" s="174">
        <f>+AO402</f>
        <v>0</v>
      </c>
      <c r="AP401" s="174">
        <f t="shared" si="308"/>
        <v>0</v>
      </c>
      <c r="AQ401" s="174">
        <f>+AQ402</f>
        <v>0</v>
      </c>
      <c r="AR401" s="174">
        <f>+AR402</f>
        <v>200020</v>
      </c>
      <c r="AS401" s="174">
        <f t="shared" si="309"/>
        <v>200020</v>
      </c>
      <c r="AT401" s="174"/>
      <c r="AU401" s="174"/>
      <c r="AV401" s="174"/>
      <c r="AW401" s="174"/>
      <c r="AX401" s="174"/>
      <c r="AY401" s="174"/>
      <c r="AZ401" s="174"/>
      <c r="BA401" s="174"/>
    </row>
    <row r="402" spans="2:53" ht="29.25">
      <c r="B402" s="73" t="str">
        <f t="shared" si="288"/>
        <v>135200024002476</v>
      </c>
      <c r="C402" s="130">
        <v>2023</v>
      </c>
      <c r="D402" s="130">
        <v>15</v>
      </c>
      <c r="E402" s="130">
        <v>1</v>
      </c>
      <c r="F402" s="130">
        <v>3</v>
      </c>
      <c r="G402" s="130">
        <v>5</v>
      </c>
      <c r="H402" s="130">
        <v>2000</v>
      </c>
      <c r="I402" s="130">
        <v>2400</v>
      </c>
      <c r="J402" s="130">
        <v>247</v>
      </c>
      <c r="K402" s="130"/>
      <c r="L402" s="130">
        <v>6</v>
      </c>
      <c r="M402" s="107" t="s">
        <v>320</v>
      </c>
      <c r="N402" s="108">
        <f>SUM(N403)</f>
        <v>0</v>
      </c>
      <c r="O402" s="108">
        <f>SUM(O403)</f>
        <v>200020</v>
      </c>
      <c r="P402" s="108">
        <f t="shared" si="317"/>
        <v>200020</v>
      </c>
      <c r="Q402" s="163"/>
      <c r="R402" s="163"/>
      <c r="S402" s="163"/>
      <c r="T402" s="108">
        <f t="shared" ref="T402:AC402" si="323">SUM(T403)</f>
        <v>0</v>
      </c>
      <c r="U402" s="108">
        <f t="shared" si="323"/>
        <v>0</v>
      </c>
      <c r="V402" s="108">
        <f t="shared" si="323"/>
        <v>0</v>
      </c>
      <c r="W402" s="108">
        <f t="shared" si="323"/>
        <v>0</v>
      </c>
      <c r="X402" s="108">
        <f t="shared" si="323"/>
        <v>0</v>
      </c>
      <c r="Y402" s="108">
        <f t="shared" si="323"/>
        <v>0</v>
      </c>
      <c r="Z402" s="108">
        <f t="shared" si="323"/>
        <v>0</v>
      </c>
      <c r="AA402" s="108">
        <f t="shared" si="323"/>
        <v>0</v>
      </c>
      <c r="AB402" s="108">
        <f t="shared" si="323"/>
        <v>0</v>
      </c>
      <c r="AC402" s="108">
        <f t="shared" si="323"/>
        <v>200020</v>
      </c>
      <c r="AD402" s="108">
        <f t="shared" si="304"/>
        <v>200020</v>
      </c>
      <c r="AE402" s="108">
        <f>SUM(AE403)</f>
        <v>0</v>
      </c>
      <c r="AF402" s="108">
        <f>SUM(AF403)</f>
        <v>0</v>
      </c>
      <c r="AG402" s="108">
        <f t="shared" si="305"/>
        <v>0</v>
      </c>
      <c r="AH402" s="108">
        <f>SUM(AH403)</f>
        <v>0</v>
      </c>
      <c r="AI402" s="108">
        <f>SUM(AI403)</f>
        <v>0</v>
      </c>
      <c r="AJ402" s="108">
        <f t="shared" si="306"/>
        <v>0</v>
      </c>
      <c r="AK402" s="108">
        <f>SUM(AK403)</f>
        <v>0</v>
      </c>
      <c r="AL402" s="108">
        <f>SUM(AL403)</f>
        <v>0</v>
      </c>
      <c r="AM402" s="108">
        <f t="shared" si="307"/>
        <v>0</v>
      </c>
      <c r="AN402" s="108">
        <f>SUM(AN403)</f>
        <v>0</v>
      </c>
      <c r="AO402" s="108">
        <f>SUM(AO403)</f>
        <v>0</v>
      </c>
      <c r="AP402" s="108">
        <f t="shared" si="308"/>
        <v>0</v>
      </c>
      <c r="AQ402" s="108">
        <f>SUM(AQ403)</f>
        <v>0</v>
      </c>
      <c r="AR402" s="108">
        <f>SUM(AR403)</f>
        <v>200020</v>
      </c>
      <c r="AS402" s="108">
        <f t="shared" si="309"/>
        <v>200020</v>
      </c>
      <c r="AT402" s="108"/>
      <c r="AU402" s="108"/>
      <c r="AV402" s="108"/>
      <c r="AW402" s="108"/>
      <c r="AX402" s="108"/>
      <c r="AY402" s="108"/>
      <c r="AZ402" s="108"/>
      <c r="BA402" s="108"/>
    </row>
    <row r="403" spans="2:53" ht="58.5">
      <c r="B403" s="73" t="str">
        <f t="shared" si="288"/>
        <v>1352000240024716</v>
      </c>
      <c r="C403" s="176">
        <v>2023</v>
      </c>
      <c r="D403" s="37">
        <v>15</v>
      </c>
      <c r="E403" s="37">
        <v>1</v>
      </c>
      <c r="F403" s="37">
        <v>3</v>
      </c>
      <c r="G403" s="37">
        <v>5</v>
      </c>
      <c r="H403" s="176">
        <v>2000</v>
      </c>
      <c r="I403" s="176">
        <v>2400</v>
      </c>
      <c r="J403" s="176">
        <v>247</v>
      </c>
      <c r="K403" s="112">
        <v>1</v>
      </c>
      <c r="L403" s="112">
        <v>6</v>
      </c>
      <c r="M403" s="134" t="s">
        <v>321</v>
      </c>
      <c r="N403" s="114">
        <f>IFERROR(VLOOKUP($B403,[5]MEX!$B$51:$S$1084,13,0),0)</f>
        <v>0</v>
      </c>
      <c r="O403" s="114">
        <f>IFERROR(VLOOKUP($B403,[5]MEX!$B$51:$S$1084,14,0),0)</f>
        <v>200020</v>
      </c>
      <c r="P403" s="114">
        <f t="shared" si="317"/>
        <v>200020</v>
      </c>
      <c r="Q403" s="135" t="s">
        <v>159</v>
      </c>
      <c r="R403" s="116">
        <f>IFERROR(VLOOKUP($B403,[5]MEX!$B$51:$S$1084,17,0),0)</f>
        <v>1</v>
      </c>
      <c r="S403" s="116">
        <f>IFERROR(VLOOKUP($B403,[5]MEX!$B$51:$S$1084,18,0),0)</f>
        <v>0</v>
      </c>
      <c r="T403" s="114">
        <v>0</v>
      </c>
      <c r="U403" s="114">
        <v>0</v>
      </c>
      <c r="V403" s="114">
        <v>0</v>
      </c>
      <c r="W403" s="114">
        <v>0</v>
      </c>
      <c r="X403" s="114">
        <v>0</v>
      </c>
      <c r="Y403" s="114">
        <v>0</v>
      </c>
      <c r="Z403" s="114">
        <v>0</v>
      </c>
      <c r="AA403" s="114">
        <v>0</v>
      </c>
      <c r="AB403" s="114">
        <f>N403+T403-X403</f>
        <v>0</v>
      </c>
      <c r="AC403" s="114">
        <f>O403+U403-Y403</f>
        <v>200020</v>
      </c>
      <c r="AD403" s="114">
        <f t="shared" si="304"/>
        <v>200020</v>
      </c>
      <c r="AE403" s="114">
        <v>0</v>
      </c>
      <c r="AF403" s="114">
        <v>0</v>
      </c>
      <c r="AG403" s="114">
        <f t="shared" si="305"/>
        <v>0</v>
      </c>
      <c r="AH403" s="114">
        <v>0</v>
      </c>
      <c r="AI403" s="114">
        <v>0</v>
      </c>
      <c r="AJ403" s="114">
        <f t="shared" si="306"/>
        <v>0</v>
      </c>
      <c r="AK403" s="114">
        <v>0</v>
      </c>
      <c r="AL403" s="114">
        <v>0</v>
      </c>
      <c r="AM403" s="114">
        <f t="shared" si="307"/>
        <v>0</v>
      </c>
      <c r="AN403" s="114">
        <v>0</v>
      </c>
      <c r="AO403" s="114">
        <v>0</v>
      </c>
      <c r="AP403" s="114">
        <f t="shared" si="308"/>
        <v>0</v>
      </c>
      <c r="AQ403" s="114">
        <f>AB403-AE403-AH403-AK403-AN403</f>
        <v>0</v>
      </c>
      <c r="AR403" s="114">
        <f>AC403-AF403-AI403-AL403-AO403</f>
        <v>200020</v>
      </c>
      <c r="AS403" s="114">
        <f t="shared" si="309"/>
        <v>200020</v>
      </c>
      <c r="AT403" s="114">
        <f>R403+V403-Z403</f>
        <v>1</v>
      </c>
      <c r="AU403" s="114">
        <f>S403+W403-AA403</f>
        <v>0</v>
      </c>
      <c r="AV403" s="114">
        <v>0</v>
      </c>
      <c r="AW403" s="114">
        <v>0</v>
      </c>
      <c r="AX403" s="114">
        <v>0</v>
      </c>
      <c r="AY403" s="114">
        <v>0</v>
      </c>
      <c r="AZ403" s="114">
        <f t="shared" si="315"/>
        <v>1</v>
      </c>
      <c r="BA403" s="114">
        <f t="shared" si="315"/>
        <v>0</v>
      </c>
    </row>
    <row r="404" spans="2:53" ht="29.25" hidden="1">
      <c r="B404" s="73" t="str">
        <f t="shared" si="288"/>
        <v>13530006</v>
      </c>
      <c r="C404" s="126">
        <v>2023</v>
      </c>
      <c r="D404" s="126">
        <v>15</v>
      </c>
      <c r="E404" s="126">
        <v>1</v>
      </c>
      <c r="F404" s="126">
        <v>3</v>
      </c>
      <c r="G404" s="126">
        <v>5</v>
      </c>
      <c r="H404" s="126">
        <v>3000</v>
      </c>
      <c r="I404" s="126"/>
      <c r="J404" s="126"/>
      <c r="K404" s="170" t="s">
        <v>46</v>
      </c>
      <c r="L404" s="170">
        <v>6</v>
      </c>
      <c r="M404" s="168" t="s">
        <v>72</v>
      </c>
      <c r="N404" s="169">
        <f>+N405</f>
        <v>0</v>
      </c>
      <c r="O404" s="169">
        <f>+O405</f>
        <v>0</v>
      </c>
      <c r="P404" s="169">
        <f t="shared" si="317"/>
        <v>0</v>
      </c>
      <c r="Q404" s="159"/>
      <c r="R404" s="170"/>
      <c r="S404" s="170"/>
      <c r="T404" s="169">
        <f>+T405</f>
        <v>0</v>
      </c>
      <c r="U404" s="169">
        <f t="shared" ref="U404:AC405" si="324">+U405</f>
        <v>0</v>
      </c>
      <c r="V404" s="169">
        <f t="shared" si="324"/>
        <v>0</v>
      </c>
      <c r="W404" s="169">
        <f t="shared" si="324"/>
        <v>0</v>
      </c>
      <c r="X404" s="169">
        <f t="shared" si="324"/>
        <v>0</v>
      </c>
      <c r="Y404" s="169">
        <f t="shared" si="324"/>
        <v>0</v>
      </c>
      <c r="Z404" s="169">
        <f t="shared" si="324"/>
        <v>0</v>
      </c>
      <c r="AA404" s="169">
        <f t="shared" si="324"/>
        <v>0</v>
      </c>
      <c r="AB404" s="169">
        <f t="shared" si="324"/>
        <v>0</v>
      </c>
      <c r="AC404" s="169">
        <f t="shared" si="324"/>
        <v>0</v>
      </c>
      <c r="AD404" s="169">
        <f t="shared" si="304"/>
        <v>0</v>
      </c>
      <c r="AE404" s="169">
        <f>+AE405</f>
        <v>0</v>
      </c>
      <c r="AF404" s="169">
        <f>+AF405</f>
        <v>0</v>
      </c>
      <c r="AG404" s="169">
        <f t="shared" si="305"/>
        <v>0</v>
      </c>
      <c r="AH404" s="169">
        <f>+AH405</f>
        <v>0</v>
      </c>
      <c r="AI404" s="169">
        <f>+AI405</f>
        <v>0</v>
      </c>
      <c r="AJ404" s="169">
        <f t="shared" si="306"/>
        <v>0</v>
      </c>
      <c r="AK404" s="169">
        <f>+AK405</f>
        <v>0</v>
      </c>
      <c r="AL404" s="169">
        <f>+AL405</f>
        <v>0</v>
      </c>
      <c r="AM404" s="169">
        <f t="shared" si="307"/>
        <v>0</v>
      </c>
      <c r="AN404" s="169">
        <f>+AN405</f>
        <v>0</v>
      </c>
      <c r="AO404" s="169">
        <f>+AO405</f>
        <v>0</v>
      </c>
      <c r="AP404" s="169">
        <f t="shared" si="308"/>
        <v>0</v>
      </c>
      <c r="AQ404" s="169">
        <f>+AQ405</f>
        <v>0</v>
      </c>
      <c r="AR404" s="169">
        <f>+AR405</f>
        <v>0</v>
      </c>
      <c r="AS404" s="169">
        <f t="shared" si="309"/>
        <v>0</v>
      </c>
      <c r="AT404" s="169"/>
      <c r="AU404" s="169"/>
      <c r="AV404" s="169"/>
      <c r="AW404" s="169"/>
      <c r="AX404" s="169"/>
      <c r="AY404" s="169"/>
      <c r="AZ404" s="169"/>
      <c r="BA404" s="169"/>
    </row>
    <row r="405" spans="2:53" ht="58.5" hidden="1">
      <c r="B405" s="73" t="str">
        <f t="shared" si="288"/>
        <v>135300033006</v>
      </c>
      <c r="C405" s="171">
        <v>2023</v>
      </c>
      <c r="D405" s="171">
        <v>15</v>
      </c>
      <c r="E405" s="171">
        <v>1</v>
      </c>
      <c r="F405" s="171">
        <v>3</v>
      </c>
      <c r="G405" s="171">
        <v>5</v>
      </c>
      <c r="H405" s="171">
        <v>3000</v>
      </c>
      <c r="I405" s="171">
        <v>3300</v>
      </c>
      <c r="J405" s="171"/>
      <c r="K405" s="171" t="s">
        <v>46</v>
      </c>
      <c r="L405" s="171">
        <v>6</v>
      </c>
      <c r="M405" s="173" t="s">
        <v>73</v>
      </c>
      <c r="N405" s="174">
        <f>+N406</f>
        <v>0</v>
      </c>
      <c r="O405" s="174">
        <f>+O406</f>
        <v>0</v>
      </c>
      <c r="P405" s="174">
        <f t="shared" si="317"/>
        <v>0</v>
      </c>
      <c r="Q405" s="177"/>
      <c r="R405" s="178"/>
      <c r="S405" s="178"/>
      <c r="T405" s="174">
        <f>+T406</f>
        <v>0</v>
      </c>
      <c r="U405" s="174">
        <f t="shared" si="324"/>
        <v>0</v>
      </c>
      <c r="V405" s="174">
        <f t="shared" si="324"/>
        <v>0</v>
      </c>
      <c r="W405" s="174">
        <f t="shared" si="324"/>
        <v>0</v>
      </c>
      <c r="X405" s="174">
        <f t="shared" si="324"/>
        <v>0</v>
      </c>
      <c r="Y405" s="174">
        <f t="shared" si="324"/>
        <v>0</v>
      </c>
      <c r="Z405" s="174">
        <f t="shared" si="324"/>
        <v>0</v>
      </c>
      <c r="AA405" s="174">
        <f t="shared" si="324"/>
        <v>0</v>
      </c>
      <c r="AB405" s="174">
        <f t="shared" si="324"/>
        <v>0</v>
      </c>
      <c r="AC405" s="174">
        <f t="shared" si="324"/>
        <v>0</v>
      </c>
      <c r="AD405" s="174">
        <f t="shared" si="304"/>
        <v>0</v>
      </c>
      <c r="AE405" s="174">
        <f>+AE406</f>
        <v>0</v>
      </c>
      <c r="AF405" s="174">
        <f>+AF406</f>
        <v>0</v>
      </c>
      <c r="AG405" s="174">
        <f t="shared" si="305"/>
        <v>0</v>
      </c>
      <c r="AH405" s="174">
        <f>+AH406</f>
        <v>0</v>
      </c>
      <c r="AI405" s="174">
        <f>+AI406</f>
        <v>0</v>
      </c>
      <c r="AJ405" s="174">
        <f t="shared" si="306"/>
        <v>0</v>
      </c>
      <c r="AK405" s="174">
        <f>+AK406</f>
        <v>0</v>
      </c>
      <c r="AL405" s="174">
        <f>+AL406</f>
        <v>0</v>
      </c>
      <c r="AM405" s="174">
        <f t="shared" si="307"/>
        <v>0</v>
      </c>
      <c r="AN405" s="174">
        <f>+AN406</f>
        <v>0</v>
      </c>
      <c r="AO405" s="174">
        <f>+AO406</f>
        <v>0</v>
      </c>
      <c r="AP405" s="174">
        <f t="shared" si="308"/>
        <v>0</v>
      </c>
      <c r="AQ405" s="174">
        <f>+AQ406</f>
        <v>0</v>
      </c>
      <c r="AR405" s="174">
        <f>+AR406</f>
        <v>0</v>
      </c>
      <c r="AS405" s="174">
        <f t="shared" si="309"/>
        <v>0</v>
      </c>
      <c r="AT405" s="174"/>
      <c r="AU405" s="174"/>
      <c r="AV405" s="174"/>
      <c r="AW405" s="174"/>
      <c r="AX405" s="174"/>
      <c r="AY405" s="174"/>
      <c r="AZ405" s="174"/>
      <c r="BA405" s="174"/>
    </row>
    <row r="406" spans="2:53" ht="58.5" hidden="1">
      <c r="B406" s="73" t="str">
        <f t="shared" si="288"/>
        <v>135300033003396</v>
      </c>
      <c r="C406" s="130">
        <v>2023</v>
      </c>
      <c r="D406" s="130">
        <v>15</v>
      </c>
      <c r="E406" s="130">
        <v>1</v>
      </c>
      <c r="F406" s="130">
        <v>3</v>
      </c>
      <c r="G406" s="130">
        <v>5</v>
      </c>
      <c r="H406" s="130">
        <v>3000</v>
      </c>
      <c r="I406" s="130">
        <v>3300</v>
      </c>
      <c r="J406" s="130">
        <v>339</v>
      </c>
      <c r="K406" s="130"/>
      <c r="L406" s="130">
        <v>6</v>
      </c>
      <c r="M406" s="107" t="s">
        <v>74</v>
      </c>
      <c r="N406" s="108">
        <f>SUM(N407)</f>
        <v>0</v>
      </c>
      <c r="O406" s="108">
        <f>SUM(O407)</f>
        <v>0</v>
      </c>
      <c r="P406" s="108">
        <f t="shared" si="317"/>
        <v>0</v>
      </c>
      <c r="Q406" s="163"/>
      <c r="R406" s="164"/>
      <c r="S406" s="164"/>
      <c r="T406" s="108">
        <f>SUM(T407)</f>
        <v>0</v>
      </c>
      <c r="U406" s="108">
        <f t="shared" ref="U406:AC406" si="325">SUM(U407)</f>
        <v>0</v>
      </c>
      <c r="V406" s="108">
        <f t="shared" si="325"/>
        <v>0</v>
      </c>
      <c r="W406" s="108">
        <f t="shared" si="325"/>
        <v>0</v>
      </c>
      <c r="X406" s="108">
        <f t="shared" si="325"/>
        <v>0</v>
      </c>
      <c r="Y406" s="108">
        <f t="shared" si="325"/>
        <v>0</v>
      </c>
      <c r="Z406" s="108">
        <f t="shared" si="325"/>
        <v>0</v>
      </c>
      <c r="AA406" s="108">
        <f t="shared" si="325"/>
        <v>0</v>
      </c>
      <c r="AB406" s="108">
        <f t="shared" si="325"/>
        <v>0</v>
      </c>
      <c r="AC406" s="108">
        <f t="shared" si="325"/>
        <v>0</v>
      </c>
      <c r="AD406" s="108">
        <f t="shared" si="304"/>
        <v>0</v>
      </c>
      <c r="AE406" s="108">
        <f>SUM(AE407)</f>
        <v>0</v>
      </c>
      <c r="AF406" s="108">
        <f>SUM(AF407)</f>
        <v>0</v>
      </c>
      <c r="AG406" s="108">
        <f t="shared" si="305"/>
        <v>0</v>
      </c>
      <c r="AH406" s="108">
        <f>SUM(AH407)</f>
        <v>0</v>
      </c>
      <c r="AI406" s="108">
        <f>SUM(AI407)</f>
        <v>0</v>
      </c>
      <c r="AJ406" s="108">
        <f t="shared" si="306"/>
        <v>0</v>
      </c>
      <c r="AK406" s="108">
        <f>SUM(AK407)</f>
        <v>0</v>
      </c>
      <c r="AL406" s="108">
        <f>SUM(AL407)</f>
        <v>0</v>
      </c>
      <c r="AM406" s="108">
        <f t="shared" si="307"/>
        <v>0</v>
      </c>
      <c r="AN406" s="108">
        <f>SUM(AN407)</f>
        <v>0</v>
      </c>
      <c r="AO406" s="108">
        <f>SUM(AO407)</f>
        <v>0</v>
      </c>
      <c r="AP406" s="108">
        <f t="shared" si="308"/>
        <v>0</v>
      </c>
      <c r="AQ406" s="108">
        <f>SUM(AQ407)</f>
        <v>0</v>
      </c>
      <c r="AR406" s="108">
        <f>SUM(AR407)</f>
        <v>0</v>
      </c>
      <c r="AS406" s="108">
        <f t="shared" si="309"/>
        <v>0</v>
      </c>
      <c r="AT406" s="108"/>
      <c r="AU406" s="108"/>
      <c r="AV406" s="108"/>
      <c r="AW406" s="108"/>
      <c r="AX406" s="108"/>
      <c r="AY406" s="108"/>
      <c r="AZ406" s="108"/>
      <c r="BA406" s="108"/>
    </row>
    <row r="407" spans="2:53" ht="58.5" hidden="1">
      <c r="B407" s="73" t="str">
        <f t="shared" ref="B407:B470" si="326">+CONCATENATE(E407,F407,G407,H407,I407,J407,K407,L407)</f>
        <v>1353000330033926</v>
      </c>
      <c r="C407" s="176">
        <v>2023</v>
      </c>
      <c r="D407" s="37">
        <v>15</v>
      </c>
      <c r="E407" s="37">
        <v>1</v>
      </c>
      <c r="F407" s="37">
        <v>3</v>
      </c>
      <c r="G407" s="37">
        <v>5</v>
      </c>
      <c r="H407" s="176">
        <v>3000</v>
      </c>
      <c r="I407" s="176">
        <v>3300</v>
      </c>
      <c r="J407" s="176">
        <v>339</v>
      </c>
      <c r="K407" s="112">
        <v>2</v>
      </c>
      <c r="L407" s="112">
        <v>6</v>
      </c>
      <c r="M407" s="134" t="s">
        <v>322</v>
      </c>
      <c r="N407" s="114">
        <f>IFERROR(VLOOKUP($B407,[5]MEX!$B$51:$S$1084,13,0),0)</f>
        <v>0</v>
      </c>
      <c r="O407" s="114">
        <f>IFERROR(VLOOKUP($B407,[5]MEX!$B$51:$S$1084,14,0),0)</f>
        <v>0</v>
      </c>
      <c r="P407" s="114">
        <f t="shared" si="317"/>
        <v>0</v>
      </c>
      <c r="Q407" s="135" t="s">
        <v>323</v>
      </c>
      <c r="R407" s="116">
        <f>IFERROR(VLOOKUP($B407,[5]MEX!$B$51:$S$1084,17,0),0)</f>
        <v>0</v>
      </c>
      <c r="S407" s="116">
        <f>IFERROR(VLOOKUP($B407,[5]MEX!$B$51:$S$1084,18,0),0)</f>
        <v>0</v>
      </c>
      <c r="T407" s="114">
        <v>0</v>
      </c>
      <c r="U407" s="114">
        <v>0</v>
      </c>
      <c r="V407" s="114">
        <v>0</v>
      </c>
      <c r="W407" s="114">
        <v>0</v>
      </c>
      <c r="X407" s="114">
        <v>0</v>
      </c>
      <c r="Y407" s="114">
        <v>0</v>
      </c>
      <c r="Z407" s="114">
        <v>0</v>
      </c>
      <c r="AA407" s="114">
        <v>0</v>
      </c>
      <c r="AB407" s="114">
        <f>N407+T407-X407</f>
        <v>0</v>
      </c>
      <c r="AC407" s="114">
        <f>O407+U407-Y407</f>
        <v>0</v>
      </c>
      <c r="AD407" s="114">
        <f t="shared" si="304"/>
        <v>0</v>
      </c>
      <c r="AE407" s="114">
        <v>0</v>
      </c>
      <c r="AF407" s="114">
        <v>0</v>
      </c>
      <c r="AG407" s="114">
        <f t="shared" si="305"/>
        <v>0</v>
      </c>
      <c r="AH407" s="114">
        <v>0</v>
      </c>
      <c r="AI407" s="114">
        <v>0</v>
      </c>
      <c r="AJ407" s="114">
        <f t="shared" si="306"/>
        <v>0</v>
      </c>
      <c r="AK407" s="114">
        <v>0</v>
      </c>
      <c r="AL407" s="114">
        <v>0</v>
      </c>
      <c r="AM407" s="114">
        <f t="shared" si="307"/>
        <v>0</v>
      </c>
      <c r="AN407" s="114">
        <v>0</v>
      </c>
      <c r="AO407" s="114">
        <v>0</v>
      </c>
      <c r="AP407" s="114">
        <f t="shared" si="308"/>
        <v>0</v>
      </c>
      <c r="AQ407" s="114">
        <f>AB407-AE407-AH407-AK407-AN407</f>
        <v>0</v>
      </c>
      <c r="AR407" s="114">
        <f>AC407-AF407-AI407-AL407-AO407</f>
        <v>0</v>
      </c>
      <c r="AS407" s="114">
        <f t="shared" si="309"/>
        <v>0</v>
      </c>
      <c r="AT407" s="114">
        <f>R407+V407-Z407</f>
        <v>0</v>
      </c>
      <c r="AU407" s="114">
        <f>S407+W407-AA407</f>
        <v>0</v>
      </c>
      <c r="AV407" s="114">
        <v>0</v>
      </c>
      <c r="AW407" s="114">
        <v>0</v>
      </c>
      <c r="AX407" s="114">
        <v>0</v>
      </c>
      <c r="AY407" s="114">
        <v>0</v>
      </c>
      <c r="AZ407" s="114">
        <f t="shared" si="315"/>
        <v>0</v>
      </c>
      <c r="BA407" s="114">
        <f t="shared" si="315"/>
        <v>0</v>
      </c>
    </row>
    <row r="408" spans="2:53" ht="29.25">
      <c r="B408" s="73" t="str">
        <f t="shared" si="326"/>
        <v>13550006</v>
      </c>
      <c r="C408" s="126">
        <v>2023</v>
      </c>
      <c r="D408" s="126">
        <v>15</v>
      </c>
      <c r="E408" s="126">
        <v>1</v>
      </c>
      <c r="F408" s="126">
        <v>3</v>
      </c>
      <c r="G408" s="126">
        <v>5</v>
      </c>
      <c r="H408" s="126">
        <v>5000</v>
      </c>
      <c r="I408" s="170"/>
      <c r="J408" s="170"/>
      <c r="K408" s="170"/>
      <c r="L408" s="170">
        <v>6</v>
      </c>
      <c r="M408" s="168" t="s">
        <v>130</v>
      </c>
      <c r="N408" s="169">
        <f>+N409+N415</f>
        <v>0</v>
      </c>
      <c r="O408" s="169">
        <f>+O409+O415</f>
        <v>10923701</v>
      </c>
      <c r="P408" s="169">
        <f t="shared" si="317"/>
        <v>10923701</v>
      </c>
      <c r="Q408" s="159"/>
      <c r="R408" s="179"/>
      <c r="S408" s="179"/>
      <c r="T408" s="169">
        <f>+T409+T415</f>
        <v>0</v>
      </c>
      <c r="U408" s="169">
        <f t="shared" ref="U408:AC408" si="327">+U409+U415</f>
        <v>0</v>
      </c>
      <c r="V408" s="169">
        <f t="shared" si="327"/>
        <v>0</v>
      </c>
      <c r="W408" s="169">
        <f t="shared" si="327"/>
        <v>0</v>
      </c>
      <c r="X408" s="169">
        <f t="shared" si="327"/>
        <v>0</v>
      </c>
      <c r="Y408" s="169">
        <f t="shared" si="327"/>
        <v>0</v>
      </c>
      <c r="Z408" s="169">
        <f t="shared" si="327"/>
        <v>0</v>
      </c>
      <c r="AA408" s="169">
        <f t="shared" si="327"/>
        <v>0</v>
      </c>
      <c r="AB408" s="169">
        <f t="shared" si="327"/>
        <v>0</v>
      </c>
      <c r="AC408" s="169">
        <f t="shared" si="327"/>
        <v>10923701</v>
      </c>
      <c r="AD408" s="169">
        <f t="shared" si="304"/>
        <v>10923701</v>
      </c>
      <c r="AE408" s="169">
        <f>+AE409+AE415</f>
        <v>0</v>
      </c>
      <c r="AF408" s="169">
        <f>+AF409+AF415</f>
        <v>0</v>
      </c>
      <c r="AG408" s="169">
        <f t="shared" si="305"/>
        <v>0</v>
      </c>
      <c r="AH408" s="169">
        <f>+AH409+AH415</f>
        <v>0</v>
      </c>
      <c r="AI408" s="169">
        <f>+AI409+AI415</f>
        <v>0</v>
      </c>
      <c r="AJ408" s="169">
        <f t="shared" si="306"/>
        <v>0</v>
      </c>
      <c r="AK408" s="169">
        <f>+AK409+AK415</f>
        <v>0</v>
      </c>
      <c r="AL408" s="169">
        <f>+AL409+AL415</f>
        <v>0</v>
      </c>
      <c r="AM408" s="169">
        <f t="shared" si="307"/>
        <v>0</v>
      </c>
      <c r="AN408" s="169">
        <f>+AN409+AN415</f>
        <v>0</v>
      </c>
      <c r="AO408" s="169">
        <f>+AO409+AO415</f>
        <v>0</v>
      </c>
      <c r="AP408" s="169">
        <f t="shared" si="308"/>
        <v>0</v>
      </c>
      <c r="AQ408" s="169">
        <f>+AQ409+AQ415</f>
        <v>0</v>
      </c>
      <c r="AR408" s="169">
        <f>+AR409+AR415</f>
        <v>10923701</v>
      </c>
      <c r="AS408" s="169">
        <f t="shared" si="309"/>
        <v>10923701</v>
      </c>
      <c r="AT408" s="169"/>
      <c r="AU408" s="169"/>
      <c r="AV408" s="169"/>
      <c r="AW408" s="169"/>
      <c r="AX408" s="169"/>
      <c r="AY408" s="169"/>
      <c r="AZ408" s="169"/>
      <c r="BA408" s="169"/>
    </row>
    <row r="409" spans="2:53" ht="29.25">
      <c r="B409" s="73" t="str">
        <f t="shared" si="326"/>
        <v>135500051006</v>
      </c>
      <c r="C409" s="171">
        <v>2023</v>
      </c>
      <c r="D409" s="171">
        <v>15</v>
      </c>
      <c r="E409" s="171">
        <v>1</v>
      </c>
      <c r="F409" s="171">
        <v>3</v>
      </c>
      <c r="G409" s="171">
        <v>5</v>
      </c>
      <c r="H409" s="171">
        <v>5000</v>
      </c>
      <c r="I409" s="171">
        <v>5100</v>
      </c>
      <c r="J409" s="171"/>
      <c r="K409" s="171"/>
      <c r="L409" s="171">
        <v>6</v>
      </c>
      <c r="M409" s="173" t="s">
        <v>131</v>
      </c>
      <c r="N409" s="174">
        <f>+N410</f>
        <v>0</v>
      </c>
      <c r="O409" s="174">
        <f>+O410</f>
        <v>9982711</v>
      </c>
      <c r="P409" s="174">
        <f t="shared" si="317"/>
        <v>9982711</v>
      </c>
      <c r="Q409" s="177"/>
      <c r="R409" s="180"/>
      <c r="S409" s="180"/>
      <c r="T409" s="174">
        <f>+T410</f>
        <v>0</v>
      </c>
      <c r="U409" s="174">
        <f t="shared" ref="U409:AC409" si="328">+U410</f>
        <v>0</v>
      </c>
      <c r="V409" s="174">
        <f t="shared" si="328"/>
        <v>0</v>
      </c>
      <c r="W409" s="174">
        <f t="shared" si="328"/>
        <v>0</v>
      </c>
      <c r="X409" s="174">
        <f t="shared" si="328"/>
        <v>0</v>
      </c>
      <c r="Y409" s="174">
        <f t="shared" si="328"/>
        <v>0</v>
      </c>
      <c r="Z409" s="174">
        <f t="shared" si="328"/>
        <v>0</v>
      </c>
      <c r="AA409" s="174">
        <f t="shared" si="328"/>
        <v>0</v>
      </c>
      <c r="AB409" s="174">
        <f t="shared" si="328"/>
        <v>0</v>
      </c>
      <c r="AC409" s="174">
        <f t="shared" si="328"/>
        <v>9982711</v>
      </c>
      <c r="AD409" s="174">
        <f t="shared" si="304"/>
        <v>9982711</v>
      </c>
      <c r="AE409" s="174">
        <f>+AE410</f>
        <v>0</v>
      </c>
      <c r="AF409" s="174">
        <f>+AF410</f>
        <v>0</v>
      </c>
      <c r="AG409" s="174">
        <f t="shared" si="305"/>
        <v>0</v>
      </c>
      <c r="AH409" s="174">
        <f>+AH410</f>
        <v>0</v>
      </c>
      <c r="AI409" s="174">
        <f>+AI410</f>
        <v>0</v>
      </c>
      <c r="AJ409" s="174">
        <f t="shared" si="306"/>
        <v>0</v>
      </c>
      <c r="AK409" s="174">
        <f>+AK410</f>
        <v>0</v>
      </c>
      <c r="AL409" s="174">
        <f>+AL410</f>
        <v>0</v>
      </c>
      <c r="AM409" s="174">
        <f t="shared" si="307"/>
        <v>0</v>
      </c>
      <c r="AN409" s="174">
        <f>+AN410</f>
        <v>0</v>
      </c>
      <c r="AO409" s="174">
        <f>+AO410</f>
        <v>0</v>
      </c>
      <c r="AP409" s="174">
        <f t="shared" si="308"/>
        <v>0</v>
      </c>
      <c r="AQ409" s="174">
        <f>+AQ410</f>
        <v>0</v>
      </c>
      <c r="AR409" s="174">
        <f>+AR410</f>
        <v>9982711</v>
      </c>
      <c r="AS409" s="174">
        <f t="shared" si="309"/>
        <v>9982711</v>
      </c>
      <c r="AT409" s="174"/>
      <c r="AU409" s="174"/>
      <c r="AV409" s="174"/>
      <c r="AW409" s="174"/>
      <c r="AX409" s="174"/>
      <c r="AY409" s="174"/>
      <c r="AZ409" s="174"/>
      <c r="BA409" s="174"/>
    </row>
    <row r="410" spans="2:53" ht="58.5">
      <c r="B410" s="73" t="str">
        <f t="shared" si="326"/>
        <v>135500051005156</v>
      </c>
      <c r="C410" s="130">
        <v>2023</v>
      </c>
      <c r="D410" s="130">
        <v>15</v>
      </c>
      <c r="E410" s="130">
        <v>1</v>
      </c>
      <c r="F410" s="130">
        <v>3</v>
      </c>
      <c r="G410" s="130">
        <v>5</v>
      </c>
      <c r="H410" s="130">
        <v>5000</v>
      </c>
      <c r="I410" s="130">
        <v>5100</v>
      </c>
      <c r="J410" s="130">
        <v>515</v>
      </c>
      <c r="K410" s="130"/>
      <c r="L410" s="130">
        <v>6</v>
      </c>
      <c r="M410" s="107" t="s">
        <v>132</v>
      </c>
      <c r="N410" s="108">
        <f>SUM(N411:N414)</f>
        <v>0</v>
      </c>
      <c r="O410" s="108">
        <f>SUM(O411:O414)</f>
        <v>9982711</v>
      </c>
      <c r="P410" s="108">
        <f t="shared" si="317"/>
        <v>9982711</v>
      </c>
      <c r="Q410" s="163"/>
      <c r="R410" s="163"/>
      <c r="S410" s="163"/>
      <c r="T410" s="108">
        <f>SUM(T411:T414)</f>
        <v>0</v>
      </c>
      <c r="U410" s="108">
        <f t="shared" ref="U410:AC410" si="329">SUM(U411:U414)</f>
        <v>0</v>
      </c>
      <c r="V410" s="108">
        <f t="shared" si="329"/>
        <v>0</v>
      </c>
      <c r="W410" s="108">
        <f t="shared" si="329"/>
        <v>0</v>
      </c>
      <c r="X410" s="108">
        <f t="shared" si="329"/>
        <v>0</v>
      </c>
      <c r="Y410" s="108">
        <f t="shared" si="329"/>
        <v>0</v>
      </c>
      <c r="Z410" s="108">
        <f t="shared" si="329"/>
        <v>0</v>
      </c>
      <c r="AA410" s="108">
        <f t="shared" si="329"/>
        <v>0</v>
      </c>
      <c r="AB410" s="108">
        <f t="shared" si="329"/>
        <v>0</v>
      </c>
      <c r="AC410" s="108">
        <f t="shared" si="329"/>
        <v>9982711</v>
      </c>
      <c r="AD410" s="108">
        <f t="shared" si="304"/>
        <v>9982711</v>
      </c>
      <c r="AE410" s="108">
        <f>SUM(AE411:AE414)</f>
        <v>0</v>
      </c>
      <c r="AF410" s="108">
        <f>SUM(AF411:AF414)</f>
        <v>0</v>
      </c>
      <c r="AG410" s="108">
        <f t="shared" si="305"/>
        <v>0</v>
      </c>
      <c r="AH410" s="108">
        <f>SUM(AH411:AH414)</f>
        <v>0</v>
      </c>
      <c r="AI410" s="108">
        <f>SUM(AI411:AI414)</f>
        <v>0</v>
      </c>
      <c r="AJ410" s="108">
        <f t="shared" si="306"/>
        <v>0</v>
      </c>
      <c r="AK410" s="108">
        <f>SUM(AK411:AK414)</f>
        <v>0</v>
      </c>
      <c r="AL410" s="108">
        <f>SUM(AL411:AL414)</f>
        <v>0</v>
      </c>
      <c r="AM410" s="108">
        <f t="shared" si="307"/>
        <v>0</v>
      </c>
      <c r="AN410" s="108">
        <f>SUM(AN411:AN414)</f>
        <v>0</v>
      </c>
      <c r="AO410" s="108">
        <f>SUM(AO411:AO414)</f>
        <v>0</v>
      </c>
      <c r="AP410" s="108">
        <f t="shared" si="308"/>
        <v>0</v>
      </c>
      <c r="AQ410" s="108">
        <f>SUM(AQ411:AQ414)</f>
        <v>0</v>
      </c>
      <c r="AR410" s="108">
        <f>SUM(AR411:AR414)</f>
        <v>9982711</v>
      </c>
      <c r="AS410" s="108">
        <f t="shared" si="309"/>
        <v>9982711</v>
      </c>
      <c r="AT410" s="108"/>
      <c r="AU410" s="108"/>
      <c r="AV410" s="108"/>
      <c r="AW410" s="108"/>
      <c r="AX410" s="108"/>
      <c r="AY410" s="108"/>
      <c r="AZ410" s="108"/>
      <c r="BA410" s="108"/>
    </row>
    <row r="411" spans="2:53" ht="58.5">
      <c r="B411" s="73" t="str">
        <f t="shared" si="326"/>
        <v>1355000510051516</v>
      </c>
      <c r="C411" s="176">
        <v>2023</v>
      </c>
      <c r="D411" s="37">
        <v>15</v>
      </c>
      <c r="E411" s="37">
        <v>1</v>
      </c>
      <c r="F411" s="37">
        <v>3</v>
      </c>
      <c r="G411" s="37">
        <v>5</v>
      </c>
      <c r="H411" s="176">
        <v>5000</v>
      </c>
      <c r="I411" s="176">
        <v>5100</v>
      </c>
      <c r="J411" s="176">
        <v>515</v>
      </c>
      <c r="K411" s="112">
        <f>1</f>
        <v>1</v>
      </c>
      <c r="L411" s="112">
        <v>6</v>
      </c>
      <c r="M411" s="134" t="s">
        <v>181</v>
      </c>
      <c r="N411" s="114">
        <f>IFERROR(VLOOKUP($B411,[5]MEX!$B$51:$S$1084,13,0),0)</f>
        <v>0</v>
      </c>
      <c r="O411" s="114">
        <f>IFERROR(VLOOKUP($B411,[5]MEX!$B$51:$S$1084,14,0),0)</f>
        <v>404306</v>
      </c>
      <c r="P411" s="114">
        <f t="shared" si="317"/>
        <v>404306</v>
      </c>
      <c r="Q411" s="135" t="s">
        <v>206</v>
      </c>
      <c r="R411" s="116">
        <f>IFERROR(VLOOKUP($B411,[5]MEX!$B$51:$S$1084,17,0),0)</f>
        <v>146</v>
      </c>
      <c r="S411" s="116">
        <f>IFERROR(VLOOKUP($B411,[5]MEX!$B$51:$S$1084,18,0),0)</f>
        <v>0</v>
      </c>
      <c r="T411" s="114">
        <v>0</v>
      </c>
      <c r="U411" s="114">
        <v>0</v>
      </c>
      <c r="V411" s="114">
        <v>0</v>
      </c>
      <c r="W411" s="114">
        <v>0</v>
      </c>
      <c r="X411" s="114">
        <v>0</v>
      </c>
      <c r="Y411" s="114">
        <v>0</v>
      </c>
      <c r="Z411" s="114">
        <v>0</v>
      </c>
      <c r="AA411" s="114">
        <v>0</v>
      </c>
      <c r="AB411" s="114">
        <f t="shared" ref="AB411:AC414" si="330">N411+T411-X411</f>
        <v>0</v>
      </c>
      <c r="AC411" s="114">
        <f t="shared" si="330"/>
        <v>404306</v>
      </c>
      <c r="AD411" s="114">
        <f t="shared" si="304"/>
        <v>404306</v>
      </c>
      <c r="AE411" s="114">
        <v>0</v>
      </c>
      <c r="AF411" s="114">
        <v>0</v>
      </c>
      <c r="AG411" s="114">
        <f t="shared" si="305"/>
        <v>0</v>
      </c>
      <c r="AH411" s="114">
        <v>0</v>
      </c>
      <c r="AI411" s="114">
        <v>0</v>
      </c>
      <c r="AJ411" s="114">
        <f t="shared" si="306"/>
        <v>0</v>
      </c>
      <c r="AK411" s="114">
        <v>0</v>
      </c>
      <c r="AL411" s="114">
        <v>0</v>
      </c>
      <c r="AM411" s="114">
        <f t="shared" si="307"/>
        <v>0</v>
      </c>
      <c r="AN411" s="114">
        <v>0</v>
      </c>
      <c r="AO411" s="114">
        <v>0</v>
      </c>
      <c r="AP411" s="114">
        <f t="shared" si="308"/>
        <v>0</v>
      </c>
      <c r="AQ411" s="114">
        <f t="shared" ref="AQ411:AR414" si="331">AB411-AE411-AH411-AK411-AN411</f>
        <v>0</v>
      </c>
      <c r="AR411" s="114">
        <f t="shared" si="331"/>
        <v>404306</v>
      </c>
      <c r="AS411" s="114">
        <f t="shared" si="309"/>
        <v>404306</v>
      </c>
      <c r="AT411" s="114">
        <f t="shared" ref="AT411:AU414" si="332">R411+V411-Z411</f>
        <v>146</v>
      </c>
      <c r="AU411" s="114">
        <f t="shared" si="332"/>
        <v>0</v>
      </c>
      <c r="AV411" s="114">
        <v>0</v>
      </c>
      <c r="AW411" s="114">
        <v>0</v>
      </c>
      <c r="AX411" s="114">
        <v>0</v>
      </c>
      <c r="AY411" s="114">
        <v>0</v>
      </c>
      <c r="AZ411" s="114">
        <f t="shared" si="315"/>
        <v>146</v>
      </c>
      <c r="BA411" s="114">
        <f t="shared" si="315"/>
        <v>0</v>
      </c>
    </row>
    <row r="412" spans="2:53" ht="58.5">
      <c r="B412" s="73" t="str">
        <f t="shared" si="326"/>
        <v>1355000510051526</v>
      </c>
      <c r="C412" s="176">
        <v>2023</v>
      </c>
      <c r="D412" s="37">
        <v>15</v>
      </c>
      <c r="E412" s="37">
        <v>1</v>
      </c>
      <c r="F412" s="37">
        <f>F411</f>
        <v>3</v>
      </c>
      <c r="G412" s="37">
        <v>5</v>
      </c>
      <c r="H412" s="176">
        <v>5000</v>
      </c>
      <c r="I412" s="176">
        <v>5100</v>
      </c>
      <c r="J412" s="176">
        <v>515</v>
      </c>
      <c r="K412" s="112">
        <v>2</v>
      </c>
      <c r="L412" s="112">
        <v>6</v>
      </c>
      <c r="M412" s="134" t="s">
        <v>324</v>
      </c>
      <c r="N412" s="114">
        <f>IFERROR(VLOOKUP($B412,[5]MEX!$B$51:$S$1084,13,0),0)</f>
        <v>0</v>
      </c>
      <c r="O412" s="114">
        <f>IFERROR(VLOOKUP($B412,[5]MEX!$B$51:$S$1084,14,0),0)</f>
        <v>5583839</v>
      </c>
      <c r="P412" s="114">
        <f t="shared" si="317"/>
        <v>5583839</v>
      </c>
      <c r="Q412" s="135" t="s">
        <v>206</v>
      </c>
      <c r="R412" s="116">
        <f>IFERROR(VLOOKUP($B412,[5]MEX!$B$51:$S$1084,17,0),0)</f>
        <v>174</v>
      </c>
      <c r="S412" s="116">
        <f>IFERROR(VLOOKUP($B412,[5]MEX!$B$51:$S$1084,18,0),0)</f>
        <v>0</v>
      </c>
      <c r="T412" s="114">
        <v>0</v>
      </c>
      <c r="U412" s="114">
        <v>0</v>
      </c>
      <c r="V412" s="114">
        <v>0</v>
      </c>
      <c r="W412" s="114">
        <v>0</v>
      </c>
      <c r="X412" s="114">
        <v>0</v>
      </c>
      <c r="Y412" s="114">
        <v>0</v>
      </c>
      <c r="Z412" s="114">
        <v>0</v>
      </c>
      <c r="AA412" s="114">
        <v>0</v>
      </c>
      <c r="AB412" s="114">
        <f t="shared" si="330"/>
        <v>0</v>
      </c>
      <c r="AC412" s="114">
        <f t="shared" si="330"/>
        <v>5583839</v>
      </c>
      <c r="AD412" s="114">
        <f t="shared" si="304"/>
        <v>5583839</v>
      </c>
      <c r="AE412" s="114">
        <v>0</v>
      </c>
      <c r="AF412" s="114">
        <v>0</v>
      </c>
      <c r="AG412" s="114">
        <f t="shared" si="305"/>
        <v>0</v>
      </c>
      <c r="AH412" s="114">
        <v>0</v>
      </c>
      <c r="AI412" s="114">
        <v>0</v>
      </c>
      <c r="AJ412" s="114">
        <f t="shared" si="306"/>
        <v>0</v>
      </c>
      <c r="AK412" s="114">
        <v>0</v>
      </c>
      <c r="AL412" s="114">
        <v>0</v>
      </c>
      <c r="AM412" s="114">
        <f t="shared" si="307"/>
        <v>0</v>
      </c>
      <c r="AN412" s="114">
        <v>0</v>
      </c>
      <c r="AO412" s="114">
        <v>0</v>
      </c>
      <c r="AP412" s="114">
        <f t="shared" si="308"/>
        <v>0</v>
      </c>
      <c r="AQ412" s="114">
        <f t="shared" si="331"/>
        <v>0</v>
      </c>
      <c r="AR412" s="114">
        <f t="shared" si="331"/>
        <v>5583839</v>
      </c>
      <c r="AS412" s="114">
        <f t="shared" si="309"/>
        <v>5583839</v>
      </c>
      <c r="AT412" s="114">
        <f t="shared" si="332"/>
        <v>174</v>
      </c>
      <c r="AU412" s="114">
        <f t="shared" si="332"/>
        <v>0</v>
      </c>
      <c r="AV412" s="114">
        <v>0</v>
      </c>
      <c r="AW412" s="114">
        <v>0</v>
      </c>
      <c r="AX412" s="114">
        <v>0</v>
      </c>
      <c r="AY412" s="114">
        <v>0</v>
      </c>
      <c r="AZ412" s="114">
        <f t="shared" si="315"/>
        <v>174</v>
      </c>
      <c r="BA412" s="114">
        <f t="shared" si="315"/>
        <v>0</v>
      </c>
    </row>
    <row r="413" spans="2:53" ht="58.5">
      <c r="B413" s="73" t="str">
        <f t="shared" si="326"/>
        <v>1355000510051536</v>
      </c>
      <c r="C413" s="176">
        <v>2023</v>
      </c>
      <c r="D413" s="37">
        <v>15</v>
      </c>
      <c r="E413" s="37">
        <v>1</v>
      </c>
      <c r="F413" s="37">
        <f>F412</f>
        <v>3</v>
      </c>
      <c r="G413" s="37">
        <v>5</v>
      </c>
      <c r="H413" s="176">
        <v>5000</v>
      </c>
      <c r="I413" s="176">
        <v>5100</v>
      </c>
      <c r="J413" s="176">
        <v>515</v>
      </c>
      <c r="K413" s="112">
        <v>3</v>
      </c>
      <c r="L413" s="112">
        <v>6</v>
      </c>
      <c r="M413" s="134" t="s">
        <v>325</v>
      </c>
      <c r="N413" s="114">
        <f>IFERROR(VLOOKUP($B413,[5]MEX!$B$51:$S$1084,13,0),0)</f>
        <v>0</v>
      </c>
      <c r="O413" s="114">
        <f>IFERROR(VLOOKUP($B413,[5]MEX!$B$51:$S$1084,14,0),0)</f>
        <v>3100001</v>
      </c>
      <c r="P413" s="114">
        <f t="shared" si="317"/>
        <v>3100001</v>
      </c>
      <c r="Q413" s="135" t="s">
        <v>206</v>
      </c>
      <c r="R413" s="116">
        <f>IFERROR(VLOOKUP($B413,[5]MEX!$B$51:$S$1084,17,0),0)</f>
        <v>81</v>
      </c>
      <c r="S413" s="116">
        <f>IFERROR(VLOOKUP($B413,[5]MEX!$B$51:$S$1084,18,0),0)</f>
        <v>0</v>
      </c>
      <c r="T413" s="114">
        <v>0</v>
      </c>
      <c r="U413" s="114">
        <v>0</v>
      </c>
      <c r="V413" s="114">
        <v>0</v>
      </c>
      <c r="W413" s="114">
        <v>0</v>
      </c>
      <c r="X413" s="114">
        <v>0</v>
      </c>
      <c r="Y413" s="114">
        <v>0</v>
      </c>
      <c r="Z413" s="114">
        <v>0</v>
      </c>
      <c r="AA413" s="114">
        <v>0</v>
      </c>
      <c r="AB413" s="114">
        <f t="shared" si="330"/>
        <v>0</v>
      </c>
      <c r="AC413" s="114">
        <f t="shared" si="330"/>
        <v>3100001</v>
      </c>
      <c r="AD413" s="114">
        <f t="shared" si="304"/>
        <v>3100001</v>
      </c>
      <c r="AE413" s="114">
        <v>0</v>
      </c>
      <c r="AF413" s="114">
        <v>0</v>
      </c>
      <c r="AG413" s="114">
        <f t="shared" si="305"/>
        <v>0</v>
      </c>
      <c r="AH413" s="114">
        <v>0</v>
      </c>
      <c r="AI413" s="114">
        <v>0</v>
      </c>
      <c r="AJ413" s="114">
        <f t="shared" si="306"/>
        <v>0</v>
      </c>
      <c r="AK413" s="114">
        <v>0</v>
      </c>
      <c r="AL413" s="114">
        <v>0</v>
      </c>
      <c r="AM413" s="114">
        <f t="shared" si="307"/>
        <v>0</v>
      </c>
      <c r="AN413" s="114">
        <v>0</v>
      </c>
      <c r="AO413" s="114">
        <v>0</v>
      </c>
      <c r="AP413" s="114">
        <f t="shared" si="308"/>
        <v>0</v>
      </c>
      <c r="AQ413" s="114">
        <f t="shared" si="331"/>
        <v>0</v>
      </c>
      <c r="AR413" s="114">
        <f t="shared" si="331"/>
        <v>3100001</v>
      </c>
      <c r="AS413" s="114">
        <f t="shared" si="309"/>
        <v>3100001</v>
      </c>
      <c r="AT413" s="114">
        <f t="shared" si="332"/>
        <v>81</v>
      </c>
      <c r="AU413" s="114">
        <f t="shared" si="332"/>
        <v>0</v>
      </c>
      <c r="AV413" s="114">
        <v>0</v>
      </c>
      <c r="AW413" s="114">
        <v>0</v>
      </c>
      <c r="AX413" s="114">
        <v>0</v>
      </c>
      <c r="AY413" s="114">
        <v>0</v>
      </c>
      <c r="AZ413" s="114">
        <f t="shared" si="315"/>
        <v>81</v>
      </c>
      <c r="BA413" s="114">
        <f t="shared" si="315"/>
        <v>0</v>
      </c>
    </row>
    <row r="414" spans="2:53" ht="58.5">
      <c r="B414" s="73" t="str">
        <f t="shared" si="326"/>
        <v>1355000510051556</v>
      </c>
      <c r="C414" s="176">
        <v>2023</v>
      </c>
      <c r="D414" s="37">
        <v>15</v>
      </c>
      <c r="E414" s="37">
        <v>1</v>
      </c>
      <c r="F414" s="37">
        <v>3</v>
      </c>
      <c r="G414" s="37">
        <v>5</v>
      </c>
      <c r="H414" s="176">
        <v>5000</v>
      </c>
      <c r="I414" s="176">
        <v>5100</v>
      </c>
      <c r="J414" s="176">
        <v>515</v>
      </c>
      <c r="K414" s="112">
        <v>5</v>
      </c>
      <c r="L414" s="112">
        <v>6</v>
      </c>
      <c r="M414" s="134" t="s">
        <v>326</v>
      </c>
      <c r="N414" s="114">
        <f>IFERROR(VLOOKUP($B414,[5]MEX!$B$51:$S$1084,13,0),0)</f>
        <v>0</v>
      </c>
      <c r="O414" s="114">
        <f>IFERROR(VLOOKUP($B414,[5]MEX!$B$51:$S$1084,14,0),0)</f>
        <v>894565</v>
      </c>
      <c r="P414" s="114">
        <f t="shared" si="317"/>
        <v>894565</v>
      </c>
      <c r="Q414" s="135" t="s">
        <v>206</v>
      </c>
      <c r="R414" s="116">
        <f>IFERROR(VLOOKUP($B414,[5]MEX!$B$51:$S$1084,17,0),0)</f>
        <v>84</v>
      </c>
      <c r="S414" s="116">
        <f>IFERROR(VLOOKUP($B414,[5]MEX!$B$51:$S$1084,18,0),0)</f>
        <v>0</v>
      </c>
      <c r="T414" s="114">
        <v>0</v>
      </c>
      <c r="U414" s="114">
        <v>0</v>
      </c>
      <c r="V414" s="114">
        <v>0</v>
      </c>
      <c r="W414" s="114">
        <v>0</v>
      </c>
      <c r="X414" s="114">
        <v>0</v>
      </c>
      <c r="Y414" s="114">
        <v>0</v>
      </c>
      <c r="Z414" s="114">
        <v>0</v>
      </c>
      <c r="AA414" s="114">
        <v>0</v>
      </c>
      <c r="AB414" s="114">
        <f t="shared" si="330"/>
        <v>0</v>
      </c>
      <c r="AC414" s="114">
        <f t="shared" si="330"/>
        <v>894565</v>
      </c>
      <c r="AD414" s="114">
        <f t="shared" si="304"/>
        <v>894565</v>
      </c>
      <c r="AE414" s="114">
        <v>0</v>
      </c>
      <c r="AF414" s="114">
        <v>0</v>
      </c>
      <c r="AG414" s="114">
        <f t="shared" si="305"/>
        <v>0</v>
      </c>
      <c r="AH414" s="114">
        <v>0</v>
      </c>
      <c r="AI414" s="114">
        <v>0</v>
      </c>
      <c r="AJ414" s="114">
        <f t="shared" si="306"/>
        <v>0</v>
      </c>
      <c r="AK414" s="114">
        <v>0</v>
      </c>
      <c r="AL414" s="114">
        <v>0</v>
      </c>
      <c r="AM414" s="114">
        <f t="shared" si="307"/>
        <v>0</v>
      </c>
      <c r="AN414" s="114">
        <v>0</v>
      </c>
      <c r="AO414" s="114">
        <v>0</v>
      </c>
      <c r="AP414" s="114">
        <f t="shared" si="308"/>
        <v>0</v>
      </c>
      <c r="AQ414" s="114">
        <f t="shared" si="331"/>
        <v>0</v>
      </c>
      <c r="AR414" s="114">
        <f t="shared" si="331"/>
        <v>894565</v>
      </c>
      <c r="AS414" s="114">
        <f t="shared" si="309"/>
        <v>894565</v>
      </c>
      <c r="AT414" s="114">
        <f t="shared" si="332"/>
        <v>84</v>
      </c>
      <c r="AU414" s="114">
        <f t="shared" si="332"/>
        <v>0</v>
      </c>
      <c r="AV414" s="114">
        <v>0</v>
      </c>
      <c r="AW414" s="114">
        <v>0</v>
      </c>
      <c r="AX414" s="114">
        <v>0</v>
      </c>
      <c r="AY414" s="114">
        <v>0</v>
      </c>
      <c r="AZ414" s="114">
        <f t="shared" si="315"/>
        <v>84</v>
      </c>
      <c r="BA414" s="114">
        <f t="shared" si="315"/>
        <v>0</v>
      </c>
    </row>
    <row r="415" spans="2:53" ht="29.25">
      <c r="B415" s="73" t="str">
        <f t="shared" si="326"/>
        <v>135500052006</v>
      </c>
      <c r="C415" s="171">
        <v>2023</v>
      </c>
      <c r="D415" s="171">
        <v>15</v>
      </c>
      <c r="E415" s="171">
        <v>1</v>
      </c>
      <c r="F415" s="171">
        <v>3</v>
      </c>
      <c r="G415" s="171">
        <v>5</v>
      </c>
      <c r="H415" s="171">
        <v>5000</v>
      </c>
      <c r="I415" s="171">
        <v>5200</v>
      </c>
      <c r="J415" s="171"/>
      <c r="K415" s="171"/>
      <c r="L415" s="171">
        <v>6</v>
      </c>
      <c r="M415" s="173" t="s">
        <v>327</v>
      </c>
      <c r="N415" s="174">
        <f>+N416</f>
        <v>0</v>
      </c>
      <c r="O415" s="174">
        <f>+O416</f>
        <v>940990</v>
      </c>
      <c r="P415" s="174">
        <f t="shared" si="317"/>
        <v>940990</v>
      </c>
      <c r="Q415" s="181" t="s">
        <v>46</v>
      </c>
      <c r="R415" s="182"/>
      <c r="S415" s="182"/>
      <c r="T415" s="174">
        <f>+T416</f>
        <v>0</v>
      </c>
      <c r="U415" s="174">
        <f t="shared" ref="U415:AC415" si="333">+U416</f>
        <v>0</v>
      </c>
      <c r="V415" s="174">
        <f t="shared" si="333"/>
        <v>0</v>
      </c>
      <c r="W415" s="174">
        <f t="shared" si="333"/>
        <v>0</v>
      </c>
      <c r="X415" s="174">
        <f t="shared" si="333"/>
        <v>0</v>
      </c>
      <c r="Y415" s="174">
        <f t="shared" si="333"/>
        <v>0</v>
      </c>
      <c r="Z415" s="174">
        <f t="shared" si="333"/>
        <v>0</v>
      </c>
      <c r="AA415" s="174">
        <f t="shared" si="333"/>
        <v>0</v>
      </c>
      <c r="AB415" s="174">
        <f t="shared" si="333"/>
        <v>0</v>
      </c>
      <c r="AC415" s="174">
        <f t="shared" si="333"/>
        <v>940990</v>
      </c>
      <c r="AD415" s="174">
        <f t="shared" si="304"/>
        <v>940990</v>
      </c>
      <c r="AE415" s="174">
        <f>+AE416</f>
        <v>0</v>
      </c>
      <c r="AF415" s="174">
        <f>+AF416</f>
        <v>0</v>
      </c>
      <c r="AG415" s="174">
        <f t="shared" si="305"/>
        <v>0</v>
      </c>
      <c r="AH415" s="174">
        <f>+AH416</f>
        <v>0</v>
      </c>
      <c r="AI415" s="174">
        <f>+AI416</f>
        <v>0</v>
      </c>
      <c r="AJ415" s="174">
        <f t="shared" si="306"/>
        <v>0</v>
      </c>
      <c r="AK415" s="174">
        <f>+AK416</f>
        <v>0</v>
      </c>
      <c r="AL415" s="174">
        <f>+AL416</f>
        <v>0</v>
      </c>
      <c r="AM415" s="174">
        <f t="shared" si="307"/>
        <v>0</v>
      </c>
      <c r="AN415" s="174">
        <f>+AN416</f>
        <v>0</v>
      </c>
      <c r="AO415" s="174">
        <f>+AO416</f>
        <v>0</v>
      </c>
      <c r="AP415" s="174">
        <f t="shared" si="308"/>
        <v>0</v>
      </c>
      <c r="AQ415" s="174">
        <f>+AQ416</f>
        <v>0</v>
      </c>
      <c r="AR415" s="174">
        <f>+AR416</f>
        <v>940990</v>
      </c>
      <c r="AS415" s="174">
        <f t="shared" si="309"/>
        <v>940990</v>
      </c>
      <c r="AT415" s="174"/>
      <c r="AU415" s="174"/>
      <c r="AV415" s="174"/>
      <c r="AW415" s="174"/>
      <c r="AX415" s="174"/>
      <c r="AY415" s="174"/>
      <c r="AZ415" s="174"/>
      <c r="BA415" s="174"/>
    </row>
    <row r="416" spans="2:53" ht="29.25">
      <c r="B416" s="73" t="str">
        <f t="shared" si="326"/>
        <v>135500052005236</v>
      </c>
      <c r="C416" s="130">
        <v>2023</v>
      </c>
      <c r="D416" s="130">
        <v>15</v>
      </c>
      <c r="E416" s="130">
        <v>1</v>
      </c>
      <c r="F416" s="130">
        <v>3</v>
      </c>
      <c r="G416" s="130">
        <v>5</v>
      </c>
      <c r="H416" s="130">
        <v>5000</v>
      </c>
      <c r="I416" s="130">
        <v>5200</v>
      </c>
      <c r="J416" s="130">
        <v>523</v>
      </c>
      <c r="K416" s="130"/>
      <c r="L416" s="130">
        <v>6</v>
      </c>
      <c r="M416" s="107" t="s">
        <v>135</v>
      </c>
      <c r="N416" s="108">
        <f>SUM(N417)</f>
        <v>0</v>
      </c>
      <c r="O416" s="108">
        <f>SUM(O417)</f>
        <v>940990</v>
      </c>
      <c r="P416" s="108">
        <f t="shared" si="317"/>
        <v>940990</v>
      </c>
      <c r="Q416" s="163"/>
      <c r="R416" s="163"/>
      <c r="S416" s="163"/>
      <c r="T416" s="108">
        <f>SUM(T417)</f>
        <v>0</v>
      </c>
      <c r="U416" s="108">
        <f t="shared" ref="U416:AC416" si="334">SUM(U417)</f>
        <v>0</v>
      </c>
      <c r="V416" s="108">
        <f t="shared" si="334"/>
        <v>0</v>
      </c>
      <c r="W416" s="108">
        <f t="shared" si="334"/>
        <v>0</v>
      </c>
      <c r="X416" s="108">
        <f t="shared" si="334"/>
        <v>0</v>
      </c>
      <c r="Y416" s="108">
        <f t="shared" si="334"/>
        <v>0</v>
      </c>
      <c r="Z416" s="108">
        <f t="shared" si="334"/>
        <v>0</v>
      </c>
      <c r="AA416" s="108">
        <f t="shared" si="334"/>
        <v>0</v>
      </c>
      <c r="AB416" s="108">
        <f t="shared" si="334"/>
        <v>0</v>
      </c>
      <c r="AC416" s="108">
        <f t="shared" si="334"/>
        <v>940990</v>
      </c>
      <c r="AD416" s="108">
        <f t="shared" si="304"/>
        <v>940990</v>
      </c>
      <c r="AE416" s="108">
        <f>SUM(AE417)</f>
        <v>0</v>
      </c>
      <c r="AF416" s="108">
        <f>SUM(AF417)</f>
        <v>0</v>
      </c>
      <c r="AG416" s="108">
        <f t="shared" si="305"/>
        <v>0</v>
      </c>
      <c r="AH416" s="108">
        <f>SUM(AH417)</f>
        <v>0</v>
      </c>
      <c r="AI416" s="108">
        <f>SUM(AI417)</f>
        <v>0</v>
      </c>
      <c r="AJ416" s="108">
        <f t="shared" si="306"/>
        <v>0</v>
      </c>
      <c r="AK416" s="108">
        <f>SUM(AK417)</f>
        <v>0</v>
      </c>
      <c r="AL416" s="108">
        <f>SUM(AL417)</f>
        <v>0</v>
      </c>
      <c r="AM416" s="108">
        <f t="shared" si="307"/>
        <v>0</v>
      </c>
      <c r="AN416" s="108">
        <f>SUM(AN417)</f>
        <v>0</v>
      </c>
      <c r="AO416" s="108">
        <f>SUM(AO417)</f>
        <v>0</v>
      </c>
      <c r="AP416" s="108">
        <f t="shared" si="308"/>
        <v>0</v>
      </c>
      <c r="AQ416" s="108">
        <f>SUM(AQ417)</f>
        <v>0</v>
      </c>
      <c r="AR416" s="108">
        <f>SUM(AR417)</f>
        <v>940990</v>
      </c>
      <c r="AS416" s="108">
        <f t="shared" si="309"/>
        <v>940990</v>
      </c>
      <c r="AT416" s="108"/>
      <c r="AU416" s="108"/>
      <c r="AV416" s="108"/>
      <c r="AW416" s="108"/>
      <c r="AX416" s="108"/>
      <c r="AY416" s="108"/>
      <c r="AZ416" s="108"/>
      <c r="BA416" s="108"/>
    </row>
    <row r="417" spans="2:53" ht="58.5">
      <c r="B417" s="73" t="str">
        <f t="shared" si="326"/>
        <v>1355000520052316</v>
      </c>
      <c r="C417" s="176">
        <v>2023</v>
      </c>
      <c r="D417" s="37">
        <v>15</v>
      </c>
      <c r="E417" s="37">
        <v>1</v>
      </c>
      <c r="F417" s="37">
        <v>3</v>
      </c>
      <c r="G417" s="37">
        <v>5</v>
      </c>
      <c r="H417" s="176">
        <v>5000</v>
      </c>
      <c r="I417" s="176">
        <v>5200</v>
      </c>
      <c r="J417" s="176">
        <v>523</v>
      </c>
      <c r="K417" s="112">
        <v>1</v>
      </c>
      <c r="L417" s="112">
        <v>6</v>
      </c>
      <c r="M417" s="134" t="s">
        <v>269</v>
      </c>
      <c r="N417" s="114">
        <f>IFERROR(VLOOKUP($B417,[5]MEX!$B$51:$S$1084,13,0),0)</f>
        <v>0</v>
      </c>
      <c r="O417" s="114">
        <f>IFERROR(VLOOKUP($B417,[5]MEX!$B$51:$S$1084,14,0),0)</f>
        <v>940990</v>
      </c>
      <c r="P417" s="114">
        <f t="shared" si="317"/>
        <v>940990</v>
      </c>
      <c r="Q417" s="135" t="s">
        <v>206</v>
      </c>
      <c r="R417" s="116">
        <f>IFERROR(VLOOKUP($B417,[5]MEX!$B$51:$S$1084,17,0),0)</f>
        <v>125</v>
      </c>
      <c r="S417" s="116">
        <f>IFERROR(VLOOKUP($B417,[5]MEX!$B$51:$S$1084,18,0),0)</f>
        <v>0</v>
      </c>
      <c r="T417" s="114">
        <v>0</v>
      </c>
      <c r="U417" s="114">
        <v>0</v>
      </c>
      <c r="V417" s="114">
        <v>0</v>
      </c>
      <c r="W417" s="114">
        <v>0</v>
      </c>
      <c r="X417" s="114">
        <v>0</v>
      </c>
      <c r="Y417" s="114">
        <v>0</v>
      </c>
      <c r="Z417" s="114">
        <v>0</v>
      </c>
      <c r="AA417" s="114">
        <v>0</v>
      </c>
      <c r="AB417" s="114">
        <f>N417+T417-X417</f>
        <v>0</v>
      </c>
      <c r="AC417" s="114">
        <f>O417+U417-Y417</f>
        <v>940990</v>
      </c>
      <c r="AD417" s="114">
        <f t="shared" si="304"/>
        <v>940990</v>
      </c>
      <c r="AE417" s="114">
        <v>0</v>
      </c>
      <c r="AF417" s="114">
        <v>0</v>
      </c>
      <c r="AG417" s="114">
        <f t="shared" si="305"/>
        <v>0</v>
      </c>
      <c r="AH417" s="114">
        <v>0</v>
      </c>
      <c r="AI417" s="114">
        <v>0</v>
      </c>
      <c r="AJ417" s="114">
        <f t="shared" si="306"/>
        <v>0</v>
      </c>
      <c r="AK417" s="114">
        <v>0</v>
      </c>
      <c r="AL417" s="114">
        <v>0</v>
      </c>
      <c r="AM417" s="114">
        <f t="shared" si="307"/>
        <v>0</v>
      </c>
      <c r="AN417" s="114">
        <v>0</v>
      </c>
      <c r="AO417" s="114">
        <v>0</v>
      </c>
      <c r="AP417" s="114">
        <f t="shared" si="308"/>
        <v>0</v>
      </c>
      <c r="AQ417" s="114">
        <f>AB417-AE417-AH417-AK417-AN417</f>
        <v>0</v>
      </c>
      <c r="AR417" s="114">
        <f>AC417-AF417-AI417-AL417-AO417</f>
        <v>940990</v>
      </c>
      <c r="AS417" s="114">
        <f t="shared" si="309"/>
        <v>940990</v>
      </c>
      <c r="AT417" s="114">
        <f>R417+V417-Z417</f>
        <v>125</v>
      </c>
      <c r="AU417" s="114">
        <f>S417+W417-AA417</f>
        <v>0</v>
      </c>
      <c r="AV417" s="114">
        <v>0</v>
      </c>
      <c r="AW417" s="114">
        <v>0</v>
      </c>
      <c r="AX417" s="114">
        <v>0</v>
      </c>
      <c r="AY417" s="114">
        <v>0</v>
      </c>
      <c r="AZ417" s="114">
        <f t="shared" si="315"/>
        <v>125</v>
      </c>
      <c r="BA417" s="114">
        <f t="shared" si="315"/>
        <v>0</v>
      </c>
    </row>
    <row r="418" spans="2:53" ht="58.5">
      <c r="B418" s="73" t="str">
        <f t="shared" si="326"/>
        <v>136</v>
      </c>
      <c r="C418" s="136">
        <v>2023</v>
      </c>
      <c r="D418" s="136">
        <v>15</v>
      </c>
      <c r="E418" s="136">
        <v>1</v>
      </c>
      <c r="F418" s="136">
        <v>3</v>
      </c>
      <c r="G418" s="136">
        <v>6</v>
      </c>
      <c r="H418" s="136"/>
      <c r="I418" s="136"/>
      <c r="J418" s="136"/>
      <c r="K418" s="136"/>
      <c r="L418" s="136"/>
      <c r="M418" s="183" t="s">
        <v>328</v>
      </c>
      <c r="N418" s="184">
        <f>+N419+N424+N434</f>
        <v>4000000</v>
      </c>
      <c r="O418" s="184">
        <f>+O419+O424+O434</f>
        <v>0</v>
      </c>
      <c r="P418" s="184">
        <f t="shared" si="317"/>
        <v>4000000</v>
      </c>
      <c r="Q418" s="124"/>
      <c r="R418" s="185"/>
      <c r="S418" s="185"/>
      <c r="T418" s="184">
        <f>+T419+T424+T434</f>
        <v>0</v>
      </c>
      <c r="U418" s="184">
        <f t="shared" ref="U418:AC418" si="335">+U419+U424+U434</f>
        <v>0</v>
      </c>
      <c r="V418" s="184">
        <f t="shared" si="335"/>
        <v>0</v>
      </c>
      <c r="W418" s="184">
        <f t="shared" si="335"/>
        <v>0</v>
      </c>
      <c r="X418" s="184">
        <f t="shared" si="335"/>
        <v>0</v>
      </c>
      <c r="Y418" s="184">
        <f t="shared" si="335"/>
        <v>0</v>
      </c>
      <c r="Z418" s="184">
        <f t="shared" si="335"/>
        <v>0</v>
      </c>
      <c r="AA418" s="184">
        <f t="shared" si="335"/>
        <v>0</v>
      </c>
      <c r="AB418" s="184">
        <f t="shared" si="335"/>
        <v>4000000</v>
      </c>
      <c r="AC418" s="184">
        <f t="shared" si="335"/>
        <v>0</v>
      </c>
      <c r="AD418" s="184">
        <f t="shared" si="304"/>
        <v>4000000</v>
      </c>
      <c r="AE418" s="184">
        <f>+AE419+AE424+AE434</f>
        <v>0</v>
      </c>
      <c r="AF418" s="184">
        <f>+AF419+AF424+AF434</f>
        <v>0</v>
      </c>
      <c r="AG418" s="184">
        <f t="shared" si="305"/>
        <v>0</v>
      </c>
      <c r="AH418" s="184">
        <f>+AH419+AH424+AH434</f>
        <v>0</v>
      </c>
      <c r="AI418" s="184">
        <f>+AI419+AI424+AI434</f>
        <v>0</v>
      </c>
      <c r="AJ418" s="184">
        <f t="shared" si="306"/>
        <v>0</v>
      </c>
      <c r="AK418" s="184">
        <f>+AK419+AK424+AK434</f>
        <v>0</v>
      </c>
      <c r="AL418" s="184">
        <f>+AL419+AL424+AL434</f>
        <v>0</v>
      </c>
      <c r="AM418" s="184">
        <f t="shared" si="307"/>
        <v>0</v>
      </c>
      <c r="AN418" s="184">
        <f>+AN419+AN424+AN434</f>
        <v>0</v>
      </c>
      <c r="AO418" s="184">
        <f>+AO419+AO424+AO434</f>
        <v>0</v>
      </c>
      <c r="AP418" s="184">
        <f t="shared" si="308"/>
        <v>0</v>
      </c>
      <c r="AQ418" s="184">
        <f>+AQ419+AQ424+AQ434</f>
        <v>4000000</v>
      </c>
      <c r="AR418" s="184">
        <f>+AR419+AR424+AR434</f>
        <v>0</v>
      </c>
      <c r="AS418" s="184">
        <f t="shared" si="309"/>
        <v>4000000</v>
      </c>
      <c r="AT418" s="184"/>
      <c r="AU418" s="184"/>
      <c r="AV418" s="184"/>
      <c r="AW418" s="184"/>
      <c r="AX418" s="184"/>
      <c r="AY418" s="184"/>
      <c r="AZ418" s="184"/>
      <c r="BA418" s="184"/>
    </row>
    <row r="419" spans="2:53" ht="29.25" hidden="1">
      <c r="B419" s="73" t="str">
        <f t="shared" si="326"/>
        <v>1362000</v>
      </c>
      <c r="C419" s="126">
        <v>2023</v>
      </c>
      <c r="D419" s="126">
        <v>15</v>
      </c>
      <c r="E419" s="126">
        <v>1</v>
      </c>
      <c r="F419" s="126">
        <v>3</v>
      </c>
      <c r="G419" s="126">
        <v>6</v>
      </c>
      <c r="H419" s="126">
        <v>2000</v>
      </c>
      <c r="I419" s="126"/>
      <c r="J419" s="126"/>
      <c r="K419" s="126"/>
      <c r="L419" s="126"/>
      <c r="M419" s="95" t="s">
        <v>56</v>
      </c>
      <c r="N419" s="96">
        <f>+N420</f>
        <v>0</v>
      </c>
      <c r="O419" s="96">
        <f>+O420</f>
        <v>0</v>
      </c>
      <c r="P419" s="96">
        <f t="shared" si="317"/>
        <v>0</v>
      </c>
      <c r="Q419" s="97"/>
      <c r="R419" s="97"/>
      <c r="S419" s="97"/>
      <c r="T419" s="96">
        <f>+T420</f>
        <v>0</v>
      </c>
      <c r="U419" s="96">
        <f t="shared" ref="U419:AC420" si="336">+U420</f>
        <v>0</v>
      </c>
      <c r="V419" s="96">
        <f t="shared" si="336"/>
        <v>0</v>
      </c>
      <c r="W419" s="96">
        <f t="shared" si="336"/>
        <v>0</v>
      </c>
      <c r="X419" s="96">
        <f t="shared" si="336"/>
        <v>0</v>
      </c>
      <c r="Y419" s="96">
        <f t="shared" si="336"/>
        <v>0</v>
      </c>
      <c r="Z419" s="96">
        <f t="shared" si="336"/>
        <v>0</v>
      </c>
      <c r="AA419" s="96">
        <f t="shared" si="336"/>
        <v>0</v>
      </c>
      <c r="AB419" s="96">
        <f t="shared" si="336"/>
        <v>0</v>
      </c>
      <c r="AC419" s="96">
        <f t="shared" si="336"/>
        <v>0</v>
      </c>
      <c r="AD419" s="96">
        <f t="shared" si="304"/>
        <v>0</v>
      </c>
      <c r="AE419" s="96">
        <f>+AE420</f>
        <v>0</v>
      </c>
      <c r="AF419" s="96">
        <f>+AF420</f>
        <v>0</v>
      </c>
      <c r="AG419" s="96">
        <f t="shared" si="305"/>
        <v>0</v>
      </c>
      <c r="AH419" s="96">
        <f>+AH420</f>
        <v>0</v>
      </c>
      <c r="AI419" s="96">
        <f>+AI420</f>
        <v>0</v>
      </c>
      <c r="AJ419" s="96">
        <f t="shared" si="306"/>
        <v>0</v>
      </c>
      <c r="AK419" s="96">
        <f>+AK420</f>
        <v>0</v>
      </c>
      <c r="AL419" s="96">
        <f>+AL420</f>
        <v>0</v>
      </c>
      <c r="AM419" s="96">
        <f t="shared" si="307"/>
        <v>0</v>
      </c>
      <c r="AN419" s="96">
        <f>+AN420</f>
        <v>0</v>
      </c>
      <c r="AO419" s="96">
        <f>+AO420</f>
        <v>0</v>
      </c>
      <c r="AP419" s="96">
        <f t="shared" si="308"/>
        <v>0</v>
      </c>
      <c r="AQ419" s="96">
        <f>+AQ420</f>
        <v>0</v>
      </c>
      <c r="AR419" s="96">
        <f>+AR420</f>
        <v>0</v>
      </c>
      <c r="AS419" s="96">
        <f t="shared" si="309"/>
        <v>0</v>
      </c>
      <c r="AT419" s="96"/>
      <c r="AU419" s="96"/>
      <c r="AV419" s="96"/>
      <c r="AW419" s="96"/>
      <c r="AX419" s="96"/>
      <c r="AY419" s="96"/>
      <c r="AZ419" s="96"/>
      <c r="BA419" s="96"/>
    </row>
    <row r="420" spans="2:53" ht="58.5" hidden="1">
      <c r="B420" s="73" t="str">
        <f t="shared" si="326"/>
        <v>13620002700</v>
      </c>
      <c r="C420" s="127">
        <v>2023</v>
      </c>
      <c r="D420" s="127">
        <v>15</v>
      </c>
      <c r="E420" s="127">
        <v>1</v>
      </c>
      <c r="F420" s="127">
        <v>3</v>
      </c>
      <c r="G420" s="127">
        <v>6</v>
      </c>
      <c r="H420" s="127">
        <v>2000</v>
      </c>
      <c r="I420" s="127">
        <v>2700</v>
      </c>
      <c r="J420" s="127"/>
      <c r="K420" s="127"/>
      <c r="L420" s="127"/>
      <c r="M420" s="101" t="s">
        <v>329</v>
      </c>
      <c r="N420" s="102">
        <f>+N421</f>
        <v>0</v>
      </c>
      <c r="O420" s="102">
        <f>+O421</f>
        <v>0</v>
      </c>
      <c r="P420" s="102">
        <f t="shared" si="317"/>
        <v>0</v>
      </c>
      <c r="Q420" s="161"/>
      <c r="R420" s="161"/>
      <c r="S420" s="161"/>
      <c r="T420" s="102">
        <f>+T421</f>
        <v>0</v>
      </c>
      <c r="U420" s="102">
        <f t="shared" si="336"/>
        <v>0</v>
      </c>
      <c r="V420" s="102">
        <f t="shared" si="336"/>
        <v>0</v>
      </c>
      <c r="W420" s="102">
        <f t="shared" si="336"/>
        <v>0</v>
      </c>
      <c r="X420" s="102">
        <f t="shared" si="336"/>
        <v>0</v>
      </c>
      <c r="Y420" s="102">
        <f t="shared" si="336"/>
        <v>0</v>
      </c>
      <c r="Z420" s="102">
        <f t="shared" si="336"/>
        <v>0</v>
      </c>
      <c r="AA420" s="102">
        <f t="shared" si="336"/>
        <v>0</v>
      </c>
      <c r="AB420" s="102">
        <f t="shared" si="336"/>
        <v>0</v>
      </c>
      <c r="AC420" s="102">
        <f t="shared" si="336"/>
        <v>0</v>
      </c>
      <c r="AD420" s="102">
        <f t="shared" si="304"/>
        <v>0</v>
      </c>
      <c r="AE420" s="102">
        <f>+AE421</f>
        <v>0</v>
      </c>
      <c r="AF420" s="102">
        <f>+AF421</f>
        <v>0</v>
      </c>
      <c r="AG420" s="102">
        <f t="shared" si="305"/>
        <v>0</v>
      </c>
      <c r="AH420" s="102">
        <f>+AH421</f>
        <v>0</v>
      </c>
      <c r="AI420" s="102">
        <f>+AI421</f>
        <v>0</v>
      </c>
      <c r="AJ420" s="102">
        <f t="shared" si="306"/>
        <v>0</v>
      </c>
      <c r="AK420" s="102">
        <f>+AK421</f>
        <v>0</v>
      </c>
      <c r="AL420" s="102">
        <f>+AL421</f>
        <v>0</v>
      </c>
      <c r="AM420" s="102">
        <f t="shared" si="307"/>
        <v>0</v>
      </c>
      <c r="AN420" s="102">
        <f>+AN421</f>
        <v>0</v>
      </c>
      <c r="AO420" s="102">
        <f>+AO421</f>
        <v>0</v>
      </c>
      <c r="AP420" s="102">
        <f t="shared" si="308"/>
        <v>0</v>
      </c>
      <c r="AQ420" s="102">
        <f>+AQ421</f>
        <v>0</v>
      </c>
      <c r="AR420" s="102">
        <f>+AR421</f>
        <v>0</v>
      </c>
      <c r="AS420" s="102">
        <f t="shared" si="309"/>
        <v>0</v>
      </c>
      <c r="AT420" s="102"/>
      <c r="AU420" s="102"/>
      <c r="AV420" s="102"/>
      <c r="AW420" s="102"/>
      <c r="AX420" s="102"/>
      <c r="AY420" s="102"/>
      <c r="AZ420" s="102"/>
      <c r="BA420" s="102"/>
    </row>
    <row r="421" spans="2:53" ht="29.25" hidden="1">
      <c r="B421" s="73" t="str">
        <f t="shared" si="326"/>
        <v>13620002700272</v>
      </c>
      <c r="C421" s="130">
        <v>2023</v>
      </c>
      <c r="D421" s="130">
        <v>15</v>
      </c>
      <c r="E421" s="130">
        <v>1</v>
      </c>
      <c r="F421" s="130">
        <v>3</v>
      </c>
      <c r="G421" s="130">
        <v>6</v>
      </c>
      <c r="H421" s="130">
        <v>2000</v>
      </c>
      <c r="I421" s="130">
        <v>2700</v>
      </c>
      <c r="J421" s="130">
        <v>272</v>
      </c>
      <c r="K421" s="130"/>
      <c r="L421" s="130"/>
      <c r="M421" s="107" t="s">
        <v>330</v>
      </c>
      <c r="N421" s="108">
        <f>SUM(N422:N423)</f>
        <v>0</v>
      </c>
      <c r="O421" s="108">
        <f>SUM(O422:O423)</f>
        <v>0</v>
      </c>
      <c r="P421" s="108">
        <f t="shared" si="317"/>
        <v>0</v>
      </c>
      <c r="Q421" s="109"/>
      <c r="R421" s="109"/>
      <c r="S421" s="109"/>
      <c r="T421" s="108">
        <f>SUM(T422:T423)</f>
        <v>0</v>
      </c>
      <c r="U421" s="108">
        <f t="shared" ref="U421:AC421" si="337">SUM(U422:U423)</f>
        <v>0</v>
      </c>
      <c r="V421" s="108">
        <f t="shared" si="337"/>
        <v>0</v>
      </c>
      <c r="W421" s="108">
        <f t="shared" si="337"/>
        <v>0</v>
      </c>
      <c r="X421" s="108">
        <f t="shared" si="337"/>
        <v>0</v>
      </c>
      <c r="Y421" s="108">
        <f t="shared" si="337"/>
        <v>0</v>
      </c>
      <c r="Z421" s="108">
        <f t="shared" si="337"/>
        <v>0</v>
      </c>
      <c r="AA421" s="108">
        <f t="shared" si="337"/>
        <v>0</v>
      </c>
      <c r="AB421" s="108">
        <f t="shared" si="337"/>
        <v>0</v>
      </c>
      <c r="AC421" s="108">
        <f t="shared" si="337"/>
        <v>0</v>
      </c>
      <c r="AD421" s="108">
        <f t="shared" si="304"/>
        <v>0</v>
      </c>
      <c r="AE421" s="108">
        <f>SUM(AE422:AE423)</f>
        <v>0</v>
      </c>
      <c r="AF421" s="108">
        <f>SUM(AF422:AF423)</f>
        <v>0</v>
      </c>
      <c r="AG421" s="108">
        <f t="shared" si="305"/>
        <v>0</v>
      </c>
      <c r="AH421" s="108">
        <f>SUM(AH422:AH423)</f>
        <v>0</v>
      </c>
      <c r="AI421" s="108">
        <f>SUM(AI422:AI423)</f>
        <v>0</v>
      </c>
      <c r="AJ421" s="108">
        <f t="shared" si="306"/>
        <v>0</v>
      </c>
      <c r="AK421" s="108">
        <f>SUM(AK422:AK423)</f>
        <v>0</v>
      </c>
      <c r="AL421" s="108">
        <f>SUM(AL422:AL423)</f>
        <v>0</v>
      </c>
      <c r="AM421" s="108">
        <f t="shared" si="307"/>
        <v>0</v>
      </c>
      <c r="AN421" s="108">
        <f>SUM(AN422:AN423)</f>
        <v>0</v>
      </c>
      <c r="AO421" s="108">
        <f>SUM(AO422:AO423)</f>
        <v>0</v>
      </c>
      <c r="AP421" s="108">
        <f t="shared" si="308"/>
        <v>0</v>
      </c>
      <c r="AQ421" s="108">
        <f>SUM(AQ422:AQ423)</f>
        <v>0</v>
      </c>
      <c r="AR421" s="108">
        <f>SUM(AR422:AR423)</f>
        <v>0</v>
      </c>
      <c r="AS421" s="108">
        <f t="shared" si="309"/>
        <v>0</v>
      </c>
      <c r="AT421" s="108"/>
      <c r="AU421" s="108"/>
      <c r="AV421" s="108"/>
      <c r="AW421" s="108"/>
      <c r="AX421" s="108"/>
      <c r="AY421" s="108"/>
      <c r="AZ421" s="108"/>
      <c r="BA421" s="108"/>
    </row>
    <row r="422" spans="2:53" ht="29.25" hidden="1">
      <c r="B422" s="73" t="str">
        <f t="shared" si="326"/>
        <v>136200027002721</v>
      </c>
      <c r="C422" s="157">
        <v>2023</v>
      </c>
      <c r="D422" s="111">
        <v>15</v>
      </c>
      <c r="E422" s="37">
        <v>1</v>
      </c>
      <c r="F422" s="37">
        <v>3</v>
      </c>
      <c r="G422" s="37">
        <v>6</v>
      </c>
      <c r="H422" s="37">
        <v>2000</v>
      </c>
      <c r="I422" s="37">
        <v>2700</v>
      </c>
      <c r="J422" s="37">
        <v>272</v>
      </c>
      <c r="K422" s="133">
        <v>1</v>
      </c>
      <c r="L422" s="133"/>
      <c r="M422" s="113" t="s">
        <v>331</v>
      </c>
      <c r="N422" s="114">
        <f>IFERROR(VLOOKUP($B422,[5]MEX!$B$51:$S$1084,13,0),0)</f>
        <v>0</v>
      </c>
      <c r="O422" s="114">
        <f>IFERROR(VLOOKUP($B422,[5]MEX!$B$51:$S$1084,14,0),0)</f>
        <v>0</v>
      </c>
      <c r="P422" s="114">
        <f t="shared" si="317"/>
        <v>0</v>
      </c>
      <c r="Q422" s="115" t="s">
        <v>60</v>
      </c>
      <c r="R422" s="116">
        <f>IFERROR(VLOOKUP($B422,[5]MEX!$B$51:$S$1084,17,0),0)</f>
        <v>0</v>
      </c>
      <c r="S422" s="116">
        <f>IFERROR(VLOOKUP($B422,[5]MEX!$B$51:$S$1084,18,0),0)</f>
        <v>0</v>
      </c>
      <c r="T422" s="114">
        <v>0</v>
      </c>
      <c r="U422" s="114">
        <v>0</v>
      </c>
      <c r="V422" s="114">
        <v>0</v>
      </c>
      <c r="W422" s="114">
        <v>0</v>
      </c>
      <c r="X422" s="114">
        <v>0</v>
      </c>
      <c r="Y422" s="114">
        <v>0</v>
      </c>
      <c r="Z422" s="114">
        <v>0</v>
      </c>
      <c r="AA422" s="114">
        <v>0</v>
      </c>
      <c r="AB422" s="114">
        <f>N422+T422-X422</f>
        <v>0</v>
      </c>
      <c r="AC422" s="114">
        <f>O422+U422-Y422</f>
        <v>0</v>
      </c>
      <c r="AD422" s="114">
        <f t="shared" si="304"/>
        <v>0</v>
      </c>
      <c r="AE422" s="114">
        <v>0</v>
      </c>
      <c r="AF422" s="114">
        <v>0</v>
      </c>
      <c r="AG422" s="114">
        <f t="shared" si="305"/>
        <v>0</v>
      </c>
      <c r="AH422" s="114">
        <v>0</v>
      </c>
      <c r="AI422" s="114">
        <v>0</v>
      </c>
      <c r="AJ422" s="114">
        <f t="shared" si="306"/>
        <v>0</v>
      </c>
      <c r="AK422" s="114">
        <v>0</v>
      </c>
      <c r="AL422" s="114">
        <v>0</v>
      </c>
      <c r="AM422" s="114">
        <f t="shared" si="307"/>
        <v>0</v>
      </c>
      <c r="AN422" s="114">
        <v>0</v>
      </c>
      <c r="AO422" s="114">
        <v>0</v>
      </c>
      <c r="AP422" s="114">
        <f t="shared" si="308"/>
        <v>0</v>
      </c>
      <c r="AQ422" s="114">
        <f>AB422-AE422-AH422-AK422-AN422</f>
        <v>0</v>
      </c>
      <c r="AR422" s="114">
        <f>AC422-AF422-AI422-AL422-AO422</f>
        <v>0</v>
      </c>
      <c r="AS422" s="114">
        <f t="shared" si="309"/>
        <v>0</v>
      </c>
      <c r="AT422" s="114">
        <f>R422+V422-Z422</f>
        <v>0</v>
      </c>
      <c r="AU422" s="114">
        <f>S422+W422-AA422</f>
        <v>0</v>
      </c>
      <c r="AV422" s="114">
        <v>0</v>
      </c>
      <c r="AW422" s="114">
        <v>0</v>
      </c>
      <c r="AX422" s="114">
        <v>0</v>
      </c>
      <c r="AY422" s="114">
        <v>0</v>
      </c>
      <c r="AZ422" s="114">
        <f t="shared" si="315"/>
        <v>0</v>
      </c>
      <c r="BA422" s="114">
        <f t="shared" si="315"/>
        <v>0</v>
      </c>
    </row>
    <row r="423" spans="2:53" ht="29.25" hidden="1">
      <c r="B423" s="73" t="str">
        <f t="shared" si="326"/>
        <v>136200027002722</v>
      </c>
      <c r="C423" s="157">
        <v>2023</v>
      </c>
      <c r="D423" s="111">
        <v>15</v>
      </c>
      <c r="E423" s="37">
        <v>1</v>
      </c>
      <c r="F423" s="37">
        <v>3</v>
      </c>
      <c r="G423" s="37">
        <v>6</v>
      </c>
      <c r="H423" s="37">
        <v>2000</v>
      </c>
      <c r="I423" s="37">
        <v>2700</v>
      </c>
      <c r="J423" s="37">
        <v>272</v>
      </c>
      <c r="K423" s="133">
        <v>2</v>
      </c>
      <c r="L423" s="133"/>
      <c r="M423" s="113" t="s">
        <v>332</v>
      </c>
      <c r="N423" s="114">
        <f>IFERROR(VLOOKUP($B423,[5]MEX!$B$51:$S$1084,13,0),0)</f>
        <v>0</v>
      </c>
      <c r="O423" s="114">
        <f>IFERROR(VLOOKUP($B423,[5]MEX!$B$51:$S$1084,14,0),0)</f>
        <v>0</v>
      </c>
      <c r="P423" s="114">
        <f t="shared" si="317"/>
        <v>0</v>
      </c>
      <c r="Q423" s="115" t="s">
        <v>60</v>
      </c>
      <c r="R423" s="116">
        <f>IFERROR(VLOOKUP($B423,[5]MEX!$B$51:$S$1084,17,0),0)</f>
        <v>0</v>
      </c>
      <c r="S423" s="116">
        <f>IFERROR(VLOOKUP($B423,[5]MEX!$B$51:$S$1084,18,0),0)</f>
        <v>0</v>
      </c>
      <c r="T423" s="114">
        <v>0</v>
      </c>
      <c r="U423" s="114">
        <v>0</v>
      </c>
      <c r="V423" s="114">
        <v>0</v>
      </c>
      <c r="W423" s="114">
        <v>0</v>
      </c>
      <c r="X423" s="114">
        <v>0</v>
      </c>
      <c r="Y423" s="114">
        <v>0</v>
      </c>
      <c r="Z423" s="114">
        <v>0</v>
      </c>
      <c r="AA423" s="114">
        <v>0</v>
      </c>
      <c r="AB423" s="114">
        <f>N423+T423-X423</f>
        <v>0</v>
      </c>
      <c r="AC423" s="114">
        <f>O423+U423-Y423</f>
        <v>0</v>
      </c>
      <c r="AD423" s="114">
        <f t="shared" si="304"/>
        <v>0</v>
      </c>
      <c r="AE423" s="114">
        <v>0</v>
      </c>
      <c r="AF423" s="114">
        <v>0</v>
      </c>
      <c r="AG423" s="114">
        <f t="shared" si="305"/>
        <v>0</v>
      </c>
      <c r="AH423" s="114">
        <v>0</v>
      </c>
      <c r="AI423" s="114">
        <v>0</v>
      </c>
      <c r="AJ423" s="114">
        <f t="shared" si="306"/>
        <v>0</v>
      </c>
      <c r="AK423" s="114">
        <v>0</v>
      </c>
      <c r="AL423" s="114">
        <v>0</v>
      </c>
      <c r="AM423" s="114">
        <f t="shared" si="307"/>
        <v>0</v>
      </c>
      <c r="AN423" s="114">
        <v>0</v>
      </c>
      <c r="AO423" s="114">
        <v>0</v>
      </c>
      <c r="AP423" s="114">
        <f t="shared" si="308"/>
        <v>0</v>
      </c>
      <c r="AQ423" s="114">
        <f>AB423-AE423-AH423-AK423-AN423</f>
        <v>0</v>
      </c>
      <c r="AR423" s="114">
        <f>AC423-AF423-AI423-AL423-AO423</f>
        <v>0</v>
      </c>
      <c r="AS423" s="114">
        <f t="shared" si="309"/>
        <v>0</v>
      </c>
      <c r="AT423" s="114">
        <f>R423+V423-Z423</f>
        <v>0</v>
      </c>
      <c r="AU423" s="114">
        <f>S423+W423-AA423</f>
        <v>0</v>
      </c>
      <c r="AV423" s="114">
        <v>0</v>
      </c>
      <c r="AW423" s="114">
        <v>0</v>
      </c>
      <c r="AX423" s="114">
        <v>0</v>
      </c>
      <c r="AY423" s="114">
        <v>0</v>
      </c>
      <c r="AZ423" s="114">
        <f t="shared" si="315"/>
        <v>0</v>
      </c>
      <c r="BA423" s="114">
        <f t="shared" si="315"/>
        <v>0</v>
      </c>
    </row>
    <row r="424" spans="2:53" ht="29.25" hidden="1">
      <c r="B424" s="73" t="str">
        <f t="shared" si="326"/>
        <v>1363000</v>
      </c>
      <c r="C424" s="126">
        <v>2023</v>
      </c>
      <c r="D424" s="126">
        <v>15</v>
      </c>
      <c r="E424" s="126">
        <v>1</v>
      </c>
      <c r="F424" s="126">
        <v>3</v>
      </c>
      <c r="G424" s="126">
        <v>6</v>
      </c>
      <c r="H424" s="126">
        <v>3000</v>
      </c>
      <c r="I424" s="126"/>
      <c r="J424" s="126"/>
      <c r="K424" s="126"/>
      <c r="L424" s="126"/>
      <c r="M424" s="95" t="s">
        <v>72</v>
      </c>
      <c r="N424" s="96">
        <f>+N425+N428</f>
        <v>0</v>
      </c>
      <c r="O424" s="96">
        <f>+O425+O428</f>
        <v>0</v>
      </c>
      <c r="P424" s="96">
        <f t="shared" si="317"/>
        <v>0</v>
      </c>
      <c r="Q424" s="97"/>
      <c r="R424" s="97"/>
      <c r="S424" s="97"/>
      <c r="T424" s="96">
        <f>+T425+T428</f>
        <v>0</v>
      </c>
      <c r="U424" s="96">
        <f t="shared" ref="U424:AC424" si="338">+U425+U428</f>
        <v>0</v>
      </c>
      <c r="V424" s="96">
        <f t="shared" si="338"/>
        <v>0</v>
      </c>
      <c r="W424" s="96">
        <f t="shared" si="338"/>
        <v>0</v>
      </c>
      <c r="X424" s="96">
        <f t="shared" si="338"/>
        <v>0</v>
      </c>
      <c r="Y424" s="96">
        <f t="shared" si="338"/>
        <v>0</v>
      </c>
      <c r="Z424" s="96">
        <f t="shared" si="338"/>
        <v>0</v>
      </c>
      <c r="AA424" s="96">
        <f t="shared" si="338"/>
        <v>0</v>
      </c>
      <c r="AB424" s="96">
        <f t="shared" si="338"/>
        <v>0</v>
      </c>
      <c r="AC424" s="96">
        <f t="shared" si="338"/>
        <v>0</v>
      </c>
      <c r="AD424" s="96">
        <f t="shared" si="304"/>
        <v>0</v>
      </c>
      <c r="AE424" s="96">
        <f>+AE425+AE428</f>
        <v>0</v>
      </c>
      <c r="AF424" s="96">
        <f>+AF425+AF428</f>
        <v>0</v>
      </c>
      <c r="AG424" s="96">
        <f t="shared" si="305"/>
        <v>0</v>
      </c>
      <c r="AH424" s="96">
        <f>+AH425+AH428</f>
        <v>0</v>
      </c>
      <c r="AI424" s="96">
        <f>+AI425+AI428</f>
        <v>0</v>
      </c>
      <c r="AJ424" s="96">
        <f t="shared" si="306"/>
        <v>0</v>
      </c>
      <c r="AK424" s="96">
        <f>+AK425+AK428</f>
        <v>0</v>
      </c>
      <c r="AL424" s="96">
        <f>+AL425+AL428</f>
        <v>0</v>
      </c>
      <c r="AM424" s="96">
        <f t="shared" si="307"/>
        <v>0</v>
      </c>
      <c r="AN424" s="96">
        <f>+AN425+AN428</f>
        <v>0</v>
      </c>
      <c r="AO424" s="96">
        <f>+AO425+AO428</f>
        <v>0</v>
      </c>
      <c r="AP424" s="96">
        <f t="shared" si="308"/>
        <v>0</v>
      </c>
      <c r="AQ424" s="96">
        <f>+AQ425+AQ428</f>
        <v>0</v>
      </c>
      <c r="AR424" s="96">
        <f>+AR425+AR428</f>
        <v>0</v>
      </c>
      <c r="AS424" s="96">
        <f t="shared" si="309"/>
        <v>0</v>
      </c>
      <c r="AT424" s="96"/>
      <c r="AU424" s="96"/>
      <c r="AV424" s="96"/>
      <c r="AW424" s="96"/>
      <c r="AX424" s="96"/>
      <c r="AY424" s="96"/>
      <c r="AZ424" s="96"/>
      <c r="BA424" s="96"/>
    </row>
    <row r="425" spans="2:53" ht="29.25" hidden="1">
      <c r="B425" s="73" t="str">
        <f t="shared" si="326"/>
        <v>13630003100</v>
      </c>
      <c r="C425" s="127">
        <v>2023</v>
      </c>
      <c r="D425" s="127">
        <v>15</v>
      </c>
      <c r="E425" s="127">
        <v>1</v>
      </c>
      <c r="F425" s="127">
        <v>3</v>
      </c>
      <c r="G425" s="127">
        <v>6</v>
      </c>
      <c r="H425" s="127">
        <v>3000</v>
      </c>
      <c r="I425" s="127">
        <v>3100</v>
      </c>
      <c r="J425" s="127"/>
      <c r="K425" s="161"/>
      <c r="L425" s="161"/>
      <c r="M425" s="101" t="s">
        <v>167</v>
      </c>
      <c r="N425" s="102">
        <f>+N426</f>
        <v>0</v>
      </c>
      <c r="O425" s="102">
        <f>+O426</f>
        <v>0</v>
      </c>
      <c r="P425" s="102">
        <f t="shared" si="317"/>
        <v>0</v>
      </c>
      <c r="Q425" s="161"/>
      <c r="R425" s="161"/>
      <c r="S425" s="161"/>
      <c r="T425" s="102">
        <f>+T426</f>
        <v>0</v>
      </c>
      <c r="U425" s="102">
        <f t="shared" ref="U425:AC426" si="339">+U426</f>
        <v>0</v>
      </c>
      <c r="V425" s="102">
        <f t="shared" si="339"/>
        <v>0</v>
      </c>
      <c r="W425" s="102">
        <f t="shared" si="339"/>
        <v>0</v>
      </c>
      <c r="X425" s="102">
        <f t="shared" si="339"/>
        <v>0</v>
      </c>
      <c r="Y425" s="102">
        <f t="shared" si="339"/>
        <v>0</v>
      </c>
      <c r="Z425" s="102">
        <f t="shared" si="339"/>
        <v>0</v>
      </c>
      <c r="AA425" s="102">
        <f t="shared" si="339"/>
        <v>0</v>
      </c>
      <c r="AB425" s="102">
        <f t="shared" si="339"/>
        <v>0</v>
      </c>
      <c r="AC425" s="102">
        <f t="shared" si="339"/>
        <v>0</v>
      </c>
      <c r="AD425" s="102">
        <f t="shared" si="304"/>
        <v>0</v>
      </c>
      <c r="AE425" s="102">
        <f>+AE426</f>
        <v>0</v>
      </c>
      <c r="AF425" s="102">
        <f>+AF426</f>
        <v>0</v>
      </c>
      <c r="AG425" s="102">
        <f t="shared" si="305"/>
        <v>0</v>
      </c>
      <c r="AH425" s="102">
        <f>+AH426</f>
        <v>0</v>
      </c>
      <c r="AI425" s="102">
        <f>+AI426</f>
        <v>0</v>
      </c>
      <c r="AJ425" s="102">
        <f t="shared" si="306"/>
        <v>0</v>
      </c>
      <c r="AK425" s="102">
        <f>+AK426</f>
        <v>0</v>
      </c>
      <c r="AL425" s="102">
        <f>+AL426</f>
        <v>0</v>
      </c>
      <c r="AM425" s="102">
        <f t="shared" si="307"/>
        <v>0</v>
      </c>
      <c r="AN425" s="102">
        <f>+AN426</f>
        <v>0</v>
      </c>
      <c r="AO425" s="102">
        <f>+AO426</f>
        <v>0</v>
      </c>
      <c r="AP425" s="102">
        <f t="shared" si="308"/>
        <v>0</v>
      </c>
      <c r="AQ425" s="102">
        <f>+AQ426</f>
        <v>0</v>
      </c>
      <c r="AR425" s="102">
        <f>+AR426</f>
        <v>0</v>
      </c>
      <c r="AS425" s="102">
        <f t="shared" si="309"/>
        <v>0</v>
      </c>
      <c r="AT425" s="102"/>
      <c r="AU425" s="102"/>
      <c r="AV425" s="102"/>
      <c r="AW425" s="102"/>
      <c r="AX425" s="102"/>
      <c r="AY425" s="102"/>
      <c r="AZ425" s="102"/>
      <c r="BA425" s="102"/>
    </row>
    <row r="426" spans="2:53" ht="58.5" hidden="1">
      <c r="B426" s="73" t="str">
        <f t="shared" si="326"/>
        <v>13630003100317</v>
      </c>
      <c r="C426" s="130">
        <v>2023</v>
      </c>
      <c r="D426" s="130">
        <v>15</v>
      </c>
      <c r="E426" s="130">
        <v>1</v>
      </c>
      <c r="F426" s="130">
        <v>3</v>
      </c>
      <c r="G426" s="130">
        <v>6</v>
      </c>
      <c r="H426" s="130">
        <v>3000</v>
      </c>
      <c r="I426" s="130">
        <v>3100</v>
      </c>
      <c r="J426" s="130">
        <v>317</v>
      </c>
      <c r="K426" s="130"/>
      <c r="L426" s="130"/>
      <c r="M426" s="107" t="s">
        <v>333</v>
      </c>
      <c r="N426" s="108">
        <f>+N427</f>
        <v>0</v>
      </c>
      <c r="O426" s="108">
        <f>+O427</f>
        <v>0</v>
      </c>
      <c r="P426" s="108">
        <f t="shared" si="317"/>
        <v>0</v>
      </c>
      <c r="Q426" s="109"/>
      <c r="R426" s="109"/>
      <c r="S426" s="109"/>
      <c r="T426" s="108">
        <f>+T427</f>
        <v>0</v>
      </c>
      <c r="U426" s="108">
        <f t="shared" si="339"/>
        <v>0</v>
      </c>
      <c r="V426" s="108">
        <f t="shared" si="339"/>
        <v>0</v>
      </c>
      <c r="W426" s="108">
        <f t="shared" si="339"/>
        <v>0</v>
      </c>
      <c r="X426" s="108">
        <f t="shared" si="339"/>
        <v>0</v>
      </c>
      <c r="Y426" s="108">
        <f t="shared" si="339"/>
        <v>0</v>
      </c>
      <c r="Z426" s="108">
        <f t="shared" si="339"/>
        <v>0</v>
      </c>
      <c r="AA426" s="108">
        <f t="shared" si="339"/>
        <v>0</v>
      </c>
      <c r="AB426" s="108">
        <f t="shared" si="339"/>
        <v>0</v>
      </c>
      <c r="AC426" s="108">
        <f t="shared" si="339"/>
        <v>0</v>
      </c>
      <c r="AD426" s="108">
        <f t="shared" si="304"/>
        <v>0</v>
      </c>
      <c r="AE426" s="108">
        <f>+AE427</f>
        <v>0</v>
      </c>
      <c r="AF426" s="108">
        <f>+AF427</f>
        <v>0</v>
      </c>
      <c r="AG426" s="108">
        <f t="shared" si="305"/>
        <v>0</v>
      </c>
      <c r="AH426" s="108">
        <f>+AH427</f>
        <v>0</v>
      </c>
      <c r="AI426" s="108">
        <f>+AI427</f>
        <v>0</v>
      </c>
      <c r="AJ426" s="108">
        <f t="shared" si="306"/>
        <v>0</v>
      </c>
      <c r="AK426" s="108">
        <f>+AK427</f>
        <v>0</v>
      </c>
      <c r="AL426" s="108">
        <f>+AL427</f>
        <v>0</v>
      </c>
      <c r="AM426" s="108">
        <f t="shared" si="307"/>
        <v>0</v>
      </c>
      <c r="AN426" s="108">
        <f>+AN427</f>
        <v>0</v>
      </c>
      <c r="AO426" s="108">
        <f>+AO427</f>
        <v>0</v>
      </c>
      <c r="AP426" s="108">
        <f t="shared" si="308"/>
        <v>0</v>
      </c>
      <c r="AQ426" s="108">
        <f>+AQ427</f>
        <v>0</v>
      </c>
      <c r="AR426" s="108">
        <f>+AR427</f>
        <v>0</v>
      </c>
      <c r="AS426" s="108">
        <f t="shared" si="309"/>
        <v>0</v>
      </c>
      <c r="AT426" s="108"/>
      <c r="AU426" s="108"/>
      <c r="AV426" s="108"/>
      <c r="AW426" s="108"/>
      <c r="AX426" s="108"/>
      <c r="AY426" s="108"/>
      <c r="AZ426" s="108"/>
      <c r="BA426" s="108"/>
    </row>
    <row r="427" spans="2:53" ht="58.5" hidden="1">
      <c r="B427" s="73" t="str">
        <f t="shared" si="326"/>
        <v>136300031003171</v>
      </c>
      <c r="C427" s="157">
        <v>2023</v>
      </c>
      <c r="D427" s="111">
        <v>15</v>
      </c>
      <c r="E427" s="37">
        <v>1</v>
      </c>
      <c r="F427" s="37">
        <v>3</v>
      </c>
      <c r="G427" s="37">
        <v>6</v>
      </c>
      <c r="H427" s="37">
        <v>3000</v>
      </c>
      <c r="I427" s="37">
        <v>3100</v>
      </c>
      <c r="J427" s="37">
        <v>317</v>
      </c>
      <c r="K427" s="133">
        <v>1</v>
      </c>
      <c r="L427" s="133"/>
      <c r="M427" s="113" t="s">
        <v>169</v>
      </c>
      <c r="N427" s="114">
        <f>IFERROR(VLOOKUP($B427,[5]MEX!$B$51:$S$1084,13,0),0)</f>
        <v>0</v>
      </c>
      <c r="O427" s="114">
        <f>IFERROR(VLOOKUP($B427,[5]MEX!$B$51:$S$1084,14,0),0)</f>
        <v>0</v>
      </c>
      <c r="P427" s="114">
        <f t="shared" si="317"/>
        <v>0</v>
      </c>
      <c r="Q427" s="115" t="s">
        <v>81</v>
      </c>
      <c r="R427" s="116">
        <f>IFERROR(VLOOKUP($B427,[5]MEX!$B$51:$S$1084,17,0),0)</f>
        <v>0</v>
      </c>
      <c r="S427" s="116">
        <f>IFERROR(VLOOKUP($B427,[5]MEX!$B$51:$S$1084,18,0),0)</f>
        <v>0</v>
      </c>
      <c r="T427" s="114">
        <v>0</v>
      </c>
      <c r="U427" s="114">
        <v>0</v>
      </c>
      <c r="V427" s="114">
        <v>0</v>
      </c>
      <c r="W427" s="114">
        <v>0</v>
      </c>
      <c r="X427" s="114">
        <v>0</v>
      </c>
      <c r="Y427" s="114">
        <v>0</v>
      </c>
      <c r="Z427" s="114">
        <v>0</v>
      </c>
      <c r="AA427" s="114">
        <v>0</v>
      </c>
      <c r="AB427" s="114">
        <f>N427+T427-X427</f>
        <v>0</v>
      </c>
      <c r="AC427" s="114">
        <f>O427+U427-Y427</f>
        <v>0</v>
      </c>
      <c r="AD427" s="114">
        <f t="shared" si="304"/>
        <v>0</v>
      </c>
      <c r="AE427" s="114">
        <v>0</v>
      </c>
      <c r="AF427" s="114">
        <v>0</v>
      </c>
      <c r="AG427" s="114">
        <f t="shared" si="305"/>
        <v>0</v>
      </c>
      <c r="AH427" s="114">
        <v>0</v>
      </c>
      <c r="AI427" s="114">
        <v>0</v>
      </c>
      <c r="AJ427" s="114">
        <f t="shared" si="306"/>
        <v>0</v>
      </c>
      <c r="AK427" s="114">
        <v>0</v>
      </c>
      <c r="AL427" s="114">
        <v>0</v>
      </c>
      <c r="AM427" s="114">
        <f t="shared" si="307"/>
        <v>0</v>
      </c>
      <c r="AN427" s="114">
        <v>0</v>
      </c>
      <c r="AO427" s="114">
        <v>0</v>
      </c>
      <c r="AP427" s="114">
        <f t="shared" si="308"/>
        <v>0</v>
      </c>
      <c r="AQ427" s="114">
        <f>AB427-AE427-AH427-AK427-AN427</f>
        <v>0</v>
      </c>
      <c r="AR427" s="114">
        <f>AC427-AF427-AI427-AL427-AO427</f>
        <v>0</v>
      </c>
      <c r="AS427" s="114">
        <f t="shared" si="309"/>
        <v>0</v>
      </c>
      <c r="AT427" s="114">
        <f>R427+V427-Z427</f>
        <v>0</v>
      </c>
      <c r="AU427" s="114">
        <f>S427+W427-AA427</f>
        <v>0</v>
      </c>
      <c r="AV427" s="114">
        <v>0</v>
      </c>
      <c r="AW427" s="114">
        <v>0</v>
      </c>
      <c r="AX427" s="114">
        <v>0</v>
      </c>
      <c r="AY427" s="114">
        <v>0</v>
      </c>
      <c r="AZ427" s="114">
        <f t="shared" si="315"/>
        <v>0</v>
      </c>
      <c r="BA427" s="114">
        <f t="shared" si="315"/>
        <v>0</v>
      </c>
    </row>
    <row r="428" spans="2:53" ht="58.5" hidden="1">
      <c r="B428" s="73" t="str">
        <f t="shared" si="326"/>
        <v>13630003300</v>
      </c>
      <c r="C428" s="127">
        <v>2023</v>
      </c>
      <c r="D428" s="127">
        <v>15</v>
      </c>
      <c r="E428" s="127">
        <v>1</v>
      </c>
      <c r="F428" s="127">
        <v>3</v>
      </c>
      <c r="G428" s="127">
        <v>6</v>
      </c>
      <c r="H428" s="127">
        <v>3000</v>
      </c>
      <c r="I428" s="127">
        <v>3300</v>
      </c>
      <c r="J428" s="127"/>
      <c r="K428" s="161"/>
      <c r="L428" s="161"/>
      <c r="M428" s="101" t="s">
        <v>73</v>
      </c>
      <c r="N428" s="102">
        <f>+N429</f>
        <v>0</v>
      </c>
      <c r="O428" s="102">
        <f>+O429</f>
        <v>0</v>
      </c>
      <c r="P428" s="102">
        <f t="shared" si="317"/>
        <v>0</v>
      </c>
      <c r="Q428" s="161"/>
      <c r="R428" s="161"/>
      <c r="S428" s="161"/>
      <c r="T428" s="102">
        <f>+T429</f>
        <v>0</v>
      </c>
      <c r="U428" s="102">
        <f t="shared" ref="U428:AC428" si="340">+U429</f>
        <v>0</v>
      </c>
      <c r="V428" s="102">
        <f t="shared" si="340"/>
        <v>0</v>
      </c>
      <c r="W428" s="102">
        <f t="shared" si="340"/>
        <v>0</v>
      </c>
      <c r="X428" s="102">
        <f t="shared" si="340"/>
        <v>0</v>
      </c>
      <c r="Y428" s="102">
        <f t="shared" si="340"/>
        <v>0</v>
      </c>
      <c r="Z428" s="102">
        <f t="shared" si="340"/>
        <v>0</v>
      </c>
      <c r="AA428" s="102">
        <f t="shared" si="340"/>
        <v>0</v>
      </c>
      <c r="AB428" s="102">
        <f t="shared" si="340"/>
        <v>0</v>
      </c>
      <c r="AC428" s="102">
        <f t="shared" si="340"/>
        <v>0</v>
      </c>
      <c r="AD428" s="102">
        <f t="shared" si="304"/>
        <v>0</v>
      </c>
      <c r="AE428" s="102">
        <f>+AE429</f>
        <v>0</v>
      </c>
      <c r="AF428" s="102">
        <f>+AF429</f>
        <v>0</v>
      </c>
      <c r="AG428" s="102">
        <f t="shared" si="305"/>
        <v>0</v>
      </c>
      <c r="AH428" s="102">
        <f>+AH429</f>
        <v>0</v>
      </c>
      <c r="AI428" s="102">
        <f>+AI429</f>
        <v>0</v>
      </c>
      <c r="AJ428" s="102">
        <f t="shared" si="306"/>
        <v>0</v>
      </c>
      <c r="AK428" s="102">
        <f>+AK429</f>
        <v>0</v>
      </c>
      <c r="AL428" s="102">
        <f>+AL429</f>
        <v>0</v>
      </c>
      <c r="AM428" s="102">
        <f t="shared" si="307"/>
        <v>0</v>
      </c>
      <c r="AN428" s="102">
        <f>+AN429</f>
        <v>0</v>
      </c>
      <c r="AO428" s="102">
        <f>+AO429</f>
        <v>0</v>
      </c>
      <c r="AP428" s="102">
        <f t="shared" si="308"/>
        <v>0</v>
      </c>
      <c r="AQ428" s="102">
        <f>+AQ429</f>
        <v>0</v>
      </c>
      <c r="AR428" s="102">
        <f>+AR429</f>
        <v>0</v>
      </c>
      <c r="AS428" s="102">
        <f t="shared" si="309"/>
        <v>0</v>
      </c>
      <c r="AT428" s="102"/>
      <c r="AU428" s="102"/>
      <c r="AV428" s="102"/>
      <c r="AW428" s="102"/>
      <c r="AX428" s="102"/>
      <c r="AY428" s="102"/>
      <c r="AZ428" s="102"/>
      <c r="BA428" s="102"/>
    </row>
    <row r="429" spans="2:53" ht="58.5" hidden="1">
      <c r="B429" s="73" t="str">
        <f t="shared" si="326"/>
        <v>13630003300333</v>
      </c>
      <c r="C429" s="130">
        <v>2023</v>
      </c>
      <c r="D429" s="130">
        <v>15</v>
      </c>
      <c r="E429" s="130">
        <v>1</v>
      </c>
      <c r="F429" s="130">
        <v>3</v>
      </c>
      <c r="G429" s="130">
        <v>6</v>
      </c>
      <c r="H429" s="130">
        <v>3000</v>
      </c>
      <c r="I429" s="130">
        <v>3300</v>
      </c>
      <c r="J429" s="130">
        <v>333</v>
      </c>
      <c r="K429" s="130"/>
      <c r="L429" s="130"/>
      <c r="M429" s="107" t="s">
        <v>334</v>
      </c>
      <c r="N429" s="108">
        <f>SUM(N430:N433)</f>
        <v>0</v>
      </c>
      <c r="O429" s="108">
        <f>SUM(O430:O433)</f>
        <v>0</v>
      </c>
      <c r="P429" s="108">
        <f t="shared" si="317"/>
        <v>0</v>
      </c>
      <c r="Q429" s="109"/>
      <c r="R429" s="109"/>
      <c r="S429" s="109"/>
      <c r="T429" s="108">
        <f>SUM(T430:T433)</f>
        <v>0</v>
      </c>
      <c r="U429" s="108">
        <f t="shared" ref="U429:AC429" si="341">SUM(U430:U433)</f>
        <v>0</v>
      </c>
      <c r="V429" s="108">
        <f t="shared" si="341"/>
        <v>0</v>
      </c>
      <c r="W429" s="108">
        <f t="shared" si="341"/>
        <v>0</v>
      </c>
      <c r="X429" s="108">
        <f t="shared" si="341"/>
        <v>0</v>
      </c>
      <c r="Y429" s="108">
        <f t="shared" si="341"/>
        <v>0</v>
      </c>
      <c r="Z429" s="108">
        <f t="shared" si="341"/>
        <v>0</v>
      </c>
      <c r="AA429" s="108">
        <f t="shared" si="341"/>
        <v>0</v>
      </c>
      <c r="AB429" s="108">
        <f t="shared" si="341"/>
        <v>0</v>
      </c>
      <c r="AC429" s="108">
        <f t="shared" si="341"/>
        <v>0</v>
      </c>
      <c r="AD429" s="108">
        <f t="shared" si="304"/>
        <v>0</v>
      </c>
      <c r="AE429" s="108">
        <f>SUM(AE430:AE433)</f>
        <v>0</v>
      </c>
      <c r="AF429" s="108">
        <f>SUM(AF430:AF433)</f>
        <v>0</v>
      </c>
      <c r="AG429" s="108">
        <f t="shared" si="305"/>
        <v>0</v>
      </c>
      <c r="AH429" s="108">
        <f>SUM(AH430:AH433)</f>
        <v>0</v>
      </c>
      <c r="AI429" s="108">
        <f>SUM(AI430:AI433)</f>
        <v>0</v>
      </c>
      <c r="AJ429" s="108">
        <f t="shared" si="306"/>
        <v>0</v>
      </c>
      <c r="AK429" s="108">
        <f>SUM(AK430:AK433)</f>
        <v>0</v>
      </c>
      <c r="AL429" s="108">
        <f>SUM(AL430:AL433)</f>
        <v>0</v>
      </c>
      <c r="AM429" s="108">
        <f t="shared" si="307"/>
        <v>0</v>
      </c>
      <c r="AN429" s="108">
        <f>SUM(AN430:AN433)</f>
        <v>0</v>
      </c>
      <c r="AO429" s="108">
        <f>SUM(AO430:AO433)</f>
        <v>0</v>
      </c>
      <c r="AP429" s="108">
        <f t="shared" si="308"/>
        <v>0</v>
      </c>
      <c r="AQ429" s="108">
        <f>SUM(AQ430:AQ433)</f>
        <v>0</v>
      </c>
      <c r="AR429" s="108">
        <f>SUM(AR430:AR433)</f>
        <v>0</v>
      </c>
      <c r="AS429" s="108">
        <f t="shared" si="309"/>
        <v>0</v>
      </c>
      <c r="AT429" s="108"/>
      <c r="AU429" s="108"/>
      <c r="AV429" s="108"/>
      <c r="AW429" s="108"/>
      <c r="AX429" s="108"/>
      <c r="AY429" s="108"/>
      <c r="AZ429" s="108"/>
      <c r="BA429" s="108"/>
    </row>
    <row r="430" spans="2:53" ht="29.25" hidden="1">
      <c r="B430" s="73" t="str">
        <f t="shared" si="326"/>
        <v>136300033003331</v>
      </c>
      <c r="C430" s="157">
        <v>2023</v>
      </c>
      <c r="D430" s="111">
        <v>15</v>
      </c>
      <c r="E430" s="37">
        <v>1</v>
      </c>
      <c r="F430" s="37">
        <v>3</v>
      </c>
      <c r="G430" s="37">
        <v>6</v>
      </c>
      <c r="H430" s="37">
        <v>3000</v>
      </c>
      <c r="I430" s="37">
        <v>3300</v>
      </c>
      <c r="J430" s="37">
        <v>333</v>
      </c>
      <c r="K430" s="133">
        <v>1</v>
      </c>
      <c r="L430" s="133"/>
      <c r="M430" s="113" t="s">
        <v>335</v>
      </c>
      <c r="N430" s="114">
        <f>IFERROR(VLOOKUP($B430,[5]MEX!$B$51:$S$1084,13,0),0)</f>
        <v>0</v>
      </c>
      <c r="O430" s="114">
        <f>IFERROR(VLOOKUP($B430,[5]MEX!$B$51:$S$1084,14,0),0)</f>
        <v>0</v>
      </c>
      <c r="P430" s="114">
        <f t="shared" si="317"/>
        <v>0</v>
      </c>
      <c r="Q430" s="115" t="s">
        <v>176</v>
      </c>
      <c r="R430" s="116">
        <f>IFERROR(VLOOKUP($B430,[5]MEX!$B$51:$S$1084,17,0),0)</f>
        <v>0</v>
      </c>
      <c r="S430" s="116">
        <f>IFERROR(VLOOKUP($B430,[5]MEX!$B$51:$S$1084,18,0),0)</f>
        <v>0</v>
      </c>
      <c r="T430" s="114">
        <v>0</v>
      </c>
      <c r="U430" s="114">
        <v>0</v>
      </c>
      <c r="V430" s="114">
        <v>0</v>
      </c>
      <c r="W430" s="114">
        <v>0</v>
      </c>
      <c r="X430" s="114">
        <v>0</v>
      </c>
      <c r="Y430" s="114">
        <v>0</v>
      </c>
      <c r="Z430" s="114">
        <v>0</v>
      </c>
      <c r="AA430" s="114">
        <v>0</v>
      </c>
      <c r="AB430" s="114">
        <f t="shared" ref="AB430:AC433" si="342">N430+T430-X430</f>
        <v>0</v>
      </c>
      <c r="AC430" s="114">
        <f t="shared" si="342"/>
        <v>0</v>
      </c>
      <c r="AD430" s="114">
        <f t="shared" si="304"/>
        <v>0</v>
      </c>
      <c r="AE430" s="114">
        <v>0</v>
      </c>
      <c r="AF430" s="114">
        <v>0</v>
      </c>
      <c r="AG430" s="114">
        <f t="shared" si="305"/>
        <v>0</v>
      </c>
      <c r="AH430" s="114">
        <v>0</v>
      </c>
      <c r="AI430" s="114">
        <v>0</v>
      </c>
      <c r="AJ430" s="114">
        <f t="shared" si="306"/>
        <v>0</v>
      </c>
      <c r="AK430" s="114">
        <v>0</v>
      </c>
      <c r="AL430" s="114">
        <v>0</v>
      </c>
      <c r="AM430" s="114">
        <f t="shared" si="307"/>
        <v>0</v>
      </c>
      <c r="AN430" s="114">
        <v>0</v>
      </c>
      <c r="AO430" s="114">
        <v>0</v>
      </c>
      <c r="AP430" s="114">
        <f t="shared" si="308"/>
        <v>0</v>
      </c>
      <c r="AQ430" s="114">
        <f t="shared" ref="AQ430:AR433" si="343">AB430-AE430-AH430-AK430-AN430</f>
        <v>0</v>
      </c>
      <c r="AR430" s="114">
        <f t="shared" si="343"/>
        <v>0</v>
      </c>
      <c r="AS430" s="114">
        <f t="shared" si="309"/>
        <v>0</v>
      </c>
      <c r="AT430" s="114">
        <f t="shared" ref="AT430:AU433" si="344">R430+V430-Z430</f>
        <v>0</v>
      </c>
      <c r="AU430" s="114">
        <f t="shared" si="344"/>
        <v>0</v>
      </c>
      <c r="AV430" s="114">
        <v>0</v>
      </c>
      <c r="AW430" s="114">
        <v>0</v>
      </c>
      <c r="AX430" s="114">
        <v>0</v>
      </c>
      <c r="AY430" s="114">
        <v>0</v>
      </c>
      <c r="AZ430" s="114">
        <f t="shared" si="315"/>
        <v>0</v>
      </c>
      <c r="BA430" s="114">
        <f t="shared" si="315"/>
        <v>0</v>
      </c>
    </row>
    <row r="431" spans="2:53" ht="87.75" hidden="1">
      <c r="B431" s="73" t="str">
        <f t="shared" si="326"/>
        <v>136300033003332</v>
      </c>
      <c r="C431" s="157">
        <v>2023</v>
      </c>
      <c r="D431" s="111">
        <v>15</v>
      </c>
      <c r="E431" s="37">
        <v>1</v>
      </c>
      <c r="F431" s="37">
        <v>3</v>
      </c>
      <c r="G431" s="37">
        <v>6</v>
      </c>
      <c r="H431" s="37">
        <v>3000</v>
      </c>
      <c r="I431" s="37">
        <v>3300</v>
      </c>
      <c r="J431" s="37">
        <v>333</v>
      </c>
      <c r="K431" s="133">
        <v>2</v>
      </c>
      <c r="L431" s="133"/>
      <c r="M431" s="113" t="s">
        <v>336</v>
      </c>
      <c r="N431" s="114">
        <f>IFERROR(VLOOKUP($B431,[5]MEX!$B$51:$S$1084,13,0),0)</f>
        <v>0</v>
      </c>
      <c r="O431" s="114">
        <f>IFERROR(VLOOKUP($B431,[5]MEX!$B$51:$S$1084,14,0),0)</f>
        <v>0</v>
      </c>
      <c r="P431" s="114">
        <f t="shared" si="317"/>
        <v>0</v>
      </c>
      <c r="Q431" s="115" t="s">
        <v>176</v>
      </c>
      <c r="R431" s="116">
        <f>IFERROR(VLOOKUP($B431,[5]MEX!$B$51:$S$1084,17,0),0)</f>
        <v>0</v>
      </c>
      <c r="S431" s="116">
        <f>IFERROR(VLOOKUP($B431,[5]MEX!$B$51:$S$1084,18,0),0)</f>
        <v>0</v>
      </c>
      <c r="T431" s="114">
        <v>0</v>
      </c>
      <c r="U431" s="114">
        <v>0</v>
      </c>
      <c r="V431" s="114">
        <v>0</v>
      </c>
      <c r="W431" s="114">
        <v>0</v>
      </c>
      <c r="X431" s="114">
        <v>0</v>
      </c>
      <c r="Y431" s="114">
        <v>0</v>
      </c>
      <c r="Z431" s="114">
        <v>0</v>
      </c>
      <c r="AA431" s="114">
        <v>0</v>
      </c>
      <c r="AB431" s="114">
        <f t="shared" si="342"/>
        <v>0</v>
      </c>
      <c r="AC431" s="114">
        <f t="shared" si="342"/>
        <v>0</v>
      </c>
      <c r="AD431" s="114">
        <f t="shared" si="304"/>
        <v>0</v>
      </c>
      <c r="AE431" s="114">
        <v>0</v>
      </c>
      <c r="AF431" s="114">
        <v>0</v>
      </c>
      <c r="AG431" s="114">
        <f t="shared" si="305"/>
        <v>0</v>
      </c>
      <c r="AH431" s="114">
        <v>0</v>
      </c>
      <c r="AI431" s="114">
        <v>0</v>
      </c>
      <c r="AJ431" s="114">
        <f t="shared" si="306"/>
        <v>0</v>
      </c>
      <c r="AK431" s="114">
        <v>0</v>
      </c>
      <c r="AL431" s="114">
        <v>0</v>
      </c>
      <c r="AM431" s="114">
        <f t="shared" si="307"/>
        <v>0</v>
      </c>
      <c r="AN431" s="114">
        <v>0</v>
      </c>
      <c r="AO431" s="114">
        <v>0</v>
      </c>
      <c r="AP431" s="114">
        <f t="shared" si="308"/>
        <v>0</v>
      </c>
      <c r="AQ431" s="114">
        <f t="shared" si="343"/>
        <v>0</v>
      </c>
      <c r="AR431" s="114">
        <f t="shared" si="343"/>
        <v>0</v>
      </c>
      <c r="AS431" s="114">
        <f t="shared" si="309"/>
        <v>0</v>
      </c>
      <c r="AT431" s="114">
        <f t="shared" si="344"/>
        <v>0</v>
      </c>
      <c r="AU431" s="114">
        <f t="shared" si="344"/>
        <v>0</v>
      </c>
      <c r="AV431" s="114">
        <v>0</v>
      </c>
      <c r="AW431" s="114">
        <v>0</v>
      </c>
      <c r="AX431" s="114">
        <v>0</v>
      </c>
      <c r="AY431" s="114">
        <v>0</v>
      </c>
      <c r="AZ431" s="114">
        <f t="shared" si="315"/>
        <v>0</v>
      </c>
      <c r="BA431" s="114">
        <f t="shared" si="315"/>
        <v>0</v>
      </c>
    </row>
    <row r="432" spans="2:53" ht="29.25" hidden="1">
      <c r="B432" s="73" t="str">
        <f t="shared" si="326"/>
        <v>136300033003333</v>
      </c>
      <c r="C432" s="157">
        <v>2023</v>
      </c>
      <c r="D432" s="111">
        <v>15</v>
      </c>
      <c r="E432" s="37">
        <v>1</v>
      </c>
      <c r="F432" s="37">
        <v>3</v>
      </c>
      <c r="G432" s="37">
        <v>6</v>
      </c>
      <c r="H432" s="37">
        <v>3000</v>
      </c>
      <c r="I432" s="37">
        <v>3300</v>
      </c>
      <c r="J432" s="37">
        <v>333</v>
      </c>
      <c r="K432" s="133">
        <v>3</v>
      </c>
      <c r="L432" s="133"/>
      <c r="M432" s="113" t="s">
        <v>337</v>
      </c>
      <c r="N432" s="114">
        <f>IFERROR(VLOOKUP($B432,[5]MEX!$B$51:$S$1084,13,0),0)</f>
        <v>0</v>
      </c>
      <c r="O432" s="114">
        <f>IFERROR(VLOOKUP($B432,[5]MEX!$B$51:$S$1084,14,0),0)</f>
        <v>0</v>
      </c>
      <c r="P432" s="114">
        <f t="shared" si="317"/>
        <v>0</v>
      </c>
      <c r="Q432" s="115" t="s">
        <v>176</v>
      </c>
      <c r="R432" s="116">
        <f>IFERROR(VLOOKUP($B432,[5]MEX!$B$51:$S$1084,17,0),0)</f>
        <v>0</v>
      </c>
      <c r="S432" s="116">
        <f>IFERROR(VLOOKUP($B432,[5]MEX!$B$51:$S$1084,18,0),0)</f>
        <v>0</v>
      </c>
      <c r="T432" s="114">
        <v>0</v>
      </c>
      <c r="U432" s="114">
        <v>0</v>
      </c>
      <c r="V432" s="114">
        <v>0</v>
      </c>
      <c r="W432" s="114">
        <v>0</v>
      </c>
      <c r="X432" s="114">
        <v>0</v>
      </c>
      <c r="Y432" s="114">
        <v>0</v>
      </c>
      <c r="Z432" s="114">
        <v>0</v>
      </c>
      <c r="AA432" s="114">
        <v>0</v>
      </c>
      <c r="AB432" s="114">
        <f t="shared" si="342"/>
        <v>0</v>
      </c>
      <c r="AC432" s="114">
        <f t="shared" si="342"/>
        <v>0</v>
      </c>
      <c r="AD432" s="114">
        <f t="shared" si="304"/>
        <v>0</v>
      </c>
      <c r="AE432" s="114">
        <v>0</v>
      </c>
      <c r="AF432" s="114">
        <v>0</v>
      </c>
      <c r="AG432" s="114">
        <f t="shared" si="305"/>
        <v>0</v>
      </c>
      <c r="AH432" s="114">
        <v>0</v>
      </c>
      <c r="AI432" s="114">
        <v>0</v>
      </c>
      <c r="AJ432" s="114">
        <f t="shared" si="306"/>
        <v>0</v>
      </c>
      <c r="AK432" s="114">
        <v>0</v>
      </c>
      <c r="AL432" s="114">
        <v>0</v>
      </c>
      <c r="AM432" s="114">
        <f t="shared" si="307"/>
        <v>0</v>
      </c>
      <c r="AN432" s="114">
        <v>0</v>
      </c>
      <c r="AO432" s="114">
        <v>0</v>
      </c>
      <c r="AP432" s="114">
        <f t="shared" si="308"/>
        <v>0</v>
      </c>
      <c r="AQ432" s="114">
        <f t="shared" si="343"/>
        <v>0</v>
      </c>
      <c r="AR432" s="114">
        <f t="shared" si="343"/>
        <v>0</v>
      </c>
      <c r="AS432" s="114">
        <f t="shared" si="309"/>
        <v>0</v>
      </c>
      <c r="AT432" s="114">
        <f t="shared" si="344"/>
        <v>0</v>
      </c>
      <c r="AU432" s="114">
        <f t="shared" si="344"/>
        <v>0</v>
      </c>
      <c r="AV432" s="114">
        <v>0</v>
      </c>
      <c r="AW432" s="114">
        <v>0</v>
      </c>
      <c r="AX432" s="114">
        <v>0</v>
      </c>
      <c r="AY432" s="114">
        <v>0</v>
      </c>
      <c r="AZ432" s="114">
        <f t="shared" si="315"/>
        <v>0</v>
      </c>
      <c r="BA432" s="114">
        <f t="shared" si="315"/>
        <v>0</v>
      </c>
    </row>
    <row r="433" spans="2:53" ht="58.5" hidden="1">
      <c r="B433" s="73" t="str">
        <f t="shared" si="326"/>
        <v>136300033003334</v>
      </c>
      <c r="C433" s="157">
        <v>2023</v>
      </c>
      <c r="D433" s="111">
        <v>15</v>
      </c>
      <c r="E433" s="37">
        <v>1</v>
      </c>
      <c r="F433" s="37">
        <v>3</v>
      </c>
      <c r="G433" s="37">
        <v>6</v>
      </c>
      <c r="H433" s="37">
        <v>3000</v>
      </c>
      <c r="I433" s="37">
        <v>3300</v>
      </c>
      <c r="J433" s="37">
        <v>333</v>
      </c>
      <c r="K433" s="133">
        <v>4</v>
      </c>
      <c r="L433" s="133"/>
      <c r="M433" s="113" t="s">
        <v>338</v>
      </c>
      <c r="N433" s="114">
        <f>IFERROR(VLOOKUP($B433,[5]MEX!$B$51:$S$1084,13,0),0)</f>
        <v>0</v>
      </c>
      <c r="O433" s="114">
        <f>IFERROR(VLOOKUP($B433,[5]MEX!$B$51:$S$1084,14,0),0)</f>
        <v>0</v>
      </c>
      <c r="P433" s="114">
        <f t="shared" si="317"/>
        <v>0</v>
      </c>
      <c r="Q433" s="115" t="s">
        <v>176</v>
      </c>
      <c r="R433" s="116">
        <f>IFERROR(VLOOKUP($B433,[5]MEX!$B$51:$S$1084,17,0),0)</f>
        <v>0</v>
      </c>
      <c r="S433" s="116">
        <f>IFERROR(VLOOKUP($B433,[5]MEX!$B$51:$S$1084,18,0),0)</f>
        <v>0</v>
      </c>
      <c r="T433" s="114">
        <v>0</v>
      </c>
      <c r="U433" s="114">
        <v>0</v>
      </c>
      <c r="V433" s="114">
        <v>0</v>
      </c>
      <c r="W433" s="114">
        <v>0</v>
      </c>
      <c r="X433" s="114">
        <v>0</v>
      </c>
      <c r="Y433" s="114">
        <v>0</v>
      </c>
      <c r="Z433" s="114">
        <v>0</v>
      </c>
      <c r="AA433" s="114">
        <v>0</v>
      </c>
      <c r="AB433" s="114">
        <f t="shared" si="342"/>
        <v>0</v>
      </c>
      <c r="AC433" s="114">
        <f t="shared" si="342"/>
        <v>0</v>
      </c>
      <c r="AD433" s="114">
        <f t="shared" si="304"/>
        <v>0</v>
      </c>
      <c r="AE433" s="114">
        <v>0</v>
      </c>
      <c r="AF433" s="114">
        <v>0</v>
      </c>
      <c r="AG433" s="114">
        <f t="shared" si="305"/>
        <v>0</v>
      </c>
      <c r="AH433" s="114">
        <v>0</v>
      </c>
      <c r="AI433" s="114">
        <v>0</v>
      </c>
      <c r="AJ433" s="114">
        <f t="shared" si="306"/>
        <v>0</v>
      </c>
      <c r="AK433" s="114">
        <v>0</v>
      </c>
      <c r="AL433" s="114">
        <v>0</v>
      </c>
      <c r="AM433" s="114">
        <f t="shared" si="307"/>
        <v>0</v>
      </c>
      <c r="AN433" s="114">
        <v>0</v>
      </c>
      <c r="AO433" s="114">
        <v>0</v>
      </c>
      <c r="AP433" s="114">
        <f t="shared" si="308"/>
        <v>0</v>
      </c>
      <c r="AQ433" s="114">
        <f t="shared" si="343"/>
        <v>0</v>
      </c>
      <c r="AR433" s="114">
        <f t="shared" si="343"/>
        <v>0</v>
      </c>
      <c r="AS433" s="114">
        <f t="shared" si="309"/>
        <v>0</v>
      </c>
      <c r="AT433" s="114">
        <f t="shared" si="344"/>
        <v>0</v>
      </c>
      <c r="AU433" s="114">
        <f t="shared" si="344"/>
        <v>0</v>
      </c>
      <c r="AV433" s="114">
        <v>0</v>
      </c>
      <c r="AW433" s="114">
        <v>0</v>
      </c>
      <c r="AX433" s="114">
        <v>0</v>
      </c>
      <c r="AY433" s="114">
        <v>0</v>
      </c>
      <c r="AZ433" s="114">
        <f t="shared" si="315"/>
        <v>0</v>
      </c>
      <c r="BA433" s="114">
        <f t="shared" si="315"/>
        <v>0</v>
      </c>
    </row>
    <row r="434" spans="2:53" ht="29.25">
      <c r="B434" s="73" t="str">
        <f t="shared" si="326"/>
        <v>1365000</v>
      </c>
      <c r="C434" s="126">
        <v>2023</v>
      </c>
      <c r="D434" s="126">
        <v>15</v>
      </c>
      <c r="E434" s="126">
        <v>1</v>
      </c>
      <c r="F434" s="126">
        <v>3</v>
      </c>
      <c r="G434" s="126">
        <v>6</v>
      </c>
      <c r="H434" s="126">
        <v>5000</v>
      </c>
      <c r="I434" s="126"/>
      <c r="J434" s="126"/>
      <c r="K434" s="126"/>
      <c r="L434" s="126"/>
      <c r="M434" s="95" t="s">
        <v>130</v>
      </c>
      <c r="N434" s="96">
        <f>+N435+N444+N450+N592</f>
        <v>4000000</v>
      </c>
      <c r="O434" s="96">
        <f>+O435+O444+O450+O592</f>
        <v>0</v>
      </c>
      <c r="P434" s="96">
        <f t="shared" si="317"/>
        <v>4000000</v>
      </c>
      <c r="Q434" s="97"/>
      <c r="R434" s="97"/>
      <c r="S434" s="97"/>
      <c r="T434" s="96">
        <f>+T435+T444+T450+T592</f>
        <v>0</v>
      </c>
      <c r="U434" s="96">
        <f t="shared" ref="U434:AC434" si="345">+U435+U444+U450+U592</f>
        <v>0</v>
      </c>
      <c r="V434" s="96">
        <f t="shared" si="345"/>
        <v>0</v>
      </c>
      <c r="W434" s="96">
        <f t="shared" si="345"/>
        <v>0</v>
      </c>
      <c r="X434" s="96">
        <f t="shared" si="345"/>
        <v>0</v>
      </c>
      <c r="Y434" s="96">
        <f t="shared" si="345"/>
        <v>0</v>
      </c>
      <c r="Z434" s="96">
        <f t="shared" si="345"/>
        <v>0</v>
      </c>
      <c r="AA434" s="96">
        <f t="shared" si="345"/>
        <v>0</v>
      </c>
      <c r="AB434" s="96">
        <f t="shared" si="345"/>
        <v>4000000</v>
      </c>
      <c r="AC434" s="96">
        <f t="shared" si="345"/>
        <v>0</v>
      </c>
      <c r="AD434" s="96">
        <f t="shared" si="304"/>
        <v>4000000</v>
      </c>
      <c r="AE434" s="96">
        <f>+AE435+AE444+AE450+AE592</f>
        <v>0</v>
      </c>
      <c r="AF434" s="96">
        <f>+AF435+AF444+AF450+AF592</f>
        <v>0</v>
      </c>
      <c r="AG434" s="96">
        <f t="shared" si="305"/>
        <v>0</v>
      </c>
      <c r="AH434" s="96">
        <f>+AH435+AH444+AH450+AH592</f>
        <v>0</v>
      </c>
      <c r="AI434" s="96">
        <f>+AI435+AI444+AI450+AI592</f>
        <v>0</v>
      </c>
      <c r="AJ434" s="96">
        <f t="shared" si="306"/>
        <v>0</v>
      </c>
      <c r="AK434" s="96">
        <f>+AK435+AK444+AK450+AK592</f>
        <v>0</v>
      </c>
      <c r="AL434" s="96">
        <f>+AL435+AL444+AL450+AL592</f>
        <v>0</v>
      </c>
      <c r="AM434" s="96">
        <f t="shared" si="307"/>
        <v>0</v>
      </c>
      <c r="AN434" s="96">
        <f>+AN435+AN444+AN450+AN592</f>
        <v>0</v>
      </c>
      <c r="AO434" s="96">
        <f>+AO435+AO444+AO450+AO592</f>
        <v>0</v>
      </c>
      <c r="AP434" s="96">
        <f t="shared" si="308"/>
        <v>0</v>
      </c>
      <c r="AQ434" s="96">
        <f>+AQ435+AQ444+AQ450+AQ592</f>
        <v>4000000</v>
      </c>
      <c r="AR434" s="96">
        <f>+AR435+AR444+AR450+AR592</f>
        <v>0</v>
      </c>
      <c r="AS434" s="96">
        <f t="shared" si="309"/>
        <v>4000000</v>
      </c>
      <c r="AT434" s="96"/>
      <c r="AU434" s="96"/>
      <c r="AV434" s="96"/>
      <c r="AW434" s="96"/>
      <c r="AX434" s="96"/>
      <c r="AY434" s="96"/>
      <c r="AZ434" s="96"/>
      <c r="BA434" s="96"/>
    </row>
    <row r="435" spans="2:53" ht="29.25" hidden="1">
      <c r="B435" s="73" t="str">
        <f t="shared" si="326"/>
        <v>13650005100</v>
      </c>
      <c r="C435" s="127">
        <v>2023</v>
      </c>
      <c r="D435" s="127">
        <v>15</v>
      </c>
      <c r="E435" s="127">
        <v>1</v>
      </c>
      <c r="F435" s="127">
        <v>3</v>
      </c>
      <c r="G435" s="127">
        <v>6</v>
      </c>
      <c r="H435" s="127">
        <v>5000</v>
      </c>
      <c r="I435" s="127">
        <v>5100</v>
      </c>
      <c r="J435" s="127"/>
      <c r="K435" s="161"/>
      <c r="L435" s="161"/>
      <c r="M435" s="101" t="s">
        <v>131</v>
      </c>
      <c r="N435" s="102">
        <f>+N436</f>
        <v>0</v>
      </c>
      <c r="O435" s="102">
        <f>+O436</f>
        <v>0</v>
      </c>
      <c r="P435" s="102">
        <f t="shared" si="317"/>
        <v>0</v>
      </c>
      <c r="Q435" s="161"/>
      <c r="R435" s="161"/>
      <c r="S435" s="161"/>
      <c r="T435" s="102">
        <f>+T436</f>
        <v>0</v>
      </c>
      <c r="U435" s="102">
        <f t="shared" ref="U435:AC435" si="346">+U436</f>
        <v>0</v>
      </c>
      <c r="V435" s="102">
        <f t="shared" si="346"/>
        <v>0</v>
      </c>
      <c r="W435" s="102">
        <f t="shared" si="346"/>
        <v>0</v>
      </c>
      <c r="X435" s="102">
        <f t="shared" si="346"/>
        <v>0</v>
      </c>
      <c r="Y435" s="102">
        <f t="shared" si="346"/>
        <v>0</v>
      </c>
      <c r="Z435" s="102">
        <f t="shared" si="346"/>
        <v>0</v>
      </c>
      <c r="AA435" s="102">
        <f t="shared" si="346"/>
        <v>0</v>
      </c>
      <c r="AB435" s="102">
        <f t="shared" si="346"/>
        <v>0</v>
      </c>
      <c r="AC435" s="102">
        <f t="shared" si="346"/>
        <v>0</v>
      </c>
      <c r="AD435" s="102">
        <f t="shared" si="304"/>
        <v>0</v>
      </c>
      <c r="AE435" s="102">
        <f>+AE436</f>
        <v>0</v>
      </c>
      <c r="AF435" s="102">
        <f>+AF436</f>
        <v>0</v>
      </c>
      <c r="AG435" s="102">
        <f t="shared" si="305"/>
        <v>0</v>
      </c>
      <c r="AH435" s="102">
        <f>+AH436</f>
        <v>0</v>
      </c>
      <c r="AI435" s="102">
        <f>+AI436</f>
        <v>0</v>
      </c>
      <c r="AJ435" s="102">
        <f t="shared" si="306"/>
        <v>0</v>
      </c>
      <c r="AK435" s="102">
        <f>+AK436</f>
        <v>0</v>
      </c>
      <c r="AL435" s="102">
        <f>+AL436</f>
        <v>0</v>
      </c>
      <c r="AM435" s="102">
        <f t="shared" si="307"/>
        <v>0</v>
      </c>
      <c r="AN435" s="102">
        <f>+AN436</f>
        <v>0</v>
      </c>
      <c r="AO435" s="102">
        <f>+AO436</f>
        <v>0</v>
      </c>
      <c r="AP435" s="102">
        <f t="shared" si="308"/>
        <v>0</v>
      </c>
      <c r="AQ435" s="102">
        <f>+AQ436</f>
        <v>0</v>
      </c>
      <c r="AR435" s="102">
        <f>+AR436</f>
        <v>0</v>
      </c>
      <c r="AS435" s="102">
        <f t="shared" si="309"/>
        <v>0</v>
      </c>
      <c r="AT435" s="102"/>
      <c r="AU435" s="102"/>
      <c r="AV435" s="102"/>
      <c r="AW435" s="102"/>
      <c r="AX435" s="102"/>
      <c r="AY435" s="102"/>
      <c r="AZ435" s="102"/>
      <c r="BA435" s="102"/>
    </row>
    <row r="436" spans="2:53" ht="58.5" hidden="1">
      <c r="B436" s="73" t="str">
        <f t="shared" si="326"/>
        <v>13650005100515</v>
      </c>
      <c r="C436" s="130">
        <v>2023</v>
      </c>
      <c r="D436" s="130">
        <v>15</v>
      </c>
      <c r="E436" s="130">
        <v>1</v>
      </c>
      <c r="F436" s="130">
        <v>3</v>
      </c>
      <c r="G436" s="130">
        <v>6</v>
      </c>
      <c r="H436" s="130">
        <v>5000</v>
      </c>
      <c r="I436" s="130">
        <v>5100</v>
      </c>
      <c r="J436" s="130">
        <v>515</v>
      </c>
      <c r="K436" s="130"/>
      <c r="L436" s="130"/>
      <c r="M436" s="107" t="s">
        <v>339</v>
      </c>
      <c r="N436" s="108">
        <f>SUM(N437:N443)</f>
        <v>0</v>
      </c>
      <c r="O436" s="108">
        <f>SUM(O437:O443)</f>
        <v>0</v>
      </c>
      <c r="P436" s="108">
        <f t="shared" si="317"/>
        <v>0</v>
      </c>
      <c r="Q436" s="109"/>
      <c r="R436" s="109"/>
      <c r="S436" s="109"/>
      <c r="T436" s="108">
        <f>SUM(T437:T443)</f>
        <v>0</v>
      </c>
      <c r="U436" s="108">
        <f t="shared" ref="U436:AC436" si="347">SUM(U437:U443)</f>
        <v>0</v>
      </c>
      <c r="V436" s="108">
        <f t="shared" si="347"/>
        <v>0</v>
      </c>
      <c r="W436" s="108">
        <f t="shared" si="347"/>
        <v>0</v>
      </c>
      <c r="X436" s="108">
        <f t="shared" si="347"/>
        <v>0</v>
      </c>
      <c r="Y436" s="108">
        <f t="shared" si="347"/>
        <v>0</v>
      </c>
      <c r="Z436" s="108">
        <f t="shared" si="347"/>
        <v>0</v>
      </c>
      <c r="AA436" s="108">
        <f t="shared" si="347"/>
        <v>0</v>
      </c>
      <c r="AB436" s="108">
        <f t="shared" si="347"/>
        <v>0</v>
      </c>
      <c r="AC436" s="108">
        <f t="shared" si="347"/>
        <v>0</v>
      </c>
      <c r="AD436" s="108">
        <f t="shared" ref="AD436:AD499" si="348">+AC436+AB436</f>
        <v>0</v>
      </c>
      <c r="AE436" s="108">
        <f>SUM(AE437:AE443)</f>
        <v>0</v>
      </c>
      <c r="AF436" s="108">
        <f>SUM(AF437:AF443)</f>
        <v>0</v>
      </c>
      <c r="AG436" s="108">
        <f t="shared" ref="AG436:AG499" si="349">+AF436+AE436</f>
        <v>0</v>
      </c>
      <c r="AH436" s="108">
        <f>SUM(AH437:AH443)</f>
        <v>0</v>
      </c>
      <c r="AI436" s="108">
        <f>SUM(AI437:AI443)</f>
        <v>0</v>
      </c>
      <c r="AJ436" s="108">
        <f t="shared" ref="AJ436:AJ499" si="350">+AI436+AH436</f>
        <v>0</v>
      </c>
      <c r="AK436" s="108">
        <f>SUM(AK437:AK443)</f>
        <v>0</v>
      </c>
      <c r="AL436" s="108">
        <f>SUM(AL437:AL443)</f>
        <v>0</v>
      </c>
      <c r="AM436" s="108">
        <f t="shared" ref="AM436:AM499" si="351">+AL436+AK436</f>
        <v>0</v>
      </c>
      <c r="AN436" s="108">
        <f>SUM(AN437:AN443)</f>
        <v>0</v>
      </c>
      <c r="AO436" s="108">
        <f>SUM(AO437:AO443)</f>
        <v>0</v>
      </c>
      <c r="AP436" s="108">
        <f t="shared" ref="AP436:AP499" si="352">+AO436+AN436</f>
        <v>0</v>
      </c>
      <c r="AQ436" s="108">
        <f>SUM(AQ437:AQ443)</f>
        <v>0</v>
      </c>
      <c r="AR436" s="108">
        <f>SUM(AR437:AR443)</f>
        <v>0</v>
      </c>
      <c r="AS436" s="108">
        <f t="shared" ref="AS436:AS499" si="353">+AR436+AQ436</f>
        <v>0</v>
      </c>
      <c r="AT436" s="108"/>
      <c r="AU436" s="108"/>
      <c r="AV436" s="108"/>
      <c r="AW436" s="108"/>
      <c r="AX436" s="108"/>
      <c r="AY436" s="108"/>
      <c r="AZ436" s="108"/>
      <c r="BA436" s="108"/>
    </row>
    <row r="437" spans="2:53" ht="29.25" hidden="1">
      <c r="B437" s="73" t="str">
        <f t="shared" si="326"/>
        <v>136500051005151</v>
      </c>
      <c r="C437" s="157">
        <v>2023</v>
      </c>
      <c r="D437" s="111">
        <v>15</v>
      </c>
      <c r="E437" s="37">
        <v>1</v>
      </c>
      <c r="F437" s="37">
        <v>3</v>
      </c>
      <c r="G437" s="37">
        <v>6</v>
      </c>
      <c r="H437" s="37">
        <v>5000</v>
      </c>
      <c r="I437" s="37">
        <v>5100</v>
      </c>
      <c r="J437" s="37">
        <v>515</v>
      </c>
      <c r="K437" s="133">
        <v>1</v>
      </c>
      <c r="L437" s="133"/>
      <c r="M437" s="113" t="s">
        <v>179</v>
      </c>
      <c r="N437" s="114">
        <f>IFERROR(VLOOKUP($B437,[5]MEX!$B$51:$S$1084,13,0),0)</f>
        <v>0</v>
      </c>
      <c r="O437" s="114">
        <f>IFERROR(VLOOKUP($B437,[5]MEX!$B$51:$S$1084,14,0),0)</f>
        <v>0</v>
      </c>
      <c r="P437" s="114">
        <f t="shared" si="317"/>
        <v>0</v>
      </c>
      <c r="Q437" s="115" t="s">
        <v>60</v>
      </c>
      <c r="R437" s="116">
        <f>IFERROR(VLOOKUP($B437,[5]MEX!$B$51:$S$1084,17,0),0)</f>
        <v>0</v>
      </c>
      <c r="S437" s="116">
        <f>IFERROR(VLOOKUP($B437,[5]MEX!$B$51:$S$1084,18,0),0)</f>
        <v>0</v>
      </c>
      <c r="T437" s="114">
        <v>0</v>
      </c>
      <c r="U437" s="114">
        <v>0</v>
      </c>
      <c r="V437" s="114">
        <v>0</v>
      </c>
      <c r="W437" s="114">
        <v>0</v>
      </c>
      <c r="X437" s="114">
        <v>0</v>
      </c>
      <c r="Y437" s="114">
        <v>0</v>
      </c>
      <c r="Z437" s="114">
        <v>0</v>
      </c>
      <c r="AA437" s="114">
        <v>0</v>
      </c>
      <c r="AB437" s="114">
        <f t="shared" ref="AB437:AC443" si="354">N437+T437-X437</f>
        <v>0</v>
      </c>
      <c r="AC437" s="114">
        <f t="shared" si="354"/>
        <v>0</v>
      </c>
      <c r="AD437" s="114">
        <f t="shared" si="348"/>
        <v>0</v>
      </c>
      <c r="AE437" s="114">
        <v>0</v>
      </c>
      <c r="AF437" s="114">
        <v>0</v>
      </c>
      <c r="AG437" s="114">
        <f t="shared" si="349"/>
        <v>0</v>
      </c>
      <c r="AH437" s="114">
        <v>0</v>
      </c>
      <c r="AI437" s="114">
        <v>0</v>
      </c>
      <c r="AJ437" s="114">
        <f t="shared" si="350"/>
        <v>0</v>
      </c>
      <c r="AK437" s="114">
        <v>0</v>
      </c>
      <c r="AL437" s="114">
        <v>0</v>
      </c>
      <c r="AM437" s="114">
        <f t="shared" si="351"/>
        <v>0</v>
      </c>
      <c r="AN437" s="114">
        <v>0</v>
      </c>
      <c r="AO437" s="114">
        <v>0</v>
      </c>
      <c r="AP437" s="114">
        <f t="shared" si="352"/>
        <v>0</v>
      </c>
      <c r="AQ437" s="114">
        <f t="shared" ref="AQ437:AR443" si="355">AB437-AE437-AH437-AK437-AN437</f>
        <v>0</v>
      </c>
      <c r="AR437" s="114">
        <f t="shared" si="355"/>
        <v>0</v>
      </c>
      <c r="AS437" s="114">
        <f t="shared" si="353"/>
        <v>0</v>
      </c>
      <c r="AT437" s="114">
        <f t="shared" ref="AT437:AU443" si="356">R437+V437-Z437</f>
        <v>0</v>
      </c>
      <c r="AU437" s="114">
        <f t="shared" si="356"/>
        <v>0</v>
      </c>
      <c r="AV437" s="114">
        <v>0</v>
      </c>
      <c r="AW437" s="114">
        <v>0</v>
      </c>
      <c r="AX437" s="114">
        <v>0</v>
      </c>
      <c r="AY437" s="114">
        <v>0</v>
      </c>
      <c r="AZ437" s="114">
        <f t="shared" si="315"/>
        <v>0</v>
      </c>
      <c r="BA437" s="114">
        <f t="shared" si="315"/>
        <v>0</v>
      </c>
    </row>
    <row r="438" spans="2:53" ht="29.25" hidden="1">
      <c r="B438" s="73" t="str">
        <f t="shared" si="326"/>
        <v>136500051005152</v>
      </c>
      <c r="C438" s="157">
        <v>2023</v>
      </c>
      <c r="D438" s="111">
        <v>15</v>
      </c>
      <c r="E438" s="37">
        <v>1</v>
      </c>
      <c r="F438" s="37">
        <v>3</v>
      </c>
      <c r="G438" s="37">
        <v>6</v>
      </c>
      <c r="H438" s="37">
        <v>5000</v>
      </c>
      <c r="I438" s="37">
        <v>5100</v>
      </c>
      <c r="J438" s="37">
        <v>515</v>
      </c>
      <c r="K438" s="133">
        <v>2</v>
      </c>
      <c r="L438" s="133"/>
      <c r="M438" s="113" t="s">
        <v>289</v>
      </c>
      <c r="N438" s="114">
        <f>IFERROR(VLOOKUP($B438,[5]MEX!$B$51:$S$1084,13,0),0)</f>
        <v>0</v>
      </c>
      <c r="O438" s="114">
        <f>IFERROR(VLOOKUP($B438,[5]MEX!$B$51:$S$1084,14,0),0)</f>
        <v>0</v>
      </c>
      <c r="P438" s="114">
        <f t="shared" si="317"/>
        <v>0</v>
      </c>
      <c r="Q438" s="115" t="s">
        <v>60</v>
      </c>
      <c r="R438" s="116">
        <f>IFERROR(VLOOKUP($B438,[5]MEX!$B$51:$S$1084,17,0),0)</f>
        <v>0</v>
      </c>
      <c r="S438" s="116">
        <f>IFERROR(VLOOKUP($B438,[5]MEX!$B$51:$S$1084,18,0),0)</f>
        <v>0</v>
      </c>
      <c r="T438" s="114">
        <v>0</v>
      </c>
      <c r="U438" s="114">
        <v>0</v>
      </c>
      <c r="V438" s="114">
        <v>0</v>
      </c>
      <c r="W438" s="114">
        <v>0</v>
      </c>
      <c r="X438" s="114">
        <v>0</v>
      </c>
      <c r="Y438" s="114">
        <v>0</v>
      </c>
      <c r="Z438" s="114">
        <v>0</v>
      </c>
      <c r="AA438" s="114">
        <v>0</v>
      </c>
      <c r="AB438" s="114">
        <f t="shared" si="354"/>
        <v>0</v>
      </c>
      <c r="AC438" s="114">
        <f t="shared" si="354"/>
        <v>0</v>
      </c>
      <c r="AD438" s="114">
        <f t="shared" si="348"/>
        <v>0</v>
      </c>
      <c r="AE438" s="114">
        <v>0</v>
      </c>
      <c r="AF438" s="114">
        <v>0</v>
      </c>
      <c r="AG438" s="114">
        <f t="shared" si="349"/>
        <v>0</v>
      </c>
      <c r="AH438" s="114">
        <v>0</v>
      </c>
      <c r="AI438" s="114">
        <v>0</v>
      </c>
      <c r="AJ438" s="114">
        <f t="shared" si="350"/>
        <v>0</v>
      </c>
      <c r="AK438" s="114">
        <v>0</v>
      </c>
      <c r="AL438" s="114">
        <v>0</v>
      </c>
      <c r="AM438" s="114">
        <f t="shared" si="351"/>
        <v>0</v>
      </c>
      <c r="AN438" s="114">
        <v>0</v>
      </c>
      <c r="AO438" s="114">
        <v>0</v>
      </c>
      <c r="AP438" s="114">
        <f t="shared" si="352"/>
        <v>0</v>
      </c>
      <c r="AQ438" s="114">
        <f t="shared" si="355"/>
        <v>0</v>
      </c>
      <c r="AR438" s="114">
        <f t="shared" si="355"/>
        <v>0</v>
      </c>
      <c r="AS438" s="114">
        <f t="shared" si="353"/>
        <v>0</v>
      </c>
      <c r="AT438" s="114">
        <f t="shared" si="356"/>
        <v>0</v>
      </c>
      <c r="AU438" s="114">
        <f t="shared" si="356"/>
        <v>0</v>
      </c>
      <c r="AV438" s="114">
        <v>0</v>
      </c>
      <c r="AW438" s="114">
        <v>0</v>
      </c>
      <c r="AX438" s="114">
        <v>0</v>
      </c>
      <c r="AY438" s="114">
        <v>0</v>
      </c>
      <c r="AZ438" s="114">
        <f t="shared" si="315"/>
        <v>0</v>
      </c>
      <c r="BA438" s="114">
        <f t="shared" si="315"/>
        <v>0</v>
      </c>
    </row>
    <row r="439" spans="2:53" ht="29.25" hidden="1">
      <c r="B439" s="73" t="str">
        <f t="shared" si="326"/>
        <v>136500051005153</v>
      </c>
      <c r="C439" s="157">
        <v>2023</v>
      </c>
      <c r="D439" s="111">
        <v>15</v>
      </c>
      <c r="E439" s="37">
        <v>1</v>
      </c>
      <c r="F439" s="37">
        <v>3</v>
      </c>
      <c r="G439" s="37">
        <v>6</v>
      </c>
      <c r="H439" s="37">
        <v>5000</v>
      </c>
      <c r="I439" s="37">
        <v>5100</v>
      </c>
      <c r="J439" s="37">
        <v>515</v>
      </c>
      <c r="K439" s="133">
        <v>3</v>
      </c>
      <c r="L439" s="133"/>
      <c r="M439" s="113" t="s">
        <v>181</v>
      </c>
      <c r="N439" s="114">
        <f>IFERROR(VLOOKUP($B439,[5]MEX!$B$51:$S$1084,13,0),0)</f>
        <v>0</v>
      </c>
      <c r="O439" s="114">
        <f>IFERROR(VLOOKUP($B439,[5]MEX!$B$51:$S$1084,14,0),0)</f>
        <v>0</v>
      </c>
      <c r="P439" s="114">
        <f t="shared" si="317"/>
        <v>0</v>
      </c>
      <c r="Q439" s="115" t="s">
        <v>60</v>
      </c>
      <c r="R439" s="116">
        <f>IFERROR(VLOOKUP($B439,[5]MEX!$B$51:$S$1084,17,0),0)</f>
        <v>0</v>
      </c>
      <c r="S439" s="116">
        <f>IFERROR(VLOOKUP($B439,[5]MEX!$B$51:$S$1084,18,0),0)</f>
        <v>0</v>
      </c>
      <c r="T439" s="114">
        <v>0</v>
      </c>
      <c r="U439" s="114">
        <v>0</v>
      </c>
      <c r="V439" s="114">
        <v>0</v>
      </c>
      <c r="W439" s="114">
        <v>0</v>
      </c>
      <c r="X439" s="114">
        <v>0</v>
      </c>
      <c r="Y439" s="114">
        <v>0</v>
      </c>
      <c r="Z439" s="114">
        <v>0</v>
      </c>
      <c r="AA439" s="114">
        <v>0</v>
      </c>
      <c r="AB439" s="114">
        <f t="shared" si="354"/>
        <v>0</v>
      </c>
      <c r="AC439" s="114">
        <f t="shared" si="354"/>
        <v>0</v>
      </c>
      <c r="AD439" s="114">
        <f t="shared" si="348"/>
        <v>0</v>
      </c>
      <c r="AE439" s="114">
        <v>0</v>
      </c>
      <c r="AF439" s="114">
        <v>0</v>
      </c>
      <c r="AG439" s="114">
        <f t="shared" si="349"/>
        <v>0</v>
      </c>
      <c r="AH439" s="114">
        <v>0</v>
      </c>
      <c r="AI439" s="114">
        <v>0</v>
      </c>
      <c r="AJ439" s="114">
        <f t="shared" si="350"/>
        <v>0</v>
      </c>
      <c r="AK439" s="114">
        <v>0</v>
      </c>
      <c r="AL439" s="114">
        <v>0</v>
      </c>
      <c r="AM439" s="114">
        <f t="shared" si="351"/>
        <v>0</v>
      </c>
      <c r="AN439" s="114">
        <v>0</v>
      </c>
      <c r="AO439" s="114">
        <v>0</v>
      </c>
      <c r="AP439" s="114">
        <f t="shared" si="352"/>
        <v>0</v>
      </c>
      <c r="AQ439" s="114">
        <f t="shared" si="355"/>
        <v>0</v>
      </c>
      <c r="AR439" s="114">
        <f t="shared" si="355"/>
        <v>0</v>
      </c>
      <c r="AS439" s="114">
        <f t="shared" si="353"/>
        <v>0</v>
      </c>
      <c r="AT439" s="114">
        <f t="shared" si="356"/>
        <v>0</v>
      </c>
      <c r="AU439" s="114">
        <f t="shared" si="356"/>
        <v>0</v>
      </c>
      <c r="AV439" s="114">
        <v>0</v>
      </c>
      <c r="AW439" s="114">
        <v>0</v>
      </c>
      <c r="AX439" s="114">
        <v>0</v>
      </c>
      <c r="AY439" s="114">
        <v>0</v>
      </c>
      <c r="AZ439" s="114">
        <f t="shared" si="315"/>
        <v>0</v>
      </c>
      <c r="BA439" s="114">
        <f t="shared" si="315"/>
        <v>0</v>
      </c>
    </row>
    <row r="440" spans="2:53" ht="29.25" hidden="1">
      <c r="B440" s="73" t="str">
        <f t="shared" si="326"/>
        <v>136500051005154</v>
      </c>
      <c r="C440" s="157">
        <v>2023</v>
      </c>
      <c r="D440" s="111">
        <v>15</v>
      </c>
      <c r="E440" s="37">
        <v>1</v>
      </c>
      <c r="F440" s="37">
        <v>3</v>
      </c>
      <c r="G440" s="37">
        <v>6</v>
      </c>
      <c r="H440" s="37">
        <v>5000</v>
      </c>
      <c r="I440" s="37">
        <v>5100</v>
      </c>
      <c r="J440" s="37">
        <v>515</v>
      </c>
      <c r="K440" s="133">
        <v>4</v>
      </c>
      <c r="L440" s="133"/>
      <c r="M440" s="113" t="s">
        <v>340</v>
      </c>
      <c r="N440" s="114">
        <f>IFERROR(VLOOKUP($B440,[5]MEX!$B$51:$S$1084,13,0),0)</f>
        <v>0</v>
      </c>
      <c r="O440" s="114">
        <f>IFERROR(VLOOKUP($B440,[5]MEX!$B$51:$S$1084,14,0),0)</f>
        <v>0</v>
      </c>
      <c r="P440" s="114">
        <f t="shared" si="317"/>
        <v>0</v>
      </c>
      <c r="Q440" s="115" t="s">
        <v>60</v>
      </c>
      <c r="R440" s="116">
        <f>IFERROR(VLOOKUP($B440,[5]MEX!$B$51:$S$1084,17,0),0)</f>
        <v>0</v>
      </c>
      <c r="S440" s="116">
        <f>IFERROR(VLOOKUP($B440,[5]MEX!$B$51:$S$1084,18,0),0)</f>
        <v>0</v>
      </c>
      <c r="T440" s="114">
        <v>0</v>
      </c>
      <c r="U440" s="114">
        <v>0</v>
      </c>
      <c r="V440" s="114">
        <v>0</v>
      </c>
      <c r="W440" s="114">
        <v>0</v>
      </c>
      <c r="X440" s="114">
        <v>0</v>
      </c>
      <c r="Y440" s="114">
        <v>0</v>
      </c>
      <c r="Z440" s="114">
        <v>0</v>
      </c>
      <c r="AA440" s="114">
        <v>0</v>
      </c>
      <c r="AB440" s="114">
        <f t="shared" si="354"/>
        <v>0</v>
      </c>
      <c r="AC440" s="114">
        <f t="shared" si="354"/>
        <v>0</v>
      </c>
      <c r="AD440" s="114">
        <f t="shared" si="348"/>
        <v>0</v>
      </c>
      <c r="AE440" s="114">
        <v>0</v>
      </c>
      <c r="AF440" s="114">
        <v>0</v>
      </c>
      <c r="AG440" s="114">
        <f t="shared" si="349"/>
        <v>0</v>
      </c>
      <c r="AH440" s="114">
        <v>0</v>
      </c>
      <c r="AI440" s="114">
        <v>0</v>
      </c>
      <c r="AJ440" s="114">
        <f t="shared" si="350"/>
        <v>0</v>
      </c>
      <c r="AK440" s="114">
        <v>0</v>
      </c>
      <c r="AL440" s="114">
        <v>0</v>
      </c>
      <c r="AM440" s="114">
        <f t="shared" si="351"/>
        <v>0</v>
      </c>
      <c r="AN440" s="114">
        <v>0</v>
      </c>
      <c r="AO440" s="114">
        <v>0</v>
      </c>
      <c r="AP440" s="114">
        <f t="shared" si="352"/>
        <v>0</v>
      </c>
      <c r="AQ440" s="114">
        <f t="shared" si="355"/>
        <v>0</v>
      </c>
      <c r="AR440" s="114">
        <f t="shared" si="355"/>
        <v>0</v>
      </c>
      <c r="AS440" s="114">
        <f t="shared" si="353"/>
        <v>0</v>
      </c>
      <c r="AT440" s="114">
        <f t="shared" si="356"/>
        <v>0</v>
      </c>
      <c r="AU440" s="114">
        <f t="shared" si="356"/>
        <v>0</v>
      </c>
      <c r="AV440" s="114">
        <v>0</v>
      </c>
      <c r="AW440" s="114">
        <v>0</v>
      </c>
      <c r="AX440" s="114">
        <v>0</v>
      </c>
      <c r="AY440" s="114">
        <v>0</v>
      </c>
      <c r="AZ440" s="114">
        <f t="shared" si="315"/>
        <v>0</v>
      </c>
      <c r="BA440" s="114">
        <f t="shared" si="315"/>
        <v>0</v>
      </c>
    </row>
    <row r="441" spans="2:53" ht="29.25" hidden="1">
      <c r="B441" s="73" t="str">
        <f t="shared" si="326"/>
        <v>136500051005155</v>
      </c>
      <c r="C441" s="157">
        <v>2023</v>
      </c>
      <c r="D441" s="111">
        <v>15</v>
      </c>
      <c r="E441" s="37">
        <v>1</v>
      </c>
      <c r="F441" s="37">
        <v>3</v>
      </c>
      <c r="G441" s="37">
        <v>6</v>
      </c>
      <c r="H441" s="37">
        <v>5000</v>
      </c>
      <c r="I441" s="37">
        <v>5100</v>
      </c>
      <c r="J441" s="37">
        <v>515</v>
      </c>
      <c r="K441" s="133">
        <v>5</v>
      </c>
      <c r="L441" s="133"/>
      <c r="M441" s="113" t="s">
        <v>341</v>
      </c>
      <c r="N441" s="114">
        <f>IFERROR(VLOOKUP($B441,[5]MEX!$B$51:$S$1084,13,0),0)</f>
        <v>0</v>
      </c>
      <c r="O441" s="114">
        <f>IFERROR(VLOOKUP($B441,[5]MEX!$B$51:$S$1084,14,0),0)</f>
        <v>0</v>
      </c>
      <c r="P441" s="114">
        <f t="shared" si="317"/>
        <v>0</v>
      </c>
      <c r="Q441" s="115" t="s">
        <v>60</v>
      </c>
      <c r="R441" s="116">
        <f>IFERROR(VLOOKUP($B441,[5]MEX!$B$51:$S$1084,17,0),0)</f>
        <v>0</v>
      </c>
      <c r="S441" s="116">
        <f>IFERROR(VLOOKUP($B441,[5]MEX!$B$51:$S$1084,18,0),0)</f>
        <v>0</v>
      </c>
      <c r="T441" s="114">
        <v>0</v>
      </c>
      <c r="U441" s="114">
        <v>0</v>
      </c>
      <c r="V441" s="114">
        <v>0</v>
      </c>
      <c r="W441" s="114">
        <v>0</v>
      </c>
      <c r="X441" s="114">
        <v>0</v>
      </c>
      <c r="Y441" s="114">
        <v>0</v>
      </c>
      <c r="Z441" s="114">
        <v>0</v>
      </c>
      <c r="AA441" s="114">
        <v>0</v>
      </c>
      <c r="AB441" s="114">
        <f t="shared" si="354"/>
        <v>0</v>
      </c>
      <c r="AC441" s="114">
        <f t="shared" si="354"/>
        <v>0</v>
      </c>
      <c r="AD441" s="114">
        <f t="shared" si="348"/>
        <v>0</v>
      </c>
      <c r="AE441" s="114">
        <v>0</v>
      </c>
      <c r="AF441" s="114">
        <v>0</v>
      </c>
      <c r="AG441" s="114">
        <f t="shared" si="349"/>
        <v>0</v>
      </c>
      <c r="AH441" s="114">
        <v>0</v>
      </c>
      <c r="AI441" s="114">
        <v>0</v>
      </c>
      <c r="AJ441" s="114">
        <f t="shared" si="350"/>
        <v>0</v>
      </c>
      <c r="AK441" s="114">
        <v>0</v>
      </c>
      <c r="AL441" s="114">
        <v>0</v>
      </c>
      <c r="AM441" s="114">
        <f t="shared" si="351"/>
        <v>0</v>
      </c>
      <c r="AN441" s="114">
        <v>0</v>
      </c>
      <c r="AO441" s="114">
        <v>0</v>
      </c>
      <c r="AP441" s="114">
        <f t="shared" si="352"/>
        <v>0</v>
      </c>
      <c r="AQ441" s="114">
        <f t="shared" si="355"/>
        <v>0</v>
      </c>
      <c r="AR441" s="114">
        <f t="shared" si="355"/>
        <v>0</v>
      </c>
      <c r="AS441" s="114">
        <f t="shared" si="353"/>
        <v>0</v>
      </c>
      <c r="AT441" s="114">
        <f t="shared" si="356"/>
        <v>0</v>
      </c>
      <c r="AU441" s="114">
        <f t="shared" si="356"/>
        <v>0</v>
      </c>
      <c r="AV441" s="114">
        <v>0</v>
      </c>
      <c r="AW441" s="114">
        <v>0</v>
      </c>
      <c r="AX441" s="114">
        <v>0</v>
      </c>
      <c r="AY441" s="114">
        <v>0</v>
      </c>
      <c r="AZ441" s="114">
        <f t="shared" si="315"/>
        <v>0</v>
      </c>
      <c r="BA441" s="114">
        <f t="shared" si="315"/>
        <v>0</v>
      </c>
    </row>
    <row r="442" spans="2:53" ht="29.25" hidden="1">
      <c r="B442" s="73" t="str">
        <f t="shared" si="326"/>
        <v>136500051005156</v>
      </c>
      <c r="C442" s="157">
        <v>2023</v>
      </c>
      <c r="D442" s="111">
        <v>15</v>
      </c>
      <c r="E442" s="37">
        <v>1</v>
      </c>
      <c r="F442" s="37">
        <v>3</v>
      </c>
      <c r="G442" s="37">
        <v>6</v>
      </c>
      <c r="H442" s="37">
        <v>5000</v>
      </c>
      <c r="I442" s="37">
        <v>5100</v>
      </c>
      <c r="J442" s="37">
        <v>515</v>
      </c>
      <c r="K442" s="133">
        <v>6</v>
      </c>
      <c r="L442" s="133"/>
      <c r="M442" s="113" t="s">
        <v>192</v>
      </c>
      <c r="N442" s="114">
        <f>IFERROR(VLOOKUP($B442,[5]MEX!$B$51:$S$1084,13,0),0)</f>
        <v>0</v>
      </c>
      <c r="O442" s="114">
        <f>IFERROR(VLOOKUP($B442,[5]MEX!$B$51:$S$1084,14,0),0)</f>
        <v>0</v>
      </c>
      <c r="P442" s="114">
        <f t="shared" si="317"/>
        <v>0</v>
      </c>
      <c r="Q442" s="115" t="s">
        <v>60</v>
      </c>
      <c r="R442" s="116">
        <f>IFERROR(VLOOKUP($B442,[5]MEX!$B$51:$S$1084,17,0),0)</f>
        <v>0</v>
      </c>
      <c r="S442" s="116">
        <f>IFERROR(VLOOKUP($B442,[5]MEX!$B$51:$S$1084,18,0),0)</f>
        <v>0</v>
      </c>
      <c r="T442" s="114">
        <v>0</v>
      </c>
      <c r="U442" s="114">
        <v>0</v>
      </c>
      <c r="V442" s="114">
        <v>0</v>
      </c>
      <c r="W442" s="114">
        <v>0</v>
      </c>
      <c r="X442" s="114">
        <v>0</v>
      </c>
      <c r="Y442" s="114">
        <v>0</v>
      </c>
      <c r="Z442" s="114">
        <v>0</v>
      </c>
      <c r="AA442" s="114">
        <v>0</v>
      </c>
      <c r="AB442" s="114">
        <f t="shared" si="354"/>
        <v>0</v>
      </c>
      <c r="AC442" s="114">
        <f t="shared" si="354"/>
        <v>0</v>
      </c>
      <c r="AD442" s="114">
        <f t="shared" si="348"/>
        <v>0</v>
      </c>
      <c r="AE442" s="114">
        <v>0</v>
      </c>
      <c r="AF442" s="114">
        <v>0</v>
      </c>
      <c r="AG442" s="114">
        <f t="shared" si="349"/>
        <v>0</v>
      </c>
      <c r="AH442" s="114">
        <v>0</v>
      </c>
      <c r="AI442" s="114">
        <v>0</v>
      </c>
      <c r="AJ442" s="114">
        <f t="shared" si="350"/>
        <v>0</v>
      </c>
      <c r="AK442" s="114">
        <v>0</v>
      </c>
      <c r="AL442" s="114">
        <v>0</v>
      </c>
      <c r="AM442" s="114">
        <f t="shared" si="351"/>
        <v>0</v>
      </c>
      <c r="AN442" s="114">
        <v>0</v>
      </c>
      <c r="AO442" s="114">
        <v>0</v>
      </c>
      <c r="AP442" s="114">
        <f t="shared" si="352"/>
        <v>0</v>
      </c>
      <c r="AQ442" s="114">
        <f t="shared" si="355"/>
        <v>0</v>
      </c>
      <c r="AR442" s="114">
        <f t="shared" si="355"/>
        <v>0</v>
      </c>
      <c r="AS442" s="114">
        <f t="shared" si="353"/>
        <v>0</v>
      </c>
      <c r="AT442" s="114">
        <f t="shared" si="356"/>
        <v>0</v>
      </c>
      <c r="AU442" s="114">
        <f t="shared" si="356"/>
        <v>0</v>
      </c>
      <c r="AV442" s="114">
        <v>0</v>
      </c>
      <c r="AW442" s="114">
        <v>0</v>
      </c>
      <c r="AX442" s="114">
        <v>0</v>
      </c>
      <c r="AY442" s="114">
        <v>0</v>
      </c>
      <c r="AZ442" s="114">
        <f t="shared" si="315"/>
        <v>0</v>
      </c>
      <c r="BA442" s="114">
        <f t="shared" si="315"/>
        <v>0</v>
      </c>
    </row>
    <row r="443" spans="2:53" ht="29.25" hidden="1">
      <c r="B443" s="73" t="str">
        <f t="shared" si="326"/>
        <v>136500051005157</v>
      </c>
      <c r="C443" s="157">
        <v>2023</v>
      </c>
      <c r="D443" s="111">
        <v>15</v>
      </c>
      <c r="E443" s="37">
        <v>1</v>
      </c>
      <c r="F443" s="37">
        <v>3</v>
      </c>
      <c r="G443" s="37">
        <v>6</v>
      </c>
      <c r="H443" s="37">
        <v>5000</v>
      </c>
      <c r="I443" s="37">
        <v>5100</v>
      </c>
      <c r="J443" s="37">
        <v>515</v>
      </c>
      <c r="K443" s="133">
        <v>7</v>
      </c>
      <c r="L443" s="133"/>
      <c r="M443" s="113" t="s">
        <v>342</v>
      </c>
      <c r="N443" s="114">
        <f>IFERROR(VLOOKUP($B443,[5]MEX!$B$51:$S$1084,13,0),0)</f>
        <v>0</v>
      </c>
      <c r="O443" s="114">
        <f>IFERROR(VLOOKUP($B443,[5]MEX!$B$51:$S$1084,14,0),0)</f>
        <v>0</v>
      </c>
      <c r="P443" s="114">
        <f t="shared" si="317"/>
        <v>0</v>
      </c>
      <c r="Q443" s="115" t="s">
        <v>60</v>
      </c>
      <c r="R443" s="116">
        <f>IFERROR(VLOOKUP($B443,[5]MEX!$B$51:$S$1084,17,0),0)</f>
        <v>0</v>
      </c>
      <c r="S443" s="116">
        <f>IFERROR(VLOOKUP($B443,[5]MEX!$B$51:$S$1084,18,0),0)</f>
        <v>0</v>
      </c>
      <c r="T443" s="114">
        <v>0</v>
      </c>
      <c r="U443" s="114">
        <v>0</v>
      </c>
      <c r="V443" s="114">
        <v>0</v>
      </c>
      <c r="W443" s="114">
        <v>0</v>
      </c>
      <c r="X443" s="114">
        <v>0</v>
      </c>
      <c r="Y443" s="114">
        <v>0</v>
      </c>
      <c r="Z443" s="114">
        <v>0</v>
      </c>
      <c r="AA443" s="114">
        <v>0</v>
      </c>
      <c r="AB443" s="114">
        <f t="shared" si="354"/>
        <v>0</v>
      </c>
      <c r="AC443" s="114">
        <f t="shared" si="354"/>
        <v>0</v>
      </c>
      <c r="AD443" s="114">
        <f t="shared" si="348"/>
        <v>0</v>
      </c>
      <c r="AE443" s="114">
        <v>0</v>
      </c>
      <c r="AF443" s="114">
        <v>0</v>
      </c>
      <c r="AG443" s="114">
        <f t="shared" si="349"/>
        <v>0</v>
      </c>
      <c r="AH443" s="114">
        <v>0</v>
      </c>
      <c r="AI443" s="114">
        <v>0</v>
      </c>
      <c r="AJ443" s="114">
        <f t="shared" si="350"/>
        <v>0</v>
      </c>
      <c r="AK443" s="114">
        <v>0</v>
      </c>
      <c r="AL443" s="114">
        <v>0</v>
      </c>
      <c r="AM443" s="114">
        <f t="shared" si="351"/>
        <v>0</v>
      </c>
      <c r="AN443" s="114">
        <v>0</v>
      </c>
      <c r="AO443" s="114">
        <v>0</v>
      </c>
      <c r="AP443" s="114">
        <f t="shared" si="352"/>
        <v>0</v>
      </c>
      <c r="AQ443" s="114">
        <f t="shared" si="355"/>
        <v>0</v>
      </c>
      <c r="AR443" s="114">
        <f t="shared" si="355"/>
        <v>0</v>
      </c>
      <c r="AS443" s="114">
        <f t="shared" si="353"/>
        <v>0</v>
      </c>
      <c r="AT443" s="114">
        <f t="shared" si="356"/>
        <v>0</v>
      </c>
      <c r="AU443" s="114">
        <f t="shared" si="356"/>
        <v>0</v>
      </c>
      <c r="AV443" s="114">
        <v>0</v>
      </c>
      <c r="AW443" s="114">
        <v>0</v>
      </c>
      <c r="AX443" s="114">
        <v>0</v>
      </c>
      <c r="AY443" s="114">
        <v>0</v>
      </c>
      <c r="AZ443" s="114">
        <f t="shared" ref="AZ443:BA506" si="357">AT443-AV443-AX443</f>
        <v>0</v>
      </c>
      <c r="BA443" s="114">
        <f t="shared" si="357"/>
        <v>0</v>
      </c>
    </row>
    <row r="444" spans="2:53" ht="29.25" hidden="1">
      <c r="B444" s="73" t="str">
        <f t="shared" si="326"/>
        <v>13650005200</v>
      </c>
      <c r="C444" s="127">
        <v>2023</v>
      </c>
      <c r="D444" s="127">
        <v>15</v>
      </c>
      <c r="E444" s="127">
        <v>1</v>
      </c>
      <c r="F444" s="127">
        <v>3</v>
      </c>
      <c r="G444" s="127">
        <v>6</v>
      </c>
      <c r="H444" s="127">
        <v>5000</v>
      </c>
      <c r="I444" s="127">
        <v>5200</v>
      </c>
      <c r="J444" s="127"/>
      <c r="K444" s="161"/>
      <c r="L444" s="161"/>
      <c r="M444" s="101" t="s">
        <v>134</v>
      </c>
      <c r="N444" s="102">
        <f>+N445</f>
        <v>0</v>
      </c>
      <c r="O444" s="102">
        <f>+O445</f>
        <v>0</v>
      </c>
      <c r="P444" s="102">
        <f t="shared" si="317"/>
        <v>0</v>
      </c>
      <c r="Q444" s="161"/>
      <c r="R444" s="161"/>
      <c r="S444" s="161"/>
      <c r="T444" s="102">
        <f>+T445</f>
        <v>0</v>
      </c>
      <c r="U444" s="102">
        <f t="shared" ref="U444:AC444" si="358">+U445</f>
        <v>0</v>
      </c>
      <c r="V444" s="102">
        <f t="shared" si="358"/>
        <v>0</v>
      </c>
      <c r="W444" s="102">
        <f t="shared" si="358"/>
        <v>0</v>
      </c>
      <c r="X444" s="102">
        <f t="shared" si="358"/>
        <v>0</v>
      </c>
      <c r="Y444" s="102">
        <f t="shared" si="358"/>
        <v>0</v>
      </c>
      <c r="Z444" s="102">
        <f t="shared" si="358"/>
        <v>0</v>
      </c>
      <c r="AA444" s="102">
        <f t="shared" si="358"/>
        <v>0</v>
      </c>
      <c r="AB444" s="102">
        <f t="shared" si="358"/>
        <v>0</v>
      </c>
      <c r="AC444" s="102">
        <f t="shared" si="358"/>
        <v>0</v>
      </c>
      <c r="AD444" s="102">
        <f t="shared" si="348"/>
        <v>0</v>
      </c>
      <c r="AE444" s="102">
        <f>+AE445</f>
        <v>0</v>
      </c>
      <c r="AF444" s="102">
        <f>+AF445</f>
        <v>0</v>
      </c>
      <c r="AG444" s="102">
        <f t="shared" si="349"/>
        <v>0</v>
      </c>
      <c r="AH444" s="102">
        <f>+AH445</f>
        <v>0</v>
      </c>
      <c r="AI444" s="102">
        <f>+AI445</f>
        <v>0</v>
      </c>
      <c r="AJ444" s="102">
        <f t="shared" si="350"/>
        <v>0</v>
      </c>
      <c r="AK444" s="102">
        <f>+AK445</f>
        <v>0</v>
      </c>
      <c r="AL444" s="102">
        <f>+AL445</f>
        <v>0</v>
      </c>
      <c r="AM444" s="102">
        <f t="shared" si="351"/>
        <v>0</v>
      </c>
      <c r="AN444" s="102">
        <f>+AN445</f>
        <v>0</v>
      </c>
      <c r="AO444" s="102">
        <f>+AO445</f>
        <v>0</v>
      </c>
      <c r="AP444" s="102">
        <f t="shared" si="352"/>
        <v>0</v>
      </c>
      <c r="AQ444" s="102">
        <f>+AQ445</f>
        <v>0</v>
      </c>
      <c r="AR444" s="102">
        <f>+AR445</f>
        <v>0</v>
      </c>
      <c r="AS444" s="102">
        <f t="shared" si="353"/>
        <v>0</v>
      </c>
      <c r="AT444" s="102"/>
      <c r="AU444" s="102"/>
      <c r="AV444" s="102"/>
      <c r="AW444" s="102"/>
      <c r="AX444" s="102"/>
      <c r="AY444" s="102"/>
      <c r="AZ444" s="102"/>
      <c r="BA444" s="102"/>
    </row>
    <row r="445" spans="2:53" ht="29.25" hidden="1">
      <c r="B445" s="73" t="str">
        <f t="shared" si="326"/>
        <v>13650005200523</v>
      </c>
      <c r="C445" s="130">
        <v>2023</v>
      </c>
      <c r="D445" s="130">
        <v>15</v>
      </c>
      <c r="E445" s="130">
        <v>1</v>
      </c>
      <c r="F445" s="130">
        <v>3</v>
      </c>
      <c r="G445" s="130">
        <v>6</v>
      </c>
      <c r="H445" s="130">
        <v>5000</v>
      </c>
      <c r="I445" s="130">
        <v>5200</v>
      </c>
      <c r="J445" s="130">
        <v>523</v>
      </c>
      <c r="K445" s="130"/>
      <c r="L445" s="130"/>
      <c r="M445" s="107" t="s">
        <v>135</v>
      </c>
      <c r="N445" s="108">
        <f>SUM(N446:N449)</f>
        <v>0</v>
      </c>
      <c r="O445" s="108">
        <f>SUM(O446:O449)</f>
        <v>0</v>
      </c>
      <c r="P445" s="108">
        <f t="shared" si="317"/>
        <v>0</v>
      </c>
      <c r="Q445" s="109"/>
      <c r="R445" s="109"/>
      <c r="S445" s="109"/>
      <c r="T445" s="108">
        <f>SUM(T446:T449)</f>
        <v>0</v>
      </c>
      <c r="U445" s="108">
        <f t="shared" ref="U445:AC445" si="359">SUM(U446:U449)</f>
        <v>0</v>
      </c>
      <c r="V445" s="108">
        <f t="shared" si="359"/>
        <v>0</v>
      </c>
      <c r="W445" s="108">
        <f t="shared" si="359"/>
        <v>0</v>
      </c>
      <c r="X445" s="108">
        <f t="shared" si="359"/>
        <v>0</v>
      </c>
      <c r="Y445" s="108">
        <f t="shared" si="359"/>
        <v>0</v>
      </c>
      <c r="Z445" s="108">
        <f t="shared" si="359"/>
        <v>0</v>
      </c>
      <c r="AA445" s="108">
        <f t="shared" si="359"/>
        <v>0</v>
      </c>
      <c r="AB445" s="108">
        <f t="shared" si="359"/>
        <v>0</v>
      </c>
      <c r="AC445" s="108">
        <f t="shared" si="359"/>
        <v>0</v>
      </c>
      <c r="AD445" s="108">
        <f t="shared" si="348"/>
        <v>0</v>
      </c>
      <c r="AE445" s="108">
        <f>SUM(AE446:AE449)</f>
        <v>0</v>
      </c>
      <c r="AF445" s="108">
        <f>SUM(AF446:AF449)</f>
        <v>0</v>
      </c>
      <c r="AG445" s="108">
        <f t="shared" si="349"/>
        <v>0</v>
      </c>
      <c r="AH445" s="108">
        <f>SUM(AH446:AH449)</f>
        <v>0</v>
      </c>
      <c r="AI445" s="108">
        <f>SUM(AI446:AI449)</f>
        <v>0</v>
      </c>
      <c r="AJ445" s="108">
        <f t="shared" si="350"/>
        <v>0</v>
      </c>
      <c r="AK445" s="108">
        <f>SUM(AK446:AK449)</f>
        <v>0</v>
      </c>
      <c r="AL445" s="108">
        <f>SUM(AL446:AL449)</f>
        <v>0</v>
      </c>
      <c r="AM445" s="108">
        <f t="shared" si="351"/>
        <v>0</v>
      </c>
      <c r="AN445" s="108">
        <f>SUM(AN446:AN449)</f>
        <v>0</v>
      </c>
      <c r="AO445" s="108">
        <f>SUM(AO446:AO449)</f>
        <v>0</v>
      </c>
      <c r="AP445" s="108">
        <f t="shared" si="352"/>
        <v>0</v>
      </c>
      <c r="AQ445" s="108">
        <f>SUM(AQ446:AQ449)</f>
        <v>0</v>
      </c>
      <c r="AR445" s="108">
        <f>SUM(AR446:AR449)</f>
        <v>0</v>
      </c>
      <c r="AS445" s="108">
        <f t="shared" si="353"/>
        <v>0</v>
      </c>
      <c r="AT445" s="108"/>
      <c r="AU445" s="108"/>
      <c r="AV445" s="108"/>
      <c r="AW445" s="108"/>
      <c r="AX445" s="108"/>
      <c r="AY445" s="108"/>
      <c r="AZ445" s="108"/>
      <c r="BA445" s="108"/>
    </row>
    <row r="446" spans="2:53" ht="29.25" hidden="1">
      <c r="B446" s="73" t="str">
        <f t="shared" si="326"/>
        <v>136500052005231</v>
      </c>
      <c r="C446" s="157">
        <v>2023</v>
      </c>
      <c r="D446" s="111">
        <v>15</v>
      </c>
      <c r="E446" s="37">
        <v>1</v>
      </c>
      <c r="F446" s="37">
        <v>3</v>
      </c>
      <c r="G446" s="37">
        <v>6</v>
      </c>
      <c r="H446" s="37">
        <v>5000</v>
      </c>
      <c r="I446" s="37">
        <v>5200</v>
      </c>
      <c r="J446" s="37">
        <v>523</v>
      </c>
      <c r="K446" s="133">
        <v>1</v>
      </c>
      <c r="L446" s="133"/>
      <c r="M446" s="113" t="s">
        <v>343</v>
      </c>
      <c r="N446" s="114">
        <f>IFERROR(VLOOKUP($B446,[5]MEX!$B$51:$S$1084,13,0),0)</f>
        <v>0</v>
      </c>
      <c r="O446" s="114">
        <f>IFERROR(VLOOKUP($B446,[5]MEX!$B$51:$S$1084,14,0),0)</f>
        <v>0</v>
      </c>
      <c r="P446" s="114">
        <f t="shared" si="317"/>
        <v>0</v>
      </c>
      <c r="Q446" s="135" t="s">
        <v>60</v>
      </c>
      <c r="R446" s="116">
        <f>IFERROR(VLOOKUP($B446,[5]MEX!$B$51:$S$1084,17,0),0)</f>
        <v>0</v>
      </c>
      <c r="S446" s="116">
        <f>IFERROR(VLOOKUP($B446,[5]MEX!$B$51:$S$1084,18,0),0)</f>
        <v>0</v>
      </c>
      <c r="T446" s="114">
        <v>0</v>
      </c>
      <c r="U446" s="114">
        <v>0</v>
      </c>
      <c r="V446" s="114">
        <v>0</v>
      </c>
      <c r="W446" s="114">
        <v>0</v>
      </c>
      <c r="X446" s="114">
        <v>0</v>
      </c>
      <c r="Y446" s="114">
        <v>0</v>
      </c>
      <c r="Z446" s="114">
        <v>0</v>
      </c>
      <c r="AA446" s="114">
        <v>0</v>
      </c>
      <c r="AB446" s="114">
        <f t="shared" ref="AB446:AC449" si="360">N446+T446-X446</f>
        <v>0</v>
      </c>
      <c r="AC446" s="114">
        <f t="shared" si="360"/>
        <v>0</v>
      </c>
      <c r="AD446" s="114">
        <f t="shared" si="348"/>
        <v>0</v>
      </c>
      <c r="AE446" s="114">
        <v>0</v>
      </c>
      <c r="AF446" s="114">
        <v>0</v>
      </c>
      <c r="AG446" s="114">
        <f t="shared" si="349"/>
        <v>0</v>
      </c>
      <c r="AH446" s="114">
        <v>0</v>
      </c>
      <c r="AI446" s="114">
        <v>0</v>
      </c>
      <c r="AJ446" s="114">
        <f t="shared" si="350"/>
        <v>0</v>
      </c>
      <c r="AK446" s="114">
        <v>0</v>
      </c>
      <c r="AL446" s="114">
        <v>0</v>
      </c>
      <c r="AM446" s="114">
        <f t="shared" si="351"/>
        <v>0</v>
      </c>
      <c r="AN446" s="114">
        <v>0</v>
      </c>
      <c r="AO446" s="114">
        <v>0</v>
      </c>
      <c r="AP446" s="114">
        <f t="shared" si="352"/>
        <v>0</v>
      </c>
      <c r="AQ446" s="114">
        <f t="shared" ref="AQ446:AR449" si="361">AB446-AE446-AH446-AK446-AN446</f>
        <v>0</v>
      </c>
      <c r="AR446" s="114">
        <f t="shared" si="361"/>
        <v>0</v>
      </c>
      <c r="AS446" s="114">
        <f t="shared" si="353"/>
        <v>0</v>
      </c>
      <c r="AT446" s="114">
        <f t="shared" ref="AT446:AU449" si="362">R446+V446-Z446</f>
        <v>0</v>
      </c>
      <c r="AU446" s="114">
        <f t="shared" si="362"/>
        <v>0</v>
      </c>
      <c r="AV446" s="114">
        <v>0</v>
      </c>
      <c r="AW446" s="114">
        <v>0</v>
      </c>
      <c r="AX446" s="114">
        <v>0</v>
      </c>
      <c r="AY446" s="114">
        <v>0</v>
      </c>
      <c r="AZ446" s="114">
        <f t="shared" si="357"/>
        <v>0</v>
      </c>
      <c r="BA446" s="114">
        <f t="shared" si="357"/>
        <v>0</v>
      </c>
    </row>
    <row r="447" spans="2:53" ht="29.25" hidden="1">
      <c r="B447" s="73" t="str">
        <f t="shared" si="326"/>
        <v>136500052005232</v>
      </c>
      <c r="C447" s="157">
        <v>2023</v>
      </c>
      <c r="D447" s="111">
        <v>15</v>
      </c>
      <c r="E447" s="37">
        <v>1</v>
      </c>
      <c r="F447" s="37">
        <v>3</v>
      </c>
      <c r="G447" s="37">
        <v>6</v>
      </c>
      <c r="H447" s="37">
        <v>5000</v>
      </c>
      <c r="I447" s="37">
        <v>5200</v>
      </c>
      <c r="J447" s="37">
        <v>523</v>
      </c>
      <c r="K447" s="133">
        <v>2</v>
      </c>
      <c r="L447" s="133"/>
      <c r="M447" s="113" t="s">
        <v>344</v>
      </c>
      <c r="N447" s="114">
        <f>IFERROR(VLOOKUP($B447,[5]MEX!$B$51:$S$1084,13,0),0)</f>
        <v>0</v>
      </c>
      <c r="O447" s="114">
        <f>IFERROR(VLOOKUP($B447,[5]MEX!$B$51:$S$1084,14,0),0)</f>
        <v>0</v>
      </c>
      <c r="P447" s="114">
        <f t="shared" si="317"/>
        <v>0</v>
      </c>
      <c r="Q447" s="135" t="s">
        <v>60</v>
      </c>
      <c r="R447" s="116">
        <f>IFERROR(VLOOKUP($B447,[5]MEX!$B$51:$S$1084,17,0),0)</f>
        <v>0</v>
      </c>
      <c r="S447" s="116">
        <f>IFERROR(VLOOKUP($B447,[5]MEX!$B$51:$S$1084,18,0),0)</f>
        <v>0</v>
      </c>
      <c r="T447" s="114">
        <v>0</v>
      </c>
      <c r="U447" s="114">
        <v>0</v>
      </c>
      <c r="V447" s="114">
        <v>0</v>
      </c>
      <c r="W447" s="114">
        <v>0</v>
      </c>
      <c r="X447" s="114">
        <v>0</v>
      </c>
      <c r="Y447" s="114">
        <v>0</v>
      </c>
      <c r="Z447" s="114">
        <v>0</v>
      </c>
      <c r="AA447" s="114">
        <v>0</v>
      </c>
      <c r="AB447" s="114">
        <f t="shared" si="360"/>
        <v>0</v>
      </c>
      <c r="AC447" s="114">
        <f t="shared" si="360"/>
        <v>0</v>
      </c>
      <c r="AD447" s="114">
        <f t="shared" si="348"/>
        <v>0</v>
      </c>
      <c r="AE447" s="114">
        <v>0</v>
      </c>
      <c r="AF447" s="114">
        <v>0</v>
      </c>
      <c r="AG447" s="114">
        <f t="shared" si="349"/>
        <v>0</v>
      </c>
      <c r="AH447" s="114">
        <v>0</v>
      </c>
      <c r="AI447" s="114">
        <v>0</v>
      </c>
      <c r="AJ447" s="114">
        <f t="shared" si="350"/>
        <v>0</v>
      </c>
      <c r="AK447" s="114">
        <v>0</v>
      </c>
      <c r="AL447" s="114">
        <v>0</v>
      </c>
      <c r="AM447" s="114">
        <f t="shared" si="351"/>
        <v>0</v>
      </c>
      <c r="AN447" s="114">
        <v>0</v>
      </c>
      <c r="AO447" s="114">
        <v>0</v>
      </c>
      <c r="AP447" s="114">
        <f t="shared" si="352"/>
        <v>0</v>
      </c>
      <c r="AQ447" s="114">
        <f t="shared" si="361"/>
        <v>0</v>
      </c>
      <c r="AR447" s="114">
        <f t="shared" si="361"/>
        <v>0</v>
      </c>
      <c r="AS447" s="114">
        <f t="shared" si="353"/>
        <v>0</v>
      </c>
      <c r="AT447" s="114">
        <f t="shared" si="362"/>
        <v>0</v>
      </c>
      <c r="AU447" s="114">
        <f t="shared" si="362"/>
        <v>0</v>
      </c>
      <c r="AV447" s="114">
        <v>0</v>
      </c>
      <c r="AW447" s="114">
        <v>0</v>
      </c>
      <c r="AX447" s="114">
        <v>0</v>
      </c>
      <c r="AY447" s="114">
        <v>0</v>
      </c>
      <c r="AZ447" s="114">
        <f t="shared" si="357"/>
        <v>0</v>
      </c>
      <c r="BA447" s="114">
        <f t="shared" si="357"/>
        <v>0</v>
      </c>
    </row>
    <row r="448" spans="2:53" ht="29.25" hidden="1">
      <c r="B448" s="73" t="str">
        <f t="shared" si="326"/>
        <v>136500052005233</v>
      </c>
      <c r="C448" s="157">
        <v>2023</v>
      </c>
      <c r="D448" s="111">
        <v>15</v>
      </c>
      <c r="E448" s="37">
        <v>1</v>
      </c>
      <c r="F448" s="37">
        <v>3</v>
      </c>
      <c r="G448" s="37">
        <v>6</v>
      </c>
      <c r="H448" s="37">
        <v>5000</v>
      </c>
      <c r="I448" s="37">
        <v>5200</v>
      </c>
      <c r="J448" s="37">
        <v>523</v>
      </c>
      <c r="K448" s="133">
        <v>3</v>
      </c>
      <c r="L448" s="133"/>
      <c r="M448" s="113" t="s">
        <v>345</v>
      </c>
      <c r="N448" s="114">
        <f>IFERROR(VLOOKUP($B448,[5]MEX!$B$51:$S$1084,13,0),0)</f>
        <v>0</v>
      </c>
      <c r="O448" s="114">
        <f>IFERROR(VLOOKUP($B448,[5]MEX!$B$51:$S$1084,14,0),0)</f>
        <v>0</v>
      </c>
      <c r="P448" s="114">
        <f t="shared" si="317"/>
        <v>0</v>
      </c>
      <c r="Q448" s="135" t="s">
        <v>60</v>
      </c>
      <c r="R448" s="116">
        <f>IFERROR(VLOOKUP($B448,[5]MEX!$B$51:$S$1084,17,0),0)</f>
        <v>0</v>
      </c>
      <c r="S448" s="116">
        <f>IFERROR(VLOOKUP($B448,[5]MEX!$B$51:$S$1084,18,0),0)</f>
        <v>0</v>
      </c>
      <c r="T448" s="114">
        <v>0</v>
      </c>
      <c r="U448" s="114">
        <v>0</v>
      </c>
      <c r="V448" s="114">
        <v>0</v>
      </c>
      <c r="W448" s="114">
        <v>0</v>
      </c>
      <c r="X448" s="114">
        <v>0</v>
      </c>
      <c r="Y448" s="114">
        <v>0</v>
      </c>
      <c r="Z448" s="114">
        <v>0</v>
      </c>
      <c r="AA448" s="114">
        <v>0</v>
      </c>
      <c r="AB448" s="114">
        <f t="shared" si="360"/>
        <v>0</v>
      </c>
      <c r="AC448" s="114">
        <f t="shared" si="360"/>
        <v>0</v>
      </c>
      <c r="AD448" s="114">
        <f t="shared" si="348"/>
        <v>0</v>
      </c>
      <c r="AE448" s="114">
        <v>0</v>
      </c>
      <c r="AF448" s="114">
        <v>0</v>
      </c>
      <c r="AG448" s="114">
        <f t="shared" si="349"/>
        <v>0</v>
      </c>
      <c r="AH448" s="114">
        <v>0</v>
      </c>
      <c r="AI448" s="114">
        <v>0</v>
      </c>
      <c r="AJ448" s="114">
        <f t="shared" si="350"/>
        <v>0</v>
      </c>
      <c r="AK448" s="114">
        <v>0</v>
      </c>
      <c r="AL448" s="114">
        <v>0</v>
      </c>
      <c r="AM448" s="114">
        <f t="shared" si="351"/>
        <v>0</v>
      </c>
      <c r="AN448" s="114">
        <v>0</v>
      </c>
      <c r="AO448" s="114">
        <v>0</v>
      </c>
      <c r="AP448" s="114">
        <f t="shared" si="352"/>
        <v>0</v>
      </c>
      <c r="AQ448" s="114">
        <f t="shared" si="361"/>
        <v>0</v>
      </c>
      <c r="AR448" s="114">
        <f t="shared" si="361"/>
        <v>0</v>
      </c>
      <c r="AS448" s="114">
        <f t="shared" si="353"/>
        <v>0</v>
      </c>
      <c r="AT448" s="114">
        <f t="shared" si="362"/>
        <v>0</v>
      </c>
      <c r="AU448" s="114">
        <f t="shared" si="362"/>
        <v>0</v>
      </c>
      <c r="AV448" s="114">
        <v>0</v>
      </c>
      <c r="AW448" s="114">
        <v>0</v>
      </c>
      <c r="AX448" s="114">
        <v>0</v>
      </c>
      <c r="AY448" s="114">
        <v>0</v>
      </c>
      <c r="AZ448" s="114">
        <f t="shared" si="357"/>
        <v>0</v>
      </c>
      <c r="BA448" s="114">
        <f t="shared" si="357"/>
        <v>0</v>
      </c>
    </row>
    <row r="449" spans="2:53" ht="29.25" hidden="1">
      <c r="B449" s="73" t="str">
        <f t="shared" si="326"/>
        <v>136500052005234</v>
      </c>
      <c r="C449" s="157">
        <v>2023</v>
      </c>
      <c r="D449" s="111">
        <v>15</v>
      </c>
      <c r="E449" s="37">
        <v>1</v>
      </c>
      <c r="F449" s="37">
        <v>3</v>
      </c>
      <c r="G449" s="37">
        <v>6</v>
      </c>
      <c r="H449" s="37">
        <v>5000</v>
      </c>
      <c r="I449" s="37">
        <v>5200</v>
      </c>
      <c r="J449" s="37">
        <v>523</v>
      </c>
      <c r="K449" s="133">
        <v>4</v>
      </c>
      <c r="L449" s="133"/>
      <c r="M449" s="113" t="s">
        <v>346</v>
      </c>
      <c r="N449" s="114">
        <f>IFERROR(VLOOKUP($B449,[5]MEX!$B$51:$S$1084,13,0),0)</f>
        <v>0</v>
      </c>
      <c r="O449" s="114">
        <f>IFERROR(VLOOKUP($B449,[5]MEX!$B$51:$S$1084,14,0),0)</f>
        <v>0</v>
      </c>
      <c r="P449" s="114">
        <f t="shared" si="317"/>
        <v>0</v>
      </c>
      <c r="Q449" s="135" t="s">
        <v>60</v>
      </c>
      <c r="R449" s="116">
        <f>IFERROR(VLOOKUP($B449,[5]MEX!$B$51:$S$1084,17,0),0)</f>
        <v>0</v>
      </c>
      <c r="S449" s="116">
        <f>IFERROR(VLOOKUP($B449,[5]MEX!$B$51:$S$1084,18,0),0)</f>
        <v>0</v>
      </c>
      <c r="T449" s="114">
        <v>0</v>
      </c>
      <c r="U449" s="114">
        <v>0</v>
      </c>
      <c r="V449" s="114">
        <v>0</v>
      </c>
      <c r="W449" s="114">
        <v>0</v>
      </c>
      <c r="X449" s="114">
        <v>0</v>
      </c>
      <c r="Y449" s="114">
        <v>0</v>
      </c>
      <c r="Z449" s="114">
        <v>0</v>
      </c>
      <c r="AA449" s="114">
        <v>0</v>
      </c>
      <c r="AB449" s="114">
        <f t="shared" si="360"/>
        <v>0</v>
      </c>
      <c r="AC449" s="114">
        <f t="shared" si="360"/>
        <v>0</v>
      </c>
      <c r="AD449" s="114">
        <f t="shared" si="348"/>
        <v>0</v>
      </c>
      <c r="AE449" s="114">
        <v>0</v>
      </c>
      <c r="AF449" s="114">
        <v>0</v>
      </c>
      <c r="AG449" s="114">
        <f t="shared" si="349"/>
        <v>0</v>
      </c>
      <c r="AH449" s="114">
        <v>0</v>
      </c>
      <c r="AI449" s="114">
        <v>0</v>
      </c>
      <c r="AJ449" s="114">
        <f t="shared" si="350"/>
        <v>0</v>
      </c>
      <c r="AK449" s="114">
        <v>0</v>
      </c>
      <c r="AL449" s="114">
        <v>0</v>
      </c>
      <c r="AM449" s="114">
        <f t="shared" si="351"/>
        <v>0</v>
      </c>
      <c r="AN449" s="114">
        <v>0</v>
      </c>
      <c r="AO449" s="114">
        <v>0</v>
      </c>
      <c r="AP449" s="114">
        <f t="shared" si="352"/>
        <v>0</v>
      </c>
      <c r="AQ449" s="114">
        <f t="shared" si="361"/>
        <v>0</v>
      </c>
      <c r="AR449" s="114">
        <f t="shared" si="361"/>
        <v>0</v>
      </c>
      <c r="AS449" s="114">
        <f t="shared" si="353"/>
        <v>0</v>
      </c>
      <c r="AT449" s="114">
        <f t="shared" si="362"/>
        <v>0</v>
      </c>
      <c r="AU449" s="114">
        <f t="shared" si="362"/>
        <v>0</v>
      </c>
      <c r="AV449" s="114">
        <v>0</v>
      </c>
      <c r="AW449" s="114">
        <v>0</v>
      </c>
      <c r="AX449" s="114">
        <v>0</v>
      </c>
      <c r="AY449" s="114">
        <v>0</v>
      </c>
      <c r="AZ449" s="114">
        <f t="shared" si="357"/>
        <v>0</v>
      </c>
      <c r="BA449" s="114">
        <f t="shared" si="357"/>
        <v>0</v>
      </c>
    </row>
    <row r="450" spans="2:53" ht="29.25" hidden="1">
      <c r="B450" s="73" t="str">
        <f t="shared" si="326"/>
        <v>13650005300</v>
      </c>
      <c r="C450" s="127">
        <v>2023</v>
      </c>
      <c r="D450" s="127">
        <v>15</v>
      </c>
      <c r="E450" s="127">
        <v>1</v>
      </c>
      <c r="F450" s="127">
        <v>3</v>
      </c>
      <c r="G450" s="127">
        <v>6</v>
      </c>
      <c r="H450" s="127">
        <v>5000</v>
      </c>
      <c r="I450" s="127">
        <v>5300</v>
      </c>
      <c r="J450" s="127"/>
      <c r="K450" s="161"/>
      <c r="L450" s="161"/>
      <c r="M450" s="101" t="s">
        <v>347</v>
      </c>
      <c r="N450" s="102">
        <f>+N451</f>
        <v>0</v>
      </c>
      <c r="O450" s="102">
        <f>+O451</f>
        <v>0</v>
      </c>
      <c r="P450" s="102">
        <f t="shared" si="317"/>
        <v>0</v>
      </c>
      <c r="Q450" s="161"/>
      <c r="R450" s="161"/>
      <c r="S450" s="161"/>
      <c r="T450" s="102">
        <f>+T451</f>
        <v>0</v>
      </c>
      <c r="U450" s="102">
        <f t="shared" ref="U450:AC450" si="363">+U451</f>
        <v>0</v>
      </c>
      <c r="V450" s="102">
        <f t="shared" si="363"/>
        <v>0</v>
      </c>
      <c r="W450" s="102">
        <f t="shared" si="363"/>
        <v>0</v>
      </c>
      <c r="X450" s="102">
        <f t="shared" si="363"/>
        <v>0</v>
      </c>
      <c r="Y450" s="102">
        <f t="shared" si="363"/>
        <v>0</v>
      </c>
      <c r="Z450" s="102">
        <f t="shared" si="363"/>
        <v>0</v>
      </c>
      <c r="AA450" s="102">
        <f t="shared" si="363"/>
        <v>0</v>
      </c>
      <c r="AB450" s="102">
        <f t="shared" si="363"/>
        <v>0</v>
      </c>
      <c r="AC450" s="102">
        <f t="shared" si="363"/>
        <v>0</v>
      </c>
      <c r="AD450" s="102">
        <f t="shared" si="348"/>
        <v>0</v>
      </c>
      <c r="AE450" s="102">
        <f>+AE451</f>
        <v>0</v>
      </c>
      <c r="AF450" s="102">
        <f>+AF451</f>
        <v>0</v>
      </c>
      <c r="AG450" s="102">
        <f t="shared" si="349"/>
        <v>0</v>
      </c>
      <c r="AH450" s="102">
        <f>+AH451</f>
        <v>0</v>
      </c>
      <c r="AI450" s="102">
        <f>+AI451</f>
        <v>0</v>
      </c>
      <c r="AJ450" s="102">
        <f t="shared" si="350"/>
        <v>0</v>
      </c>
      <c r="AK450" s="102">
        <f>+AK451</f>
        <v>0</v>
      </c>
      <c r="AL450" s="102">
        <f>+AL451</f>
        <v>0</v>
      </c>
      <c r="AM450" s="102">
        <f t="shared" si="351"/>
        <v>0</v>
      </c>
      <c r="AN450" s="102">
        <f>+AN451</f>
        <v>0</v>
      </c>
      <c r="AO450" s="102">
        <f>+AO451</f>
        <v>0</v>
      </c>
      <c r="AP450" s="102">
        <f t="shared" si="352"/>
        <v>0</v>
      </c>
      <c r="AQ450" s="102">
        <f>+AQ451</f>
        <v>0</v>
      </c>
      <c r="AR450" s="102">
        <f>+AR451</f>
        <v>0</v>
      </c>
      <c r="AS450" s="102">
        <f t="shared" si="353"/>
        <v>0</v>
      </c>
      <c r="AT450" s="102"/>
      <c r="AU450" s="102"/>
      <c r="AV450" s="102"/>
      <c r="AW450" s="102"/>
      <c r="AX450" s="102"/>
      <c r="AY450" s="102"/>
      <c r="AZ450" s="102"/>
      <c r="BA450" s="102"/>
    </row>
    <row r="451" spans="2:53" ht="29.25" hidden="1">
      <c r="B451" s="73" t="str">
        <f t="shared" si="326"/>
        <v>13650005300531</v>
      </c>
      <c r="C451" s="130">
        <v>2023</v>
      </c>
      <c r="D451" s="130">
        <v>15</v>
      </c>
      <c r="E451" s="130">
        <v>1</v>
      </c>
      <c r="F451" s="130">
        <v>3</v>
      </c>
      <c r="G451" s="130">
        <v>6</v>
      </c>
      <c r="H451" s="130">
        <v>5000</v>
      </c>
      <c r="I451" s="130">
        <v>5300</v>
      </c>
      <c r="J451" s="130">
        <v>531</v>
      </c>
      <c r="K451" s="130"/>
      <c r="L451" s="130"/>
      <c r="M451" s="107" t="s">
        <v>348</v>
      </c>
      <c r="N451" s="108">
        <f>SUM(N452:N591)</f>
        <v>0</v>
      </c>
      <c r="O451" s="108">
        <f>SUM(O452:O591)</f>
        <v>0</v>
      </c>
      <c r="P451" s="108">
        <f t="shared" si="317"/>
        <v>0</v>
      </c>
      <c r="Q451" s="109"/>
      <c r="R451" s="109"/>
      <c r="S451" s="109"/>
      <c r="T451" s="108">
        <f>SUM(T452:T591)</f>
        <v>0</v>
      </c>
      <c r="U451" s="108">
        <f t="shared" ref="U451:AC451" si="364">SUM(U452:U591)</f>
        <v>0</v>
      </c>
      <c r="V451" s="108">
        <f t="shared" si="364"/>
        <v>0</v>
      </c>
      <c r="W451" s="108">
        <f t="shared" si="364"/>
        <v>0</v>
      </c>
      <c r="X451" s="108">
        <f t="shared" si="364"/>
        <v>0</v>
      </c>
      <c r="Y451" s="108">
        <f t="shared" si="364"/>
        <v>0</v>
      </c>
      <c r="Z451" s="108">
        <f t="shared" si="364"/>
        <v>0</v>
      </c>
      <c r="AA451" s="108">
        <f t="shared" si="364"/>
        <v>0</v>
      </c>
      <c r="AB451" s="108">
        <f t="shared" si="364"/>
        <v>0</v>
      </c>
      <c r="AC451" s="108">
        <f t="shared" si="364"/>
        <v>0</v>
      </c>
      <c r="AD451" s="108">
        <f t="shared" si="348"/>
        <v>0</v>
      </c>
      <c r="AE451" s="108">
        <f>SUM(AE452:AE591)</f>
        <v>0</v>
      </c>
      <c r="AF451" s="108">
        <f>SUM(AF452:AF591)</f>
        <v>0</v>
      </c>
      <c r="AG451" s="108">
        <f t="shared" si="349"/>
        <v>0</v>
      </c>
      <c r="AH451" s="108">
        <f>SUM(AH452:AH591)</f>
        <v>0</v>
      </c>
      <c r="AI451" s="108">
        <f>SUM(AI452:AI591)</f>
        <v>0</v>
      </c>
      <c r="AJ451" s="108">
        <f t="shared" si="350"/>
        <v>0</v>
      </c>
      <c r="AK451" s="108">
        <f>SUM(AK452:AK591)</f>
        <v>0</v>
      </c>
      <c r="AL451" s="108">
        <f>SUM(AL452:AL591)</f>
        <v>0</v>
      </c>
      <c r="AM451" s="108">
        <f t="shared" si="351"/>
        <v>0</v>
      </c>
      <c r="AN451" s="108">
        <f>SUM(AN452:AN591)</f>
        <v>0</v>
      </c>
      <c r="AO451" s="108">
        <f>SUM(AO452:AO591)</f>
        <v>0</v>
      </c>
      <c r="AP451" s="108">
        <f t="shared" si="352"/>
        <v>0</v>
      </c>
      <c r="AQ451" s="108">
        <f>SUM(AQ452:AQ591)</f>
        <v>0</v>
      </c>
      <c r="AR451" s="108">
        <f>SUM(AR452:AR591)</f>
        <v>0</v>
      </c>
      <c r="AS451" s="108">
        <f t="shared" si="353"/>
        <v>0</v>
      </c>
      <c r="AT451" s="108"/>
      <c r="AU451" s="108"/>
      <c r="AV451" s="108"/>
      <c r="AW451" s="108"/>
      <c r="AX451" s="108"/>
      <c r="AY451" s="108"/>
      <c r="AZ451" s="108"/>
      <c r="BA451" s="108"/>
    </row>
    <row r="452" spans="2:53" ht="58.5" hidden="1">
      <c r="B452" s="73" t="str">
        <f t="shared" si="326"/>
        <v>136500053005311</v>
      </c>
      <c r="C452" s="157">
        <v>2023</v>
      </c>
      <c r="D452" s="111">
        <v>15</v>
      </c>
      <c r="E452" s="37">
        <v>1</v>
      </c>
      <c r="F452" s="37">
        <v>3</v>
      </c>
      <c r="G452" s="37">
        <v>6</v>
      </c>
      <c r="H452" s="37">
        <v>5000</v>
      </c>
      <c r="I452" s="37">
        <v>5300</v>
      </c>
      <c r="J452" s="37">
        <v>531</v>
      </c>
      <c r="K452" s="133">
        <v>1</v>
      </c>
      <c r="L452" s="133"/>
      <c r="M452" s="113" t="s">
        <v>349</v>
      </c>
      <c r="N452" s="114">
        <f>IFERROR(VLOOKUP($B452,[5]MEX!$B$51:$S$1084,13,0),0)</f>
        <v>0</v>
      </c>
      <c r="O452" s="114">
        <f>IFERROR(VLOOKUP($B452,[5]MEX!$B$51:$S$1084,14,0),0)</f>
        <v>0</v>
      </c>
      <c r="P452" s="114">
        <f t="shared" si="317"/>
        <v>0</v>
      </c>
      <c r="Q452" s="115" t="s">
        <v>60</v>
      </c>
      <c r="R452" s="116">
        <f>IFERROR(VLOOKUP($B452,[5]MEX!$B$51:$S$1084,17,0),0)</f>
        <v>0</v>
      </c>
      <c r="S452" s="116">
        <f>IFERROR(VLOOKUP($B452,[5]MEX!$B$51:$S$1084,18,0),0)</f>
        <v>0</v>
      </c>
      <c r="T452" s="114">
        <v>0</v>
      </c>
      <c r="U452" s="114">
        <v>0</v>
      </c>
      <c r="V452" s="114">
        <v>0</v>
      </c>
      <c r="W452" s="114">
        <v>0</v>
      </c>
      <c r="X452" s="114">
        <v>0</v>
      </c>
      <c r="Y452" s="114">
        <v>0</v>
      </c>
      <c r="Z452" s="114">
        <v>0</v>
      </c>
      <c r="AA452" s="114">
        <v>0</v>
      </c>
      <c r="AB452" s="114">
        <f t="shared" ref="AB452:AC483" si="365">N452+T452-X452</f>
        <v>0</v>
      </c>
      <c r="AC452" s="114">
        <f t="shared" si="365"/>
        <v>0</v>
      </c>
      <c r="AD452" s="114">
        <f t="shared" si="348"/>
        <v>0</v>
      </c>
      <c r="AE452" s="114">
        <v>0</v>
      </c>
      <c r="AF452" s="114">
        <v>0</v>
      </c>
      <c r="AG452" s="114">
        <f t="shared" si="349"/>
        <v>0</v>
      </c>
      <c r="AH452" s="114">
        <v>0</v>
      </c>
      <c r="AI452" s="114">
        <v>0</v>
      </c>
      <c r="AJ452" s="114">
        <f t="shared" si="350"/>
        <v>0</v>
      </c>
      <c r="AK452" s="114">
        <v>0</v>
      </c>
      <c r="AL452" s="114">
        <v>0</v>
      </c>
      <c r="AM452" s="114">
        <f t="shared" si="351"/>
        <v>0</v>
      </c>
      <c r="AN452" s="114">
        <v>0</v>
      </c>
      <c r="AO452" s="114">
        <v>0</v>
      </c>
      <c r="AP452" s="114">
        <f t="shared" si="352"/>
        <v>0</v>
      </c>
      <c r="AQ452" s="114">
        <f t="shared" ref="AQ452:AR483" si="366">AB452-AE452-AH452-AK452-AN452</f>
        <v>0</v>
      </c>
      <c r="AR452" s="114">
        <f t="shared" si="366"/>
        <v>0</v>
      </c>
      <c r="AS452" s="114">
        <f t="shared" si="353"/>
        <v>0</v>
      </c>
      <c r="AT452" s="114">
        <f t="shared" ref="AT452:AU483" si="367">R452+V452-Z452</f>
        <v>0</v>
      </c>
      <c r="AU452" s="114">
        <f t="shared" si="367"/>
        <v>0</v>
      </c>
      <c r="AV452" s="114">
        <v>0</v>
      </c>
      <c r="AW452" s="114">
        <v>0</v>
      </c>
      <c r="AX452" s="114">
        <v>0</v>
      </c>
      <c r="AY452" s="114">
        <v>0</v>
      </c>
      <c r="AZ452" s="114">
        <f t="shared" si="357"/>
        <v>0</v>
      </c>
      <c r="BA452" s="114">
        <f t="shared" si="357"/>
        <v>0</v>
      </c>
    </row>
    <row r="453" spans="2:53" ht="29.25" hidden="1">
      <c r="B453" s="73" t="str">
        <f t="shared" si="326"/>
        <v>136500053005312</v>
      </c>
      <c r="C453" s="157">
        <v>2023</v>
      </c>
      <c r="D453" s="111">
        <v>15</v>
      </c>
      <c r="E453" s="37">
        <v>1</v>
      </c>
      <c r="F453" s="37">
        <v>3</v>
      </c>
      <c r="G453" s="37">
        <v>6</v>
      </c>
      <c r="H453" s="37">
        <v>5000</v>
      </c>
      <c r="I453" s="37">
        <v>5300</v>
      </c>
      <c r="J453" s="37">
        <v>531</v>
      </c>
      <c r="K453" s="133">
        <v>2</v>
      </c>
      <c r="L453" s="133"/>
      <c r="M453" s="113" t="s">
        <v>350</v>
      </c>
      <c r="N453" s="114">
        <f>IFERROR(VLOOKUP($B453,[5]MEX!$B$51:$S$1084,13,0),0)</f>
        <v>0</v>
      </c>
      <c r="O453" s="114">
        <f>IFERROR(VLOOKUP($B453,[5]MEX!$B$51:$S$1084,14,0),0)</f>
        <v>0</v>
      </c>
      <c r="P453" s="114">
        <f t="shared" si="317"/>
        <v>0</v>
      </c>
      <c r="Q453" s="115" t="s">
        <v>60</v>
      </c>
      <c r="R453" s="116">
        <f>IFERROR(VLOOKUP($B453,[5]MEX!$B$51:$S$1084,17,0),0)</f>
        <v>0</v>
      </c>
      <c r="S453" s="116">
        <f>IFERROR(VLOOKUP($B453,[5]MEX!$B$51:$S$1084,18,0),0)</f>
        <v>0</v>
      </c>
      <c r="T453" s="114">
        <v>0</v>
      </c>
      <c r="U453" s="114">
        <v>0</v>
      </c>
      <c r="V453" s="114">
        <v>0</v>
      </c>
      <c r="W453" s="114">
        <v>0</v>
      </c>
      <c r="X453" s="114">
        <v>0</v>
      </c>
      <c r="Y453" s="114">
        <v>0</v>
      </c>
      <c r="Z453" s="114">
        <v>0</v>
      </c>
      <c r="AA453" s="114">
        <v>0</v>
      </c>
      <c r="AB453" s="114">
        <f t="shared" si="365"/>
        <v>0</v>
      </c>
      <c r="AC453" s="114">
        <f t="shared" si="365"/>
        <v>0</v>
      </c>
      <c r="AD453" s="114">
        <f t="shared" si="348"/>
        <v>0</v>
      </c>
      <c r="AE453" s="114">
        <v>0</v>
      </c>
      <c r="AF453" s="114">
        <v>0</v>
      </c>
      <c r="AG453" s="114">
        <f t="shared" si="349"/>
        <v>0</v>
      </c>
      <c r="AH453" s="114">
        <v>0</v>
      </c>
      <c r="AI453" s="114">
        <v>0</v>
      </c>
      <c r="AJ453" s="114">
        <f t="shared" si="350"/>
        <v>0</v>
      </c>
      <c r="AK453" s="114">
        <v>0</v>
      </c>
      <c r="AL453" s="114">
        <v>0</v>
      </c>
      <c r="AM453" s="114">
        <f t="shared" si="351"/>
        <v>0</v>
      </c>
      <c r="AN453" s="114">
        <v>0</v>
      </c>
      <c r="AO453" s="114">
        <v>0</v>
      </c>
      <c r="AP453" s="114">
        <f t="shared" si="352"/>
        <v>0</v>
      </c>
      <c r="AQ453" s="114">
        <f t="shared" si="366"/>
        <v>0</v>
      </c>
      <c r="AR453" s="114">
        <f t="shared" si="366"/>
        <v>0</v>
      </c>
      <c r="AS453" s="114">
        <f t="shared" si="353"/>
        <v>0</v>
      </c>
      <c r="AT453" s="114">
        <f t="shared" si="367"/>
        <v>0</v>
      </c>
      <c r="AU453" s="114">
        <f t="shared" si="367"/>
        <v>0</v>
      </c>
      <c r="AV453" s="114">
        <v>0</v>
      </c>
      <c r="AW453" s="114">
        <v>0</v>
      </c>
      <c r="AX453" s="114">
        <v>0</v>
      </c>
      <c r="AY453" s="114">
        <v>0</v>
      </c>
      <c r="AZ453" s="114">
        <f t="shared" si="357"/>
        <v>0</v>
      </c>
      <c r="BA453" s="114">
        <f t="shared" si="357"/>
        <v>0</v>
      </c>
    </row>
    <row r="454" spans="2:53" ht="29.25" hidden="1">
      <c r="B454" s="73" t="str">
        <f t="shared" si="326"/>
        <v>136500053005313</v>
      </c>
      <c r="C454" s="157">
        <v>2023</v>
      </c>
      <c r="D454" s="111">
        <v>15</v>
      </c>
      <c r="E454" s="37">
        <v>1</v>
      </c>
      <c r="F454" s="37">
        <v>3</v>
      </c>
      <c r="G454" s="37">
        <v>6</v>
      </c>
      <c r="H454" s="37">
        <v>5000</v>
      </c>
      <c r="I454" s="37">
        <v>5300</v>
      </c>
      <c r="J454" s="37">
        <v>531</v>
      </c>
      <c r="K454" s="133">
        <v>3</v>
      </c>
      <c r="L454" s="133"/>
      <c r="M454" s="113" t="s">
        <v>351</v>
      </c>
      <c r="N454" s="114">
        <f>IFERROR(VLOOKUP($B454,[5]MEX!$B$51:$S$1084,13,0),0)</f>
        <v>0</v>
      </c>
      <c r="O454" s="114">
        <f>IFERROR(VLOOKUP($B454,[5]MEX!$B$51:$S$1084,14,0),0)</f>
        <v>0</v>
      </c>
      <c r="P454" s="114">
        <f t="shared" si="317"/>
        <v>0</v>
      </c>
      <c r="Q454" s="115" t="s">
        <v>60</v>
      </c>
      <c r="R454" s="116">
        <f>IFERROR(VLOOKUP($B454,[5]MEX!$B$51:$S$1084,17,0),0)</f>
        <v>0</v>
      </c>
      <c r="S454" s="116">
        <f>IFERROR(VLOOKUP($B454,[5]MEX!$B$51:$S$1084,18,0),0)</f>
        <v>0</v>
      </c>
      <c r="T454" s="114">
        <v>0</v>
      </c>
      <c r="U454" s="114">
        <v>0</v>
      </c>
      <c r="V454" s="114">
        <v>0</v>
      </c>
      <c r="W454" s="114">
        <v>0</v>
      </c>
      <c r="X454" s="114">
        <v>0</v>
      </c>
      <c r="Y454" s="114">
        <v>0</v>
      </c>
      <c r="Z454" s="114">
        <v>0</v>
      </c>
      <c r="AA454" s="114">
        <v>0</v>
      </c>
      <c r="AB454" s="114">
        <f t="shared" si="365"/>
        <v>0</v>
      </c>
      <c r="AC454" s="114">
        <f t="shared" si="365"/>
        <v>0</v>
      </c>
      <c r="AD454" s="114">
        <f t="shared" si="348"/>
        <v>0</v>
      </c>
      <c r="AE454" s="114">
        <v>0</v>
      </c>
      <c r="AF454" s="114">
        <v>0</v>
      </c>
      <c r="AG454" s="114">
        <f t="shared" si="349"/>
        <v>0</v>
      </c>
      <c r="AH454" s="114">
        <v>0</v>
      </c>
      <c r="AI454" s="114">
        <v>0</v>
      </c>
      <c r="AJ454" s="114">
        <f t="shared" si="350"/>
        <v>0</v>
      </c>
      <c r="AK454" s="114">
        <v>0</v>
      </c>
      <c r="AL454" s="114">
        <v>0</v>
      </c>
      <c r="AM454" s="114">
        <f t="shared" si="351"/>
        <v>0</v>
      </c>
      <c r="AN454" s="114">
        <v>0</v>
      </c>
      <c r="AO454" s="114">
        <v>0</v>
      </c>
      <c r="AP454" s="114">
        <f t="shared" si="352"/>
        <v>0</v>
      </c>
      <c r="AQ454" s="114">
        <f t="shared" si="366"/>
        <v>0</v>
      </c>
      <c r="AR454" s="114">
        <f t="shared" si="366"/>
        <v>0</v>
      </c>
      <c r="AS454" s="114">
        <f t="shared" si="353"/>
        <v>0</v>
      </c>
      <c r="AT454" s="114">
        <f t="shared" si="367"/>
        <v>0</v>
      </c>
      <c r="AU454" s="114">
        <f t="shared" si="367"/>
        <v>0</v>
      </c>
      <c r="AV454" s="114">
        <v>0</v>
      </c>
      <c r="AW454" s="114">
        <v>0</v>
      </c>
      <c r="AX454" s="114">
        <v>0</v>
      </c>
      <c r="AY454" s="114">
        <v>0</v>
      </c>
      <c r="AZ454" s="114">
        <f t="shared" si="357"/>
        <v>0</v>
      </c>
      <c r="BA454" s="114">
        <f t="shared" si="357"/>
        <v>0</v>
      </c>
    </row>
    <row r="455" spans="2:53" ht="29.25" hidden="1">
      <c r="B455" s="73" t="str">
        <f t="shared" si="326"/>
        <v>136500053005314</v>
      </c>
      <c r="C455" s="157">
        <v>2023</v>
      </c>
      <c r="D455" s="111">
        <v>15</v>
      </c>
      <c r="E455" s="37">
        <v>1</v>
      </c>
      <c r="F455" s="37">
        <v>3</v>
      </c>
      <c r="G455" s="37">
        <v>6</v>
      </c>
      <c r="H455" s="37">
        <v>5000</v>
      </c>
      <c r="I455" s="37">
        <v>5300</v>
      </c>
      <c r="J455" s="37">
        <v>531</v>
      </c>
      <c r="K455" s="133">
        <v>4</v>
      </c>
      <c r="L455" s="133"/>
      <c r="M455" s="113" t="s">
        <v>352</v>
      </c>
      <c r="N455" s="114">
        <f>IFERROR(VLOOKUP($B455,[5]MEX!$B$51:$S$1084,13,0),0)</f>
        <v>0</v>
      </c>
      <c r="O455" s="114">
        <f>IFERROR(VLOOKUP($B455,[5]MEX!$B$51:$S$1084,14,0),0)</f>
        <v>0</v>
      </c>
      <c r="P455" s="114">
        <f t="shared" si="317"/>
        <v>0</v>
      </c>
      <c r="Q455" s="115" t="s">
        <v>60</v>
      </c>
      <c r="R455" s="116">
        <f>IFERROR(VLOOKUP($B455,[5]MEX!$B$51:$S$1084,17,0),0)</f>
        <v>0</v>
      </c>
      <c r="S455" s="116">
        <f>IFERROR(VLOOKUP($B455,[5]MEX!$B$51:$S$1084,18,0),0)</f>
        <v>0</v>
      </c>
      <c r="T455" s="114">
        <v>0</v>
      </c>
      <c r="U455" s="114">
        <v>0</v>
      </c>
      <c r="V455" s="114">
        <v>0</v>
      </c>
      <c r="W455" s="114">
        <v>0</v>
      </c>
      <c r="X455" s="114">
        <v>0</v>
      </c>
      <c r="Y455" s="114">
        <v>0</v>
      </c>
      <c r="Z455" s="114">
        <v>0</v>
      </c>
      <c r="AA455" s="114">
        <v>0</v>
      </c>
      <c r="AB455" s="114">
        <f t="shared" si="365"/>
        <v>0</v>
      </c>
      <c r="AC455" s="114">
        <f t="shared" si="365"/>
        <v>0</v>
      </c>
      <c r="AD455" s="114">
        <f t="shared" si="348"/>
        <v>0</v>
      </c>
      <c r="AE455" s="114">
        <v>0</v>
      </c>
      <c r="AF455" s="114">
        <v>0</v>
      </c>
      <c r="AG455" s="114">
        <f t="shared" si="349"/>
        <v>0</v>
      </c>
      <c r="AH455" s="114">
        <v>0</v>
      </c>
      <c r="AI455" s="114">
        <v>0</v>
      </c>
      <c r="AJ455" s="114">
        <f t="shared" si="350"/>
        <v>0</v>
      </c>
      <c r="AK455" s="114">
        <v>0</v>
      </c>
      <c r="AL455" s="114">
        <v>0</v>
      </c>
      <c r="AM455" s="114">
        <f t="shared" si="351"/>
        <v>0</v>
      </c>
      <c r="AN455" s="114">
        <v>0</v>
      </c>
      <c r="AO455" s="114">
        <v>0</v>
      </c>
      <c r="AP455" s="114">
        <f t="shared" si="352"/>
        <v>0</v>
      </c>
      <c r="AQ455" s="114">
        <f t="shared" si="366"/>
        <v>0</v>
      </c>
      <c r="AR455" s="114">
        <f t="shared" si="366"/>
        <v>0</v>
      </c>
      <c r="AS455" s="114">
        <f t="shared" si="353"/>
        <v>0</v>
      </c>
      <c r="AT455" s="114">
        <f t="shared" si="367"/>
        <v>0</v>
      </c>
      <c r="AU455" s="114">
        <f t="shared" si="367"/>
        <v>0</v>
      </c>
      <c r="AV455" s="114">
        <v>0</v>
      </c>
      <c r="AW455" s="114">
        <v>0</v>
      </c>
      <c r="AX455" s="114">
        <v>0</v>
      </c>
      <c r="AY455" s="114">
        <v>0</v>
      </c>
      <c r="AZ455" s="114">
        <f t="shared" si="357"/>
        <v>0</v>
      </c>
      <c r="BA455" s="114">
        <f t="shared" si="357"/>
        <v>0</v>
      </c>
    </row>
    <row r="456" spans="2:53" ht="29.25" hidden="1">
      <c r="B456" s="73" t="str">
        <f t="shared" si="326"/>
        <v>136500053005315</v>
      </c>
      <c r="C456" s="157">
        <v>2023</v>
      </c>
      <c r="D456" s="111">
        <v>15</v>
      </c>
      <c r="E456" s="37">
        <v>1</v>
      </c>
      <c r="F456" s="37">
        <v>3</v>
      </c>
      <c r="G456" s="37">
        <v>6</v>
      </c>
      <c r="H456" s="37">
        <v>5000</v>
      </c>
      <c r="I456" s="37">
        <v>5300</v>
      </c>
      <c r="J456" s="37">
        <v>531</v>
      </c>
      <c r="K456" s="133">
        <v>5</v>
      </c>
      <c r="L456" s="133"/>
      <c r="M456" s="113" t="s">
        <v>353</v>
      </c>
      <c r="N456" s="114">
        <f>IFERROR(VLOOKUP($B456,[5]MEX!$B$51:$S$1084,13,0),0)</f>
        <v>0</v>
      </c>
      <c r="O456" s="114">
        <f>IFERROR(VLOOKUP($B456,[5]MEX!$B$51:$S$1084,14,0),0)</f>
        <v>0</v>
      </c>
      <c r="P456" s="114">
        <f t="shared" si="317"/>
        <v>0</v>
      </c>
      <c r="Q456" s="115" t="s">
        <v>60</v>
      </c>
      <c r="R456" s="116">
        <f>IFERROR(VLOOKUP($B456,[5]MEX!$B$51:$S$1084,17,0),0)</f>
        <v>0</v>
      </c>
      <c r="S456" s="116">
        <f>IFERROR(VLOOKUP($B456,[5]MEX!$B$51:$S$1084,18,0),0)</f>
        <v>0</v>
      </c>
      <c r="T456" s="114">
        <v>0</v>
      </c>
      <c r="U456" s="114">
        <v>0</v>
      </c>
      <c r="V456" s="114">
        <v>0</v>
      </c>
      <c r="W456" s="114">
        <v>0</v>
      </c>
      <c r="X456" s="114">
        <v>0</v>
      </c>
      <c r="Y456" s="114">
        <v>0</v>
      </c>
      <c r="Z456" s="114">
        <v>0</v>
      </c>
      <c r="AA456" s="114">
        <v>0</v>
      </c>
      <c r="AB456" s="114">
        <f t="shared" si="365"/>
        <v>0</v>
      </c>
      <c r="AC456" s="114">
        <f t="shared" si="365"/>
        <v>0</v>
      </c>
      <c r="AD456" s="114">
        <f t="shared" si="348"/>
        <v>0</v>
      </c>
      <c r="AE456" s="114">
        <v>0</v>
      </c>
      <c r="AF456" s="114">
        <v>0</v>
      </c>
      <c r="AG456" s="114">
        <f t="shared" si="349"/>
        <v>0</v>
      </c>
      <c r="AH456" s="114">
        <v>0</v>
      </c>
      <c r="AI456" s="114">
        <v>0</v>
      </c>
      <c r="AJ456" s="114">
        <f t="shared" si="350"/>
        <v>0</v>
      </c>
      <c r="AK456" s="114">
        <v>0</v>
      </c>
      <c r="AL456" s="114">
        <v>0</v>
      </c>
      <c r="AM456" s="114">
        <f t="shared" si="351"/>
        <v>0</v>
      </c>
      <c r="AN456" s="114">
        <v>0</v>
      </c>
      <c r="AO456" s="114">
        <v>0</v>
      </c>
      <c r="AP456" s="114">
        <f t="shared" si="352"/>
        <v>0</v>
      </c>
      <c r="AQ456" s="114">
        <f t="shared" si="366"/>
        <v>0</v>
      </c>
      <c r="AR456" s="114">
        <f t="shared" si="366"/>
        <v>0</v>
      </c>
      <c r="AS456" s="114">
        <f t="shared" si="353"/>
        <v>0</v>
      </c>
      <c r="AT456" s="114">
        <f t="shared" si="367"/>
        <v>0</v>
      </c>
      <c r="AU456" s="114">
        <f t="shared" si="367"/>
        <v>0</v>
      </c>
      <c r="AV456" s="114">
        <v>0</v>
      </c>
      <c r="AW456" s="114">
        <v>0</v>
      </c>
      <c r="AX456" s="114">
        <v>0</v>
      </c>
      <c r="AY456" s="114">
        <v>0</v>
      </c>
      <c r="AZ456" s="114">
        <f t="shared" si="357"/>
        <v>0</v>
      </c>
      <c r="BA456" s="114">
        <f t="shared" si="357"/>
        <v>0</v>
      </c>
    </row>
    <row r="457" spans="2:53" ht="58.5" hidden="1">
      <c r="B457" s="73" t="str">
        <f t="shared" si="326"/>
        <v>136500053005316</v>
      </c>
      <c r="C457" s="157">
        <v>2023</v>
      </c>
      <c r="D457" s="111">
        <v>15</v>
      </c>
      <c r="E457" s="37">
        <v>1</v>
      </c>
      <c r="F457" s="37">
        <v>3</v>
      </c>
      <c r="G457" s="37">
        <v>6</v>
      </c>
      <c r="H457" s="37">
        <v>5000</v>
      </c>
      <c r="I457" s="37">
        <v>5300</v>
      </c>
      <c r="J457" s="37">
        <v>531</v>
      </c>
      <c r="K457" s="133">
        <v>6</v>
      </c>
      <c r="L457" s="133"/>
      <c r="M457" s="113" t="s">
        <v>354</v>
      </c>
      <c r="N457" s="114">
        <f>IFERROR(VLOOKUP($B457,[5]MEX!$B$51:$S$1084,13,0),0)</f>
        <v>0</v>
      </c>
      <c r="O457" s="114">
        <f>IFERROR(VLOOKUP($B457,[5]MEX!$B$51:$S$1084,14,0),0)</f>
        <v>0</v>
      </c>
      <c r="P457" s="114">
        <f t="shared" si="317"/>
        <v>0</v>
      </c>
      <c r="Q457" s="115" t="s">
        <v>60</v>
      </c>
      <c r="R457" s="116">
        <f>IFERROR(VLOOKUP($B457,[5]MEX!$B$51:$S$1084,17,0),0)</f>
        <v>0</v>
      </c>
      <c r="S457" s="116">
        <f>IFERROR(VLOOKUP($B457,[5]MEX!$B$51:$S$1084,18,0),0)</f>
        <v>0</v>
      </c>
      <c r="T457" s="114">
        <v>0</v>
      </c>
      <c r="U457" s="114">
        <v>0</v>
      </c>
      <c r="V457" s="114">
        <v>0</v>
      </c>
      <c r="W457" s="114">
        <v>0</v>
      </c>
      <c r="X457" s="114">
        <v>0</v>
      </c>
      <c r="Y457" s="114">
        <v>0</v>
      </c>
      <c r="Z457" s="114">
        <v>0</v>
      </c>
      <c r="AA457" s="114">
        <v>0</v>
      </c>
      <c r="AB457" s="114">
        <f t="shared" si="365"/>
        <v>0</v>
      </c>
      <c r="AC457" s="114">
        <f t="shared" si="365"/>
        <v>0</v>
      </c>
      <c r="AD457" s="114">
        <f t="shared" si="348"/>
        <v>0</v>
      </c>
      <c r="AE457" s="114">
        <v>0</v>
      </c>
      <c r="AF457" s="114">
        <v>0</v>
      </c>
      <c r="AG457" s="114">
        <f t="shared" si="349"/>
        <v>0</v>
      </c>
      <c r="AH457" s="114">
        <v>0</v>
      </c>
      <c r="AI457" s="114">
        <v>0</v>
      </c>
      <c r="AJ457" s="114">
        <f t="shared" si="350"/>
        <v>0</v>
      </c>
      <c r="AK457" s="114">
        <v>0</v>
      </c>
      <c r="AL457" s="114">
        <v>0</v>
      </c>
      <c r="AM457" s="114">
        <f t="shared" si="351"/>
        <v>0</v>
      </c>
      <c r="AN457" s="114">
        <v>0</v>
      </c>
      <c r="AO457" s="114">
        <v>0</v>
      </c>
      <c r="AP457" s="114">
        <f t="shared" si="352"/>
        <v>0</v>
      </c>
      <c r="AQ457" s="114">
        <f t="shared" si="366"/>
        <v>0</v>
      </c>
      <c r="AR457" s="114">
        <f t="shared" si="366"/>
        <v>0</v>
      </c>
      <c r="AS457" s="114">
        <f t="shared" si="353"/>
        <v>0</v>
      </c>
      <c r="AT457" s="114">
        <f t="shared" si="367"/>
        <v>0</v>
      </c>
      <c r="AU457" s="114">
        <f t="shared" si="367"/>
        <v>0</v>
      </c>
      <c r="AV457" s="114">
        <v>0</v>
      </c>
      <c r="AW457" s="114">
        <v>0</v>
      </c>
      <c r="AX457" s="114">
        <v>0</v>
      </c>
      <c r="AY457" s="114">
        <v>0</v>
      </c>
      <c r="AZ457" s="114">
        <f t="shared" si="357"/>
        <v>0</v>
      </c>
      <c r="BA457" s="114">
        <f t="shared" si="357"/>
        <v>0</v>
      </c>
    </row>
    <row r="458" spans="2:53" ht="58.5" hidden="1">
      <c r="B458" s="73" t="str">
        <f t="shared" si="326"/>
        <v>136500053005317</v>
      </c>
      <c r="C458" s="157">
        <v>2023</v>
      </c>
      <c r="D458" s="111">
        <v>15</v>
      </c>
      <c r="E458" s="37">
        <v>1</v>
      </c>
      <c r="F458" s="37">
        <v>3</v>
      </c>
      <c r="G458" s="37">
        <v>6</v>
      </c>
      <c r="H458" s="37">
        <v>5000</v>
      </c>
      <c r="I458" s="37">
        <v>5300</v>
      </c>
      <c r="J458" s="37">
        <v>531</v>
      </c>
      <c r="K458" s="133">
        <v>7</v>
      </c>
      <c r="L458" s="133"/>
      <c r="M458" s="113" t="s">
        <v>355</v>
      </c>
      <c r="N458" s="114">
        <f>IFERROR(VLOOKUP($B458,[5]MEX!$B$51:$S$1084,13,0),0)</f>
        <v>0</v>
      </c>
      <c r="O458" s="114">
        <f>IFERROR(VLOOKUP($B458,[5]MEX!$B$51:$S$1084,14,0),0)</f>
        <v>0</v>
      </c>
      <c r="P458" s="114">
        <f t="shared" ref="P458:P521" si="368">+O458+N458</f>
        <v>0</v>
      </c>
      <c r="Q458" s="115" t="s">
        <v>60</v>
      </c>
      <c r="R458" s="116">
        <f>IFERROR(VLOOKUP($B458,[5]MEX!$B$51:$S$1084,17,0),0)</f>
        <v>0</v>
      </c>
      <c r="S458" s="116">
        <f>IFERROR(VLOOKUP($B458,[5]MEX!$B$51:$S$1084,18,0),0)</f>
        <v>0</v>
      </c>
      <c r="T458" s="114">
        <v>0</v>
      </c>
      <c r="U458" s="114">
        <v>0</v>
      </c>
      <c r="V458" s="114">
        <v>0</v>
      </c>
      <c r="W458" s="114">
        <v>0</v>
      </c>
      <c r="X458" s="114">
        <v>0</v>
      </c>
      <c r="Y458" s="114">
        <v>0</v>
      </c>
      <c r="Z458" s="114">
        <v>0</v>
      </c>
      <c r="AA458" s="114">
        <v>0</v>
      </c>
      <c r="AB458" s="114">
        <f t="shared" si="365"/>
        <v>0</v>
      </c>
      <c r="AC458" s="114">
        <f t="shared" si="365"/>
        <v>0</v>
      </c>
      <c r="AD458" s="114">
        <f t="shared" si="348"/>
        <v>0</v>
      </c>
      <c r="AE458" s="114">
        <v>0</v>
      </c>
      <c r="AF458" s="114">
        <v>0</v>
      </c>
      <c r="AG458" s="114">
        <f t="shared" si="349"/>
        <v>0</v>
      </c>
      <c r="AH458" s="114">
        <v>0</v>
      </c>
      <c r="AI458" s="114">
        <v>0</v>
      </c>
      <c r="AJ458" s="114">
        <f t="shared" si="350"/>
        <v>0</v>
      </c>
      <c r="AK458" s="114">
        <v>0</v>
      </c>
      <c r="AL458" s="114">
        <v>0</v>
      </c>
      <c r="AM458" s="114">
        <f t="shared" si="351"/>
        <v>0</v>
      </c>
      <c r="AN458" s="114">
        <v>0</v>
      </c>
      <c r="AO458" s="114">
        <v>0</v>
      </c>
      <c r="AP458" s="114">
        <f t="shared" si="352"/>
        <v>0</v>
      </c>
      <c r="AQ458" s="114">
        <f t="shared" si="366"/>
        <v>0</v>
      </c>
      <c r="AR458" s="114">
        <f t="shared" si="366"/>
        <v>0</v>
      </c>
      <c r="AS458" s="114">
        <f t="shared" si="353"/>
        <v>0</v>
      </c>
      <c r="AT458" s="114">
        <f t="shared" si="367"/>
        <v>0</v>
      </c>
      <c r="AU458" s="114">
        <f t="shared" si="367"/>
        <v>0</v>
      </c>
      <c r="AV458" s="114">
        <v>0</v>
      </c>
      <c r="AW458" s="114">
        <v>0</v>
      </c>
      <c r="AX458" s="114">
        <v>0</v>
      </c>
      <c r="AY458" s="114">
        <v>0</v>
      </c>
      <c r="AZ458" s="114">
        <f t="shared" si="357"/>
        <v>0</v>
      </c>
      <c r="BA458" s="114">
        <f t="shared" si="357"/>
        <v>0</v>
      </c>
    </row>
    <row r="459" spans="2:53" ht="29.25" hidden="1">
      <c r="B459" s="73" t="str">
        <f t="shared" si="326"/>
        <v>136500053005318</v>
      </c>
      <c r="C459" s="157">
        <v>2023</v>
      </c>
      <c r="D459" s="111">
        <v>15</v>
      </c>
      <c r="E459" s="37">
        <v>1</v>
      </c>
      <c r="F459" s="37">
        <v>3</v>
      </c>
      <c r="G459" s="37">
        <v>6</v>
      </c>
      <c r="H459" s="37">
        <v>5000</v>
      </c>
      <c r="I459" s="37">
        <v>5300</v>
      </c>
      <c r="J459" s="37">
        <v>531</v>
      </c>
      <c r="K459" s="133">
        <v>8</v>
      </c>
      <c r="L459" s="133"/>
      <c r="M459" s="113" t="s">
        <v>356</v>
      </c>
      <c r="N459" s="114">
        <f>IFERROR(VLOOKUP($B459,[5]MEX!$B$51:$S$1084,13,0),0)</f>
        <v>0</v>
      </c>
      <c r="O459" s="114">
        <f>IFERROR(VLOOKUP($B459,[5]MEX!$B$51:$S$1084,14,0),0)</f>
        <v>0</v>
      </c>
      <c r="P459" s="114">
        <f t="shared" si="368"/>
        <v>0</v>
      </c>
      <c r="Q459" s="115" t="s">
        <v>60</v>
      </c>
      <c r="R459" s="116">
        <f>IFERROR(VLOOKUP($B459,[5]MEX!$B$51:$S$1084,17,0),0)</f>
        <v>0</v>
      </c>
      <c r="S459" s="116">
        <f>IFERROR(VLOOKUP($B459,[5]MEX!$B$51:$S$1084,18,0),0)</f>
        <v>0</v>
      </c>
      <c r="T459" s="114">
        <v>0</v>
      </c>
      <c r="U459" s="114">
        <v>0</v>
      </c>
      <c r="V459" s="114">
        <v>0</v>
      </c>
      <c r="W459" s="114">
        <v>0</v>
      </c>
      <c r="X459" s="114">
        <v>0</v>
      </c>
      <c r="Y459" s="114">
        <v>0</v>
      </c>
      <c r="Z459" s="114">
        <v>0</v>
      </c>
      <c r="AA459" s="114">
        <v>0</v>
      </c>
      <c r="AB459" s="114">
        <f t="shared" si="365"/>
        <v>0</v>
      </c>
      <c r="AC459" s="114">
        <f t="shared" si="365"/>
        <v>0</v>
      </c>
      <c r="AD459" s="114">
        <f t="shared" si="348"/>
        <v>0</v>
      </c>
      <c r="AE459" s="114">
        <v>0</v>
      </c>
      <c r="AF459" s="114">
        <v>0</v>
      </c>
      <c r="AG459" s="114">
        <f t="shared" si="349"/>
        <v>0</v>
      </c>
      <c r="AH459" s="114">
        <v>0</v>
      </c>
      <c r="AI459" s="114">
        <v>0</v>
      </c>
      <c r="AJ459" s="114">
        <f t="shared" si="350"/>
        <v>0</v>
      </c>
      <c r="AK459" s="114">
        <v>0</v>
      </c>
      <c r="AL459" s="114">
        <v>0</v>
      </c>
      <c r="AM459" s="114">
        <f t="shared" si="351"/>
        <v>0</v>
      </c>
      <c r="AN459" s="114">
        <v>0</v>
      </c>
      <c r="AO459" s="114">
        <v>0</v>
      </c>
      <c r="AP459" s="114">
        <f t="shared" si="352"/>
        <v>0</v>
      </c>
      <c r="AQ459" s="114">
        <f t="shared" si="366"/>
        <v>0</v>
      </c>
      <c r="AR459" s="114">
        <f t="shared" si="366"/>
        <v>0</v>
      </c>
      <c r="AS459" s="114">
        <f t="shared" si="353"/>
        <v>0</v>
      </c>
      <c r="AT459" s="114">
        <f t="shared" si="367"/>
        <v>0</v>
      </c>
      <c r="AU459" s="114">
        <f t="shared" si="367"/>
        <v>0</v>
      </c>
      <c r="AV459" s="114">
        <v>0</v>
      </c>
      <c r="AW459" s="114">
        <v>0</v>
      </c>
      <c r="AX459" s="114">
        <v>0</v>
      </c>
      <c r="AY459" s="114">
        <v>0</v>
      </c>
      <c r="AZ459" s="114">
        <f t="shared" si="357"/>
        <v>0</v>
      </c>
      <c r="BA459" s="114">
        <f t="shared" si="357"/>
        <v>0</v>
      </c>
    </row>
    <row r="460" spans="2:53" ht="29.25" hidden="1">
      <c r="B460" s="73" t="str">
        <f t="shared" si="326"/>
        <v>136500053005319</v>
      </c>
      <c r="C460" s="157">
        <v>2023</v>
      </c>
      <c r="D460" s="111">
        <v>15</v>
      </c>
      <c r="E460" s="37">
        <v>1</v>
      </c>
      <c r="F460" s="37">
        <v>3</v>
      </c>
      <c r="G460" s="37">
        <v>6</v>
      </c>
      <c r="H460" s="37">
        <v>5000</v>
      </c>
      <c r="I460" s="37">
        <v>5300</v>
      </c>
      <c r="J460" s="37">
        <v>531</v>
      </c>
      <c r="K460" s="133">
        <v>9</v>
      </c>
      <c r="L460" s="133"/>
      <c r="M460" s="113" t="s">
        <v>357</v>
      </c>
      <c r="N460" s="114">
        <f>IFERROR(VLOOKUP($B460,[5]MEX!$B$51:$S$1084,13,0),0)</f>
        <v>0</v>
      </c>
      <c r="O460" s="114">
        <f>IFERROR(VLOOKUP($B460,[5]MEX!$B$51:$S$1084,14,0),0)</f>
        <v>0</v>
      </c>
      <c r="P460" s="114">
        <f t="shared" si="368"/>
        <v>0</v>
      </c>
      <c r="Q460" s="115" t="s">
        <v>60</v>
      </c>
      <c r="R460" s="116">
        <f>IFERROR(VLOOKUP($B460,[5]MEX!$B$51:$S$1084,17,0),0)</f>
        <v>0</v>
      </c>
      <c r="S460" s="116">
        <f>IFERROR(VLOOKUP($B460,[5]MEX!$B$51:$S$1084,18,0),0)</f>
        <v>0</v>
      </c>
      <c r="T460" s="114">
        <v>0</v>
      </c>
      <c r="U460" s="114">
        <v>0</v>
      </c>
      <c r="V460" s="114">
        <v>0</v>
      </c>
      <c r="W460" s="114">
        <v>0</v>
      </c>
      <c r="X460" s="114">
        <v>0</v>
      </c>
      <c r="Y460" s="114">
        <v>0</v>
      </c>
      <c r="Z460" s="114">
        <v>0</v>
      </c>
      <c r="AA460" s="114">
        <v>0</v>
      </c>
      <c r="AB460" s="114">
        <f t="shared" si="365"/>
        <v>0</v>
      </c>
      <c r="AC460" s="114">
        <f t="shared" si="365"/>
        <v>0</v>
      </c>
      <c r="AD460" s="114">
        <f t="shared" si="348"/>
        <v>0</v>
      </c>
      <c r="AE460" s="114">
        <v>0</v>
      </c>
      <c r="AF460" s="114">
        <v>0</v>
      </c>
      <c r="AG460" s="114">
        <f t="shared" si="349"/>
        <v>0</v>
      </c>
      <c r="AH460" s="114">
        <v>0</v>
      </c>
      <c r="AI460" s="114">
        <v>0</v>
      </c>
      <c r="AJ460" s="114">
        <f t="shared" si="350"/>
        <v>0</v>
      </c>
      <c r="AK460" s="114">
        <v>0</v>
      </c>
      <c r="AL460" s="114">
        <v>0</v>
      </c>
      <c r="AM460" s="114">
        <f t="shared" si="351"/>
        <v>0</v>
      </c>
      <c r="AN460" s="114">
        <v>0</v>
      </c>
      <c r="AO460" s="114">
        <v>0</v>
      </c>
      <c r="AP460" s="114">
        <f t="shared" si="352"/>
        <v>0</v>
      </c>
      <c r="AQ460" s="114">
        <f t="shared" si="366"/>
        <v>0</v>
      </c>
      <c r="AR460" s="114">
        <f t="shared" si="366"/>
        <v>0</v>
      </c>
      <c r="AS460" s="114">
        <f t="shared" si="353"/>
        <v>0</v>
      </c>
      <c r="AT460" s="114">
        <f t="shared" si="367"/>
        <v>0</v>
      </c>
      <c r="AU460" s="114">
        <f t="shared" si="367"/>
        <v>0</v>
      </c>
      <c r="AV460" s="114">
        <v>0</v>
      </c>
      <c r="AW460" s="114">
        <v>0</v>
      </c>
      <c r="AX460" s="114">
        <v>0</v>
      </c>
      <c r="AY460" s="114">
        <v>0</v>
      </c>
      <c r="AZ460" s="114">
        <f t="shared" si="357"/>
        <v>0</v>
      </c>
      <c r="BA460" s="114">
        <f t="shared" si="357"/>
        <v>0</v>
      </c>
    </row>
    <row r="461" spans="2:53" ht="87.75" hidden="1">
      <c r="B461" s="73" t="str">
        <f t="shared" si="326"/>
        <v>1365000530053110</v>
      </c>
      <c r="C461" s="157">
        <v>2023</v>
      </c>
      <c r="D461" s="111">
        <v>15</v>
      </c>
      <c r="E461" s="37">
        <v>1</v>
      </c>
      <c r="F461" s="37">
        <v>3</v>
      </c>
      <c r="G461" s="37">
        <v>6</v>
      </c>
      <c r="H461" s="37">
        <v>5000</v>
      </c>
      <c r="I461" s="37">
        <v>5300</v>
      </c>
      <c r="J461" s="37">
        <v>531</v>
      </c>
      <c r="K461" s="133">
        <v>10</v>
      </c>
      <c r="L461" s="133"/>
      <c r="M461" s="113" t="s">
        <v>358</v>
      </c>
      <c r="N461" s="114">
        <f>IFERROR(VLOOKUP($B461,[5]MEX!$B$51:$S$1084,13,0),0)</f>
        <v>0</v>
      </c>
      <c r="O461" s="114">
        <f>IFERROR(VLOOKUP($B461,[5]MEX!$B$51:$S$1084,14,0),0)</f>
        <v>0</v>
      </c>
      <c r="P461" s="114">
        <f t="shared" si="368"/>
        <v>0</v>
      </c>
      <c r="Q461" s="115" t="s">
        <v>60</v>
      </c>
      <c r="R461" s="116">
        <f>IFERROR(VLOOKUP($B461,[5]MEX!$B$51:$S$1084,17,0),0)</f>
        <v>0</v>
      </c>
      <c r="S461" s="116">
        <f>IFERROR(VLOOKUP($B461,[5]MEX!$B$51:$S$1084,18,0),0)</f>
        <v>0</v>
      </c>
      <c r="T461" s="114">
        <v>0</v>
      </c>
      <c r="U461" s="114">
        <v>0</v>
      </c>
      <c r="V461" s="114">
        <v>0</v>
      </c>
      <c r="W461" s="114">
        <v>0</v>
      </c>
      <c r="X461" s="114">
        <v>0</v>
      </c>
      <c r="Y461" s="114">
        <v>0</v>
      </c>
      <c r="Z461" s="114">
        <v>0</v>
      </c>
      <c r="AA461" s="114">
        <v>0</v>
      </c>
      <c r="AB461" s="114">
        <f t="shared" si="365"/>
        <v>0</v>
      </c>
      <c r="AC461" s="114">
        <f t="shared" si="365"/>
        <v>0</v>
      </c>
      <c r="AD461" s="114">
        <f t="shared" si="348"/>
        <v>0</v>
      </c>
      <c r="AE461" s="114">
        <v>0</v>
      </c>
      <c r="AF461" s="114">
        <v>0</v>
      </c>
      <c r="AG461" s="114">
        <f t="shared" si="349"/>
        <v>0</v>
      </c>
      <c r="AH461" s="114">
        <v>0</v>
      </c>
      <c r="AI461" s="114">
        <v>0</v>
      </c>
      <c r="AJ461" s="114">
        <f t="shared" si="350"/>
        <v>0</v>
      </c>
      <c r="AK461" s="114">
        <v>0</v>
      </c>
      <c r="AL461" s="114">
        <v>0</v>
      </c>
      <c r="AM461" s="114">
        <f t="shared" si="351"/>
        <v>0</v>
      </c>
      <c r="AN461" s="114">
        <v>0</v>
      </c>
      <c r="AO461" s="114">
        <v>0</v>
      </c>
      <c r="AP461" s="114">
        <f t="shared" si="352"/>
        <v>0</v>
      </c>
      <c r="AQ461" s="114">
        <f t="shared" si="366"/>
        <v>0</v>
      </c>
      <c r="AR461" s="114">
        <f t="shared" si="366"/>
        <v>0</v>
      </c>
      <c r="AS461" s="114">
        <f t="shared" si="353"/>
        <v>0</v>
      </c>
      <c r="AT461" s="114">
        <f t="shared" si="367"/>
        <v>0</v>
      </c>
      <c r="AU461" s="114">
        <f t="shared" si="367"/>
        <v>0</v>
      </c>
      <c r="AV461" s="114">
        <v>0</v>
      </c>
      <c r="AW461" s="114">
        <v>0</v>
      </c>
      <c r="AX461" s="114">
        <v>0</v>
      </c>
      <c r="AY461" s="114">
        <v>0</v>
      </c>
      <c r="AZ461" s="114">
        <f t="shared" si="357"/>
        <v>0</v>
      </c>
      <c r="BA461" s="114">
        <f t="shared" si="357"/>
        <v>0</v>
      </c>
    </row>
    <row r="462" spans="2:53" ht="29.25" hidden="1">
      <c r="B462" s="73" t="str">
        <f t="shared" si="326"/>
        <v>1365000530053111</v>
      </c>
      <c r="C462" s="157">
        <v>2023</v>
      </c>
      <c r="D462" s="111">
        <v>15</v>
      </c>
      <c r="E462" s="37">
        <v>1</v>
      </c>
      <c r="F462" s="37">
        <v>3</v>
      </c>
      <c r="G462" s="37">
        <v>6</v>
      </c>
      <c r="H462" s="37">
        <v>5000</v>
      </c>
      <c r="I462" s="37">
        <v>5300</v>
      </c>
      <c r="J462" s="37">
        <v>531</v>
      </c>
      <c r="K462" s="133">
        <v>11</v>
      </c>
      <c r="L462" s="133"/>
      <c r="M462" s="113" t="s">
        <v>359</v>
      </c>
      <c r="N462" s="114">
        <f>IFERROR(VLOOKUP($B462,[5]MEX!$B$51:$S$1084,13,0),0)</f>
        <v>0</v>
      </c>
      <c r="O462" s="114">
        <f>IFERROR(VLOOKUP($B462,[5]MEX!$B$51:$S$1084,14,0),0)</f>
        <v>0</v>
      </c>
      <c r="P462" s="114">
        <f t="shared" si="368"/>
        <v>0</v>
      </c>
      <c r="Q462" s="115" t="s">
        <v>60</v>
      </c>
      <c r="R462" s="116">
        <f>IFERROR(VLOOKUP($B462,[5]MEX!$B$51:$S$1084,17,0),0)</f>
        <v>0</v>
      </c>
      <c r="S462" s="116">
        <f>IFERROR(VLOOKUP($B462,[5]MEX!$B$51:$S$1084,18,0),0)</f>
        <v>0</v>
      </c>
      <c r="T462" s="114">
        <v>0</v>
      </c>
      <c r="U462" s="114">
        <v>0</v>
      </c>
      <c r="V462" s="114">
        <v>0</v>
      </c>
      <c r="W462" s="114">
        <v>0</v>
      </c>
      <c r="X462" s="114">
        <v>0</v>
      </c>
      <c r="Y462" s="114">
        <v>0</v>
      </c>
      <c r="Z462" s="114">
        <v>0</v>
      </c>
      <c r="AA462" s="114">
        <v>0</v>
      </c>
      <c r="AB462" s="114">
        <f t="shared" si="365"/>
        <v>0</v>
      </c>
      <c r="AC462" s="114">
        <f t="shared" si="365"/>
        <v>0</v>
      </c>
      <c r="AD462" s="114">
        <f t="shared" si="348"/>
        <v>0</v>
      </c>
      <c r="AE462" s="114">
        <v>0</v>
      </c>
      <c r="AF462" s="114">
        <v>0</v>
      </c>
      <c r="AG462" s="114">
        <f t="shared" si="349"/>
        <v>0</v>
      </c>
      <c r="AH462" s="114">
        <v>0</v>
      </c>
      <c r="AI462" s="114">
        <v>0</v>
      </c>
      <c r="AJ462" s="114">
        <f t="shared" si="350"/>
        <v>0</v>
      </c>
      <c r="AK462" s="114">
        <v>0</v>
      </c>
      <c r="AL462" s="114">
        <v>0</v>
      </c>
      <c r="AM462" s="114">
        <f t="shared" si="351"/>
        <v>0</v>
      </c>
      <c r="AN462" s="114">
        <v>0</v>
      </c>
      <c r="AO462" s="114">
        <v>0</v>
      </c>
      <c r="AP462" s="114">
        <f t="shared" si="352"/>
        <v>0</v>
      </c>
      <c r="AQ462" s="114">
        <f t="shared" si="366"/>
        <v>0</v>
      </c>
      <c r="AR462" s="114">
        <f t="shared" si="366"/>
        <v>0</v>
      </c>
      <c r="AS462" s="114">
        <f t="shared" si="353"/>
        <v>0</v>
      </c>
      <c r="AT462" s="114">
        <f t="shared" si="367"/>
        <v>0</v>
      </c>
      <c r="AU462" s="114">
        <f t="shared" si="367"/>
        <v>0</v>
      </c>
      <c r="AV462" s="114">
        <v>0</v>
      </c>
      <c r="AW462" s="114">
        <v>0</v>
      </c>
      <c r="AX462" s="114">
        <v>0</v>
      </c>
      <c r="AY462" s="114">
        <v>0</v>
      </c>
      <c r="AZ462" s="114">
        <f t="shared" si="357"/>
        <v>0</v>
      </c>
      <c r="BA462" s="114">
        <f t="shared" si="357"/>
        <v>0</v>
      </c>
    </row>
    <row r="463" spans="2:53" ht="29.25" hidden="1">
      <c r="B463" s="73" t="str">
        <f t="shared" si="326"/>
        <v>1365000530053112</v>
      </c>
      <c r="C463" s="157">
        <v>2023</v>
      </c>
      <c r="D463" s="111">
        <v>15</v>
      </c>
      <c r="E463" s="37">
        <v>1</v>
      </c>
      <c r="F463" s="37">
        <v>3</v>
      </c>
      <c r="G463" s="37">
        <v>6</v>
      </c>
      <c r="H463" s="37">
        <v>5000</v>
      </c>
      <c r="I463" s="37">
        <v>5300</v>
      </c>
      <c r="J463" s="37">
        <v>531</v>
      </c>
      <c r="K463" s="133">
        <v>12</v>
      </c>
      <c r="L463" s="133"/>
      <c r="M463" s="113" t="s">
        <v>360</v>
      </c>
      <c r="N463" s="114">
        <f>IFERROR(VLOOKUP($B463,[5]MEX!$B$51:$S$1084,13,0),0)</f>
        <v>0</v>
      </c>
      <c r="O463" s="114">
        <f>IFERROR(VLOOKUP($B463,[5]MEX!$B$51:$S$1084,14,0),0)</f>
        <v>0</v>
      </c>
      <c r="P463" s="114">
        <f t="shared" si="368"/>
        <v>0</v>
      </c>
      <c r="Q463" s="115" t="s">
        <v>60</v>
      </c>
      <c r="R463" s="116">
        <f>IFERROR(VLOOKUP($B463,[5]MEX!$B$51:$S$1084,17,0),0)</f>
        <v>0</v>
      </c>
      <c r="S463" s="116">
        <f>IFERROR(VLOOKUP($B463,[5]MEX!$B$51:$S$1084,18,0),0)</f>
        <v>0</v>
      </c>
      <c r="T463" s="114">
        <v>0</v>
      </c>
      <c r="U463" s="114">
        <v>0</v>
      </c>
      <c r="V463" s="114">
        <v>0</v>
      </c>
      <c r="W463" s="114">
        <v>0</v>
      </c>
      <c r="X463" s="114">
        <v>0</v>
      </c>
      <c r="Y463" s="114">
        <v>0</v>
      </c>
      <c r="Z463" s="114">
        <v>0</v>
      </c>
      <c r="AA463" s="114">
        <v>0</v>
      </c>
      <c r="AB463" s="114">
        <f t="shared" si="365"/>
        <v>0</v>
      </c>
      <c r="AC463" s="114">
        <f t="shared" si="365"/>
        <v>0</v>
      </c>
      <c r="AD463" s="114">
        <f t="shared" si="348"/>
        <v>0</v>
      </c>
      <c r="AE463" s="114">
        <v>0</v>
      </c>
      <c r="AF463" s="114">
        <v>0</v>
      </c>
      <c r="AG463" s="114">
        <f t="shared" si="349"/>
        <v>0</v>
      </c>
      <c r="AH463" s="114">
        <v>0</v>
      </c>
      <c r="AI463" s="114">
        <v>0</v>
      </c>
      <c r="AJ463" s="114">
        <f t="shared" si="350"/>
        <v>0</v>
      </c>
      <c r="AK463" s="114">
        <v>0</v>
      </c>
      <c r="AL463" s="114">
        <v>0</v>
      </c>
      <c r="AM463" s="114">
        <f t="shared" si="351"/>
        <v>0</v>
      </c>
      <c r="AN463" s="114">
        <v>0</v>
      </c>
      <c r="AO463" s="114">
        <v>0</v>
      </c>
      <c r="AP463" s="114">
        <f t="shared" si="352"/>
        <v>0</v>
      </c>
      <c r="AQ463" s="114">
        <f t="shared" si="366"/>
        <v>0</v>
      </c>
      <c r="AR463" s="114">
        <f t="shared" si="366"/>
        <v>0</v>
      </c>
      <c r="AS463" s="114">
        <f t="shared" si="353"/>
        <v>0</v>
      </c>
      <c r="AT463" s="114">
        <f t="shared" si="367"/>
        <v>0</v>
      </c>
      <c r="AU463" s="114">
        <f t="shared" si="367"/>
        <v>0</v>
      </c>
      <c r="AV463" s="114">
        <v>0</v>
      </c>
      <c r="AW463" s="114">
        <v>0</v>
      </c>
      <c r="AX463" s="114">
        <v>0</v>
      </c>
      <c r="AY463" s="114">
        <v>0</v>
      </c>
      <c r="AZ463" s="114">
        <f t="shared" si="357"/>
        <v>0</v>
      </c>
      <c r="BA463" s="114">
        <f t="shared" si="357"/>
        <v>0</v>
      </c>
    </row>
    <row r="464" spans="2:53" ht="29.25" hidden="1">
      <c r="B464" s="73" t="str">
        <f t="shared" si="326"/>
        <v>1365000530053113</v>
      </c>
      <c r="C464" s="157">
        <v>2023</v>
      </c>
      <c r="D464" s="111">
        <v>15</v>
      </c>
      <c r="E464" s="37">
        <v>1</v>
      </c>
      <c r="F464" s="37">
        <v>3</v>
      </c>
      <c r="G464" s="37">
        <v>6</v>
      </c>
      <c r="H464" s="37">
        <v>5000</v>
      </c>
      <c r="I464" s="37">
        <v>5300</v>
      </c>
      <c r="J464" s="37">
        <v>531</v>
      </c>
      <c r="K464" s="133">
        <v>13</v>
      </c>
      <c r="L464" s="133"/>
      <c r="M464" s="113" t="s">
        <v>361</v>
      </c>
      <c r="N464" s="114">
        <f>IFERROR(VLOOKUP($B464,[5]MEX!$B$51:$S$1084,13,0),0)</f>
        <v>0</v>
      </c>
      <c r="O464" s="114">
        <f>IFERROR(VLOOKUP($B464,[5]MEX!$B$51:$S$1084,14,0),0)</f>
        <v>0</v>
      </c>
      <c r="P464" s="114">
        <f t="shared" si="368"/>
        <v>0</v>
      </c>
      <c r="Q464" s="115" t="s">
        <v>60</v>
      </c>
      <c r="R464" s="116">
        <f>IFERROR(VLOOKUP($B464,[5]MEX!$B$51:$S$1084,17,0),0)</f>
        <v>0</v>
      </c>
      <c r="S464" s="116">
        <f>IFERROR(VLOOKUP($B464,[5]MEX!$B$51:$S$1084,18,0),0)</f>
        <v>0</v>
      </c>
      <c r="T464" s="114">
        <v>0</v>
      </c>
      <c r="U464" s="114">
        <v>0</v>
      </c>
      <c r="V464" s="114">
        <v>0</v>
      </c>
      <c r="W464" s="114">
        <v>0</v>
      </c>
      <c r="X464" s="114">
        <v>0</v>
      </c>
      <c r="Y464" s="114">
        <v>0</v>
      </c>
      <c r="Z464" s="114">
        <v>0</v>
      </c>
      <c r="AA464" s="114">
        <v>0</v>
      </c>
      <c r="AB464" s="114">
        <f t="shared" si="365"/>
        <v>0</v>
      </c>
      <c r="AC464" s="114">
        <f t="shared" si="365"/>
        <v>0</v>
      </c>
      <c r="AD464" s="114">
        <f t="shared" si="348"/>
        <v>0</v>
      </c>
      <c r="AE464" s="114">
        <v>0</v>
      </c>
      <c r="AF464" s="114">
        <v>0</v>
      </c>
      <c r="AG464" s="114">
        <f t="shared" si="349"/>
        <v>0</v>
      </c>
      <c r="AH464" s="114">
        <v>0</v>
      </c>
      <c r="AI464" s="114">
        <v>0</v>
      </c>
      <c r="AJ464" s="114">
        <f t="shared" si="350"/>
        <v>0</v>
      </c>
      <c r="AK464" s="114">
        <v>0</v>
      </c>
      <c r="AL464" s="114">
        <v>0</v>
      </c>
      <c r="AM464" s="114">
        <f t="shared" si="351"/>
        <v>0</v>
      </c>
      <c r="AN464" s="114">
        <v>0</v>
      </c>
      <c r="AO464" s="114">
        <v>0</v>
      </c>
      <c r="AP464" s="114">
        <f t="shared" si="352"/>
        <v>0</v>
      </c>
      <c r="AQ464" s="114">
        <f t="shared" si="366"/>
        <v>0</v>
      </c>
      <c r="AR464" s="114">
        <f t="shared" si="366"/>
        <v>0</v>
      </c>
      <c r="AS464" s="114">
        <f t="shared" si="353"/>
        <v>0</v>
      </c>
      <c r="AT464" s="114">
        <f t="shared" si="367"/>
        <v>0</v>
      </c>
      <c r="AU464" s="114">
        <f t="shared" si="367"/>
        <v>0</v>
      </c>
      <c r="AV464" s="114">
        <v>0</v>
      </c>
      <c r="AW464" s="114">
        <v>0</v>
      </c>
      <c r="AX464" s="114">
        <v>0</v>
      </c>
      <c r="AY464" s="114">
        <v>0</v>
      </c>
      <c r="AZ464" s="114">
        <f t="shared" si="357"/>
        <v>0</v>
      </c>
      <c r="BA464" s="114">
        <f t="shared" si="357"/>
        <v>0</v>
      </c>
    </row>
    <row r="465" spans="2:53" ht="29.25" hidden="1">
      <c r="B465" s="73" t="str">
        <f t="shared" si="326"/>
        <v>1365000530053114</v>
      </c>
      <c r="C465" s="157">
        <v>2023</v>
      </c>
      <c r="D465" s="111">
        <v>15</v>
      </c>
      <c r="E465" s="37">
        <v>1</v>
      </c>
      <c r="F465" s="37">
        <v>3</v>
      </c>
      <c r="G465" s="37">
        <v>6</v>
      </c>
      <c r="H465" s="37">
        <v>5000</v>
      </c>
      <c r="I465" s="37">
        <v>5300</v>
      </c>
      <c r="J465" s="37">
        <v>531</v>
      </c>
      <c r="K465" s="133">
        <v>14</v>
      </c>
      <c r="L465" s="133"/>
      <c r="M465" s="113" t="s">
        <v>362</v>
      </c>
      <c r="N465" s="114">
        <f>IFERROR(VLOOKUP($B465,[5]MEX!$B$51:$S$1084,13,0),0)</f>
        <v>0</v>
      </c>
      <c r="O465" s="114">
        <f>IFERROR(VLOOKUP($B465,[5]MEX!$B$51:$S$1084,14,0),0)</f>
        <v>0</v>
      </c>
      <c r="P465" s="114">
        <f t="shared" si="368"/>
        <v>0</v>
      </c>
      <c r="Q465" s="115" t="s">
        <v>60</v>
      </c>
      <c r="R465" s="116">
        <f>IFERROR(VLOOKUP($B465,[5]MEX!$B$51:$S$1084,17,0),0)</f>
        <v>0</v>
      </c>
      <c r="S465" s="116">
        <f>IFERROR(VLOOKUP($B465,[5]MEX!$B$51:$S$1084,18,0),0)</f>
        <v>0</v>
      </c>
      <c r="T465" s="114">
        <v>0</v>
      </c>
      <c r="U465" s="114">
        <v>0</v>
      </c>
      <c r="V465" s="114">
        <v>0</v>
      </c>
      <c r="W465" s="114">
        <v>0</v>
      </c>
      <c r="X465" s="114">
        <v>0</v>
      </c>
      <c r="Y465" s="114">
        <v>0</v>
      </c>
      <c r="Z465" s="114">
        <v>0</v>
      </c>
      <c r="AA465" s="114">
        <v>0</v>
      </c>
      <c r="AB465" s="114">
        <f t="shared" si="365"/>
        <v>0</v>
      </c>
      <c r="AC465" s="114">
        <f t="shared" si="365"/>
        <v>0</v>
      </c>
      <c r="AD465" s="114">
        <f t="shared" si="348"/>
        <v>0</v>
      </c>
      <c r="AE465" s="114">
        <v>0</v>
      </c>
      <c r="AF465" s="114">
        <v>0</v>
      </c>
      <c r="AG465" s="114">
        <f t="shared" si="349"/>
        <v>0</v>
      </c>
      <c r="AH465" s="114">
        <v>0</v>
      </c>
      <c r="AI465" s="114">
        <v>0</v>
      </c>
      <c r="AJ465" s="114">
        <f t="shared" si="350"/>
        <v>0</v>
      </c>
      <c r="AK465" s="114">
        <v>0</v>
      </c>
      <c r="AL465" s="114">
        <v>0</v>
      </c>
      <c r="AM465" s="114">
        <f t="shared" si="351"/>
        <v>0</v>
      </c>
      <c r="AN465" s="114">
        <v>0</v>
      </c>
      <c r="AO465" s="114">
        <v>0</v>
      </c>
      <c r="AP465" s="114">
        <f t="shared" si="352"/>
        <v>0</v>
      </c>
      <c r="AQ465" s="114">
        <f t="shared" si="366"/>
        <v>0</v>
      </c>
      <c r="AR465" s="114">
        <f t="shared" si="366"/>
        <v>0</v>
      </c>
      <c r="AS465" s="114">
        <f t="shared" si="353"/>
        <v>0</v>
      </c>
      <c r="AT465" s="114">
        <f t="shared" si="367"/>
        <v>0</v>
      </c>
      <c r="AU465" s="114">
        <f t="shared" si="367"/>
        <v>0</v>
      </c>
      <c r="AV465" s="114">
        <v>0</v>
      </c>
      <c r="AW465" s="114">
        <v>0</v>
      </c>
      <c r="AX465" s="114">
        <v>0</v>
      </c>
      <c r="AY465" s="114">
        <v>0</v>
      </c>
      <c r="AZ465" s="114">
        <f t="shared" si="357"/>
        <v>0</v>
      </c>
      <c r="BA465" s="114">
        <f t="shared" si="357"/>
        <v>0</v>
      </c>
    </row>
    <row r="466" spans="2:53" ht="29.25" hidden="1">
      <c r="B466" s="73" t="str">
        <f t="shared" si="326"/>
        <v>1365000530053115</v>
      </c>
      <c r="C466" s="157">
        <v>2023</v>
      </c>
      <c r="D466" s="111">
        <v>15</v>
      </c>
      <c r="E466" s="37">
        <v>1</v>
      </c>
      <c r="F466" s="37">
        <v>3</v>
      </c>
      <c r="G466" s="37">
        <v>6</v>
      </c>
      <c r="H466" s="37">
        <v>5000</v>
      </c>
      <c r="I466" s="37">
        <v>5300</v>
      </c>
      <c r="J466" s="37">
        <v>531</v>
      </c>
      <c r="K466" s="133">
        <v>15</v>
      </c>
      <c r="L466" s="133"/>
      <c r="M466" s="113" t="s">
        <v>363</v>
      </c>
      <c r="N466" s="114">
        <f>IFERROR(VLOOKUP($B466,[5]MEX!$B$51:$S$1084,13,0),0)</f>
        <v>0</v>
      </c>
      <c r="O466" s="114">
        <f>IFERROR(VLOOKUP($B466,[5]MEX!$B$51:$S$1084,14,0),0)</f>
        <v>0</v>
      </c>
      <c r="P466" s="114">
        <f t="shared" si="368"/>
        <v>0</v>
      </c>
      <c r="Q466" s="115" t="s">
        <v>60</v>
      </c>
      <c r="R466" s="116">
        <f>IFERROR(VLOOKUP($B466,[5]MEX!$B$51:$S$1084,17,0),0)</f>
        <v>0</v>
      </c>
      <c r="S466" s="116">
        <f>IFERROR(VLOOKUP($B466,[5]MEX!$B$51:$S$1084,18,0),0)</f>
        <v>0</v>
      </c>
      <c r="T466" s="114">
        <v>0</v>
      </c>
      <c r="U466" s="114">
        <v>0</v>
      </c>
      <c r="V466" s="114">
        <v>0</v>
      </c>
      <c r="W466" s="114">
        <v>0</v>
      </c>
      <c r="X466" s="114">
        <v>0</v>
      </c>
      <c r="Y466" s="114">
        <v>0</v>
      </c>
      <c r="Z466" s="114">
        <v>0</v>
      </c>
      <c r="AA466" s="114">
        <v>0</v>
      </c>
      <c r="AB466" s="114">
        <f t="shared" si="365"/>
        <v>0</v>
      </c>
      <c r="AC466" s="114">
        <f t="shared" si="365"/>
        <v>0</v>
      </c>
      <c r="AD466" s="114">
        <f t="shared" si="348"/>
        <v>0</v>
      </c>
      <c r="AE466" s="114">
        <v>0</v>
      </c>
      <c r="AF466" s="114">
        <v>0</v>
      </c>
      <c r="AG466" s="114">
        <f t="shared" si="349"/>
        <v>0</v>
      </c>
      <c r="AH466" s="114">
        <v>0</v>
      </c>
      <c r="AI466" s="114">
        <v>0</v>
      </c>
      <c r="AJ466" s="114">
        <f t="shared" si="350"/>
        <v>0</v>
      </c>
      <c r="AK466" s="114">
        <v>0</v>
      </c>
      <c r="AL466" s="114">
        <v>0</v>
      </c>
      <c r="AM466" s="114">
        <f t="shared" si="351"/>
        <v>0</v>
      </c>
      <c r="AN466" s="114">
        <v>0</v>
      </c>
      <c r="AO466" s="114">
        <v>0</v>
      </c>
      <c r="AP466" s="114">
        <f t="shared" si="352"/>
        <v>0</v>
      </c>
      <c r="AQ466" s="114">
        <f t="shared" si="366"/>
        <v>0</v>
      </c>
      <c r="AR466" s="114">
        <f t="shared" si="366"/>
        <v>0</v>
      </c>
      <c r="AS466" s="114">
        <f t="shared" si="353"/>
        <v>0</v>
      </c>
      <c r="AT466" s="114">
        <f t="shared" si="367"/>
        <v>0</v>
      </c>
      <c r="AU466" s="114">
        <f t="shared" si="367"/>
        <v>0</v>
      </c>
      <c r="AV466" s="114">
        <v>0</v>
      </c>
      <c r="AW466" s="114">
        <v>0</v>
      </c>
      <c r="AX466" s="114">
        <v>0</v>
      </c>
      <c r="AY466" s="114">
        <v>0</v>
      </c>
      <c r="AZ466" s="114">
        <f t="shared" si="357"/>
        <v>0</v>
      </c>
      <c r="BA466" s="114">
        <f t="shared" si="357"/>
        <v>0</v>
      </c>
    </row>
    <row r="467" spans="2:53" ht="29.25" hidden="1">
      <c r="B467" s="73" t="str">
        <f t="shared" si="326"/>
        <v>1365000530053116</v>
      </c>
      <c r="C467" s="157">
        <v>2023</v>
      </c>
      <c r="D467" s="111">
        <v>15</v>
      </c>
      <c r="E467" s="37">
        <v>1</v>
      </c>
      <c r="F467" s="37">
        <v>3</v>
      </c>
      <c r="G467" s="37">
        <v>6</v>
      </c>
      <c r="H467" s="37">
        <v>5000</v>
      </c>
      <c r="I467" s="37">
        <v>5300</v>
      </c>
      <c r="J467" s="37">
        <v>531</v>
      </c>
      <c r="K467" s="133">
        <v>16</v>
      </c>
      <c r="L467" s="133"/>
      <c r="M467" s="113" t="s">
        <v>364</v>
      </c>
      <c r="N467" s="114">
        <f>IFERROR(VLOOKUP($B467,[5]MEX!$B$51:$S$1084,13,0),0)</f>
        <v>0</v>
      </c>
      <c r="O467" s="114">
        <f>IFERROR(VLOOKUP($B467,[5]MEX!$B$51:$S$1084,14,0),0)</f>
        <v>0</v>
      </c>
      <c r="P467" s="114">
        <f t="shared" si="368"/>
        <v>0</v>
      </c>
      <c r="Q467" s="115" t="s">
        <v>60</v>
      </c>
      <c r="R467" s="116">
        <f>IFERROR(VLOOKUP($B467,[5]MEX!$B$51:$S$1084,17,0),0)</f>
        <v>0</v>
      </c>
      <c r="S467" s="116">
        <f>IFERROR(VLOOKUP($B467,[5]MEX!$B$51:$S$1084,18,0),0)</f>
        <v>0</v>
      </c>
      <c r="T467" s="114">
        <v>0</v>
      </c>
      <c r="U467" s="114">
        <v>0</v>
      </c>
      <c r="V467" s="114">
        <v>0</v>
      </c>
      <c r="W467" s="114">
        <v>0</v>
      </c>
      <c r="X467" s="114">
        <v>0</v>
      </c>
      <c r="Y467" s="114">
        <v>0</v>
      </c>
      <c r="Z467" s="114">
        <v>0</v>
      </c>
      <c r="AA467" s="114">
        <v>0</v>
      </c>
      <c r="AB467" s="114">
        <f t="shared" si="365"/>
        <v>0</v>
      </c>
      <c r="AC467" s="114">
        <f t="shared" si="365"/>
        <v>0</v>
      </c>
      <c r="AD467" s="114">
        <f t="shared" si="348"/>
        <v>0</v>
      </c>
      <c r="AE467" s="114">
        <v>0</v>
      </c>
      <c r="AF467" s="114">
        <v>0</v>
      </c>
      <c r="AG467" s="114">
        <f t="shared" si="349"/>
        <v>0</v>
      </c>
      <c r="AH467" s="114">
        <v>0</v>
      </c>
      <c r="AI467" s="114">
        <v>0</v>
      </c>
      <c r="AJ467" s="114">
        <f t="shared" si="350"/>
        <v>0</v>
      </c>
      <c r="AK467" s="114">
        <v>0</v>
      </c>
      <c r="AL467" s="114">
        <v>0</v>
      </c>
      <c r="AM467" s="114">
        <f t="shared" si="351"/>
        <v>0</v>
      </c>
      <c r="AN467" s="114">
        <v>0</v>
      </c>
      <c r="AO467" s="114">
        <v>0</v>
      </c>
      <c r="AP467" s="114">
        <f t="shared" si="352"/>
        <v>0</v>
      </c>
      <c r="AQ467" s="114">
        <f t="shared" si="366"/>
        <v>0</v>
      </c>
      <c r="AR467" s="114">
        <f t="shared" si="366"/>
        <v>0</v>
      </c>
      <c r="AS467" s="114">
        <f t="shared" si="353"/>
        <v>0</v>
      </c>
      <c r="AT467" s="114">
        <f t="shared" si="367"/>
        <v>0</v>
      </c>
      <c r="AU467" s="114">
        <f t="shared" si="367"/>
        <v>0</v>
      </c>
      <c r="AV467" s="114">
        <v>0</v>
      </c>
      <c r="AW467" s="114">
        <v>0</v>
      </c>
      <c r="AX467" s="114">
        <v>0</v>
      </c>
      <c r="AY467" s="114">
        <v>0</v>
      </c>
      <c r="AZ467" s="114">
        <f t="shared" si="357"/>
        <v>0</v>
      </c>
      <c r="BA467" s="114">
        <f t="shared" si="357"/>
        <v>0</v>
      </c>
    </row>
    <row r="468" spans="2:53" ht="29.25" hidden="1">
      <c r="B468" s="73" t="str">
        <f t="shared" si="326"/>
        <v>1365000530053117</v>
      </c>
      <c r="C468" s="157">
        <v>2023</v>
      </c>
      <c r="D468" s="111">
        <v>15</v>
      </c>
      <c r="E468" s="37">
        <v>1</v>
      </c>
      <c r="F468" s="37">
        <v>3</v>
      </c>
      <c r="G468" s="37">
        <v>6</v>
      </c>
      <c r="H468" s="37">
        <v>5000</v>
      </c>
      <c r="I468" s="37">
        <v>5300</v>
      </c>
      <c r="J468" s="37">
        <v>531</v>
      </c>
      <c r="K468" s="133">
        <v>17</v>
      </c>
      <c r="L468" s="133"/>
      <c r="M468" s="113" t="s">
        <v>207</v>
      </c>
      <c r="N468" s="114">
        <f>IFERROR(VLOOKUP($B468,[5]MEX!$B$51:$S$1084,13,0),0)</f>
        <v>0</v>
      </c>
      <c r="O468" s="114">
        <f>IFERROR(VLOOKUP($B468,[5]MEX!$B$51:$S$1084,14,0),0)</f>
        <v>0</v>
      </c>
      <c r="P468" s="114">
        <f t="shared" si="368"/>
        <v>0</v>
      </c>
      <c r="Q468" s="115" t="s">
        <v>60</v>
      </c>
      <c r="R468" s="116">
        <f>IFERROR(VLOOKUP($B468,[5]MEX!$B$51:$S$1084,17,0),0)</f>
        <v>0</v>
      </c>
      <c r="S468" s="116">
        <f>IFERROR(VLOOKUP($B468,[5]MEX!$B$51:$S$1084,18,0),0)</f>
        <v>0</v>
      </c>
      <c r="T468" s="114">
        <v>0</v>
      </c>
      <c r="U468" s="114">
        <v>0</v>
      </c>
      <c r="V468" s="114">
        <v>0</v>
      </c>
      <c r="W468" s="114">
        <v>0</v>
      </c>
      <c r="X468" s="114">
        <v>0</v>
      </c>
      <c r="Y468" s="114">
        <v>0</v>
      </c>
      <c r="Z468" s="114">
        <v>0</v>
      </c>
      <c r="AA468" s="114">
        <v>0</v>
      </c>
      <c r="AB468" s="114">
        <f t="shared" si="365"/>
        <v>0</v>
      </c>
      <c r="AC468" s="114">
        <f t="shared" si="365"/>
        <v>0</v>
      </c>
      <c r="AD468" s="114">
        <f t="shared" si="348"/>
        <v>0</v>
      </c>
      <c r="AE468" s="114">
        <v>0</v>
      </c>
      <c r="AF468" s="114">
        <v>0</v>
      </c>
      <c r="AG468" s="114">
        <f t="shared" si="349"/>
        <v>0</v>
      </c>
      <c r="AH468" s="114">
        <v>0</v>
      </c>
      <c r="AI468" s="114">
        <v>0</v>
      </c>
      <c r="AJ468" s="114">
        <f t="shared" si="350"/>
        <v>0</v>
      </c>
      <c r="AK468" s="114">
        <v>0</v>
      </c>
      <c r="AL468" s="114">
        <v>0</v>
      </c>
      <c r="AM468" s="114">
        <f t="shared" si="351"/>
        <v>0</v>
      </c>
      <c r="AN468" s="114">
        <v>0</v>
      </c>
      <c r="AO468" s="114">
        <v>0</v>
      </c>
      <c r="AP468" s="114">
        <f t="shared" si="352"/>
        <v>0</v>
      </c>
      <c r="AQ468" s="114">
        <f t="shared" si="366"/>
        <v>0</v>
      </c>
      <c r="AR468" s="114">
        <f t="shared" si="366"/>
        <v>0</v>
      </c>
      <c r="AS468" s="114">
        <f t="shared" si="353"/>
        <v>0</v>
      </c>
      <c r="AT468" s="114">
        <f t="shared" si="367"/>
        <v>0</v>
      </c>
      <c r="AU468" s="114">
        <f t="shared" si="367"/>
        <v>0</v>
      </c>
      <c r="AV468" s="114">
        <v>0</v>
      </c>
      <c r="AW468" s="114">
        <v>0</v>
      </c>
      <c r="AX468" s="114">
        <v>0</v>
      </c>
      <c r="AY468" s="114">
        <v>0</v>
      </c>
      <c r="AZ468" s="114">
        <f t="shared" si="357"/>
        <v>0</v>
      </c>
      <c r="BA468" s="114">
        <f t="shared" si="357"/>
        <v>0</v>
      </c>
    </row>
    <row r="469" spans="2:53" ht="29.25" hidden="1">
      <c r="B469" s="73" t="str">
        <f t="shared" si="326"/>
        <v>1365000530053118</v>
      </c>
      <c r="C469" s="157">
        <v>2023</v>
      </c>
      <c r="D469" s="111">
        <v>15</v>
      </c>
      <c r="E469" s="37">
        <v>1</v>
      </c>
      <c r="F469" s="37">
        <v>3</v>
      </c>
      <c r="G469" s="37">
        <v>6</v>
      </c>
      <c r="H469" s="37">
        <v>5000</v>
      </c>
      <c r="I469" s="37">
        <v>5300</v>
      </c>
      <c r="J469" s="37">
        <v>531</v>
      </c>
      <c r="K469" s="133">
        <v>18</v>
      </c>
      <c r="L469" s="133"/>
      <c r="M469" s="113" t="s">
        <v>365</v>
      </c>
      <c r="N469" s="114">
        <f>IFERROR(VLOOKUP($B469,[5]MEX!$B$51:$S$1084,13,0),0)</f>
        <v>0</v>
      </c>
      <c r="O469" s="114">
        <f>IFERROR(VLOOKUP($B469,[5]MEX!$B$51:$S$1084,14,0),0)</f>
        <v>0</v>
      </c>
      <c r="P469" s="114">
        <f t="shared" si="368"/>
        <v>0</v>
      </c>
      <c r="Q469" s="115" t="s">
        <v>60</v>
      </c>
      <c r="R469" s="116">
        <f>IFERROR(VLOOKUP($B469,[5]MEX!$B$51:$S$1084,17,0),0)</f>
        <v>0</v>
      </c>
      <c r="S469" s="116">
        <f>IFERROR(VLOOKUP($B469,[5]MEX!$B$51:$S$1084,18,0),0)</f>
        <v>0</v>
      </c>
      <c r="T469" s="114">
        <v>0</v>
      </c>
      <c r="U469" s="114">
        <v>0</v>
      </c>
      <c r="V469" s="114">
        <v>0</v>
      </c>
      <c r="W469" s="114">
        <v>0</v>
      </c>
      <c r="X469" s="114">
        <v>0</v>
      </c>
      <c r="Y469" s="114">
        <v>0</v>
      </c>
      <c r="Z469" s="114">
        <v>0</v>
      </c>
      <c r="AA469" s="114">
        <v>0</v>
      </c>
      <c r="AB469" s="114">
        <f t="shared" si="365"/>
        <v>0</v>
      </c>
      <c r="AC469" s="114">
        <f t="shared" si="365"/>
        <v>0</v>
      </c>
      <c r="AD469" s="114">
        <f t="shared" si="348"/>
        <v>0</v>
      </c>
      <c r="AE469" s="114">
        <v>0</v>
      </c>
      <c r="AF469" s="114">
        <v>0</v>
      </c>
      <c r="AG469" s="114">
        <f t="shared" si="349"/>
        <v>0</v>
      </c>
      <c r="AH469" s="114">
        <v>0</v>
      </c>
      <c r="AI469" s="114">
        <v>0</v>
      </c>
      <c r="AJ469" s="114">
        <f t="shared" si="350"/>
        <v>0</v>
      </c>
      <c r="AK469" s="114">
        <v>0</v>
      </c>
      <c r="AL469" s="114">
        <v>0</v>
      </c>
      <c r="AM469" s="114">
        <f t="shared" si="351"/>
        <v>0</v>
      </c>
      <c r="AN469" s="114">
        <v>0</v>
      </c>
      <c r="AO469" s="114">
        <v>0</v>
      </c>
      <c r="AP469" s="114">
        <f t="shared" si="352"/>
        <v>0</v>
      </c>
      <c r="AQ469" s="114">
        <f t="shared" si="366"/>
        <v>0</v>
      </c>
      <c r="AR469" s="114">
        <f t="shared" si="366"/>
        <v>0</v>
      </c>
      <c r="AS469" s="114">
        <f t="shared" si="353"/>
        <v>0</v>
      </c>
      <c r="AT469" s="114">
        <f t="shared" si="367"/>
        <v>0</v>
      </c>
      <c r="AU469" s="114">
        <f t="shared" si="367"/>
        <v>0</v>
      </c>
      <c r="AV469" s="114">
        <v>0</v>
      </c>
      <c r="AW469" s="114">
        <v>0</v>
      </c>
      <c r="AX469" s="114">
        <v>0</v>
      </c>
      <c r="AY469" s="114">
        <v>0</v>
      </c>
      <c r="AZ469" s="114">
        <f t="shared" si="357"/>
        <v>0</v>
      </c>
      <c r="BA469" s="114">
        <f t="shared" si="357"/>
        <v>0</v>
      </c>
    </row>
    <row r="470" spans="2:53" ht="58.5" hidden="1">
      <c r="B470" s="73" t="str">
        <f t="shared" si="326"/>
        <v>1365000530053119</v>
      </c>
      <c r="C470" s="157">
        <v>2023</v>
      </c>
      <c r="D470" s="111">
        <v>15</v>
      </c>
      <c r="E470" s="37">
        <v>1</v>
      </c>
      <c r="F470" s="37">
        <v>3</v>
      </c>
      <c r="G470" s="37">
        <v>6</v>
      </c>
      <c r="H470" s="37">
        <v>5000</v>
      </c>
      <c r="I470" s="37">
        <v>5300</v>
      </c>
      <c r="J470" s="37">
        <v>531</v>
      </c>
      <c r="K470" s="133">
        <v>19</v>
      </c>
      <c r="L470" s="133"/>
      <c r="M470" s="113" t="s">
        <v>366</v>
      </c>
      <c r="N470" s="114">
        <f>IFERROR(VLOOKUP($B470,[5]MEX!$B$51:$S$1084,13,0),0)</f>
        <v>0</v>
      </c>
      <c r="O470" s="114">
        <f>IFERROR(VLOOKUP($B470,[5]MEX!$B$51:$S$1084,14,0),0)</f>
        <v>0</v>
      </c>
      <c r="P470" s="114">
        <f t="shared" si="368"/>
        <v>0</v>
      </c>
      <c r="Q470" s="115" t="s">
        <v>60</v>
      </c>
      <c r="R470" s="116">
        <f>IFERROR(VLOOKUP($B470,[5]MEX!$B$51:$S$1084,17,0),0)</f>
        <v>0</v>
      </c>
      <c r="S470" s="116">
        <f>IFERROR(VLOOKUP($B470,[5]MEX!$B$51:$S$1084,18,0),0)</f>
        <v>0</v>
      </c>
      <c r="T470" s="114">
        <v>0</v>
      </c>
      <c r="U470" s="114">
        <v>0</v>
      </c>
      <c r="V470" s="114">
        <v>0</v>
      </c>
      <c r="W470" s="114">
        <v>0</v>
      </c>
      <c r="X470" s="114">
        <v>0</v>
      </c>
      <c r="Y470" s="114">
        <v>0</v>
      </c>
      <c r="Z470" s="114">
        <v>0</v>
      </c>
      <c r="AA470" s="114">
        <v>0</v>
      </c>
      <c r="AB470" s="114">
        <f t="shared" si="365"/>
        <v>0</v>
      </c>
      <c r="AC470" s="114">
        <f t="shared" si="365"/>
        <v>0</v>
      </c>
      <c r="AD470" s="114">
        <f t="shared" si="348"/>
        <v>0</v>
      </c>
      <c r="AE470" s="114">
        <v>0</v>
      </c>
      <c r="AF470" s="114">
        <v>0</v>
      </c>
      <c r="AG470" s="114">
        <f t="shared" si="349"/>
        <v>0</v>
      </c>
      <c r="AH470" s="114">
        <v>0</v>
      </c>
      <c r="AI470" s="114">
        <v>0</v>
      </c>
      <c r="AJ470" s="114">
        <f t="shared" si="350"/>
        <v>0</v>
      </c>
      <c r="AK470" s="114">
        <v>0</v>
      </c>
      <c r="AL470" s="114">
        <v>0</v>
      </c>
      <c r="AM470" s="114">
        <f t="shared" si="351"/>
        <v>0</v>
      </c>
      <c r="AN470" s="114">
        <v>0</v>
      </c>
      <c r="AO470" s="114">
        <v>0</v>
      </c>
      <c r="AP470" s="114">
        <f t="shared" si="352"/>
        <v>0</v>
      </c>
      <c r="AQ470" s="114">
        <f t="shared" si="366"/>
        <v>0</v>
      </c>
      <c r="AR470" s="114">
        <f t="shared" si="366"/>
        <v>0</v>
      </c>
      <c r="AS470" s="114">
        <f t="shared" si="353"/>
        <v>0</v>
      </c>
      <c r="AT470" s="114">
        <f t="shared" si="367"/>
        <v>0</v>
      </c>
      <c r="AU470" s="114">
        <f t="shared" si="367"/>
        <v>0</v>
      </c>
      <c r="AV470" s="114">
        <v>0</v>
      </c>
      <c r="AW470" s="114">
        <v>0</v>
      </c>
      <c r="AX470" s="114">
        <v>0</v>
      </c>
      <c r="AY470" s="114">
        <v>0</v>
      </c>
      <c r="AZ470" s="114">
        <f t="shared" si="357"/>
        <v>0</v>
      </c>
      <c r="BA470" s="114">
        <f t="shared" si="357"/>
        <v>0</v>
      </c>
    </row>
    <row r="471" spans="2:53" ht="29.25" hidden="1">
      <c r="B471" s="73" t="str">
        <f t="shared" ref="B471:B534" si="369">+CONCATENATE(E471,F471,G471,H471,I471,J471,K471,L471)</f>
        <v>1365000530053120</v>
      </c>
      <c r="C471" s="157">
        <v>2023</v>
      </c>
      <c r="D471" s="111">
        <v>15</v>
      </c>
      <c r="E471" s="37">
        <v>1</v>
      </c>
      <c r="F471" s="37">
        <v>3</v>
      </c>
      <c r="G471" s="37">
        <v>6</v>
      </c>
      <c r="H471" s="37">
        <v>5000</v>
      </c>
      <c r="I471" s="37">
        <v>5300</v>
      </c>
      <c r="J471" s="37">
        <v>531</v>
      </c>
      <c r="K471" s="133">
        <v>20</v>
      </c>
      <c r="L471" s="133"/>
      <c r="M471" s="113" t="s">
        <v>367</v>
      </c>
      <c r="N471" s="114">
        <f>IFERROR(VLOOKUP($B471,[5]MEX!$B$51:$S$1084,13,0),0)</f>
        <v>0</v>
      </c>
      <c r="O471" s="114">
        <f>IFERROR(VLOOKUP($B471,[5]MEX!$B$51:$S$1084,14,0),0)</f>
        <v>0</v>
      </c>
      <c r="P471" s="114">
        <f t="shared" si="368"/>
        <v>0</v>
      </c>
      <c r="Q471" s="115" t="s">
        <v>60</v>
      </c>
      <c r="R471" s="116">
        <f>IFERROR(VLOOKUP($B471,[5]MEX!$B$51:$S$1084,17,0),0)</f>
        <v>0</v>
      </c>
      <c r="S471" s="116">
        <f>IFERROR(VLOOKUP($B471,[5]MEX!$B$51:$S$1084,18,0),0)</f>
        <v>0</v>
      </c>
      <c r="T471" s="114">
        <v>0</v>
      </c>
      <c r="U471" s="114">
        <v>0</v>
      </c>
      <c r="V471" s="114">
        <v>0</v>
      </c>
      <c r="W471" s="114">
        <v>0</v>
      </c>
      <c r="X471" s="114">
        <v>0</v>
      </c>
      <c r="Y471" s="114">
        <v>0</v>
      </c>
      <c r="Z471" s="114">
        <v>0</v>
      </c>
      <c r="AA471" s="114">
        <v>0</v>
      </c>
      <c r="AB471" s="114">
        <f t="shared" si="365"/>
        <v>0</v>
      </c>
      <c r="AC471" s="114">
        <f t="shared" si="365"/>
        <v>0</v>
      </c>
      <c r="AD471" s="114">
        <f t="shared" si="348"/>
        <v>0</v>
      </c>
      <c r="AE471" s="114">
        <v>0</v>
      </c>
      <c r="AF471" s="114">
        <v>0</v>
      </c>
      <c r="AG471" s="114">
        <f t="shared" si="349"/>
        <v>0</v>
      </c>
      <c r="AH471" s="114">
        <v>0</v>
      </c>
      <c r="AI471" s="114">
        <v>0</v>
      </c>
      <c r="AJ471" s="114">
        <f t="shared" si="350"/>
        <v>0</v>
      </c>
      <c r="AK471" s="114">
        <v>0</v>
      </c>
      <c r="AL471" s="114">
        <v>0</v>
      </c>
      <c r="AM471" s="114">
        <f t="shared" si="351"/>
        <v>0</v>
      </c>
      <c r="AN471" s="114">
        <v>0</v>
      </c>
      <c r="AO471" s="114">
        <v>0</v>
      </c>
      <c r="AP471" s="114">
        <f t="shared" si="352"/>
        <v>0</v>
      </c>
      <c r="AQ471" s="114">
        <f t="shared" si="366"/>
        <v>0</v>
      </c>
      <c r="AR471" s="114">
        <f t="shared" si="366"/>
        <v>0</v>
      </c>
      <c r="AS471" s="114">
        <f t="shared" si="353"/>
        <v>0</v>
      </c>
      <c r="AT471" s="114">
        <f t="shared" si="367"/>
        <v>0</v>
      </c>
      <c r="AU471" s="114">
        <f t="shared" si="367"/>
        <v>0</v>
      </c>
      <c r="AV471" s="114">
        <v>0</v>
      </c>
      <c r="AW471" s="114">
        <v>0</v>
      </c>
      <c r="AX471" s="114">
        <v>0</v>
      </c>
      <c r="AY471" s="114">
        <v>0</v>
      </c>
      <c r="AZ471" s="114">
        <f t="shared" si="357"/>
        <v>0</v>
      </c>
      <c r="BA471" s="114">
        <f t="shared" si="357"/>
        <v>0</v>
      </c>
    </row>
    <row r="472" spans="2:53" ht="29.25" hidden="1">
      <c r="B472" s="73" t="str">
        <f t="shared" si="369"/>
        <v>1365000530053121</v>
      </c>
      <c r="C472" s="157">
        <v>2023</v>
      </c>
      <c r="D472" s="111">
        <v>15</v>
      </c>
      <c r="E472" s="37">
        <v>1</v>
      </c>
      <c r="F472" s="37">
        <v>3</v>
      </c>
      <c r="G472" s="37">
        <v>6</v>
      </c>
      <c r="H472" s="37">
        <v>5000</v>
      </c>
      <c r="I472" s="37">
        <v>5300</v>
      </c>
      <c r="J472" s="37">
        <v>531</v>
      </c>
      <c r="K472" s="133">
        <v>21</v>
      </c>
      <c r="L472" s="133"/>
      <c r="M472" s="113" t="s">
        <v>368</v>
      </c>
      <c r="N472" s="114">
        <f>IFERROR(VLOOKUP($B472,[5]MEX!$B$51:$S$1084,13,0),0)</f>
        <v>0</v>
      </c>
      <c r="O472" s="114">
        <f>IFERROR(VLOOKUP($B472,[5]MEX!$B$51:$S$1084,14,0),0)</f>
        <v>0</v>
      </c>
      <c r="P472" s="114">
        <f t="shared" si="368"/>
        <v>0</v>
      </c>
      <c r="Q472" s="115" t="s">
        <v>60</v>
      </c>
      <c r="R472" s="116">
        <f>IFERROR(VLOOKUP($B472,[5]MEX!$B$51:$S$1084,17,0),0)</f>
        <v>0</v>
      </c>
      <c r="S472" s="116">
        <f>IFERROR(VLOOKUP($B472,[5]MEX!$B$51:$S$1084,18,0),0)</f>
        <v>0</v>
      </c>
      <c r="T472" s="114">
        <v>0</v>
      </c>
      <c r="U472" s="114">
        <v>0</v>
      </c>
      <c r="V472" s="114">
        <v>0</v>
      </c>
      <c r="W472" s="114">
        <v>0</v>
      </c>
      <c r="X472" s="114">
        <v>0</v>
      </c>
      <c r="Y472" s="114">
        <v>0</v>
      </c>
      <c r="Z472" s="114">
        <v>0</v>
      </c>
      <c r="AA472" s="114">
        <v>0</v>
      </c>
      <c r="AB472" s="114">
        <f t="shared" si="365"/>
        <v>0</v>
      </c>
      <c r="AC472" s="114">
        <f t="shared" si="365"/>
        <v>0</v>
      </c>
      <c r="AD472" s="114">
        <f t="shared" si="348"/>
        <v>0</v>
      </c>
      <c r="AE472" s="114">
        <v>0</v>
      </c>
      <c r="AF472" s="114">
        <v>0</v>
      </c>
      <c r="AG472" s="114">
        <f t="shared" si="349"/>
        <v>0</v>
      </c>
      <c r="AH472" s="114">
        <v>0</v>
      </c>
      <c r="AI472" s="114">
        <v>0</v>
      </c>
      <c r="AJ472" s="114">
        <f t="shared" si="350"/>
        <v>0</v>
      </c>
      <c r="AK472" s="114">
        <v>0</v>
      </c>
      <c r="AL472" s="114">
        <v>0</v>
      </c>
      <c r="AM472" s="114">
        <f t="shared" si="351"/>
        <v>0</v>
      </c>
      <c r="AN472" s="114">
        <v>0</v>
      </c>
      <c r="AO472" s="114">
        <v>0</v>
      </c>
      <c r="AP472" s="114">
        <f t="shared" si="352"/>
        <v>0</v>
      </c>
      <c r="AQ472" s="114">
        <f t="shared" si="366"/>
        <v>0</v>
      </c>
      <c r="AR472" s="114">
        <f t="shared" si="366"/>
        <v>0</v>
      </c>
      <c r="AS472" s="114">
        <f t="shared" si="353"/>
        <v>0</v>
      </c>
      <c r="AT472" s="114">
        <f t="shared" si="367"/>
        <v>0</v>
      </c>
      <c r="AU472" s="114">
        <f t="shared" si="367"/>
        <v>0</v>
      </c>
      <c r="AV472" s="114">
        <v>0</v>
      </c>
      <c r="AW472" s="114">
        <v>0</v>
      </c>
      <c r="AX472" s="114">
        <v>0</v>
      </c>
      <c r="AY472" s="114">
        <v>0</v>
      </c>
      <c r="AZ472" s="114">
        <f t="shared" si="357"/>
        <v>0</v>
      </c>
      <c r="BA472" s="114">
        <f t="shared" si="357"/>
        <v>0</v>
      </c>
    </row>
    <row r="473" spans="2:53" ht="58.5" hidden="1">
      <c r="B473" s="73" t="str">
        <f t="shared" si="369"/>
        <v>1365000530053122</v>
      </c>
      <c r="C473" s="157">
        <v>2023</v>
      </c>
      <c r="D473" s="111">
        <v>15</v>
      </c>
      <c r="E473" s="37">
        <v>1</v>
      </c>
      <c r="F473" s="37">
        <v>3</v>
      </c>
      <c r="G473" s="37">
        <v>6</v>
      </c>
      <c r="H473" s="37">
        <v>5000</v>
      </c>
      <c r="I473" s="37">
        <v>5300</v>
      </c>
      <c r="J473" s="37">
        <v>531</v>
      </c>
      <c r="K473" s="133">
        <v>22</v>
      </c>
      <c r="L473" s="133"/>
      <c r="M473" s="113" t="s">
        <v>369</v>
      </c>
      <c r="N473" s="114">
        <f>IFERROR(VLOOKUP($B473,[5]MEX!$B$51:$S$1084,13,0),0)</f>
        <v>0</v>
      </c>
      <c r="O473" s="114">
        <f>IFERROR(VLOOKUP($B473,[5]MEX!$B$51:$S$1084,14,0),0)</f>
        <v>0</v>
      </c>
      <c r="P473" s="114">
        <f t="shared" si="368"/>
        <v>0</v>
      </c>
      <c r="Q473" s="115" t="s">
        <v>60</v>
      </c>
      <c r="R473" s="116">
        <f>IFERROR(VLOOKUP($B473,[5]MEX!$B$51:$S$1084,17,0),0)</f>
        <v>0</v>
      </c>
      <c r="S473" s="116">
        <f>IFERROR(VLOOKUP($B473,[5]MEX!$B$51:$S$1084,18,0),0)</f>
        <v>0</v>
      </c>
      <c r="T473" s="114">
        <v>0</v>
      </c>
      <c r="U473" s="114">
        <v>0</v>
      </c>
      <c r="V473" s="114">
        <v>0</v>
      </c>
      <c r="W473" s="114">
        <v>0</v>
      </c>
      <c r="X473" s="114">
        <v>0</v>
      </c>
      <c r="Y473" s="114">
        <v>0</v>
      </c>
      <c r="Z473" s="114">
        <v>0</v>
      </c>
      <c r="AA473" s="114">
        <v>0</v>
      </c>
      <c r="AB473" s="114">
        <f t="shared" si="365"/>
        <v>0</v>
      </c>
      <c r="AC473" s="114">
        <f t="shared" si="365"/>
        <v>0</v>
      </c>
      <c r="AD473" s="114">
        <f t="shared" si="348"/>
        <v>0</v>
      </c>
      <c r="AE473" s="114">
        <v>0</v>
      </c>
      <c r="AF473" s="114">
        <v>0</v>
      </c>
      <c r="AG473" s="114">
        <f t="shared" si="349"/>
        <v>0</v>
      </c>
      <c r="AH473" s="114">
        <v>0</v>
      </c>
      <c r="AI473" s="114">
        <v>0</v>
      </c>
      <c r="AJ473" s="114">
        <f t="shared" si="350"/>
        <v>0</v>
      </c>
      <c r="AK473" s="114">
        <v>0</v>
      </c>
      <c r="AL473" s="114">
        <v>0</v>
      </c>
      <c r="AM473" s="114">
        <f t="shared" si="351"/>
        <v>0</v>
      </c>
      <c r="AN473" s="114">
        <v>0</v>
      </c>
      <c r="AO473" s="114">
        <v>0</v>
      </c>
      <c r="AP473" s="114">
        <f t="shared" si="352"/>
        <v>0</v>
      </c>
      <c r="AQ473" s="114">
        <f t="shared" si="366"/>
        <v>0</v>
      </c>
      <c r="AR473" s="114">
        <f t="shared" si="366"/>
        <v>0</v>
      </c>
      <c r="AS473" s="114">
        <f t="shared" si="353"/>
        <v>0</v>
      </c>
      <c r="AT473" s="114">
        <f t="shared" si="367"/>
        <v>0</v>
      </c>
      <c r="AU473" s="114">
        <f t="shared" si="367"/>
        <v>0</v>
      </c>
      <c r="AV473" s="114">
        <v>0</v>
      </c>
      <c r="AW473" s="114">
        <v>0</v>
      </c>
      <c r="AX473" s="114">
        <v>0</v>
      </c>
      <c r="AY473" s="114">
        <v>0</v>
      </c>
      <c r="AZ473" s="114">
        <f t="shared" si="357"/>
        <v>0</v>
      </c>
      <c r="BA473" s="114">
        <f t="shared" si="357"/>
        <v>0</v>
      </c>
    </row>
    <row r="474" spans="2:53" ht="58.5" hidden="1">
      <c r="B474" s="73" t="str">
        <f t="shared" si="369"/>
        <v>1365000530053123</v>
      </c>
      <c r="C474" s="157">
        <v>2023</v>
      </c>
      <c r="D474" s="111">
        <v>15</v>
      </c>
      <c r="E474" s="37">
        <v>1</v>
      </c>
      <c r="F474" s="37">
        <v>3</v>
      </c>
      <c r="G474" s="37">
        <v>6</v>
      </c>
      <c r="H474" s="37">
        <v>5000</v>
      </c>
      <c r="I474" s="37">
        <v>5300</v>
      </c>
      <c r="J474" s="37">
        <v>531</v>
      </c>
      <c r="K474" s="133">
        <v>23</v>
      </c>
      <c r="L474" s="133"/>
      <c r="M474" s="113" t="s">
        <v>370</v>
      </c>
      <c r="N474" s="114">
        <f>IFERROR(VLOOKUP($B474,[5]MEX!$B$51:$S$1084,13,0),0)</f>
        <v>0</v>
      </c>
      <c r="O474" s="114">
        <f>IFERROR(VLOOKUP($B474,[5]MEX!$B$51:$S$1084,14,0),0)</f>
        <v>0</v>
      </c>
      <c r="P474" s="114">
        <f t="shared" si="368"/>
        <v>0</v>
      </c>
      <c r="Q474" s="115" t="s">
        <v>60</v>
      </c>
      <c r="R474" s="116">
        <f>IFERROR(VLOOKUP($B474,[5]MEX!$B$51:$S$1084,17,0),0)</f>
        <v>0</v>
      </c>
      <c r="S474" s="116">
        <f>IFERROR(VLOOKUP($B474,[5]MEX!$B$51:$S$1084,18,0),0)</f>
        <v>0</v>
      </c>
      <c r="T474" s="114">
        <v>0</v>
      </c>
      <c r="U474" s="114">
        <v>0</v>
      </c>
      <c r="V474" s="114">
        <v>0</v>
      </c>
      <c r="W474" s="114">
        <v>0</v>
      </c>
      <c r="X474" s="114">
        <v>0</v>
      </c>
      <c r="Y474" s="114">
        <v>0</v>
      </c>
      <c r="Z474" s="114">
        <v>0</v>
      </c>
      <c r="AA474" s="114">
        <v>0</v>
      </c>
      <c r="AB474" s="114">
        <f t="shared" si="365"/>
        <v>0</v>
      </c>
      <c r="AC474" s="114">
        <f t="shared" si="365"/>
        <v>0</v>
      </c>
      <c r="AD474" s="114">
        <f t="shared" si="348"/>
        <v>0</v>
      </c>
      <c r="AE474" s="114">
        <v>0</v>
      </c>
      <c r="AF474" s="114">
        <v>0</v>
      </c>
      <c r="AG474" s="114">
        <f t="shared" si="349"/>
        <v>0</v>
      </c>
      <c r="AH474" s="114">
        <v>0</v>
      </c>
      <c r="AI474" s="114">
        <v>0</v>
      </c>
      <c r="AJ474" s="114">
        <f t="shared" si="350"/>
        <v>0</v>
      </c>
      <c r="AK474" s="114">
        <v>0</v>
      </c>
      <c r="AL474" s="114">
        <v>0</v>
      </c>
      <c r="AM474" s="114">
        <f t="shared" si="351"/>
        <v>0</v>
      </c>
      <c r="AN474" s="114">
        <v>0</v>
      </c>
      <c r="AO474" s="114">
        <v>0</v>
      </c>
      <c r="AP474" s="114">
        <f t="shared" si="352"/>
        <v>0</v>
      </c>
      <c r="AQ474" s="114">
        <f t="shared" si="366"/>
        <v>0</v>
      </c>
      <c r="AR474" s="114">
        <f t="shared" si="366"/>
        <v>0</v>
      </c>
      <c r="AS474" s="114">
        <f t="shared" si="353"/>
        <v>0</v>
      </c>
      <c r="AT474" s="114">
        <f t="shared" si="367"/>
        <v>0</v>
      </c>
      <c r="AU474" s="114">
        <f t="shared" si="367"/>
        <v>0</v>
      </c>
      <c r="AV474" s="114">
        <v>0</v>
      </c>
      <c r="AW474" s="114">
        <v>0</v>
      </c>
      <c r="AX474" s="114">
        <v>0</v>
      </c>
      <c r="AY474" s="114">
        <v>0</v>
      </c>
      <c r="AZ474" s="114">
        <f t="shared" si="357"/>
        <v>0</v>
      </c>
      <c r="BA474" s="114">
        <f t="shared" si="357"/>
        <v>0</v>
      </c>
    </row>
    <row r="475" spans="2:53" ht="29.25" hidden="1">
      <c r="B475" s="73" t="str">
        <f t="shared" si="369"/>
        <v>1365000530053124</v>
      </c>
      <c r="C475" s="157">
        <v>2023</v>
      </c>
      <c r="D475" s="111">
        <v>15</v>
      </c>
      <c r="E475" s="37">
        <v>1</v>
      </c>
      <c r="F475" s="37">
        <v>3</v>
      </c>
      <c r="G475" s="37">
        <v>6</v>
      </c>
      <c r="H475" s="37">
        <v>5000</v>
      </c>
      <c r="I475" s="37">
        <v>5300</v>
      </c>
      <c r="J475" s="37">
        <v>531</v>
      </c>
      <c r="K475" s="133">
        <v>24</v>
      </c>
      <c r="L475" s="133"/>
      <c r="M475" s="113" t="s">
        <v>371</v>
      </c>
      <c r="N475" s="114">
        <f>IFERROR(VLOOKUP($B475,[5]MEX!$B$51:$S$1084,13,0),0)</f>
        <v>0</v>
      </c>
      <c r="O475" s="114">
        <f>IFERROR(VLOOKUP($B475,[5]MEX!$B$51:$S$1084,14,0),0)</f>
        <v>0</v>
      </c>
      <c r="P475" s="114">
        <f t="shared" si="368"/>
        <v>0</v>
      </c>
      <c r="Q475" s="115" t="s">
        <v>60</v>
      </c>
      <c r="R475" s="116">
        <f>IFERROR(VLOOKUP($B475,[5]MEX!$B$51:$S$1084,17,0),0)</f>
        <v>0</v>
      </c>
      <c r="S475" s="116">
        <f>IFERROR(VLOOKUP($B475,[5]MEX!$B$51:$S$1084,18,0),0)</f>
        <v>0</v>
      </c>
      <c r="T475" s="114">
        <v>0</v>
      </c>
      <c r="U475" s="114">
        <v>0</v>
      </c>
      <c r="V475" s="114">
        <v>0</v>
      </c>
      <c r="W475" s="114">
        <v>0</v>
      </c>
      <c r="X475" s="114">
        <v>0</v>
      </c>
      <c r="Y475" s="114">
        <v>0</v>
      </c>
      <c r="Z475" s="114">
        <v>0</v>
      </c>
      <c r="AA475" s="114">
        <v>0</v>
      </c>
      <c r="AB475" s="114">
        <f t="shared" si="365"/>
        <v>0</v>
      </c>
      <c r="AC475" s="114">
        <f t="shared" si="365"/>
        <v>0</v>
      </c>
      <c r="AD475" s="114">
        <f t="shared" si="348"/>
        <v>0</v>
      </c>
      <c r="AE475" s="114">
        <v>0</v>
      </c>
      <c r="AF475" s="114">
        <v>0</v>
      </c>
      <c r="AG475" s="114">
        <f t="shared" si="349"/>
        <v>0</v>
      </c>
      <c r="AH475" s="114">
        <v>0</v>
      </c>
      <c r="AI475" s="114">
        <v>0</v>
      </c>
      <c r="AJ475" s="114">
        <f t="shared" si="350"/>
        <v>0</v>
      </c>
      <c r="AK475" s="114">
        <v>0</v>
      </c>
      <c r="AL475" s="114">
        <v>0</v>
      </c>
      <c r="AM475" s="114">
        <f t="shared" si="351"/>
        <v>0</v>
      </c>
      <c r="AN475" s="114">
        <v>0</v>
      </c>
      <c r="AO475" s="114">
        <v>0</v>
      </c>
      <c r="AP475" s="114">
        <f t="shared" si="352"/>
        <v>0</v>
      </c>
      <c r="AQ475" s="114">
        <f t="shared" si="366"/>
        <v>0</v>
      </c>
      <c r="AR475" s="114">
        <f t="shared" si="366"/>
        <v>0</v>
      </c>
      <c r="AS475" s="114">
        <f t="shared" si="353"/>
        <v>0</v>
      </c>
      <c r="AT475" s="114">
        <f t="shared" si="367"/>
        <v>0</v>
      </c>
      <c r="AU475" s="114">
        <f t="shared" si="367"/>
        <v>0</v>
      </c>
      <c r="AV475" s="114">
        <v>0</v>
      </c>
      <c r="AW475" s="114">
        <v>0</v>
      </c>
      <c r="AX475" s="114">
        <v>0</v>
      </c>
      <c r="AY475" s="114">
        <v>0</v>
      </c>
      <c r="AZ475" s="114">
        <f t="shared" si="357"/>
        <v>0</v>
      </c>
      <c r="BA475" s="114">
        <f t="shared" si="357"/>
        <v>0</v>
      </c>
    </row>
    <row r="476" spans="2:53" ht="29.25" hidden="1">
      <c r="B476" s="73" t="str">
        <f t="shared" si="369"/>
        <v>1365000530053125</v>
      </c>
      <c r="C476" s="157">
        <v>2023</v>
      </c>
      <c r="D476" s="111">
        <v>15</v>
      </c>
      <c r="E476" s="37">
        <v>1</v>
      </c>
      <c r="F476" s="37">
        <v>3</v>
      </c>
      <c r="G476" s="37">
        <v>6</v>
      </c>
      <c r="H476" s="37">
        <v>5000</v>
      </c>
      <c r="I476" s="37">
        <v>5300</v>
      </c>
      <c r="J476" s="37">
        <v>531</v>
      </c>
      <c r="K476" s="133">
        <v>25</v>
      </c>
      <c r="L476" s="133"/>
      <c r="M476" s="113" t="s">
        <v>372</v>
      </c>
      <c r="N476" s="114">
        <f>IFERROR(VLOOKUP($B476,[5]MEX!$B$51:$S$1084,13,0),0)</f>
        <v>0</v>
      </c>
      <c r="O476" s="114">
        <f>IFERROR(VLOOKUP($B476,[5]MEX!$B$51:$S$1084,14,0),0)</f>
        <v>0</v>
      </c>
      <c r="P476" s="114">
        <f t="shared" si="368"/>
        <v>0</v>
      </c>
      <c r="Q476" s="115" t="s">
        <v>60</v>
      </c>
      <c r="R476" s="116">
        <f>IFERROR(VLOOKUP($B476,[5]MEX!$B$51:$S$1084,17,0),0)</f>
        <v>0</v>
      </c>
      <c r="S476" s="116">
        <f>IFERROR(VLOOKUP($B476,[5]MEX!$B$51:$S$1084,18,0),0)</f>
        <v>0</v>
      </c>
      <c r="T476" s="114">
        <v>0</v>
      </c>
      <c r="U476" s="114">
        <v>0</v>
      </c>
      <c r="V476" s="114">
        <v>0</v>
      </c>
      <c r="W476" s="114">
        <v>0</v>
      </c>
      <c r="X476" s="114">
        <v>0</v>
      </c>
      <c r="Y476" s="114">
        <v>0</v>
      </c>
      <c r="Z476" s="114">
        <v>0</v>
      </c>
      <c r="AA476" s="114">
        <v>0</v>
      </c>
      <c r="AB476" s="114">
        <f t="shared" si="365"/>
        <v>0</v>
      </c>
      <c r="AC476" s="114">
        <f t="shared" si="365"/>
        <v>0</v>
      </c>
      <c r="AD476" s="114">
        <f t="shared" si="348"/>
        <v>0</v>
      </c>
      <c r="AE476" s="114">
        <v>0</v>
      </c>
      <c r="AF476" s="114">
        <v>0</v>
      </c>
      <c r="AG476" s="114">
        <f t="shared" si="349"/>
        <v>0</v>
      </c>
      <c r="AH476" s="114">
        <v>0</v>
      </c>
      <c r="AI476" s="114">
        <v>0</v>
      </c>
      <c r="AJ476" s="114">
        <f t="shared" si="350"/>
        <v>0</v>
      </c>
      <c r="AK476" s="114">
        <v>0</v>
      </c>
      <c r="AL476" s="114">
        <v>0</v>
      </c>
      <c r="AM476" s="114">
        <f t="shared" si="351"/>
        <v>0</v>
      </c>
      <c r="AN476" s="114">
        <v>0</v>
      </c>
      <c r="AO476" s="114">
        <v>0</v>
      </c>
      <c r="AP476" s="114">
        <f t="shared" si="352"/>
        <v>0</v>
      </c>
      <c r="AQ476" s="114">
        <f t="shared" si="366"/>
        <v>0</v>
      </c>
      <c r="AR476" s="114">
        <f t="shared" si="366"/>
        <v>0</v>
      </c>
      <c r="AS476" s="114">
        <f t="shared" si="353"/>
        <v>0</v>
      </c>
      <c r="AT476" s="114">
        <f t="shared" si="367"/>
        <v>0</v>
      </c>
      <c r="AU476" s="114">
        <f t="shared" si="367"/>
        <v>0</v>
      </c>
      <c r="AV476" s="114">
        <v>0</v>
      </c>
      <c r="AW476" s="114">
        <v>0</v>
      </c>
      <c r="AX476" s="114">
        <v>0</v>
      </c>
      <c r="AY476" s="114">
        <v>0</v>
      </c>
      <c r="AZ476" s="114">
        <f t="shared" si="357"/>
        <v>0</v>
      </c>
      <c r="BA476" s="114">
        <f t="shared" si="357"/>
        <v>0</v>
      </c>
    </row>
    <row r="477" spans="2:53" ht="29.25" hidden="1">
      <c r="B477" s="73" t="str">
        <f t="shared" si="369"/>
        <v>1365000530053126</v>
      </c>
      <c r="C477" s="157">
        <v>2023</v>
      </c>
      <c r="D477" s="111">
        <v>15</v>
      </c>
      <c r="E477" s="37">
        <v>1</v>
      </c>
      <c r="F477" s="37">
        <v>3</v>
      </c>
      <c r="G477" s="37">
        <v>6</v>
      </c>
      <c r="H477" s="37">
        <v>5000</v>
      </c>
      <c r="I477" s="37">
        <v>5300</v>
      </c>
      <c r="J477" s="37">
        <v>531</v>
      </c>
      <c r="K477" s="133">
        <v>26</v>
      </c>
      <c r="L477" s="133"/>
      <c r="M477" s="113" t="s">
        <v>373</v>
      </c>
      <c r="N477" s="114">
        <f>IFERROR(VLOOKUP($B477,[5]MEX!$B$51:$S$1084,13,0),0)</f>
        <v>0</v>
      </c>
      <c r="O477" s="114">
        <f>IFERROR(VLOOKUP($B477,[5]MEX!$B$51:$S$1084,14,0),0)</f>
        <v>0</v>
      </c>
      <c r="P477" s="114">
        <f t="shared" si="368"/>
        <v>0</v>
      </c>
      <c r="Q477" s="115" t="s">
        <v>60</v>
      </c>
      <c r="R477" s="116">
        <f>IFERROR(VLOOKUP($B477,[5]MEX!$B$51:$S$1084,17,0),0)</f>
        <v>0</v>
      </c>
      <c r="S477" s="116">
        <f>IFERROR(VLOOKUP($B477,[5]MEX!$B$51:$S$1084,18,0),0)</f>
        <v>0</v>
      </c>
      <c r="T477" s="114">
        <v>0</v>
      </c>
      <c r="U477" s="114">
        <v>0</v>
      </c>
      <c r="V477" s="114">
        <v>0</v>
      </c>
      <c r="W477" s="114">
        <v>0</v>
      </c>
      <c r="X477" s="114">
        <v>0</v>
      </c>
      <c r="Y477" s="114">
        <v>0</v>
      </c>
      <c r="Z477" s="114">
        <v>0</v>
      </c>
      <c r="AA477" s="114">
        <v>0</v>
      </c>
      <c r="AB477" s="114">
        <f t="shared" si="365"/>
        <v>0</v>
      </c>
      <c r="AC477" s="114">
        <f t="shared" si="365"/>
        <v>0</v>
      </c>
      <c r="AD477" s="114">
        <f t="shared" si="348"/>
        <v>0</v>
      </c>
      <c r="AE477" s="114">
        <v>0</v>
      </c>
      <c r="AF477" s="114">
        <v>0</v>
      </c>
      <c r="AG477" s="114">
        <f t="shared" si="349"/>
        <v>0</v>
      </c>
      <c r="AH477" s="114">
        <v>0</v>
      </c>
      <c r="AI477" s="114">
        <v>0</v>
      </c>
      <c r="AJ477" s="114">
        <f t="shared" si="350"/>
        <v>0</v>
      </c>
      <c r="AK477" s="114">
        <v>0</v>
      </c>
      <c r="AL477" s="114">
        <v>0</v>
      </c>
      <c r="AM477" s="114">
        <f t="shared" si="351"/>
        <v>0</v>
      </c>
      <c r="AN477" s="114">
        <v>0</v>
      </c>
      <c r="AO477" s="114">
        <v>0</v>
      </c>
      <c r="AP477" s="114">
        <f t="shared" si="352"/>
        <v>0</v>
      </c>
      <c r="AQ477" s="114">
        <f t="shared" si="366"/>
        <v>0</v>
      </c>
      <c r="AR477" s="114">
        <f t="shared" si="366"/>
        <v>0</v>
      </c>
      <c r="AS477" s="114">
        <f t="shared" si="353"/>
        <v>0</v>
      </c>
      <c r="AT477" s="114">
        <f t="shared" si="367"/>
        <v>0</v>
      </c>
      <c r="AU477" s="114">
        <f t="shared" si="367"/>
        <v>0</v>
      </c>
      <c r="AV477" s="114">
        <v>0</v>
      </c>
      <c r="AW477" s="114">
        <v>0</v>
      </c>
      <c r="AX477" s="114">
        <v>0</v>
      </c>
      <c r="AY477" s="114">
        <v>0</v>
      </c>
      <c r="AZ477" s="114">
        <f t="shared" si="357"/>
        <v>0</v>
      </c>
      <c r="BA477" s="114">
        <f t="shared" si="357"/>
        <v>0</v>
      </c>
    </row>
    <row r="478" spans="2:53" ht="29.25" hidden="1">
      <c r="B478" s="73" t="str">
        <f t="shared" si="369"/>
        <v>1365000530053127</v>
      </c>
      <c r="C478" s="157">
        <v>2023</v>
      </c>
      <c r="D478" s="111">
        <v>15</v>
      </c>
      <c r="E478" s="37">
        <v>1</v>
      </c>
      <c r="F478" s="37">
        <v>3</v>
      </c>
      <c r="G478" s="37">
        <v>6</v>
      </c>
      <c r="H478" s="37">
        <v>5000</v>
      </c>
      <c r="I478" s="37">
        <v>5300</v>
      </c>
      <c r="J478" s="37">
        <v>531</v>
      </c>
      <c r="K478" s="133">
        <v>27</v>
      </c>
      <c r="L478" s="133"/>
      <c r="M478" s="113" t="s">
        <v>374</v>
      </c>
      <c r="N478" s="114">
        <f>IFERROR(VLOOKUP($B478,[5]MEX!$B$51:$S$1084,13,0),0)</f>
        <v>0</v>
      </c>
      <c r="O478" s="114">
        <f>IFERROR(VLOOKUP($B478,[5]MEX!$B$51:$S$1084,14,0),0)</f>
        <v>0</v>
      </c>
      <c r="P478" s="114">
        <f t="shared" si="368"/>
        <v>0</v>
      </c>
      <c r="Q478" s="115" t="s">
        <v>60</v>
      </c>
      <c r="R478" s="116">
        <f>IFERROR(VLOOKUP($B478,[5]MEX!$B$51:$S$1084,17,0),0)</f>
        <v>0</v>
      </c>
      <c r="S478" s="116">
        <f>IFERROR(VLOOKUP($B478,[5]MEX!$B$51:$S$1084,18,0),0)</f>
        <v>0</v>
      </c>
      <c r="T478" s="114">
        <v>0</v>
      </c>
      <c r="U478" s="114">
        <v>0</v>
      </c>
      <c r="V478" s="114">
        <v>0</v>
      </c>
      <c r="W478" s="114">
        <v>0</v>
      </c>
      <c r="X478" s="114">
        <v>0</v>
      </c>
      <c r="Y478" s="114">
        <v>0</v>
      </c>
      <c r="Z478" s="114">
        <v>0</v>
      </c>
      <c r="AA478" s="114">
        <v>0</v>
      </c>
      <c r="AB478" s="114">
        <f t="shared" si="365"/>
        <v>0</v>
      </c>
      <c r="AC478" s="114">
        <f t="shared" si="365"/>
        <v>0</v>
      </c>
      <c r="AD478" s="114">
        <f t="shared" si="348"/>
        <v>0</v>
      </c>
      <c r="AE478" s="114">
        <v>0</v>
      </c>
      <c r="AF478" s="114">
        <v>0</v>
      </c>
      <c r="AG478" s="114">
        <f t="shared" si="349"/>
        <v>0</v>
      </c>
      <c r="AH478" s="114">
        <v>0</v>
      </c>
      <c r="AI478" s="114">
        <v>0</v>
      </c>
      <c r="AJ478" s="114">
        <f t="shared" si="350"/>
        <v>0</v>
      </c>
      <c r="AK478" s="114">
        <v>0</v>
      </c>
      <c r="AL478" s="114">
        <v>0</v>
      </c>
      <c r="AM478" s="114">
        <f t="shared" si="351"/>
        <v>0</v>
      </c>
      <c r="AN478" s="114">
        <v>0</v>
      </c>
      <c r="AO478" s="114">
        <v>0</v>
      </c>
      <c r="AP478" s="114">
        <f t="shared" si="352"/>
        <v>0</v>
      </c>
      <c r="AQ478" s="114">
        <f t="shared" si="366"/>
        <v>0</v>
      </c>
      <c r="AR478" s="114">
        <f t="shared" si="366"/>
        <v>0</v>
      </c>
      <c r="AS478" s="114">
        <f t="shared" si="353"/>
        <v>0</v>
      </c>
      <c r="AT478" s="114">
        <f t="shared" si="367"/>
        <v>0</v>
      </c>
      <c r="AU478" s="114">
        <f t="shared" si="367"/>
        <v>0</v>
      </c>
      <c r="AV478" s="114">
        <v>0</v>
      </c>
      <c r="AW478" s="114">
        <v>0</v>
      </c>
      <c r="AX478" s="114">
        <v>0</v>
      </c>
      <c r="AY478" s="114">
        <v>0</v>
      </c>
      <c r="AZ478" s="114">
        <f t="shared" si="357"/>
        <v>0</v>
      </c>
      <c r="BA478" s="114">
        <f t="shared" si="357"/>
        <v>0</v>
      </c>
    </row>
    <row r="479" spans="2:53" ht="29.25" hidden="1">
      <c r="B479" s="73" t="str">
        <f t="shared" si="369"/>
        <v>1365000530053128</v>
      </c>
      <c r="C479" s="157">
        <v>2023</v>
      </c>
      <c r="D479" s="111">
        <v>15</v>
      </c>
      <c r="E479" s="37">
        <v>1</v>
      </c>
      <c r="F479" s="37">
        <v>3</v>
      </c>
      <c r="G479" s="37">
        <v>6</v>
      </c>
      <c r="H479" s="37">
        <v>5000</v>
      </c>
      <c r="I479" s="37">
        <v>5300</v>
      </c>
      <c r="J479" s="37">
        <v>531</v>
      </c>
      <c r="K479" s="133">
        <v>28</v>
      </c>
      <c r="L479" s="133"/>
      <c r="M479" s="113" t="s">
        <v>375</v>
      </c>
      <c r="N479" s="114">
        <f>IFERROR(VLOOKUP($B479,[5]MEX!$B$51:$S$1084,13,0),0)</f>
        <v>0</v>
      </c>
      <c r="O479" s="114">
        <f>IFERROR(VLOOKUP($B479,[5]MEX!$B$51:$S$1084,14,0),0)</f>
        <v>0</v>
      </c>
      <c r="P479" s="114">
        <f t="shared" si="368"/>
        <v>0</v>
      </c>
      <c r="Q479" s="115" t="s">
        <v>60</v>
      </c>
      <c r="R479" s="116">
        <f>IFERROR(VLOOKUP($B479,[5]MEX!$B$51:$S$1084,17,0),0)</f>
        <v>0</v>
      </c>
      <c r="S479" s="116">
        <f>IFERROR(VLOOKUP($B479,[5]MEX!$B$51:$S$1084,18,0),0)</f>
        <v>0</v>
      </c>
      <c r="T479" s="114">
        <v>0</v>
      </c>
      <c r="U479" s="114">
        <v>0</v>
      </c>
      <c r="V479" s="114">
        <v>0</v>
      </c>
      <c r="W479" s="114">
        <v>0</v>
      </c>
      <c r="X479" s="114">
        <v>0</v>
      </c>
      <c r="Y479" s="114">
        <v>0</v>
      </c>
      <c r="Z479" s="114">
        <v>0</v>
      </c>
      <c r="AA479" s="114">
        <v>0</v>
      </c>
      <c r="AB479" s="114">
        <f t="shared" si="365"/>
        <v>0</v>
      </c>
      <c r="AC479" s="114">
        <f t="shared" si="365"/>
        <v>0</v>
      </c>
      <c r="AD479" s="114">
        <f t="shared" si="348"/>
        <v>0</v>
      </c>
      <c r="AE479" s="114">
        <v>0</v>
      </c>
      <c r="AF479" s="114">
        <v>0</v>
      </c>
      <c r="AG479" s="114">
        <f t="shared" si="349"/>
        <v>0</v>
      </c>
      <c r="AH479" s="114">
        <v>0</v>
      </c>
      <c r="AI479" s="114">
        <v>0</v>
      </c>
      <c r="AJ479" s="114">
        <f t="shared" si="350"/>
        <v>0</v>
      </c>
      <c r="AK479" s="114">
        <v>0</v>
      </c>
      <c r="AL479" s="114">
        <v>0</v>
      </c>
      <c r="AM479" s="114">
        <f t="shared" si="351"/>
        <v>0</v>
      </c>
      <c r="AN479" s="114">
        <v>0</v>
      </c>
      <c r="AO479" s="114">
        <v>0</v>
      </c>
      <c r="AP479" s="114">
        <f t="shared" si="352"/>
        <v>0</v>
      </c>
      <c r="AQ479" s="114">
        <f t="shared" si="366"/>
        <v>0</v>
      </c>
      <c r="AR479" s="114">
        <f t="shared" si="366"/>
        <v>0</v>
      </c>
      <c r="AS479" s="114">
        <f t="shared" si="353"/>
        <v>0</v>
      </c>
      <c r="AT479" s="114">
        <f t="shared" si="367"/>
        <v>0</v>
      </c>
      <c r="AU479" s="114">
        <f t="shared" si="367"/>
        <v>0</v>
      </c>
      <c r="AV479" s="114">
        <v>0</v>
      </c>
      <c r="AW479" s="114">
        <v>0</v>
      </c>
      <c r="AX479" s="114">
        <v>0</v>
      </c>
      <c r="AY479" s="114">
        <v>0</v>
      </c>
      <c r="AZ479" s="114">
        <f t="shared" si="357"/>
        <v>0</v>
      </c>
      <c r="BA479" s="114">
        <f t="shared" si="357"/>
        <v>0</v>
      </c>
    </row>
    <row r="480" spans="2:53" ht="29.25" hidden="1">
      <c r="B480" s="73" t="str">
        <f t="shared" si="369"/>
        <v>1365000530053129</v>
      </c>
      <c r="C480" s="157">
        <v>2023</v>
      </c>
      <c r="D480" s="111">
        <v>15</v>
      </c>
      <c r="E480" s="37">
        <v>1</v>
      </c>
      <c r="F480" s="37">
        <v>3</v>
      </c>
      <c r="G480" s="37">
        <v>6</v>
      </c>
      <c r="H480" s="37">
        <v>5000</v>
      </c>
      <c r="I480" s="37">
        <v>5300</v>
      </c>
      <c r="J480" s="37">
        <v>531</v>
      </c>
      <c r="K480" s="133">
        <v>29</v>
      </c>
      <c r="L480" s="133"/>
      <c r="M480" s="113" t="s">
        <v>376</v>
      </c>
      <c r="N480" s="114">
        <f>IFERROR(VLOOKUP($B480,[5]MEX!$B$51:$S$1084,13,0),0)</f>
        <v>0</v>
      </c>
      <c r="O480" s="114">
        <f>IFERROR(VLOOKUP($B480,[5]MEX!$B$51:$S$1084,14,0),0)</f>
        <v>0</v>
      </c>
      <c r="P480" s="114">
        <f t="shared" si="368"/>
        <v>0</v>
      </c>
      <c r="Q480" s="115" t="s">
        <v>60</v>
      </c>
      <c r="R480" s="116">
        <f>IFERROR(VLOOKUP($B480,[5]MEX!$B$51:$S$1084,17,0),0)</f>
        <v>0</v>
      </c>
      <c r="S480" s="116">
        <f>IFERROR(VLOOKUP($B480,[5]MEX!$B$51:$S$1084,18,0),0)</f>
        <v>0</v>
      </c>
      <c r="T480" s="114">
        <v>0</v>
      </c>
      <c r="U480" s="114">
        <v>0</v>
      </c>
      <c r="V480" s="114">
        <v>0</v>
      </c>
      <c r="W480" s="114">
        <v>0</v>
      </c>
      <c r="X480" s="114">
        <v>0</v>
      </c>
      <c r="Y480" s="114">
        <v>0</v>
      </c>
      <c r="Z480" s="114">
        <v>0</v>
      </c>
      <c r="AA480" s="114">
        <v>0</v>
      </c>
      <c r="AB480" s="114">
        <f t="shared" si="365"/>
        <v>0</v>
      </c>
      <c r="AC480" s="114">
        <f t="shared" si="365"/>
        <v>0</v>
      </c>
      <c r="AD480" s="114">
        <f t="shared" si="348"/>
        <v>0</v>
      </c>
      <c r="AE480" s="114">
        <v>0</v>
      </c>
      <c r="AF480" s="114">
        <v>0</v>
      </c>
      <c r="AG480" s="114">
        <f t="shared" si="349"/>
        <v>0</v>
      </c>
      <c r="AH480" s="114">
        <v>0</v>
      </c>
      <c r="AI480" s="114">
        <v>0</v>
      </c>
      <c r="AJ480" s="114">
        <f t="shared" si="350"/>
        <v>0</v>
      </c>
      <c r="AK480" s="114">
        <v>0</v>
      </c>
      <c r="AL480" s="114">
        <v>0</v>
      </c>
      <c r="AM480" s="114">
        <f t="shared" si="351"/>
        <v>0</v>
      </c>
      <c r="AN480" s="114">
        <v>0</v>
      </c>
      <c r="AO480" s="114">
        <v>0</v>
      </c>
      <c r="AP480" s="114">
        <f t="shared" si="352"/>
        <v>0</v>
      </c>
      <c r="AQ480" s="114">
        <f t="shared" si="366"/>
        <v>0</v>
      </c>
      <c r="AR480" s="114">
        <f t="shared" si="366"/>
        <v>0</v>
      </c>
      <c r="AS480" s="114">
        <f t="shared" si="353"/>
        <v>0</v>
      </c>
      <c r="AT480" s="114">
        <f t="shared" si="367"/>
        <v>0</v>
      </c>
      <c r="AU480" s="114">
        <f t="shared" si="367"/>
        <v>0</v>
      </c>
      <c r="AV480" s="114">
        <v>0</v>
      </c>
      <c r="AW480" s="114">
        <v>0</v>
      </c>
      <c r="AX480" s="114">
        <v>0</v>
      </c>
      <c r="AY480" s="114">
        <v>0</v>
      </c>
      <c r="AZ480" s="114">
        <f t="shared" si="357"/>
        <v>0</v>
      </c>
      <c r="BA480" s="114">
        <f t="shared" si="357"/>
        <v>0</v>
      </c>
    </row>
    <row r="481" spans="2:53" ht="29.25" hidden="1">
      <c r="B481" s="73" t="str">
        <f t="shared" si="369"/>
        <v>1365000530053130</v>
      </c>
      <c r="C481" s="157">
        <v>2023</v>
      </c>
      <c r="D481" s="111">
        <v>15</v>
      </c>
      <c r="E481" s="37">
        <v>1</v>
      </c>
      <c r="F481" s="37">
        <v>3</v>
      </c>
      <c r="G481" s="37">
        <v>6</v>
      </c>
      <c r="H481" s="37">
        <v>5000</v>
      </c>
      <c r="I481" s="37">
        <v>5300</v>
      </c>
      <c r="J481" s="37">
        <v>531</v>
      </c>
      <c r="K481" s="133">
        <v>30</v>
      </c>
      <c r="L481" s="133"/>
      <c r="M481" s="113" t="s">
        <v>377</v>
      </c>
      <c r="N481" s="114">
        <f>IFERROR(VLOOKUP($B481,[5]MEX!$B$51:$S$1084,13,0),0)</f>
        <v>0</v>
      </c>
      <c r="O481" s="114">
        <f>IFERROR(VLOOKUP($B481,[5]MEX!$B$51:$S$1084,14,0),0)</f>
        <v>0</v>
      </c>
      <c r="P481" s="114">
        <f t="shared" si="368"/>
        <v>0</v>
      </c>
      <c r="Q481" s="115" t="s">
        <v>60</v>
      </c>
      <c r="R481" s="116">
        <f>IFERROR(VLOOKUP($B481,[5]MEX!$B$51:$S$1084,17,0),0)</f>
        <v>0</v>
      </c>
      <c r="S481" s="116">
        <f>IFERROR(VLOOKUP($B481,[5]MEX!$B$51:$S$1084,18,0),0)</f>
        <v>0</v>
      </c>
      <c r="T481" s="114">
        <v>0</v>
      </c>
      <c r="U481" s="114">
        <v>0</v>
      </c>
      <c r="V481" s="114">
        <v>0</v>
      </c>
      <c r="W481" s="114">
        <v>0</v>
      </c>
      <c r="X481" s="114">
        <v>0</v>
      </c>
      <c r="Y481" s="114">
        <v>0</v>
      </c>
      <c r="Z481" s="114">
        <v>0</v>
      </c>
      <c r="AA481" s="114">
        <v>0</v>
      </c>
      <c r="AB481" s="114">
        <f t="shared" si="365"/>
        <v>0</v>
      </c>
      <c r="AC481" s="114">
        <f t="shared" si="365"/>
        <v>0</v>
      </c>
      <c r="AD481" s="114">
        <f t="shared" si="348"/>
        <v>0</v>
      </c>
      <c r="AE481" s="114">
        <v>0</v>
      </c>
      <c r="AF481" s="114">
        <v>0</v>
      </c>
      <c r="AG481" s="114">
        <f t="shared" si="349"/>
        <v>0</v>
      </c>
      <c r="AH481" s="114">
        <v>0</v>
      </c>
      <c r="AI481" s="114">
        <v>0</v>
      </c>
      <c r="AJ481" s="114">
        <f t="shared" si="350"/>
        <v>0</v>
      </c>
      <c r="AK481" s="114">
        <v>0</v>
      </c>
      <c r="AL481" s="114">
        <v>0</v>
      </c>
      <c r="AM481" s="114">
        <f t="shared" si="351"/>
        <v>0</v>
      </c>
      <c r="AN481" s="114">
        <v>0</v>
      </c>
      <c r="AO481" s="114">
        <v>0</v>
      </c>
      <c r="AP481" s="114">
        <f t="shared" si="352"/>
        <v>0</v>
      </c>
      <c r="AQ481" s="114">
        <f t="shared" si="366"/>
        <v>0</v>
      </c>
      <c r="AR481" s="114">
        <f t="shared" si="366"/>
        <v>0</v>
      </c>
      <c r="AS481" s="114">
        <f t="shared" si="353"/>
        <v>0</v>
      </c>
      <c r="AT481" s="114">
        <f t="shared" si="367"/>
        <v>0</v>
      </c>
      <c r="AU481" s="114">
        <f t="shared" si="367"/>
        <v>0</v>
      </c>
      <c r="AV481" s="114">
        <v>0</v>
      </c>
      <c r="AW481" s="114">
        <v>0</v>
      </c>
      <c r="AX481" s="114">
        <v>0</v>
      </c>
      <c r="AY481" s="114">
        <v>0</v>
      </c>
      <c r="AZ481" s="114">
        <f t="shared" si="357"/>
        <v>0</v>
      </c>
      <c r="BA481" s="114">
        <f t="shared" si="357"/>
        <v>0</v>
      </c>
    </row>
    <row r="482" spans="2:53" ht="29.25" hidden="1">
      <c r="B482" s="73" t="str">
        <f t="shared" si="369"/>
        <v>1365000530053131</v>
      </c>
      <c r="C482" s="157">
        <v>2023</v>
      </c>
      <c r="D482" s="111">
        <v>15</v>
      </c>
      <c r="E482" s="37">
        <v>1</v>
      </c>
      <c r="F482" s="37">
        <v>3</v>
      </c>
      <c r="G482" s="37">
        <v>6</v>
      </c>
      <c r="H482" s="37">
        <v>5000</v>
      </c>
      <c r="I482" s="37">
        <v>5300</v>
      </c>
      <c r="J482" s="37">
        <v>531</v>
      </c>
      <c r="K482" s="133">
        <v>31</v>
      </c>
      <c r="L482" s="133"/>
      <c r="M482" s="113" t="s">
        <v>378</v>
      </c>
      <c r="N482" s="114">
        <f>IFERROR(VLOOKUP($B482,[5]MEX!$B$51:$S$1084,13,0),0)</f>
        <v>0</v>
      </c>
      <c r="O482" s="114">
        <f>IFERROR(VLOOKUP($B482,[5]MEX!$B$51:$S$1084,14,0),0)</f>
        <v>0</v>
      </c>
      <c r="P482" s="114">
        <f t="shared" si="368"/>
        <v>0</v>
      </c>
      <c r="Q482" s="115" t="s">
        <v>60</v>
      </c>
      <c r="R482" s="116">
        <f>IFERROR(VLOOKUP($B482,[5]MEX!$B$51:$S$1084,17,0),0)</f>
        <v>0</v>
      </c>
      <c r="S482" s="116">
        <f>IFERROR(VLOOKUP($B482,[5]MEX!$B$51:$S$1084,18,0),0)</f>
        <v>0</v>
      </c>
      <c r="T482" s="114">
        <v>0</v>
      </c>
      <c r="U482" s="114">
        <v>0</v>
      </c>
      <c r="V482" s="114">
        <v>0</v>
      </c>
      <c r="W482" s="114">
        <v>0</v>
      </c>
      <c r="X482" s="114">
        <v>0</v>
      </c>
      <c r="Y482" s="114">
        <v>0</v>
      </c>
      <c r="Z482" s="114">
        <v>0</v>
      </c>
      <c r="AA482" s="114">
        <v>0</v>
      </c>
      <c r="AB482" s="114">
        <f t="shared" si="365"/>
        <v>0</v>
      </c>
      <c r="AC482" s="114">
        <f t="shared" si="365"/>
        <v>0</v>
      </c>
      <c r="AD482" s="114">
        <f t="shared" si="348"/>
        <v>0</v>
      </c>
      <c r="AE482" s="114">
        <v>0</v>
      </c>
      <c r="AF482" s="114">
        <v>0</v>
      </c>
      <c r="AG482" s="114">
        <f t="shared" si="349"/>
        <v>0</v>
      </c>
      <c r="AH482" s="114">
        <v>0</v>
      </c>
      <c r="AI482" s="114">
        <v>0</v>
      </c>
      <c r="AJ482" s="114">
        <f t="shared" si="350"/>
        <v>0</v>
      </c>
      <c r="AK482" s="114">
        <v>0</v>
      </c>
      <c r="AL482" s="114">
        <v>0</v>
      </c>
      <c r="AM482" s="114">
        <f t="shared" si="351"/>
        <v>0</v>
      </c>
      <c r="AN482" s="114">
        <v>0</v>
      </c>
      <c r="AO482" s="114">
        <v>0</v>
      </c>
      <c r="AP482" s="114">
        <f t="shared" si="352"/>
        <v>0</v>
      </c>
      <c r="AQ482" s="114">
        <f t="shared" si="366"/>
        <v>0</v>
      </c>
      <c r="AR482" s="114">
        <f t="shared" si="366"/>
        <v>0</v>
      </c>
      <c r="AS482" s="114">
        <f t="shared" si="353"/>
        <v>0</v>
      </c>
      <c r="AT482" s="114">
        <f t="shared" si="367"/>
        <v>0</v>
      </c>
      <c r="AU482" s="114">
        <f t="shared" si="367"/>
        <v>0</v>
      </c>
      <c r="AV482" s="114">
        <v>0</v>
      </c>
      <c r="AW482" s="114">
        <v>0</v>
      </c>
      <c r="AX482" s="114">
        <v>0</v>
      </c>
      <c r="AY482" s="114">
        <v>0</v>
      </c>
      <c r="AZ482" s="114">
        <f t="shared" si="357"/>
        <v>0</v>
      </c>
      <c r="BA482" s="114">
        <f t="shared" si="357"/>
        <v>0</v>
      </c>
    </row>
    <row r="483" spans="2:53" ht="29.25" hidden="1">
      <c r="B483" s="73" t="str">
        <f t="shared" si="369"/>
        <v>1365000530053132</v>
      </c>
      <c r="C483" s="157">
        <v>2023</v>
      </c>
      <c r="D483" s="111">
        <v>15</v>
      </c>
      <c r="E483" s="37">
        <v>1</v>
      </c>
      <c r="F483" s="37">
        <v>3</v>
      </c>
      <c r="G483" s="37">
        <v>6</v>
      </c>
      <c r="H483" s="37">
        <v>5000</v>
      </c>
      <c r="I483" s="37">
        <v>5300</v>
      </c>
      <c r="J483" s="37">
        <v>531</v>
      </c>
      <c r="K483" s="133">
        <v>32</v>
      </c>
      <c r="L483" s="133"/>
      <c r="M483" s="113" t="s">
        <v>379</v>
      </c>
      <c r="N483" s="114">
        <f>IFERROR(VLOOKUP($B483,[5]MEX!$B$51:$S$1084,13,0),0)</f>
        <v>0</v>
      </c>
      <c r="O483" s="114">
        <f>IFERROR(VLOOKUP($B483,[5]MEX!$B$51:$S$1084,14,0),0)</f>
        <v>0</v>
      </c>
      <c r="P483" s="114">
        <f t="shared" si="368"/>
        <v>0</v>
      </c>
      <c r="Q483" s="115" t="s">
        <v>60</v>
      </c>
      <c r="R483" s="116">
        <f>IFERROR(VLOOKUP($B483,[5]MEX!$B$51:$S$1084,17,0),0)</f>
        <v>0</v>
      </c>
      <c r="S483" s="116">
        <f>IFERROR(VLOOKUP($B483,[5]MEX!$B$51:$S$1084,18,0),0)</f>
        <v>0</v>
      </c>
      <c r="T483" s="114">
        <v>0</v>
      </c>
      <c r="U483" s="114">
        <v>0</v>
      </c>
      <c r="V483" s="114">
        <v>0</v>
      </c>
      <c r="W483" s="114">
        <v>0</v>
      </c>
      <c r="X483" s="114">
        <v>0</v>
      </c>
      <c r="Y483" s="114">
        <v>0</v>
      </c>
      <c r="Z483" s="114">
        <v>0</v>
      </c>
      <c r="AA483" s="114">
        <v>0</v>
      </c>
      <c r="AB483" s="114">
        <f t="shared" si="365"/>
        <v>0</v>
      </c>
      <c r="AC483" s="114">
        <f t="shared" si="365"/>
        <v>0</v>
      </c>
      <c r="AD483" s="114">
        <f t="shared" si="348"/>
        <v>0</v>
      </c>
      <c r="AE483" s="114">
        <v>0</v>
      </c>
      <c r="AF483" s="114">
        <v>0</v>
      </c>
      <c r="AG483" s="114">
        <f t="shared" si="349"/>
        <v>0</v>
      </c>
      <c r="AH483" s="114">
        <v>0</v>
      </c>
      <c r="AI483" s="114">
        <v>0</v>
      </c>
      <c r="AJ483" s="114">
        <f t="shared" si="350"/>
        <v>0</v>
      </c>
      <c r="AK483" s="114">
        <v>0</v>
      </c>
      <c r="AL483" s="114">
        <v>0</v>
      </c>
      <c r="AM483" s="114">
        <f t="shared" si="351"/>
        <v>0</v>
      </c>
      <c r="AN483" s="114">
        <v>0</v>
      </c>
      <c r="AO483" s="114">
        <v>0</v>
      </c>
      <c r="AP483" s="114">
        <f t="shared" si="352"/>
        <v>0</v>
      </c>
      <c r="AQ483" s="114">
        <f t="shared" si="366"/>
        <v>0</v>
      </c>
      <c r="AR483" s="114">
        <f t="shared" si="366"/>
        <v>0</v>
      </c>
      <c r="AS483" s="114">
        <f t="shared" si="353"/>
        <v>0</v>
      </c>
      <c r="AT483" s="114">
        <f t="shared" si="367"/>
        <v>0</v>
      </c>
      <c r="AU483" s="114">
        <f t="shared" si="367"/>
        <v>0</v>
      </c>
      <c r="AV483" s="114">
        <v>0</v>
      </c>
      <c r="AW483" s="114">
        <v>0</v>
      </c>
      <c r="AX483" s="114">
        <v>0</v>
      </c>
      <c r="AY483" s="114">
        <v>0</v>
      </c>
      <c r="AZ483" s="114">
        <f t="shared" si="357"/>
        <v>0</v>
      </c>
      <c r="BA483" s="114">
        <f t="shared" si="357"/>
        <v>0</v>
      </c>
    </row>
    <row r="484" spans="2:53" ht="29.25" hidden="1">
      <c r="B484" s="73" t="str">
        <f t="shared" si="369"/>
        <v>1365000530053133</v>
      </c>
      <c r="C484" s="157">
        <v>2023</v>
      </c>
      <c r="D484" s="111">
        <v>15</v>
      </c>
      <c r="E484" s="37">
        <v>1</v>
      </c>
      <c r="F484" s="37">
        <v>3</v>
      </c>
      <c r="G484" s="37">
        <v>6</v>
      </c>
      <c r="H484" s="37">
        <v>5000</v>
      </c>
      <c r="I484" s="37">
        <v>5300</v>
      </c>
      <c r="J484" s="37">
        <v>531</v>
      </c>
      <c r="K484" s="133">
        <v>33</v>
      </c>
      <c r="L484" s="133"/>
      <c r="M484" s="113" t="s">
        <v>380</v>
      </c>
      <c r="N484" s="114">
        <f>IFERROR(VLOOKUP($B484,[5]MEX!$B$51:$S$1084,13,0),0)</f>
        <v>0</v>
      </c>
      <c r="O484" s="114">
        <f>IFERROR(VLOOKUP($B484,[5]MEX!$B$51:$S$1084,14,0),0)</f>
        <v>0</v>
      </c>
      <c r="P484" s="114">
        <f t="shared" si="368"/>
        <v>0</v>
      </c>
      <c r="Q484" s="115" t="s">
        <v>60</v>
      </c>
      <c r="R484" s="116">
        <f>IFERROR(VLOOKUP($B484,[5]MEX!$B$51:$S$1084,17,0),0)</f>
        <v>0</v>
      </c>
      <c r="S484" s="116">
        <f>IFERROR(VLOOKUP($B484,[5]MEX!$B$51:$S$1084,18,0),0)</f>
        <v>0</v>
      </c>
      <c r="T484" s="114">
        <v>0</v>
      </c>
      <c r="U484" s="114">
        <v>0</v>
      </c>
      <c r="V484" s="114">
        <v>0</v>
      </c>
      <c r="W484" s="114">
        <v>0</v>
      </c>
      <c r="X484" s="114">
        <v>0</v>
      </c>
      <c r="Y484" s="114">
        <v>0</v>
      </c>
      <c r="Z484" s="114">
        <v>0</v>
      </c>
      <c r="AA484" s="114">
        <v>0</v>
      </c>
      <c r="AB484" s="114">
        <f t="shared" ref="AB484:AC515" si="370">N484+T484-X484</f>
        <v>0</v>
      </c>
      <c r="AC484" s="114">
        <f t="shared" si="370"/>
        <v>0</v>
      </c>
      <c r="AD484" s="114">
        <f t="shared" si="348"/>
        <v>0</v>
      </c>
      <c r="AE484" s="114">
        <v>0</v>
      </c>
      <c r="AF484" s="114">
        <v>0</v>
      </c>
      <c r="AG484" s="114">
        <f t="shared" si="349"/>
        <v>0</v>
      </c>
      <c r="AH484" s="114">
        <v>0</v>
      </c>
      <c r="AI484" s="114">
        <v>0</v>
      </c>
      <c r="AJ484" s="114">
        <f t="shared" si="350"/>
        <v>0</v>
      </c>
      <c r="AK484" s="114">
        <v>0</v>
      </c>
      <c r="AL484" s="114">
        <v>0</v>
      </c>
      <c r="AM484" s="114">
        <f t="shared" si="351"/>
        <v>0</v>
      </c>
      <c r="AN484" s="114">
        <v>0</v>
      </c>
      <c r="AO484" s="114">
        <v>0</v>
      </c>
      <c r="AP484" s="114">
        <f t="shared" si="352"/>
        <v>0</v>
      </c>
      <c r="AQ484" s="114">
        <f t="shared" ref="AQ484:AR515" si="371">AB484-AE484-AH484-AK484-AN484</f>
        <v>0</v>
      </c>
      <c r="AR484" s="114">
        <f t="shared" si="371"/>
        <v>0</v>
      </c>
      <c r="AS484" s="114">
        <f t="shared" si="353"/>
        <v>0</v>
      </c>
      <c r="AT484" s="114">
        <f t="shared" ref="AT484:AU515" si="372">R484+V484-Z484</f>
        <v>0</v>
      </c>
      <c r="AU484" s="114">
        <f t="shared" si="372"/>
        <v>0</v>
      </c>
      <c r="AV484" s="114">
        <v>0</v>
      </c>
      <c r="AW484" s="114">
        <v>0</v>
      </c>
      <c r="AX484" s="114">
        <v>0</v>
      </c>
      <c r="AY484" s="114">
        <v>0</v>
      </c>
      <c r="AZ484" s="114">
        <f t="shared" si="357"/>
        <v>0</v>
      </c>
      <c r="BA484" s="114">
        <f t="shared" si="357"/>
        <v>0</v>
      </c>
    </row>
    <row r="485" spans="2:53" ht="29.25" hidden="1">
      <c r="B485" s="73" t="str">
        <f t="shared" si="369"/>
        <v>1365000530053134</v>
      </c>
      <c r="C485" s="157">
        <v>2023</v>
      </c>
      <c r="D485" s="111">
        <v>15</v>
      </c>
      <c r="E485" s="37">
        <v>1</v>
      </c>
      <c r="F485" s="37">
        <v>3</v>
      </c>
      <c r="G485" s="37">
        <v>6</v>
      </c>
      <c r="H485" s="37">
        <v>5000</v>
      </c>
      <c r="I485" s="37">
        <v>5300</v>
      </c>
      <c r="J485" s="37">
        <v>531</v>
      </c>
      <c r="K485" s="133">
        <v>34</v>
      </c>
      <c r="L485" s="133"/>
      <c r="M485" s="113" t="s">
        <v>381</v>
      </c>
      <c r="N485" s="114">
        <f>IFERROR(VLOOKUP($B485,[5]MEX!$B$51:$S$1084,13,0),0)</f>
        <v>0</v>
      </c>
      <c r="O485" s="114">
        <f>IFERROR(VLOOKUP($B485,[5]MEX!$B$51:$S$1084,14,0),0)</f>
        <v>0</v>
      </c>
      <c r="P485" s="114">
        <f t="shared" si="368"/>
        <v>0</v>
      </c>
      <c r="Q485" s="115" t="s">
        <v>60</v>
      </c>
      <c r="R485" s="116">
        <f>IFERROR(VLOOKUP($B485,[5]MEX!$B$51:$S$1084,17,0),0)</f>
        <v>0</v>
      </c>
      <c r="S485" s="116">
        <f>IFERROR(VLOOKUP($B485,[5]MEX!$B$51:$S$1084,18,0),0)</f>
        <v>0</v>
      </c>
      <c r="T485" s="114">
        <v>0</v>
      </c>
      <c r="U485" s="114">
        <v>0</v>
      </c>
      <c r="V485" s="114">
        <v>0</v>
      </c>
      <c r="W485" s="114">
        <v>0</v>
      </c>
      <c r="X485" s="114">
        <v>0</v>
      </c>
      <c r="Y485" s="114">
        <v>0</v>
      </c>
      <c r="Z485" s="114">
        <v>0</v>
      </c>
      <c r="AA485" s="114">
        <v>0</v>
      </c>
      <c r="AB485" s="114">
        <f t="shared" si="370"/>
        <v>0</v>
      </c>
      <c r="AC485" s="114">
        <f t="shared" si="370"/>
        <v>0</v>
      </c>
      <c r="AD485" s="114">
        <f t="shared" si="348"/>
        <v>0</v>
      </c>
      <c r="AE485" s="114">
        <v>0</v>
      </c>
      <c r="AF485" s="114">
        <v>0</v>
      </c>
      <c r="AG485" s="114">
        <f t="shared" si="349"/>
        <v>0</v>
      </c>
      <c r="AH485" s="114">
        <v>0</v>
      </c>
      <c r="AI485" s="114">
        <v>0</v>
      </c>
      <c r="AJ485" s="114">
        <f t="shared" si="350"/>
        <v>0</v>
      </c>
      <c r="AK485" s="114">
        <v>0</v>
      </c>
      <c r="AL485" s="114">
        <v>0</v>
      </c>
      <c r="AM485" s="114">
        <f t="shared" si="351"/>
        <v>0</v>
      </c>
      <c r="AN485" s="114">
        <v>0</v>
      </c>
      <c r="AO485" s="114">
        <v>0</v>
      </c>
      <c r="AP485" s="114">
        <f t="shared" si="352"/>
        <v>0</v>
      </c>
      <c r="AQ485" s="114">
        <f t="shared" si="371"/>
        <v>0</v>
      </c>
      <c r="AR485" s="114">
        <f t="shared" si="371"/>
        <v>0</v>
      </c>
      <c r="AS485" s="114">
        <f t="shared" si="353"/>
        <v>0</v>
      </c>
      <c r="AT485" s="114">
        <f t="shared" si="372"/>
        <v>0</v>
      </c>
      <c r="AU485" s="114">
        <f t="shared" si="372"/>
        <v>0</v>
      </c>
      <c r="AV485" s="114">
        <v>0</v>
      </c>
      <c r="AW485" s="114">
        <v>0</v>
      </c>
      <c r="AX485" s="114">
        <v>0</v>
      </c>
      <c r="AY485" s="114">
        <v>0</v>
      </c>
      <c r="AZ485" s="114">
        <f t="shared" si="357"/>
        <v>0</v>
      </c>
      <c r="BA485" s="114">
        <f t="shared" si="357"/>
        <v>0</v>
      </c>
    </row>
    <row r="486" spans="2:53" ht="29.25" hidden="1">
      <c r="B486" s="73" t="str">
        <f t="shared" si="369"/>
        <v>1365000530053135</v>
      </c>
      <c r="C486" s="157">
        <v>2023</v>
      </c>
      <c r="D486" s="111">
        <v>15</v>
      </c>
      <c r="E486" s="37">
        <v>1</v>
      </c>
      <c r="F486" s="37">
        <v>3</v>
      </c>
      <c r="G486" s="37">
        <v>6</v>
      </c>
      <c r="H486" s="37">
        <v>5000</v>
      </c>
      <c r="I486" s="37">
        <v>5300</v>
      </c>
      <c r="J486" s="37">
        <v>531</v>
      </c>
      <c r="K486" s="133">
        <v>35</v>
      </c>
      <c r="L486" s="133"/>
      <c r="M486" s="113" t="s">
        <v>382</v>
      </c>
      <c r="N486" s="114">
        <f>IFERROR(VLOOKUP($B486,[5]MEX!$B$51:$S$1084,13,0),0)</f>
        <v>0</v>
      </c>
      <c r="O486" s="114">
        <f>IFERROR(VLOOKUP($B486,[5]MEX!$B$51:$S$1084,14,0),0)</f>
        <v>0</v>
      </c>
      <c r="P486" s="114">
        <f t="shared" si="368"/>
        <v>0</v>
      </c>
      <c r="Q486" s="115" t="s">
        <v>60</v>
      </c>
      <c r="R486" s="116">
        <f>IFERROR(VLOOKUP($B486,[5]MEX!$B$51:$S$1084,17,0),0)</f>
        <v>0</v>
      </c>
      <c r="S486" s="116">
        <f>IFERROR(VLOOKUP($B486,[5]MEX!$B$51:$S$1084,18,0),0)</f>
        <v>0</v>
      </c>
      <c r="T486" s="114">
        <v>0</v>
      </c>
      <c r="U486" s="114">
        <v>0</v>
      </c>
      <c r="V486" s="114">
        <v>0</v>
      </c>
      <c r="W486" s="114">
        <v>0</v>
      </c>
      <c r="X486" s="114">
        <v>0</v>
      </c>
      <c r="Y486" s="114">
        <v>0</v>
      </c>
      <c r="Z486" s="114">
        <v>0</v>
      </c>
      <c r="AA486" s="114">
        <v>0</v>
      </c>
      <c r="AB486" s="114">
        <f t="shared" si="370"/>
        <v>0</v>
      </c>
      <c r="AC486" s="114">
        <f t="shared" si="370"/>
        <v>0</v>
      </c>
      <c r="AD486" s="114">
        <f t="shared" si="348"/>
        <v>0</v>
      </c>
      <c r="AE486" s="114">
        <v>0</v>
      </c>
      <c r="AF486" s="114">
        <v>0</v>
      </c>
      <c r="AG486" s="114">
        <f t="shared" si="349"/>
        <v>0</v>
      </c>
      <c r="AH486" s="114">
        <v>0</v>
      </c>
      <c r="AI486" s="114">
        <v>0</v>
      </c>
      <c r="AJ486" s="114">
        <f t="shared" si="350"/>
        <v>0</v>
      </c>
      <c r="AK486" s="114">
        <v>0</v>
      </c>
      <c r="AL486" s="114">
        <v>0</v>
      </c>
      <c r="AM486" s="114">
        <f t="shared" si="351"/>
        <v>0</v>
      </c>
      <c r="AN486" s="114">
        <v>0</v>
      </c>
      <c r="AO486" s="114">
        <v>0</v>
      </c>
      <c r="AP486" s="114">
        <f t="shared" si="352"/>
        <v>0</v>
      </c>
      <c r="AQ486" s="114">
        <f t="shared" si="371"/>
        <v>0</v>
      </c>
      <c r="AR486" s="114">
        <f t="shared" si="371"/>
        <v>0</v>
      </c>
      <c r="AS486" s="114">
        <f t="shared" si="353"/>
        <v>0</v>
      </c>
      <c r="AT486" s="114">
        <f t="shared" si="372"/>
        <v>0</v>
      </c>
      <c r="AU486" s="114">
        <f t="shared" si="372"/>
        <v>0</v>
      </c>
      <c r="AV486" s="114">
        <v>0</v>
      </c>
      <c r="AW486" s="114">
        <v>0</v>
      </c>
      <c r="AX486" s="114">
        <v>0</v>
      </c>
      <c r="AY486" s="114">
        <v>0</v>
      </c>
      <c r="AZ486" s="114">
        <f t="shared" si="357"/>
        <v>0</v>
      </c>
      <c r="BA486" s="114">
        <f t="shared" si="357"/>
        <v>0</v>
      </c>
    </row>
    <row r="487" spans="2:53" ht="29.25" hidden="1">
      <c r="B487" s="73" t="str">
        <f t="shared" si="369"/>
        <v>1365000530053136</v>
      </c>
      <c r="C487" s="157">
        <v>2023</v>
      </c>
      <c r="D487" s="111">
        <v>15</v>
      </c>
      <c r="E487" s="37">
        <v>1</v>
      </c>
      <c r="F487" s="37">
        <v>3</v>
      </c>
      <c r="G487" s="37">
        <v>6</v>
      </c>
      <c r="H487" s="37">
        <v>5000</v>
      </c>
      <c r="I487" s="37">
        <v>5300</v>
      </c>
      <c r="J487" s="37">
        <v>531</v>
      </c>
      <c r="K487" s="133">
        <v>36</v>
      </c>
      <c r="L487" s="133"/>
      <c r="M487" s="113" t="s">
        <v>383</v>
      </c>
      <c r="N487" s="114">
        <f>IFERROR(VLOOKUP($B487,[5]MEX!$B$51:$S$1084,13,0),0)</f>
        <v>0</v>
      </c>
      <c r="O487" s="114">
        <f>IFERROR(VLOOKUP($B487,[5]MEX!$B$51:$S$1084,14,0),0)</f>
        <v>0</v>
      </c>
      <c r="P487" s="114">
        <f t="shared" si="368"/>
        <v>0</v>
      </c>
      <c r="Q487" s="115" t="s">
        <v>60</v>
      </c>
      <c r="R487" s="116">
        <f>IFERROR(VLOOKUP($B487,[5]MEX!$B$51:$S$1084,17,0),0)</f>
        <v>0</v>
      </c>
      <c r="S487" s="116">
        <f>IFERROR(VLOOKUP($B487,[5]MEX!$B$51:$S$1084,18,0),0)</f>
        <v>0</v>
      </c>
      <c r="T487" s="114">
        <v>0</v>
      </c>
      <c r="U487" s="114">
        <v>0</v>
      </c>
      <c r="V487" s="114">
        <v>0</v>
      </c>
      <c r="W487" s="114">
        <v>0</v>
      </c>
      <c r="X487" s="114">
        <v>0</v>
      </c>
      <c r="Y487" s="114">
        <v>0</v>
      </c>
      <c r="Z487" s="114">
        <v>0</v>
      </c>
      <c r="AA487" s="114">
        <v>0</v>
      </c>
      <c r="AB487" s="114">
        <f t="shared" si="370"/>
        <v>0</v>
      </c>
      <c r="AC487" s="114">
        <f t="shared" si="370"/>
        <v>0</v>
      </c>
      <c r="AD487" s="114">
        <f t="shared" si="348"/>
        <v>0</v>
      </c>
      <c r="AE487" s="114">
        <v>0</v>
      </c>
      <c r="AF487" s="114">
        <v>0</v>
      </c>
      <c r="AG487" s="114">
        <f t="shared" si="349"/>
        <v>0</v>
      </c>
      <c r="AH487" s="114">
        <v>0</v>
      </c>
      <c r="AI487" s="114">
        <v>0</v>
      </c>
      <c r="AJ487" s="114">
        <f t="shared" si="350"/>
        <v>0</v>
      </c>
      <c r="AK487" s="114">
        <v>0</v>
      </c>
      <c r="AL487" s="114">
        <v>0</v>
      </c>
      <c r="AM487" s="114">
        <f t="shared" si="351"/>
        <v>0</v>
      </c>
      <c r="AN487" s="114">
        <v>0</v>
      </c>
      <c r="AO487" s="114">
        <v>0</v>
      </c>
      <c r="AP487" s="114">
        <f t="shared" si="352"/>
        <v>0</v>
      </c>
      <c r="AQ487" s="114">
        <f t="shared" si="371"/>
        <v>0</v>
      </c>
      <c r="AR487" s="114">
        <f t="shared" si="371"/>
        <v>0</v>
      </c>
      <c r="AS487" s="114">
        <f t="shared" si="353"/>
        <v>0</v>
      </c>
      <c r="AT487" s="114">
        <f t="shared" si="372"/>
        <v>0</v>
      </c>
      <c r="AU487" s="114">
        <f t="shared" si="372"/>
        <v>0</v>
      </c>
      <c r="AV487" s="114">
        <v>0</v>
      </c>
      <c r="AW487" s="114">
        <v>0</v>
      </c>
      <c r="AX487" s="114">
        <v>0</v>
      </c>
      <c r="AY487" s="114">
        <v>0</v>
      </c>
      <c r="AZ487" s="114">
        <f t="shared" si="357"/>
        <v>0</v>
      </c>
      <c r="BA487" s="114">
        <f t="shared" si="357"/>
        <v>0</v>
      </c>
    </row>
    <row r="488" spans="2:53" ht="29.25" hidden="1">
      <c r="B488" s="73" t="str">
        <f t="shared" si="369"/>
        <v>1365000530053137</v>
      </c>
      <c r="C488" s="157">
        <v>2023</v>
      </c>
      <c r="D488" s="111">
        <v>15</v>
      </c>
      <c r="E488" s="37">
        <v>1</v>
      </c>
      <c r="F488" s="37">
        <v>3</v>
      </c>
      <c r="G488" s="37">
        <v>6</v>
      </c>
      <c r="H488" s="37">
        <v>5000</v>
      </c>
      <c r="I488" s="37">
        <v>5300</v>
      </c>
      <c r="J488" s="37">
        <v>531</v>
      </c>
      <c r="K488" s="133">
        <v>37</v>
      </c>
      <c r="L488" s="133"/>
      <c r="M488" s="113" t="s">
        <v>384</v>
      </c>
      <c r="N488" s="114">
        <f>IFERROR(VLOOKUP($B488,[5]MEX!$B$51:$S$1084,13,0),0)</f>
        <v>0</v>
      </c>
      <c r="O488" s="114">
        <f>IFERROR(VLOOKUP($B488,[5]MEX!$B$51:$S$1084,14,0),0)</f>
        <v>0</v>
      </c>
      <c r="P488" s="114">
        <f t="shared" si="368"/>
        <v>0</v>
      </c>
      <c r="Q488" s="115" t="s">
        <v>60</v>
      </c>
      <c r="R488" s="116">
        <f>IFERROR(VLOOKUP($B488,[5]MEX!$B$51:$S$1084,17,0),0)</f>
        <v>0</v>
      </c>
      <c r="S488" s="116">
        <f>IFERROR(VLOOKUP($B488,[5]MEX!$B$51:$S$1084,18,0),0)</f>
        <v>0</v>
      </c>
      <c r="T488" s="114">
        <v>0</v>
      </c>
      <c r="U488" s="114">
        <v>0</v>
      </c>
      <c r="V488" s="114">
        <v>0</v>
      </c>
      <c r="W488" s="114">
        <v>0</v>
      </c>
      <c r="X488" s="114">
        <v>0</v>
      </c>
      <c r="Y488" s="114">
        <v>0</v>
      </c>
      <c r="Z488" s="114">
        <v>0</v>
      </c>
      <c r="AA488" s="114">
        <v>0</v>
      </c>
      <c r="AB488" s="114">
        <f t="shared" si="370"/>
        <v>0</v>
      </c>
      <c r="AC488" s="114">
        <f t="shared" si="370"/>
        <v>0</v>
      </c>
      <c r="AD488" s="114">
        <f t="shared" si="348"/>
        <v>0</v>
      </c>
      <c r="AE488" s="114">
        <v>0</v>
      </c>
      <c r="AF488" s="114">
        <v>0</v>
      </c>
      <c r="AG488" s="114">
        <f t="shared" si="349"/>
        <v>0</v>
      </c>
      <c r="AH488" s="114">
        <v>0</v>
      </c>
      <c r="AI488" s="114">
        <v>0</v>
      </c>
      <c r="AJ488" s="114">
        <f t="shared" si="350"/>
        <v>0</v>
      </c>
      <c r="AK488" s="114">
        <v>0</v>
      </c>
      <c r="AL488" s="114">
        <v>0</v>
      </c>
      <c r="AM488" s="114">
        <f t="shared" si="351"/>
        <v>0</v>
      </c>
      <c r="AN488" s="114">
        <v>0</v>
      </c>
      <c r="AO488" s="114">
        <v>0</v>
      </c>
      <c r="AP488" s="114">
        <f t="shared" si="352"/>
        <v>0</v>
      </c>
      <c r="AQ488" s="114">
        <f t="shared" si="371"/>
        <v>0</v>
      </c>
      <c r="AR488" s="114">
        <f t="shared" si="371"/>
        <v>0</v>
      </c>
      <c r="AS488" s="114">
        <f t="shared" si="353"/>
        <v>0</v>
      </c>
      <c r="AT488" s="114">
        <f t="shared" si="372"/>
        <v>0</v>
      </c>
      <c r="AU488" s="114">
        <f t="shared" si="372"/>
        <v>0</v>
      </c>
      <c r="AV488" s="114">
        <v>0</v>
      </c>
      <c r="AW488" s="114">
        <v>0</v>
      </c>
      <c r="AX488" s="114">
        <v>0</v>
      </c>
      <c r="AY488" s="114">
        <v>0</v>
      </c>
      <c r="AZ488" s="114">
        <f t="shared" si="357"/>
        <v>0</v>
      </c>
      <c r="BA488" s="114">
        <f t="shared" si="357"/>
        <v>0</v>
      </c>
    </row>
    <row r="489" spans="2:53" ht="29.25" hidden="1">
      <c r="B489" s="73" t="str">
        <f t="shared" si="369"/>
        <v>1365000530053138</v>
      </c>
      <c r="C489" s="157">
        <v>2023</v>
      </c>
      <c r="D489" s="111">
        <v>15</v>
      </c>
      <c r="E489" s="37">
        <v>1</v>
      </c>
      <c r="F489" s="37">
        <v>3</v>
      </c>
      <c r="G489" s="37">
        <v>6</v>
      </c>
      <c r="H489" s="37">
        <v>5000</v>
      </c>
      <c r="I489" s="37">
        <v>5300</v>
      </c>
      <c r="J489" s="37">
        <v>531</v>
      </c>
      <c r="K489" s="133">
        <v>38</v>
      </c>
      <c r="L489" s="133"/>
      <c r="M489" s="113" t="s">
        <v>385</v>
      </c>
      <c r="N489" s="114">
        <f>IFERROR(VLOOKUP($B489,[5]MEX!$B$51:$S$1084,13,0),0)</f>
        <v>0</v>
      </c>
      <c r="O489" s="114">
        <f>IFERROR(VLOOKUP($B489,[5]MEX!$B$51:$S$1084,14,0),0)</f>
        <v>0</v>
      </c>
      <c r="P489" s="114">
        <f t="shared" si="368"/>
        <v>0</v>
      </c>
      <c r="Q489" s="115" t="s">
        <v>60</v>
      </c>
      <c r="R489" s="116">
        <f>IFERROR(VLOOKUP($B489,[5]MEX!$B$51:$S$1084,17,0),0)</f>
        <v>0</v>
      </c>
      <c r="S489" s="116">
        <f>IFERROR(VLOOKUP($B489,[5]MEX!$B$51:$S$1084,18,0),0)</f>
        <v>0</v>
      </c>
      <c r="T489" s="114">
        <v>0</v>
      </c>
      <c r="U489" s="114">
        <v>0</v>
      </c>
      <c r="V489" s="114">
        <v>0</v>
      </c>
      <c r="W489" s="114">
        <v>0</v>
      </c>
      <c r="X489" s="114">
        <v>0</v>
      </c>
      <c r="Y489" s="114">
        <v>0</v>
      </c>
      <c r="Z489" s="114">
        <v>0</v>
      </c>
      <c r="AA489" s="114">
        <v>0</v>
      </c>
      <c r="AB489" s="114">
        <f t="shared" si="370"/>
        <v>0</v>
      </c>
      <c r="AC489" s="114">
        <f t="shared" si="370"/>
        <v>0</v>
      </c>
      <c r="AD489" s="114">
        <f t="shared" si="348"/>
        <v>0</v>
      </c>
      <c r="AE489" s="114">
        <v>0</v>
      </c>
      <c r="AF489" s="114">
        <v>0</v>
      </c>
      <c r="AG489" s="114">
        <f t="shared" si="349"/>
        <v>0</v>
      </c>
      <c r="AH489" s="114">
        <v>0</v>
      </c>
      <c r="AI489" s="114">
        <v>0</v>
      </c>
      <c r="AJ489" s="114">
        <f t="shared" si="350"/>
        <v>0</v>
      </c>
      <c r="AK489" s="114">
        <v>0</v>
      </c>
      <c r="AL489" s="114">
        <v>0</v>
      </c>
      <c r="AM489" s="114">
        <f t="shared" si="351"/>
        <v>0</v>
      </c>
      <c r="AN489" s="114">
        <v>0</v>
      </c>
      <c r="AO489" s="114">
        <v>0</v>
      </c>
      <c r="AP489" s="114">
        <f t="shared" si="352"/>
        <v>0</v>
      </c>
      <c r="AQ489" s="114">
        <f t="shared" si="371"/>
        <v>0</v>
      </c>
      <c r="AR489" s="114">
        <f t="shared" si="371"/>
        <v>0</v>
      </c>
      <c r="AS489" s="114">
        <f t="shared" si="353"/>
        <v>0</v>
      </c>
      <c r="AT489" s="114">
        <f t="shared" si="372"/>
        <v>0</v>
      </c>
      <c r="AU489" s="114">
        <f t="shared" si="372"/>
        <v>0</v>
      </c>
      <c r="AV489" s="114">
        <v>0</v>
      </c>
      <c r="AW489" s="114">
        <v>0</v>
      </c>
      <c r="AX489" s="114">
        <v>0</v>
      </c>
      <c r="AY489" s="114">
        <v>0</v>
      </c>
      <c r="AZ489" s="114">
        <f t="shared" si="357"/>
        <v>0</v>
      </c>
      <c r="BA489" s="114">
        <f t="shared" si="357"/>
        <v>0</v>
      </c>
    </row>
    <row r="490" spans="2:53" ht="58.5" hidden="1">
      <c r="B490" s="73" t="str">
        <f t="shared" si="369"/>
        <v>1365000530053139</v>
      </c>
      <c r="C490" s="157">
        <v>2023</v>
      </c>
      <c r="D490" s="111">
        <v>15</v>
      </c>
      <c r="E490" s="37">
        <v>1</v>
      </c>
      <c r="F490" s="37">
        <v>3</v>
      </c>
      <c r="G490" s="37">
        <v>6</v>
      </c>
      <c r="H490" s="37">
        <v>5000</v>
      </c>
      <c r="I490" s="37">
        <v>5300</v>
      </c>
      <c r="J490" s="37">
        <v>531</v>
      </c>
      <c r="K490" s="133">
        <v>39</v>
      </c>
      <c r="L490" s="133"/>
      <c r="M490" s="113" t="s">
        <v>386</v>
      </c>
      <c r="N490" s="114">
        <f>IFERROR(VLOOKUP($B490,[5]MEX!$B$51:$S$1084,13,0),0)</f>
        <v>0</v>
      </c>
      <c r="O490" s="114">
        <f>IFERROR(VLOOKUP($B490,[5]MEX!$B$51:$S$1084,14,0),0)</f>
        <v>0</v>
      </c>
      <c r="P490" s="114">
        <f t="shared" si="368"/>
        <v>0</v>
      </c>
      <c r="Q490" s="115" t="s">
        <v>60</v>
      </c>
      <c r="R490" s="116">
        <f>IFERROR(VLOOKUP($B490,[5]MEX!$B$51:$S$1084,17,0),0)</f>
        <v>0</v>
      </c>
      <c r="S490" s="116">
        <f>IFERROR(VLOOKUP($B490,[5]MEX!$B$51:$S$1084,18,0),0)</f>
        <v>0</v>
      </c>
      <c r="T490" s="114">
        <v>0</v>
      </c>
      <c r="U490" s="114">
        <v>0</v>
      </c>
      <c r="V490" s="114">
        <v>0</v>
      </c>
      <c r="W490" s="114">
        <v>0</v>
      </c>
      <c r="X490" s="114">
        <v>0</v>
      </c>
      <c r="Y490" s="114">
        <v>0</v>
      </c>
      <c r="Z490" s="114">
        <v>0</v>
      </c>
      <c r="AA490" s="114">
        <v>0</v>
      </c>
      <c r="AB490" s="114">
        <f t="shared" si="370"/>
        <v>0</v>
      </c>
      <c r="AC490" s="114">
        <f t="shared" si="370"/>
        <v>0</v>
      </c>
      <c r="AD490" s="114">
        <f t="shared" si="348"/>
        <v>0</v>
      </c>
      <c r="AE490" s="114">
        <v>0</v>
      </c>
      <c r="AF490" s="114">
        <v>0</v>
      </c>
      <c r="AG490" s="114">
        <f t="shared" si="349"/>
        <v>0</v>
      </c>
      <c r="AH490" s="114">
        <v>0</v>
      </c>
      <c r="AI490" s="114">
        <v>0</v>
      </c>
      <c r="AJ490" s="114">
        <f t="shared" si="350"/>
        <v>0</v>
      </c>
      <c r="AK490" s="114">
        <v>0</v>
      </c>
      <c r="AL490" s="114">
        <v>0</v>
      </c>
      <c r="AM490" s="114">
        <f t="shared" si="351"/>
        <v>0</v>
      </c>
      <c r="AN490" s="114">
        <v>0</v>
      </c>
      <c r="AO490" s="114">
        <v>0</v>
      </c>
      <c r="AP490" s="114">
        <f t="shared" si="352"/>
        <v>0</v>
      </c>
      <c r="AQ490" s="114">
        <f t="shared" si="371"/>
        <v>0</v>
      </c>
      <c r="AR490" s="114">
        <f t="shared" si="371"/>
        <v>0</v>
      </c>
      <c r="AS490" s="114">
        <f t="shared" si="353"/>
        <v>0</v>
      </c>
      <c r="AT490" s="114">
        <f t="shared" si="372"/>
        <v>0</v>
      </c>
      <c r="AU490" s="114">
        <f t="shared" si="372"/>
        <v>0</v>
      </c>
      <c r="AV490" s="114">
        <v>0</v>
      </c>
      <c r="AW490" s="114">
        <v>0</v>
      </c>
      <c r="AX490" s="114">
        <v>0</v>
      </c>
      <c r="AY490" s="114">
        <v>0</v>
      </c>
      <c r="AZ490" s="114">
        <f t="shared" si="357"/>
        <v>0</v>
      </c>
      <c r="BA490" s="114">
        <f t="shared" si="357"/>
        <v>0</v>
      </c>
    </row>
    <row r="491" spans="2:53" ht="58.5" hidden="1">
      <c r="B491" s="73" t="str">
        <f t="shared" si="369"/>
        <v>1365000530053140</v>
      </c>
      <c r="C491" s="157">
        <v>2023</v>
      </c>
      <c r="D491" s="111">
        <v>15</v>
      </c>
      <c r="E491" s="37">
        <v>1</v>
      </c>
      <c r="F491" s="37">
        <v>3</v>
      </c>
      <c r="G491" s="37">
        <v>6</v>
      </c>
      <c r="H491" s="37">
        <v>5000</v>
      </c>
      <c r="I491" s="37">
        <v>5300</v>
      </c>
      <c r="J491" s="37">
        <v>531</v>
      </c>
      <c r="K491" s="133">
        <v>40</v>
      </c>
      <c r="L491" s="133"/>
      <c r="M491" s="113" t="s">
        <v>387</v>
      </c>
      <c r="N491" s="114">
        <f>IFERROR(VLOOKUP($B491,[5]MEX!$B$51:$S$1084,13,0),0)</f>
        <v>0</v>
      </c>
      <c r="O491" s="114">
        <f>IFERROR(VLOOKUP($B491,[5]MEX!$B$51:$S$1084,14,0),0)</f>
        <v>0</v>
      </c>
      <c r="P491" s="114">
        <f t="shared" si="368"/>
        <v>0</v>
      </c>
      <c r="Q491" s="115" t="s">
        <v>60</v>
      </c>
      <c r="R491" s="116">
        <f>IFERROR(VLOOKUP($B491,[5]MEX!$B$51:$S$1084,17,0),0)</f>
        <v>0</v>
      </c>
      <c r="S491" s="116">
        <f>IFERROR(VLOOKUP($B491,[5]MEX!$B$51:$S$1084,18,0),0)</f>
        <v>0</v>
      </c>
      <c r="T491" s="114">
        <v>0</v>
      </c>
      <c r="U491" s="114">
        <v>0</v>
      </c>
      <c r="V491" s="114">
        <v>0</v>
      </c>
      <c r="W491" s="114">
        <v>0</v>
      </c>
      <c r="X491" s="114">
        <v>0</v>
      </c>
      <c r="Y491" s="114">
        <v>0</v>
      </c>
      <c r="Z491" s="114">
        <v>0</v>
      </c>
      <c r="AA491" s="114">
        <v>0</v>
      </c>
      <c r="AB491" s="114">
        <f t="shared" si="370"/>
        <v>0</v>
      </c>
      <c r="AC491" s="114">
        <f t="shared" si="370"/>
        <v>0</v>
      </c>
      <c r="AD491" s="114">
        <f t="shared" si="348"/>
        <v>0</v>
      </c>
      <c r="AE491" s="114">
        <v>0</v>
      </c>
      <c r="AF491" s="114">
        <v>0</v>
      </c>
      <c r="AG491" s="114">
        <f t="shared" si="349"/>
        <v>0</v>
      </c>
      <c r="AH491" s="114">
        <v>0</v>
      </c>
      <c r="AI491" s="114">
        <v>0</v>
      </c>
      <c r="AJ491" s="114">
        <f t="shared" si="350"/>
        <v>0</v>
      </c>
      <c r="AK491" s="114">
        <v>0</v>
      </c>
      <c r="AL491" s="114">
        <v>0</v>
      </c>
      <c r="AM491" s="114">
        <f t="shared" si="351"/>
        <v>0</v>
      </c>
      <c r="AN491" s="114">
        <v>0</v>
      </c>
      <c r="AO491" s="114">
        <v>0</v>
      </c>
      <c r="AP491" s="114">
        <f t="shared" si="352"/>
        <v>0</v>
      </c>
      <c r="AQ491" s="114">
        <f t="shared" si="371"/>
        <v>0</v>
      </c>
      <c r="AR491" s="114">
        <f t="shared" si="371"/>
        <v>0</v>
      </c>
      <c r="AS491" s="114">
        <f t="shared" si="353"/>
        <v>0</v>
      </c>
      <c r="AT491" s="114">
        <f t="shared" si="372"/>
        <v>0</v>
      </c>
      <c r="AU491" s="114">
        <f t="shared" si="372"/>
        <v>0</v>
      </c>
      <c r="AV491" s="114">
        <v>0</v>
      </c>
      <c r="AW491" s="114">
        <v>0</v>
      </c>
      <c r="AX491" s="114">
        <v>0</v>
      </c>
      <c r="AY491" s="114">
        <v>0</v>
      </c>
      <c r="AZ491" s="114">
        <f t="shared" si="357"/>
        <v>0</v>
      </c>
      <c r="BA491" s="114">
        <f t="shared" si="357"/>
        <v>0</v>
      </c>
    </row>
    <row r="492" spans="2:53" ht="87.75" hidden="1">
      <c r="B492" s="73" t="str">
        <f t="shared" si="369"/>
        <v>1365000530053141</v>
      </c>
      <c r="C492" s="157">
        <v>2023</v>
      </c>
      <c r="D492" s="111">
        <v>15</v>
      </c>
      <c r="E492" s="37">
        <v>1</v>
      </c>
      <c r="F492" s="37">
        <v>3</v>
      </c>
      <c r="G492" s="37">
        <v>6</v>
      </c>
      <c r="H492" s="37">
        <v>5000</v>
      </c>
      <c r="I492" s="37">
        <v>5300</v>
      </c>
      <c r="J492" s="37">
        <v>531</v>
      </c>
      <c r="K492" s="133">
        <v>41</v>
      </c>
      <c r="L492" s="133"/>
      <c r="M492" s="113" t="s">
        <v>388</v>
      </c>
      <c r="N492" s="114">
        <f>IFERROR(VLOOKUP($B492,[5]MEX!$B$51:$S$1084,13,0),0)</f>
        <v>0</v>
      </c>
      <c r="O492" s="114">
        <f>IFERROR(VLOOKUP($B492,[5]MEX!$B$51:$S$1084,14,0),0)</f>
        <v>0</v>
      </c>
      <c r="P492" s="114">
        <f t="shared" si="368"/>
        <v>0</v>
      </c>
      <c r="Q492" s="115" t="s">
        <v>60</v>
      </c>
      <c r="R492" s="116">
        <f>IFERROR(VLOOKUP($B492,[5]MEX!$B$51:$S$1084,17,0),0)</f>
        <v>0</v>
      </c>
      <c r="S492" s="116">
        <f>IFERROR(VLOOKUP($B492,[5]MEX!$B$51:$S$1084,18,0),0)</f>
        <v>0</v>
      </c>
      <c r="T492" s="114">
        <v>0</v>
      </c>
      <c r="U492" s="114">
        <v>0</v>
      </c>
      <c r="V492" s="114">
        <v>0</v>
      </c>
      <c r="W492" s="114">
        <v>0</v>
      </c>
      <c r="X492" s="114">
        <v>0</v>
      </c>
      <c r="Y492" s="114">
        <v>0</v>
      </c>
      <c r="Z492" s="114">
        <v>0</v>
      </c>
      <c r="AA492" s="114">
        <v>0</v>
      </c>
      <c r="AB492" s="114">
        <f t="shared" si="370"/>
        <v>0</v>
      </c>
      <c r="AC492" s="114">
        <f t="shared" si="370"/>
        <v>0</v>
      </c>
      <c r="AD492" s="114">
        <f t="shared" si="348"/>
        <v>0</v>
      </c>
      <c r="AE492" s="114">
        <v>0</v>
      </c>
      <c r="AF492" s="114">
        <v>0</v>
      </c>
      <c r="AG492" s="114">
        <f t="shared" si="349"/>
        <v>0</v>
      </c>
      <c r="AH492" s="114">
        <v>0</v>
      </c>
      <c r="AI492" s="114">
        <v>0</v>
      </c>
      <c r="AJ492" s="114">
        <f t="shared" si="350"/>
        <v>0</v>
      </c>
      <c r="AK492" s="114">
        <v>0</v>
      </c>
      <c r="AL492" s="114">
        <v>0</v>
      </c>
      <c r="AM492" s="114">
        <f t="shared" si="351"/>
        <v>0</v>
      </c>
      <c r="AN492" s="114">
        <v>0</v>
      </c>
      <c r="AO492" s="114">
        <v>0</v>
      </c>
      <c r="AP492" s="114">
        <f t="shared" si="352"/>
        <v>0</v>
      </c>
      <c r="AQ492" s="114">
        <f t="shared" si="371"/>
        <v>0</v>
      </c>
      <c r="AR492" s="114">
        <f t="shared" si="371"/>
        <v>0</v>
      </c>
      <c r="AS492" s="114">
        <f t="shared" si="353"/>
        <v>0</v>
      </c>
      <c r="AT492" s="114">
        <f t="shared" si="372"/>
        <v>0</v>
      </c>
      <c r="AU492" s="114">
        <f t="shared" si="372"/>
        <v>0</v>
      </c>
      <c r="AV492" s="114">
        <v>0</v>
      </c>
      <c r="AW492" s="114">
        <v>0</v>
      </c>
      <c r="AX492" s="114">
        <v>0</v>
      </c>
      <c r="AY492" s="114">
        <v>0</v>
      </c>
      <c r="AZ492" s="114">
        <f t="shared" si="357"/>
        <v>0</v>
      </c>
      <c r="BA492" s="114">
        <f t="shared" si="357"/>
        <v>0</v>
      </c>
    </row>
    <row r="493" spans="2:53" ht="58.5" hidden="1">
      <c r="B493" s="73" t="str">
        <f t="shared" si="369"/>
        <v>1365000530053142</v>
      </c>
      <c r="C493" s="157">
        <v>2023</v>
      </c>
      <c r="D493" s="111">
        <v>15</v>
      </c>
      <c r="E493" s="37">
        <v>1</v>
      </c>
      <c r="F493" s="37">
        <v>3</v>
      </c>
      <c r="G493" s="37">
        <v>6</v>
      </c>
      <c r="H493" s="37">
        <v>5000</v>
      </c>
      <c r="I493" s="37">
        <v>5300</v>
      </c>
      <c r="J493" s="37">
        <v>531</v>
      </c>
      <c r="K493" s="133">
        <v>42</v>
      </c>
      <c r="L493" s="133"/>
      <c r="M493" s="113" t="s">
        <v>389</v>
      </c>
      <c r="N493" s="114">
        <f>IFERROR(VLOOKUP($B493,[5]MEX!$B$51:$S$1084,13,0),0)</f>
        <v>0</v>
      </c>
      <c r="O493" s="114">
        <f>IFERROR(VLOOKUP($B493,[5]MEX!$B$51:$S$1084,14,0),0)</f>
        <v>0</v>
      </c>
      <c r="P493" s="114">
        <f t="shared" si="368"/>
        <v>0</v>
      </c>
      <c r="Q493" s="115" t="s">
        <v>60</v>
      </c>
      <c r="R493" s="116">
        <f>IFERROR(VLOOKUP($B493,[5]MEX!$B$51:$S$1084,17,0),0)</f>
        <v>0</v>
      </c>
      <c r="S493" s="116">
        <f>IFERROR(VLOOKUP($B493,[5]MEX!$B$51:$S$1084,18,0),0)</f>
        <v>0</v>
      </c>
      <c r="T493" s="114">
        <v>0</v>
      </c>
      <c r="U493" s="114">
        <v>0</v>
      </c>
      <c r="V493" s="114">
        <v>0</v>
      </c>
      <c r="W493" s="114">
        <v>0</v>
      </c>
      <c r="X493" s="114">
        <v>0</v>
      </c>
      <c r="Y493" s="114">
        <v>0</v>
      </c>
      <c r="Z493" s="114">
        <v>0</v>
      </c>
      <c r="AA493" s="114">
        <v>0</v>
      </c>
      <c r="AB493" s="114">
        <f t="shared" si="370"/>
        <v>0</v>
      </c>
      <c r="AC493" s="114">
        <f t="shared" si="370"/>
        <v>0</v>
      </c>
      <c r="AD493" s="114">
        <f t="shared" si="348"/>
        <v>0</v>
      </c>
      <c r="AE493" s="114">
        <v>0</v>
      </c>
      <c r="AF493" s="114">
        <v>0</v>
      </c>
      <c r="AG493" s="114">
        <f t="shared" si="349"/>
        <v>0</v>
      </c>
      <c r="AH493" s="114">
        <v>0</v>
      </c>
      <c r="AI493" s="114">
        <v>0</v>
      </c>
      <c r="AJ493" s="114">
        <f t="shared" si="350"/>
        <v>0</v>
      </c>
      <c r="AK493" s="114">
        <v>0</v>
      </c>
      <c r="AL493" s="114">
        <v>0</v>
      </c>
      <c r="AM493" s="114">
        <f t="shared" si="351"/>
        <v>0</v>
      </c>
      <c r="AN493" s="114">
        <v>0</v>
      </c>
      <c r="AO493" s="114">
        <v>0</v>
      </c>
      <c r="AP493" s="114">
        <f t="shared" si="352"/>
        <v>0</v>
      </c>
      <c r="AQ493" s="114">
        <f t="shared" si="371"/>
        <v>0</v>
      </c>
      <c r="AR493" s="114">
        <f t="shared" si="371"/>
        <v>0</v>
      </c>
      <c r="AS493" s="114">
        <f t="shared" si="353"/>
        <v>0</v>
      </c>
      <c r="AT493" s="114">
        <f t="shared" si="372"/>
        <v>0</v>
      </c>
      <c r="AU493" s="114">
        <f t="shared" si="372"/>
        <v>0</v>
      </c>
      <c r="AV493" s="114">
        <v>0</v>
      </c>
      <c r="AW493" s="114">
        <v>0</v>
      </c>
      <c r="AX493" s="114">
        <v>0</v>
      </c>
      <c r="AY493" s="114">
        <v>0</v>
      </c>
      <c r="AZ493" s="114">
        <f t="shared" si="357"/>
        <v>0</v>
      </c>
      <c r="BA493" s="114">
        <f t="shared" si="357"/>
        <v>0</v>
      </c>
    </row>
    <row r="494" spans="2:53" ht="29.25" hidden="1">
      <c r="B494" s="73" t="str">
        <f t="shared" si="369"/>
        <v>1365000530053143</v>
      </c>
      <c r="C494" s="157">
        <v>2023</v>
      </c>
      <c r="D494" s="111">
        <v>15</v>
      </c>
      <c r="E494" s="37">
        <v>1</v>
      </c>
      <c r="F494" s="37">
        <v>3</v>
      </c>
      <c r="G494" s="37">
        <v>6</v>
      </c>
      <c r="H494" s="37">
        <v>5000</v>
      </c>
      <c r="I494" s="37">
        <v>5300</v>
      </c>
      <c r="J494" s="37">
        <v>531</v>
      </c>
      <c r="K494" s="133">
        <v>43</v>
      </c>
      <c r="L494" s="133"/>
      <c r="M494" s="113" t="s">
        <v>390</v>
      </c>
      <c r="N494" s="114">
        <f>IFERROR(VLOOKUP($B494,[5]MEX!$B$51:$S$1084,13,0),0)</f>
        <v>0</v>
      </c>
      <c r="O494" s="114">
        <f>IFERROR(VLOOKUP($B494,[5]MEX!$B$51:$S$1084,14,0),0)</f>
        <v>0</v>
      </c>
      <c r="P494" s="114">
        <f t="shared" si="368"/>
        <v>0</v>
      </c>
      <c r="Q494" s="115" t="s">
        <v>60</v>
      </c>
      <c r="R494" s="116">
        <f>IFERROR(VLOOKUP($B494,[5]MEX!$B$51:$S$1084,17,0),0)</f>
        <v>0</v>
      </c>
      <c r="S494" s="116">
        <f>IFERROR(VLOOKUP($B494,[5]MEX!$B$51:$S$1084,18,0),0)</f>
        <v>0</v>
      </c>
      <c r="T494" s="114">
        <v>0</v>
      </c>
      <c r="U494" s="114">
        <v>0</v>
      </c>
      <c r="V494" s="114">
        <v>0</v>
      </c>
      <c r="W494" s="114">
        <v>0</v>
      </c>
      <c r="X494" s="114">
        <v>0</v>
      </c>
      <c r="Y494" s="114">
        <v>0</v>
      </c>
      <c r="Z494" s="114">
        <v>0</v>
      </c>
      <c r="AA494" s="114">
        <v>0</v>
      </c>
      <c r="AB494" s="114">
        <f t="shared" si="370"/>
        <v>0</v>
      </c>
      <c r="AC494" s="114">
        <f t="shared" si="370"/>
        <v>0</v>
      </c>
      <c r="AD494" s="114">
        <f t="shared" si="348"/>
        <v>0</v>
      </c>
      <c r="AE494" s="114">
        <v>0</v>
      </c>
      <c r="AF494" s="114">
        <v>0</v>
      </c>
      <c r="AG494" s="114">
        <f t="shared" si="349"/>
        <v>0</v>
      </c>
      <c r="AH494" s="114">
        <v>0</v>
      </c>
      <c r="AI494" s="114">
        <v>0</v>
      </c>
      <c r="AJ494" s="114">
        <f t="shared" si="350"/>
        <v>0</v>
      </c>
      <c r="AK494" s="114">
        <v>0</v>
      </c>
      <c r="AL494" s="114">
        <v>0</v>
      </c>
      <c r="AM494" s="114">
        <f t="shared" si="351"/>
        <v>0</v>
      </c>
      <c r="AN494" s="114">
        <v>0</v>
      </c>
      <c r="AO494" s="114">
        <v>0</v>
      </c>
      <c r="AP494" s="114">
        <f t="shared" si="352"/>
        <v>0</v>
      </c>
      <c r="AQ494" s="114">
        <f t="shared" si="371"/>
        <v>0</v>
      </c>
      <c r="AR494" s="114">
        <f t="shared" si="371"/>
        <v>0</v>
      </c>
      <c r="AS494" s="114">
        <f t="shared" si="353"/>
        <v>0</v>
      </c>
      <c r="AT494" s="114">
        <f t="shared" si="372"/>
        <v>0</v>
      </c>
      <c r="AU494" s="114">
        <f t="shared" si="372"/>
        <v>0</v>
      </c>
      <c r="AV494" s="114">
        <v>0</v>
      </c>
      <c r="AW494" s="114">
        <v>0</v>
      </c>
      <c r="AX494" s="114">
        <v>0</v>
      </c>
      <c r="AY494" s="114">
        <v>0</v>
      </c>
      <c r="AZ494" s="114">
        <f t="shared" si="357"/>
        <v>0</v>
      </c>
      <c r="BA494" s="114">
        <f t="shared" si="357"/>
        <v>0</v>
      </c>
    </row>
    <row r="495" spans="2:53" ht="58.5" hidden="1">
      <c r="B495" s="73" t="str">
        <f t="shared" si="369"/>
        <v>1365000530053144</v>
      </c>
      <c r="C495" s="157">
        <v>2023</v>
      </c>
      <c r="D495" s="111">
        <v>15</v>
      </c>
      <c r="E495" s="37">
        <v>1</v>
      </c>
      <c r="F495" s="37">
        <v>3</v>
      </c>
      <c r="G495" s="37">
        <v>6</v>
      </c>
      <c r="H495" s="37">
        <v>5000</v>
      </c>
      <c r="I495" s="37">
        <v>5300</v>
      </c>
      <c r="J495" s="37">
        <v>531</v>
      </c>
      <c r="K495" s="133">
        <v>44</v>
      </c>
      <c r="L495" s="133"/>
      <c r="M495" s="113" t="s">
        <v>391</v>
      </c>
      <c r="N495" s="114">
        <f>IFERROR(VLOOKUP($B495,[5]MEX!$B$51:$S$1084,13,0),0)</f>
        <v>0</v>
      </c>
      <c r="O495" s="114">
        <f>IFERROR(VLOOKUP($B495,[5]MEX!$B$51:$S$1084,14,0),0)</f>
        <v>0</v>
      </c>
      <c r="P495" s="114">
        <f t="shared" si="368"/>
        <v>0</v>
      </c>
      <c r="Q495" s="115" t="s">
        <v>60</v>
      </c>
      <c r="R495" s="116">
        <f>IFERROR(VLOOKUP($B495,[5]MEX!$B$51:$S$1084,17,0),0)</f>
        <v>0</v>
      </c>
      <c r="S495" s="116">
        <f>IFERROR(VLOOKUP($B495,[5]MEX!$B$51:$S$1084,18,0),0)</f>
        <v>0</v>
      </c>
      <c r="T495" s="114">
        <v>0</v>
      </c>
      <c r="U495" s="114">
        <v>0</v>
      </c>
      <c r="V495" s="114">
        <v>0</v>
      </c>
      <c r="W495" s="114">
        <v>0</v>
      </c>
      <c r="X495" s="114">
        <v>0</v>
      </c>
      <c r="Y495" s="114">
        <v>0</v>
      </c>
      <c r="Z495" s="114">
        <v>0</v>
      </c>
      <c r="AA495" s="114">
        <v>0</v>
      </c>
      <c r="AB495" s="114">
        <f t="shared" si="370"/>
        <v>0</v>
      </c>
      <c r="AC495" s="114">
        <f t="shared" si="370"/>
        <v>0</v>
      </c>
      <c r="AD495" s="114">
        <f t="shared" si="348"/>
        <v>0</v>
      </c>
      <c r="AE495" s="114">
        <v>0</v>
      </c>
      <c r="AF495" s="114">
        <v>0</v>
      </c>
      <c r="AG495" s="114">
        <f t="shared" si="349"/>
        <v>0</v>
      </c>
      <c r="AH495" s="114">
        <v>0</v>
      </c>
      <c r="AI495" s="114">
        <v>0</v>
      </c>
      <c r="AJ495" s="114">
        <f t="shared" si="350"/>
        <v>0</v>
      </c>
      <c r="AK495" s="114">
        <v>0</v>
      </c>
      <c r="AL495" s="114">
        <v>0</v>
      </c>
      <c r="AM495" s="114">
        <f t="shared" si="351"/>
        <v>0</v>
      </c>
      <c r="AN495" s="114">
        <v>0</v>
      </c>
      <c r="AO495" s="114">
        <v>0</v>
      </c>
      <c r="AP495" s="114">
        <f t="shared" si="352"/>
        <v>0</v>
      </c>
      <c r="AQ495" s="114">
        <f t="shared" si="371"/>
        <v>0</v>
      </c>
      <c r="AR495" s="114">
        <f t="shared" si="371"/>
        <v>0</v>
      </c>
      <c r="AS495" s="114">
        <f t="shared" si="353"/>
        <v>0</v>
      </c>
      <c r="AT495" s="114">
        <f t="shared" si="372"/>
        <v>0</v>
      </c>
      <c r="AU495" s="114">
        <f t="shared" si="372"/>
        <v>0</v>
      </c>
      <c r="AV495" s="114">
        <v>0</v>
      </c>
      <c r="AW495" s="114">
        <v>0</v>
      </c>
      <c r="AX495" s="114">
        <v>0</v>
      </c>
      <c r="AY495" s="114">
        <v>0</v>
      </c>
      <c r="AZ495" s="114">
        <f t="shared" si="357"/>
        <v>0</v>
      </c>
      <c r="BA495" s="114">
        <f t="shared" si="357"/>
        <v>0</v>
      </c>
    </row>
    <row r="496" spans="2:53" ht="58.5" hidden="1">
      <c r="B496" s="73" t="str">
        <f t="shared" si="369"/>
        <v>1365000530053145</v>
      </c>
      <c r="C496" s="157">
        <v>2023</v>
      </c>
      <c r="D496" s="111">
        <v>15</v>
      </c>
      <c r="E496" s="37">
        <v>1</v>
      </c>
      <c r="F496" s="37">
        <v>3</v>
      </c>
      <c r="G496" s="37">
        <v>6</v>
      </c>
      <c r="H496" s="37">
        <v>5000</v>
      </c>
      <c r="I496" s="37">
        <v>5300</v>
      </c>
      <c r="J496" s="37">
        <v>531</v>
      </c>
      <c r="K496" s="133">
        <v>45</v>
      </c>
      <c r="L496" s="133"/>
      <c r="M496" s="113" t="s">
        <v>392</v>
      </c>
      <c r="N496" s="114">
        <f>IFERROR(VLOOKUP($B496,[5]MEX!$B$51:$S$1084,13,0),0)</f>
        <v>0</v>
      </c>
      <c r="O496" s="114">
        <f>IFERROR(VLOOKUP($B496,[5]MEX!$B$51:$S$1084,14,0),0)</f>
        <v>0</v>
      </c>
      <c r="P496" s="114">
        <f t="shared" si="368"/>
        <v>0</v>
      </c>
      <c r="Q496" s="115" t="s">
        <v>60</v>
      </c>
      <c r="R496" s="116">
        <f>IFERROR(VLOOKUP($B496,[5]MEX!$B$51:$S$1084,17,0),0)</f>
        <v>0</v>
      </c>
      <c r="S496" s="116">
        <f>IFERROR(VLOOKUP($B496,[5]MEX!$B$51:$S$1084,18,0),0)</f>
        <v>0</v>
      </c>
      <c r="T496" s="114">
        <v>0</v>
      </c>
      <c r="U496" s="114">
        <v>0</v>
      </c>
      <c r="V496" s="114">
        <v>0</v>
      </c>
      <c r="W496" s="114">
        <v>0</v>
      </c>
      <c r="X496" s="114">
        <v>0</v>
      </c>
      <c r="Y496" s="114">
        <v>0</v>
      </c>
      <c r="Z496" s="114">
        <v>0</v>
      </c>
      <c r="AA496" s="114">
        <v>0</v>
      </c>
      <c r="AB496" s="114">
        <f t="shared" si="370"/>
        <v>0</v>
      </c>
      <c r="AC496" s="114">
        <f t="shared" si="370"/>
        <v>0</v>
      </c>
      <c r="AD496" s="114">
        <f t="shared" si="348"/>
        <v>0</v>
      </c>
      <c r="AE496" s="114">
        <v>0</v>
      </c>
      <c r="AF496" s="114">
        <v>0</v>
      </c>
      <c r="AG496" s="114">
        <f t="shared" si="349"/>
        <v>0</v>
      </c>
      <c r="AH496" s="114">
        <v>0</v>
      </c>
      <c r="AI496" s="114">
        <v>0</v>
      </c>
      <c r="AJ496" s="114">
        <f t="shared" si="350"/>
        <v>0</v>
      </c>
      <c r="AK496" s="114">
        <v>0</v>
      </c>
      <c r="AL496" s="114">
        <v>0</v>
      </c>
      <c r="AM496" s="114">
        <f t="shared" si="351"/>
        <v>0</v>
      </c>
      <c r="AN496" s="114">
        <v>0</v>
      </c>
      <c r="AO496" s="114">
        <v>0</v>
      </c>
      <c r="AP496" s="114">
        <f t="shared" si="352"/>
        <v>0</v>
      </c>
      <c r="AQ496" s="114">
        <f t="shared" si="371"/>
        <v>0</v>
      </c>
      <c r="AR496" s="114">
        <f t="shared" si="371"/>
        <v>0</v>
      </c>
      <c r="AS496" s="114">
        <f t="shared" si="353"/>
        <v>0</v>
      </c>
      <c r="AT496" s="114">
        <f t="shared" si="372"/>
        <v>0</v>
      </c>
      <c r="AU496" s="114">
        <f t="shared" si="372"/>
        <v>0</v>
      </c>
      <c r="AV496" s="114">
        <v>0</v>
      </c>
      <c r="AW496" s="114">
        <v>0</v>
      </c>
      <c r="AX496" s="114">
        <v>0</v>
      </c>
      <c r="AY496" s="114">
        <v>0</v>
      </c>
      <c r="AZ496" s="114">
        <f t="shared" si="357"/>
        <v>0</v>
      </c>
      <c r="BA496" s="114">
        <f t="shared" si="357"/>
        <v>0</v>
      </c>
    </row>
    <row r="497" spans="2:53" ht="29.25" hidden="1">
      <c r="B497" s="73" t="str">
        <f t="shared" si="369"/>
        <v>1365000530053146</v>
      </c>
      <c r="C497" s="157">
        <v>2023</v>
      </c>
      <c r="D497" s="111">
        <v>15</v>
      </c>
      <c r="E497" s="37">
        <v>1</v>
      </c>
      <c r="F497" s="37">
        <v>3</v>
      </c>
      <c r="G497" s="37">
        <v>6</v>
      </c>
      <c r="H497" s="37">
        <v>5000</v>
      </c>
      <c r="I497" s="37">
        <v>5300</v>
      </c>
      <c r="J497" s="37">
        <v>531</v>
      </c>
      <c r="K497" s="133">
        <v>46</v>
      </c>
      <c r="L497" s="133"/>
      <c r="M497" s="113" t="s">
        <v>393</v>
      </c>
      <c r="N497" s="114">
        <f>IFERROR(VLOOKUP($B497,[5]MEX!$B$51:$S$1084,13,0),0)</f>
        <v>0</v>
      </c>
      <c r="O497" s="114">
        <f>IFERROR(VLOOKUP($B497,[5]MEX!$B$51:$S$1084,14,0),0)</f>
        <v>0</v>
      </c>
      <c r="P497" s="114">
        <f t="shared" si="368"/>
        <v>0</v>
      </c>
      <c r="Q497" s="115" t="s">
        <v>60</v>
      </c>
      <c r="R497" s="116">
        <f>IFERROR(VLOOKUP($B497,[5]MEX!$B$51:$S$1084,17,0),0)</f>
        <v>0</v>
      </c>
      <c r="S497" s="116">
        <f>IFERROR(VLOOKUP($B497,[5]MEX!$B$51:$S$1084,18,0),0)</f>
        <v>0</v>
      </c>
      <c r="T497" s="114">
        <v>0</v>
      </c>
      <c r="U497" s="114">
        <v>0</v>
      </c>
      <c r="V497" s="114">
        <v>0</v>
      </c>
      <c r="W497" s="114">
        <v>0</v>
      </c>
      <c r="X497" s="114">
        <v>0</v>
      </c>
      <c r="Y497" s="114">
        <v>0</v>
      </c>
      <c r="Z497" s="114">
        <v>0</v>
      </c>
      <c r="AA497" s="114">
        <v>0</v>
      </c>
      <c r="AB497" s="114">
        <f t="shared" si="370"/>
        <v>0</v>
      </c>
      <c r="AC497" s="114">
        <f t="shared" si="370"/>
        <v>0</v>
      </c>
      <c r="AD497" s="114">
        <f t="shared" si="348"/>
        <v>0</v>
      </c>
      <c r="AE497" s="114">
        <v>0</v>
      </c>
      <c r="AF497" s="114">
        <v>0</v>
      </c>
      <c r="AG497" s="114">
        <f t="shared" si="349"/>
        <v>0</v>
      </c>
      <c r="AH497" s="114">
        <v>0</v>
      </c>
      <c r="AI497" s="114">
        <v>0</v>
      </c>
      <c r="AJ497" s="114">
        <f t="shared" si="350"/>
        <v>0</v>
      </c>
      <c r="AK497" s="114">
        <v>0</v>
      </c>
      <c r="AL497" s="114">
        <v>0</v>
      </c>
      <c r="AM497" s="114">
        <f t="shared" si="351"/>
        <v>0</v>
      </c>
      <c r="AN497" s="114">
        <v>0</v>
      </c>
      <c r="AO497" s="114">
        <v>0</v>
      </c>
      <c r="AP497" s="114">
        <f t="shared" si="352"/>
        <v>0</v>
      </c>
      <c r="AQ497" s="114">
        <f t="shared" si="371"/>
        <v>0</v>
      </c>
      <c r="AR497" s="114">
        <f t="shared" si="371"/>
        <v>0</v>
      </c>
      <c r="AS497" s="114">
        <f t="shared" si="353"/>
        <v>0</v>
      </c>
      <c r="AT497" s="114">
        <f t="shared" si="372"/>
        <v>0</v>
      </c>
      <c r="AU497" s="114">
        <f t="shared" si="372"/>
        <v>0</v>
      </c>
      <c r="AV497" s="114">
        <v>0</v>
      </c>
      <c r="AW497" s="114">
        <v>0</v>
      </c>
      <c r="AX497" s="114">
        <v>0</v>
      </c>
      <c r="AY497" s="114">
        <v>0</v>
      </c>
      <c r="AZ497" s="114">
        <f t="shared" si="357"/>
        <v>0</v>
      </c>
      <c r="BA497" s="114">
        <f t="shared" si="357"/>
        <v>0</v>
      </c>
    </row>
    <row r="498" spans="2:53" ht="29.25" hidden="1">
      <c r="B498" s="73" t="str">
        <f t="shared" si="369"/>
        <v>1365000530053147</v>
      </c>
      <c r="C498" s="157">
        <v>2023</v>
      </c>
      <c r="D498" s="111">
        <v>15</v>
      </c>
      <c r="E498" s="37">
        <v>1</v>
      </c>
      <c r="F498" s="37">
        <v>3</v>
      </c>
      <c r="G498" s="37">
        <v>6</v>
      </c>
      <c r="H498" s="37">
        <v>5000</v>
      </c>
      <c r="I498" s="37">
        <v>5300</v>
      </c>
      <c r="J498" s="37">
        <v>531</v>
      </c>
      <c r="K498" s="133">
        <v>47</v>
      </c>
      <c r="L498" s="133"/>
      <c r="M498" s="113" t="s">
        <v>394</v>
      </c>
      <c r="N498" s="114">
        <f>IFERROR(VLOOKUP($B498,[5]MEX!$B$51:$S$1084,13,0),0)</f>
        <v>0</v>
      </c>
      <c r="O498" s="114">
        <f>IFERROR(VLOOKUP($B498,[5]MEX!$B$51:$S$1084,14,0),0)</f>
        <v>0</v>
      </c>
      <c r="P498" s="114">
        <f t="shared" si="368"/>
        <v>0</v>
      </c>
      <c r="Q498" s="115" t="s">
        <v>60</v>
      </c>
      <c r="R498" s="116">
        <f>IFERROR(VLOOKUP($B498,[5]MEX!$B$51:$S$1084,17,0),0)</f>
        <v>0</v>
      </c>
      <c r="S498" s="116">
        <f>IFERROR(VLOOKUP($B498,[5]MEX!$B$51:$S$1084,18,0),0)</f>
        <v>0</v>
      </c>
      <c r="T498" s="114">
        <v>0</v>
      </c>
      <c r="U498" s="114">
        <v>0</v>
      </c>
      <c r="V498" s="114">
        <v>0</v>
      </c>
      <c r="W498" s="114">
        <v>0</v>
      </c>
      <c r="X498" s="114">
        <v>0</v>
      </c>
      <c r="Y498" s="114">
        <v>0</v>
      </c>
      <c r="Z498" s="114">
        <v>0</v>
      </c>
      <c r="AA498" s="114">
        <v>0</v>
      </c>
      <c r="AB498" s="114">
        <f t="shared" si="370"/>
        <v>0</v>
      </c>
      <c r="AC498" s="114">
        <f t="shared" si="370"/>
        <v>0</v>
      </c>
      <c r="AD498" s="114">
        <f t="shared" si="348"/>
        <v>0</v>
      </c>
      <c r="AE498" s="114">
        <v>0</v>
      </c>
      <c r="AF498" s="114">
        <v>0</v>
      </c>
      <c r="AG498" s="114">
        <f t="shared" si="349"/>
        <v>0</v>
      </c>
      <c r="AH498" s="114">
        <v>0</v>
      </c>
      <c r="AI498" s="114">
        <v>0</v>
      </c>
      <c r="AJ498" s="114">
        <f t="shared" si="350"/>
        <v>0</v>
      </c>
      <c r="AK498" s="114">
        <v>0</v>
      </c>
      <c r="AL498" s="114">
        <v>0</v>
      </c>
      <c r="AM498" s="114">
        <f t="shared" si="351"/>
        <v>0</v>
      </c>
      <c r="AN498" s="114">
        <v>0</v>
      </c>
      <c r="AO498" s="114">
        <v>0</v>
      </c>
      <c r="AP498" s="114">
        <f t="shared" si="352"/>
        <v>0</v>
      </c>
      <c r="AQ498" s="114">
        <f t="shared" si="371"/>
        <v>0</v>
      </c>
      <c r="AR498" s="114">
        <f t="shared" si="371"/>
        <v>0</v>
      </c>
      <c r="AS498" s="114">
        <f t="shared" si="353"/>
        <v>0</v>
      </c>
      <c r="AT498" s="114">
        <f t="shared" si="372"/>
        <v>0</v>
      </c>
      <c r="AU498" s="114">
        <f t="shared" si="372"/>
        <v>0</v>
      </c>
      <c r="AV498" s="114">
        <v>0</v>
      </c>
      <c r="AW498" s="114">
        <v>0</v>
      </c>
      <c r="AX498" s="114">
        <v>0</v>
      </c>
      <c r="AY498" s="114">
        <v>0</v>
      </c>
      <c r="AZ498" s="114">
        <f t="shared" si="357"/>
        <v>0</v>
      </c>
      <c r="BA498" s="114">
        <f t="shared" si="357"/>
        <v>0</v>
      </c>
    </row>
    <row r="499" spans="2:53" ht="29.25" hidden="1">
      <c r="B499" s="73" t="str">
        <f t="shared" si="369"/>
        <v>1365000530053148</v>
      </c>
      <c r="C499" s="157">
        <v>2023</v>
      </c>
      <c r="D499" s="111">
        <v>15</v>
      </c>
      <c r="E499" s="37">
        <v>1</v>
      </c>
      <c r="F499" s="37">
        <v>3</v>
      </c>
      <c r="G499" s="37">
        <v>6</v>
      </c>
      <c r="H499" s="37">
        <v>5000</v>
      </c>
      <c r="I499" s="37">
        <v>5300</v>
      </c>
      <c r="J499" s="37">
        <v>531</v>
      </c>
      <c r="K499" s="133">
        <v>48</v>
      </c>
      <c r="L499" s="133"/>
      <c r="M499" s="113" t="s">
        <v>395</v>
      </c>
      <c r="N499" s="114">
        <f>IFERROR(VLOOKUP($B499,[5]MEX!$B$51:$S$1084,13,0),0)</f>
        <v>0</v>
      </c>
      <c r="O499" s="114">
        <f>IFERROR(VLOOKUP($B499,[5]MEX!$B$51:$S$1084,14,0),0)</f>
        <v>0</v>
      </c>
      <c r="P499" s="114">
        <f t="shared" si="368"/>
        <v>0</v>
      </c>
      <c r="Q499" s="115" t="s">
        <v>60</v>
      </c>
      <c r="R499" s="116">
        <f>IFERROR(VLOOKUP($B499,[5]MEX!$B$51:$S$1084,17,0),0)</f>
        <v>0</v>
      </c>
      <c r="S499" s="116">
        <f>IFERROR(VLOOKUP($B499,[5]MEX!$B$51:$S$1084,18,0),0)</f>
        <v>0</v>
      </c>
      <c r="T499" s="114">
        <v>0</v>
      </c>
      <c r="U499" s="114">
        <v>0</v>
      </c>
      <c r="V499" s="114">
        <v>0</v>
      </c>
      <c r="W499" s="114">
        <v>0</v>
      </c>
      <c r="X499" s="114">
        <v>0</v>
      </c>
      <c r="Y499" s="114">
        <v>0</v>
      </c>
      <c r="Z499" s="114">
        <v>0</v>
      </c>
      <c r="AA499" s="114">
        <v>0</v>
      </c>
      <c r="AB499" s="114">
        <f t="shared" si="370"/>
        <v>0</v>
      </c>
      <c r="AC499" s="114">
        <f t="shared" si="370"/>
        <v>0</v>
      </c>
      <c r="AD499" s="114">
        <f t="shared" si="348"/>
        <v>0</v>
      </c>
      <c r="AE499" s="114">
        <v>0</v>
      </c>
      <c r="AF499" s="114">
        <v>0</v>
      </c>
      <c r="AG499" s="114">
        <f t="shared" si="349"/>
        <v>0</v>
      </c>
      <c r="AH499" s="114">
        <v>0</v>
      </c>
      <c r="AI499" s="114">
        <v>0</v>
      </c>
      <c r="AJ499" s="114">
        <f t="shared" si="350"/>
        <v>0</v>
      </c>
      <c r="AK499" s="114">
        <v>0</v>
      </c>
      <c r="AL499" s="114">
        <v>0</v>
      </c>
      <c r="AM499" s="114">
        <f t="shared" si="351"/>
        <v>0</v>
      </c>
      <c r="AN499" s="114">
        <v>0</v>
      </c>
      <c r="AO499" s="114">
        <v>0</v>
      </c>
      <c r="AP499" s="114">
        <f t="shared" si="352"/>
        <v>0</v>
      </c>
      <c r="AQ499" s="114">
        <f t="shared" si="371"/>
        <v>0</v>
      </c>
      <c r="AR499" s="114">
        <f t="shared" si="371"/>
        <v>0</v>
      </c>
      <c r="AS499" s="114">
        <f t="shared" si="353"/>
        <v>0</v>
      </c>
      <c r="AT499" s="114">
        <f t="shared" si="372"/>
        <v>0</v>
      </c>
      <c r="AU499" s="114">
        <f t="shared" si="372"/>
        <v>0</v>
      </c>
      <c r="AV499" s="114">
        <v>0</v>
      </c>
      <c r="AW499" s="114">
        <v>0</v>
      </c>
      <c r="AX499" s="114">
        <v>0</v>
      </c>
      <c r="AY499" s="114">
        <v>0</v>
      </c>
      <c r="AZ499" s="114">
        <f t="shared" si="357"/>
        <v>0</v>
      </c>
      <c r="BA499" s="114">
        <f t="shared" si="357"/>
        <v>0</v>
      </c>
    </row>
    <row r="500" spans="2:53" ht="58.5" hidden="1">
      <c r="B500" s="73" t="str">
        <f t="shared" si="369"/>
        <v>1365000530053149</v>
      </c>
      <c r="C500" s="157">
        <v>2023</v>
      </c>
      <c r="D500" s="111">
        <v>15</v>
      </c>
      <c r="E500" s="37">
        <v>1</v>
      </c>
      <c r="F500" s="37">
        <v>3</v>
      </c>
      <c r="G500" s="37">
        <v>6</v>
      </c>
      <c r="H500" s="37">
        <v>5000</v>
      </c>
      <c r="I500" s="37">
        <v>5300</v>
      </c>
      <c r="J500" s="37">
        <v>531</v>
      </c>
      <c r="K500" s="133">
        <v>49</v>
      </c>
      <c r="L500" s="133"/>
      <c r="M500" s="113" t="s">
        <v>396</v>
      </c>
      <c r="N500" s="114">
        <f>IFERROR(VLOOKUP($B500,[5]MEX!$B$51:$S$1084,13,0),0)</f>
        <v>0</v>
      </c>
      <c r="O500" s="114">
        <f>IFERROR(VLOOKUP($B500,[5]MEX!$B$51:$S$1084,14,0),0)</f>
        <v>0</v>
      </c>
      <c r="P500" s="114">
        <f t="shared" si="368"/>
        <v>0</v>
      </c>
      <c r="Q500" s="115" t="s">
        <v>60</v>
      </c>
      <c r="R500" s="116">
        <f>IFERROR(VLOOKUP($B500,[5]MEX!$B$51:$S$1084,17,0),0)</f>
        <v>0</v>
      </c>
      <c r="S500" s="116">
        <f>IFERROR(VLOOKUP($B500,[5]MEX!$B$51:$S$1084,18,0),0)</f>
        <v>0</v>
      </c>
      <c r="T500" s="114">
        <v>0</v>
      </c>
      <c r="U500" s="114">
        <v>0</v>
      </c>
      <c r="V500" s="114">
        <v>0</v>
      </c>
      <c r="W500" s="114">
        <v>0</v>
      </c>
      <c r="X500" s="114">
        <v>0</v>
      </c>
      <c r="Y500" s="114">
        <v>0</v>
      </c>
      <c r="Z500" s="114">
        <v>0</v>
      </c>
      <c r="AA500" s="114">
        <v>0</v>
      </c>
      <c r="AB500" s="114">
        <f t="shared" si="370"/>
        <v>0</v>
      </c>
      <c r="AC500" s="114">
        <f t="shared" si="370"/>
        <v>0</v>
      </c>
      <c r="AD500" s="114">
        <f t="shared" ref="AD500:AD563" si="373">+AC500+AB500</f>
        <v>0</v>
      </c>
      <c r="AE500" s="114">
        <v>0</v>
      </c>
      <c r="AF500" s="114">
        <v>0</v>
      </c>
      <c r="AG500" s="114">
        <f t="shared" ref="AG500:AG563" si="374">+AF500+AE500</f>
        <v>0</v>
      </c>
      <c r="AH500" s="114">
        <v>0</v>
      </c>
      <c r="AI500" s="114">
        <v>0</v>
      </c>
      <c r="AJ500" s="114">
        <f t="shared" ref="AJ500:AJ563" si="375">+AI500+AH500</f>
        <v>0</v>
      </c>
      <c r="AK500" s="114">
        <v>0</v>
      </c>
      <c r="AL500" s="114">
        <v>0</v>
      </c>
      <c r="AM500" s="114">
        <f t="shared" ref="AM500:AM563" si="376">+AL500+AK500</f>
        <v>0</v>
      </c>
      <c r="AN500" s="114">
        <v>0</v>
      </c>
      <c r="AO500" s="114">
        <v>0</v>
      </c>
      <c r="AP500" s="114">
        <f t="shared" ref="AP500:AP563" si="377">+AO500+AN500</f>
        <v>0</v>
      </c>
      <c r="AQ500" s="114">
        <f t="shared" si="371"/>
        <v>0</v>
      </c>
      <c r="AR500" s="114">
        <f t="shared" si="371"/>
        <v>0</v>
      </c>
      <c r="AS500" s="114">
        <f t="shared" ref="AS500:AS563" si="378">+AR500+AQ500</f>
        <v>0</v>
      </c>
      <c r="AT500" s="114">
        <f t="shared" si="372"/>
        <v>0</v>
      </c>
      <c r="AU500" s="114">
        <f t="shared" si="372"/>
        <v>0</v>
      </c>
      <c r="AV500" s="114">
        <v>0</v>
      </c>
      <c r="AW500" s="114">
        <v>0</v>
      </c>
      <c r="AX500" s="114">
        <v>0</v>
      </c>
      <c r="AY500" s="114">
        <v>0</v>
      </c>
      <c r="AZ500" s="114">
        <f t="shared" si="357"/>
        <v>0</v>
      </c>
      <c r="BA500" s="114">
        <f t="shared" si="357"/>
        <v>0</v>
      </c>
    </row>
    <row r="501" spans="2:53" ht="29.25" hidden="1">
      <c r="B501" s="73" t="str">
        <f t="shared" si="369"/>
        <v>1365000530053150</v>
      </c>
      <c r="C501" s="157">
        <v>2023</v>
      </c>
      <c r="D501" s="111">
        <v>15</v>
      </c>
      <c r="E501" s="37">
        <v>1</v>
      </c>
      <c r="F501" s="37">
        <v>3</v>
      </c>
      <c r="G501" s="37">
        <v>6</v>
      </c>
      <c r="H501" s="37">
        <v>5000</v>
      </c>
      <c r="I501" s="37">
        <v>5300</v>
      </c>
      <c r="J501" s="37">
        <v>531</v>
      </c>
      <c r="K501" s="133">
        <v>50</v>
      </c>
      <c r="L501" s="133"/>
      <c r="M501" s="113" t="s">
        <v>397</v>
      </c>
      <c r="N501" s="114">
        <f>IFERROR(VLOOKUP($B501,[5]MEX!$B$51:$S$1084,13,0),0)</f>
        <v>0</v>
      </c>
      <c r="O501" s="114">
        <f>IFERROR(VLOOKUP($B501,[5]MEX!$B$51:$S$1084,14,0),0)</f>
        <v>0</v>
      </c>
      <c r="P501" s="114">
        <f t="shared" si="368"/>
        <v>0</v>
      </c>
      <c r="Q501" s="115" t="s">
        <v>60</v>
      </c>
      <c r="R501" s="116">
        <f>IFERROR(VLOOKUP($B501,[5]MEX!$B$51:$S$1084,17,0),0)</f>
        <v>0</v>
      </c>
      <c r="S501" s="116">
        <f>IFERROR(VLOOKUP($B501,[5]MEX!$B$51:$S$1084,18,0),0)</f>
        <v>0</v>
      </c>
      <c r="T501" s="114">
        <v>0</v>
      </c>
      <c r="U501" s="114">
        <v>0</v>
      </c>
      <c r="V501" s="114">
        <v>0</v>
      </c>
      <c r="W501" s="114">
        <v>0</v>
      </c>
      <c r="X501" s="114">
        <v>0</v>
      </c>
      <c r="Y501" s="114">
        <v>0</v>
      </c>
      <c r="Z501" s="114">
        <v>0</v>
      </c>
      <c r="AA501" s="114">
        <v>0</v>
      </c>
      <c r="AB501" s="114">
        <f t="shared" si="370"/>
        <v>0</v>
      </c>
      <c r="AC501" s="114">
        <f t="shared" si="370"/>
        <v>0</v>
      </c>
      <c r="AD501" s="114">
        <f t="shared" si="373"/>
        <v>0</v>
      </c>
      <c r="AE501" s="114">
        <v>0</v>
      </c>
      <c r="AF501" s="114">
        <v>0</v>
      </c>
      <c r="AG501" s="114">
        <f t="shared" si="374"/>
        <v>0</v>
      </c>
      <c r="AH501" s="114">
        <v>0</v>
      </c>
      <c r="AI501" s="114">
        <v>0</v>
      </c>
      <c r="AJ501" s="114">
        <f t="shared" si="375"/>
        <v>0</v>
      </c>
      <c r="AK501" s="114">
        <v>0</v>
      </c>
      <c r="AL501" s="114">
        <v>0</v>
      </c>
      <c r="AM501" s="114">
        <f t="shared" si="376"/>
        <v>0</v>
      </c>
      <c r="AN501" s="114">
        <v>0</v>
      </c>
      <c r="AO501" s="114">
        <v>0</v>
      </c>
      <c r="AP501" s="114">
        <f t="shared" si="377"/>
        <v>0</v>
      </c>
      <c r="AQ501" s="114">
        <f t="shared" si="371"/>
        <v>0</v>
      </c>
      <c r="AR501" s="114">
        <f t="shared" si="371"/>
        <v>0</v>
      </c>
      <c r="AS501" s="114">
        <f t="shared" si="378"/>
        <v>0</v>
      </c>
      <c r="AT501" s="114">
        <f t="shared" si="372"/>
        <v>0</v>
      </c>
      <c r="AU501" s="114">
        <f t="shared" si="372"/>
        <v>0</v>
      </c>
      <c r="AV501" s="114">
        <v>0</v>
      </c>
      <c r="AW501" s="114">
        <v>0</v>
      </c>
      <c r="AX501" s="114">
        <v>0</v>
      </c>
      <c r="AY501" s="114">
        <v>0</v>
      </c>
      <c r="AZ501" s="114">
        <f t="shared" si="357"/>
        <v>0</v>
      </c>
      <c r="BA501" s="114">
        <f t="shared" si="357"/>
        <v>0</v>
      </c>
    </row>
    <row r="502" spans="2:53" ht="29.25" hidden="1">
      <c r="B502" s="73" t="str">
        <f t="shared" si="369"/>
        <v>1365000530053151</v>
      </c>
      <c r="C502" s="157">
        <v>2023</v>
      </c>
      <c r="D502" s="111">
        <v>15</v>
      </c>
      <c r="E502" s="37">
        <v>1</v>
      </c>
      <c r="F502" s="37">
        <v>3</v>
      </c>
      <c r="G502" s="37">
        <v>6</v>
      </c>
      <c r="H502" s="37">
        <v>5000</v>
      </c>
      <c r="I502" s="37">
        <v>5300</v>
      </c>
      <c r="J502" s="37">
        <v>531</v>
      </c>
      <c r="K502" s="133">
        <v>51</v>
      </c>
      <c r="L502" s="133"/>
      <c r="M502" s="113" t="s">
        <v>398</v>
      </c>
      <c r="N502" s="114">
        <f>IFERROR(VLOOKUP($B502,[5]MEX!$B$51:$S$1084,13,0),0)</f>
        <v>0</v>
      </c>
      <c r="O502" s="114">
        <f>IFERROR(VLOOKUP($B502,[5]MEX!$B$51:$S$1084,14,0),0)</f>
        <v>0</v>
      </c>
      <c r="P502" s="114">
        <f t="shared" si="368"/>
        <v>0</v>
      </c>
      <c r="Q502" s="115" t="s">
        <v>60</v>
      </c>
      <c r="R502" s="116">
        <f>IFERROR(VLOOKUP($B502,[5]MEX!$B$51:$S$1084,17,0),0)</f>
        <v>0</v>
      </c>
      <c r="S502" s="116">
        <f>IFERROR(VLOOKUP($B502,[5]MEX!$B$51:$S$1084,18,0),0)</f>
        <v>0</v>
      </c>
      <c r="T502" s="114">
        <v>0</v>
      </c>
      <c r="U502" s="114">
        <v>0</v>
      </c>
      <c r="V502" s="114">
        <v>0</v>
      </c>
      <c r="W502" s="114">
        <v>0</v>
      </c>
      <c r="X502" s="114">
        <v>0</v>
      </c>
      <c r="Y502" s="114">
        <v>0</v>
      </c>
      <c r="Z502" s="114">
        <v>0</v>
      </c>
      <c r="AA502" s="114">
        <v>0</v>
      </c>
      <c r="AB502" s="114">
        <f t="shared" si="370"/>
        <v>0</v>
      </c>
      <c r="AC502" s="114">
        <f t="shared" si="370"/>
        <v>0</v>
      </c>
      <c r="AD502" s="114">
        <f t="shared" si="373"/>
        <v>0</v>
      </c>
      <c r="AE502" s="114">
        <v>0</v>
      </c>
      <c r="AF502" s="114">
        <v>0</v>
      </c>
      <c r="AG502" s="114">
        <f t="shared" si="374"/>
        <v>0</v>
      </c>
      <c r="AH502" s="114">
        <v>0</v>
      </c>
      <c r="AI502" s="114">
        <v>0</v>
      </c>
      <c r="AJ502" s="114">
        <f t="shared" si="375"/>
        <v>0</v>
      </c>
      <c r="AK502" s="114">
        <v>0</v>
      </c>
      <c r="AL502" s="114">
        <v>0</v>
      </c>
      <c r="AM502" s="114">
        <f t="shared" si="376"/>
        <v>0</v>
      </c>
      <c r="AN502" s="114">
        <v>0</v>
      </c>
      <c r="AO502" s="114">
        <v>0</v>
      </c>
      <c r="AP502" s="114">
        <f t="shared" si="377"/>
        <v>0</v>
      </c>
      <c r="AQ502" s="114">
        <f t="shared" si="371"/>
        <v>0</v>
      </c>
      <c r="AR502" s="114">
        <f t="shared" si="371"/>
        <v>0</v>
      </c>
      <c r="AS502" s="114">
        <f t="shared" si="378"/>
        <v>0</v>
      </c>
      <c r="AT502" s="114">
        <f t="shared" si="372"/>
        <v>0</v>
      </c>
      <c r="AU502" s="114">
        <f t="shared" si="372"/>
        <v>0</v>
      </c>
      <c r="AV502" s="114">
        <v>0</v>
      </c>
      <c r="AW502" s="114">
        <v>0</v>
      </c>
      <c r="AX502" s="114">
        <v>0</v>
      </c>
      <c r="AY502" s="114">
        <v>0</v>
      </c>
      <c r="AZ502" s="114">
        <f t="shared" si="357"/>
        <v>0</v>
      </c>
      <c r="BA502" s="114">
        <f t="shared" si="357"/>
        <v>0</v>
      </c>
    </row>
    <row r="503" spans="2:53" ht="29.25" hidden="1">
      <c r="B503" s="73" t="str">
        <f t="shared" si="369"/>
        <v>1365000530053152</v>
      </c>
      <c r="C503" s="157">
        <v>2023</v>
      </c>
      <c r="D503" s="111">
        <v>15</v>
      </c>
      <c r="E503" s="37">
        <v>1</v>
      </c>
      <c r="F503" s="37">
        <v>3</v>
      </c>
      <c r="G503" s="37">
        <v>6</v>
      </c>
      <c r="H503" s="37">
        <v>5000</v>
      </c>
      <c r="I503" s="37">
        <v>5300</v>
      </c>
      <c r="J503" s="37">
        <v>531</v>
      </c>
      <c r="K503" s="133">
        <v>52</v>
      </c>
      <c r="L503" s="133"/>
      <c r="M503" s="113" t="s">
        <v>399</v>
      </c>
      <c r="N503" s="114">
        <f>IFERROR(VLOOKUP($B503,[5]MEX!$B$51:$S$1084,13,0),0)</f>
        <v>0</v>
      </c>
      <c r="O503" s="114">
        <f>IFERROR(VLOOKUP($B503,[5]MEX!$B$51:$S$1084,14,0),0)</f>
        <v>0</v>
      </c>
      <c r="P503" s="114">
        <f t="shared" si="368"/>
        <v>0</v>
      </c>
      <c r="Q503" s="115" t="s">
        <v>60</v>
      </c>
      <c r="R503" s="116">
        <f>IFERROR(VLOOKUP($B503,[5]MEX!$B$51:$S$1084,17,0),0)</f>
        <v>0</v>
      </c>
      <c r="S503" s="116">
        <f>IFERROR(VLOOKUP($B503,[5]MEX!$B$51:$S$1084,18,0),0)</f>
        <v>0</v>
      </c>
      <c r="T503" s="114">
        <v>0</v>
      </c>
      <c r="U503" s="114">
        <v>0</v>
      </c>
      <c r="V503" s="114">
        <v>0</v>
      </c>
      <c r="W503" s="114">
        <v>0</v>
      </c>
      <c r="X503" s="114">
        <v>0</v>
      </c>
      <c r="Y503" s="114">
        <v>0</v>
      </c>
      <c r="Z503" s="114">
        <v>0</v>
      </c>
      <c r="AA503" s="114">
        <v>0</v>
      </c>
      <c r="AB503" s="114">
        <f t="shared" si="370"/>
        <v>0</v>
      </c>
      <c r="AC503" s="114">
        <f t="shared" si="370"/>
        <v>0</v>
      </c>
      <c r="AD503" s="114">
        <f t="shared" si="373"/>
        <v>0</v>
      </c>
      <c r="AE503" s="114">
        <v>0</v>
      </c>
      <c r="AF503" s="114">
        <v>0</v>
      </c>
      <c r="AG503" s="114">
        <f t="shared" si="374"/>
        <v>0</v>
      </c>
      <c r="AH503" s="114">
        <v>0</v>
      </c>
      <c r="AI503" s="114">
        <v>0</v>
      </c>
      <c r="AJ503" s="114">
        <f t="shared" si="375"/>
        <v>0</v>
      </c>
      <c r="AK503" s="114">
        <v>0</v>
      </c>
      <c r="AL503" s="114">
        <v>0</v>
      </c>
      <c r="AM503" s="114">
        <f t="shared" si="376"/>
        <v>0</v>
      </c>
      <c r="AN503" s="114">
        <v>0</v>
      </c>
      <c r="AO503" s="114">
        <v>0</v>
      </c>
      <c r="AP503" s="114">
        <f t="shared" si="377"/>
        <v>0</v>
      </c>
      <c r="AQ503" s="114">
        <f t="shared" si="371"/>
        <v>0</v>
      </c>
      <c r="AR503" s="114">
        <f t="shared" si="371"/>
        <v>0</v>
      </c>
      <c r="AS503" s="114">
        <f t="shared" si="378"/>
        <v>0</v>
      </c>
      <c r="AT503" s="114">
        <f t="shared" si="372"/>
        <v>0</v>
      </c>
      <c r="AU503" s="114">
        <f t="shared" si="372"/>
        <v>0</v>
      </c>
      <c r="AV503" s="114">
        <v>0</v>
      </c>
      <c r="AW503" s="114">
        <v>0</v>
      </c>
      <c r="AX503" s="114">
        <v>0</v>
      </c>
      <c r="AY503" s="114">
        <v>0</v>
      </c>
      <c r="AZ503" s="114">
        <f t="shared" si="357"/>
        <v>0</v>
      </c>
      <c r="BA503" s="114">
        <f t="shared" si="357"/>
        <v>0</v>
      </c>
    </row>
    <row r="504" spans="2:53" ht="29.25" hidden="1">
      <c r="B504" s="73" t="str">
        <f t="shared" si="369"/>
        <v>1365000530053153</v>
      </c>
      <c r="C504" s="157">
        <v>2023</v>
      </c>
      <c r="D504" s="111">
        <v>15</v>
      </c>
      <c r="E504" s="37">
        <v>1</v>
      </c>
      <c r="F504" s="37">
        <v>3</v>
      </c>
      <c r="G504" s="37">
        <v>6</v>
      </c>
      <c r="H504" s="37">
        <v>5000</v>
      </c>
      <c r="I504" s="37">
        <v>5300</v>
      </c>
      <c r="J504" s="37">
        <v>531</v>
      </c>
      <c r="K504" s="133">
        <v>53</v>
      </c>
      <c r="L504" s="133"/>
      <c r="M504" s="113" t="s">
        <v>400</v>
      </c>
      <c r="N504" s="114">
        <f>IFERROR(VLOOKUP($B504,[5]MEX!$B$51:$S$1084,13,0),0)</f>
        <v>0</v>
      </c>
      <c r="O504" s="114">
        <f>IFERROR(VLOOKUP($B504,[5]MEX!$B$51:$S$1084,14,0),0)</f>
        <v>0</v>
      </c>
      <c r="P504" s="114">
        <f t="shared" si="368"/>
        <v>0</v>
      </c>
      <c r="Q504" s="115" t="s">
        <v>60</v>
      </c>
      <c r="R504" s="116">
        <f>IFERROR(VLOOKUP($B504,[5]MEX!$B$51:$S$1084,17,0),0)</f>
        <v>0</v>
      </c>
      <c r="S504" s="116">
        <f>IFERROR(VLOOKUP($B504,[5]MEX!$B$51:$S$1084,18,0),0)</f>
        <v>0</v>
      </c>
      <c r="T504" s="114">
        <v>0</v>
      </c>
      <c r="U504" s="114">
        <v>0</v>
      </c>
      <c r="V504" s="114">
        <v>0</v>
      </c>
      <c r="W504" s="114">
        <v>0</v>
      </c>
      <c r="X504" s="114">
        <v>0</v>
      </c>
      <c r="Y504" s="114">
        <v>0</v>
      </c>
      <c r="Z504" s="114">
        <v>0</v>
      </c>
      <c r="AA504" s="114">
        <v>0</v>
      </c>
      <c r="AB504" s="114">
        <f t="shared" si="370"/>
        <v>0</v>
      </c>
      <c r="AC504" s="114">
        <f t="shared" si="370"/>
        <v>0</v>
      </c>
      <c r="AD504" s="114">
        <f t="shared" si="373"/>
        <v>0</v>
      </c>
      <c r="AE504" s="114">
        <v>0</v>
      </c>
      <c r="AF504" s="114">
        <v>0</v>
      </c>
      <c r="AG504" s="114">
        <f t="shared" si="374"/>
        <v>0</v>
      </c>
      <c r="AH504" s="114">
        <v>0</v>
      </c>
      <c r="AI504" s="114">
        <v>0</v>
      </c>
      <c r="AJ504" s="114">
        <f t="shared" si="375"/>
        <v>0</v>
      </c>
      <c r="AK504" s="114">
        <v>0</v>
      </c>
      <c r="AL504" s="114">
        <v>0</v>
      </c>
      <c r="AM504" s="114">
        <f t="shared" si="376"/>
        <v>0</v>
      </c>
      <c r="AN504" s="114">
        <v>0</v>
      </c>
      <c r="AO504" s="114">
        <v>0</v>
      </c>
      <c r="AP504" s="114">
        <f t="shared" si="377"/>
        <v>0</v>
      </c>
      <c r="AQ504" s="114">
        <f t="shared" si="371"/>
        <v>0</v>
      </c>
      <c r="AR504" s="114">
        <f t="shared" si="371"/>
        <v>0</v>
      </c>
      <c r="AS504" s="114">
        <f t="shared" si="378"/>
        <v>0</v>
      </c>
      <c r="AT504" s="114">
        <f t="shared" si="372"/>
        <v>0</v>
      </c>
      <c r="AU504" s="114">
        <f t="shared" si="372"/>
        <v>0</v>
      </c>
      <c r="AV504" s="114">
        <v>0</v>
      </c>
      <c r="AW504" s="114">
        <v>0</v>
      </c>
      <c r="AX504" s="114">
        <v>0</v>
      </c>
      <c r="AY504" s="114">
        <v>0</v>
      </c>
      <c r="AZ504" s="114">
        <f t="shared" si="357"/>
        <v>0</v>
      </c>
      <c r="BA504" s="114">
        <f t="shared" si="357"/>
        <v>0</v>
      </c>
    </row>
    <row r="505" spans="2:53" ht="29.25" hidden="1">
      <c r="B505" s="73" t="str">
        <f t="shared" si="369"/>
        <v>1365000530053154</v>
      </c>
      <c r="C505" s="157">
        <v>2023</v>
      </c>
      <c r="D505" s="111">
        <v>15</v>
      </c>
      <c r="E505" s="37">
        <v>1</v>
      </c>
      <c r="F505" s="37">
        <v>3</v>
      </c>
      <c r="G505" s="37">
        <v>6</v>
      </c>
      <c r="H505" s="37">
        <v>5000</v>
      </c>
      <c r="I505" s="37">
        <v>5300</v>
      </c>
      <c r="J505" s="37">
        <v>531</v>
      </c>
      <c r="K505" s="133">
        <v>54</v>
      </c>
      <c r="L505" s="133"/>
      <c r="M505" s="113" t="s">
        <v>401</v>
      </c>
      <c r="N505" s="114">
        <f>IFERROR(VLOOKUP($B505,[5]MEX!$B$51:$S$1084,13,0),0)</f>
        <v>0</v>
      </c>
      <c r="O505" s="114">
        <f>IFERROR(VLOOKUP($B505,[5]MEX!$B$51:$S$1084,14,0),0)</f>
        <v>0</v>
      </c>
      <c r="P505" s="114">
        <f t="shared" si="368"/>
        <v>0</v>
      </c>
      <c r="Q505" s="115" t="s">
        <v>60</v>
      </c>
      <c r="R505" s="116">
        <f>IFERROR(VLOOKUP($B505,[5]MEX!$B$51:$S$1084,17,0),0)</f>
        <v>0</v>
      </c>
      <c r="S505" s="116">
        <f>IFERROR(VLOOKUP($B505,[5]MEX!$B$51:$S$1084,18,0),0)</f>
        <v>0</v>
      </c>
      <c r="T505" s="114">
        <v>0</v>
      </c>
      <c r="U505" s="114">
        <v>0</v>
      </c>
      <c r="V505" s="114">
        <v>0</v>
      </c>
      <c r="W505" s="114">
        <v>0</v>
      </c>
      <c r="X505" s="114">
        <v>0</v>
      </c>
      <c r="Y505" s="114">
        <v>0</v>
      </c>
      <c r="Z505" s="114">
        <v>0</v>
      </c>
      <c r="AA505" s="114">
        <v>0</v>
      </c>
      <c r="AB505" s="114">
        <f t="shared" si="370"/>
        <v>0</v>
      </c>
      <c r="AC505" s="114">
        <f t="shared" si="370"/>
        <v>0</v>
      </c>
      <c r="AD505" s="114">
        <f t="shared" si="373"/>
        <v>0</v>
      </c>
      <c r="AE505" s="114">
        <v>0</v>
      </c>
      <c r="AF505" s="114">
        <v>0</v>
      </c>
      <c r="AG505" s="114">
        <f t="shared" si="374"/>
        <v>0</v>
      </c>
      <c r="AH505" s="114">
        <v>0</v>
      </c>
      <c r="AI505" s="114">
        <v>0</v>
      </c>
      <c r="AJ505" s="114">
        <f t="shared" si="375"/>
        <v>0</v>
      </c>
      <c r="AK505" s="114">
        <v>0</v>
      </c>
      <c r="AL505" s="114">
        <v>0</v>
      </c>
      <c r="AM505" s="114">
        <f t="shared" si="376"/>
        <v>0</v>
      </c>
      <c r="AN505" s="114">
        <v>0</v>
      </c>
      <c r="AO505" s="114">
        <v>0</v>
      </c>
      <c r="AP505" s="114">
        <f t="shared" si="377"/>
        <v>0</v>
      </c>
      <c r="AQ505" s="114">
        <f t="shared" si="371"/>
        <v>0</v>
      </c>
      <c r="AR505" s="114">
        <f t="shared" si="371"/>
        <v>0</v>
      </c>
      <c r="AS505" s="114">
        <f t="shared" si="378"/>
        <v>0</v>
      </c>
      <c r="AT505" s="114">
        <f t="shared" si="372"/>
        <v>0</v>
      </c>
      <c r="AU505" s="114">
        <f t="shared" si="372"/>
        <v>0</v>
      </c>
      <c r="AV505" s="114">
        <v>0</v>
      </c>
      <c r="AW505" s="114">
        <v>0</v>
      </c>
      <c r="AX505" s="114">
        <v>0</v>
      </c>
      <c r="AY505" s="114">
        <v>0</v>
      </c>
      <c r="AZ505" s="114">
        <f t="shared" si="357"/>
        <v>0</v>
      </c>
      <c r="BA505" s="114">
        <f t="shared" si="357"/>
        <v>0</v>
      </c>
    </row>
    <row r="506" spans="2:53" ht="29.25" hidden="1">
      <c r="B506" s="73" t="str">
        <f t="shared" si="369"/>
        <v>1365000530053155</v>
      </c>
      <c r="C506" s="157">
        <v>2023</v>
      </c>
      <c r="D506" s="111">
        <v>15</v>
      </c>
      <c r="E506" s="37">
        <v>1</v>
      </c>
      <c r="F506" s="37">
        <v>3</v>
      </c>
      <c r="G506" s="37">
        <v>6</v>
      </c>
      <c r="H506" s="37">
        <v>5000</v>
      </c>
      <c r="I506" s="37">
        <v>5300</v>
      </c>
      <c r="J506" s="37">
        <v>531</v>
      </c>
      <c r="K506" s="133">
        <v>55</v>
      </c>
      <c r="L506" s="133"/>
      <c r="M506" s="113" t="s">
        <v>402</v>
      </c>
      <c r="N506" s="114">
        <f>IFERROR(VLOOKUP($B506,[5]MEX!$B$51:$S$1084,13,0),0)</f>
        <v>0</v>
      </c>
      <c r="O506" s="114">
        <f>IFERROR(VLOOKUP($B506,[5]MEX!$B$51:$S$1084,14,0),0)</f>
        <v>0</v>
      </c>
      <c r="P506" s="114">
        <f t="shared" si="368"/>
        <v>0</v>
      </c>
      <c r="Q506" s="115" t="s">
        <v>60</v>
      </c>
      <c r="R506" s="116">
        <f>IFERROR(VLOOKUP($B506,[5]MEX!$B$51:$S$1084,17,0),0)</f>
        <v>0</v>
      </c>
      <c r="S506" s="116">
        <f>IFERROR(VLOOKUP($B506,[5]MEX!$B$51:$S$1084,18,0),0)</f>
        <v>0</v>
      </c>
      <c r="T506" s="114">
        <v>0</v>
      </c>
      <c r="U506" s="114">
        <v>0</v>
      </c>
      <c r="V506" s="114">
        <v>0</v>
      </c>
      <c r="W506" s="114">
        <v>0</v>
      </c>
      <c r="X506" s="114">
        <v>0</v>
      </c>
      <c r="Y506" s="114">
        <v>0</v>
      </c>
      <c r="Z506" s="114">
        <v>0</v>
      </c>
      <c r="AA506" s="114">
        <v>0</v>
      </c>
      <c r="AB506" s="114">
        <f t="shared" si="370"/>
        <v>0</v>
      </c>
      <c r="AC506" s="114">
        <f t="shared" si="370"/>
        <v>0</v>
      </c>
      <c r="AD506" s="114">
        <f t="shared" si="373"/>
        <v>0</v>
      </c>
      <c r="AE506" s="114">
        <v>0</v>
      </c>
      <c r="AF506" s="114">
        <v>0</v>
      </c>
      <c r="AG506" s="114">
        <f t="shared" si="374"/>
        <v>0</v>
      </c>
      <c r="AH506" s="114">
        <v>0</v>
      </c>
      <c r="AI506" s="114">
        <v>0</v>
      </c>
      <c r="AJ506" s="114">
        <f t="shared" si="375"/>
        <v>0</v>
      </c>
      <c r="AK506" s="114">
        <v>0</v>
      </c>
      <c r="AL506" s="114">
        <v>0</v>
      </c>
      <c r="AM506" s="114">
        <f t="shared" si="376"/>
        <v>0</v>
      </c>
      <c r="AN506" s="114">
        <v>0</v>
      </c>
      <c r="AO506" s="114">
        <v>0</v>
      </c>
      <c r="AP506" s="114">
        <f t="shared" si="377"/>
        <v>0</v>
      </c>
      <c r="AQ506" s="114">
        <f t="shared" si="371"/>
        <v>0</v>
      </c>
      <c r="AR506" s="114">
        <f t="shared" si="371"/>
        <v>0</v>
      </c>
      <c r="AS506" s="114">
        <f t="shared" si="378"/>
        <v>0</v>
      </c>
      <c r="AT506" s="114">
        <f t="shared" si="372"/>
        <v>0</v>
      </c>
      <c r="AU506" s="114">
        <f t="shared" si="372"/>
        <v>0</v>
      </c>
      <c r="AV506" s="114">
        <v>0</v>
      </c>
      <c r="AW506" s="114">
        <v>0</v>
      </c>
      <c r="AX506" s="114">
        <v>0</v>
      </c>
      <c r="AY506" s="114">
        <v>0</v>
      </c>
      <c r="AZ506" s="114">
        <f t="shared" si="357"/>
        <v>0</v>
      </c>
      <c r="BA506" s="114">
        <f t="shared" si="357"/>
        <v>0</v>
      </c>
    </row>
    <row r="507" spans="2:53" ht="29.25" hidden="1">
      <c r="B507" s="73" t="str">
        <f t="shared" si="369"/>
        <v>1365000530053156</v>
      </c>
      <c r="C507" s="157">
        <v>2023</v>
      </c>
      <c r="D507" s="111">
        <v>15</v>
      </c>
      <c r="E507" s="37">
        <v>1</v>
      </c>
      <c r="F507" s="37">
        <v>3</v>
      </c>
      <c r="G507" s="37">
        <v>6</v>
      </c>
      <c r="H507" s="37">
        <v>5000</v>
      </c>
      <c r="I507" s="37">
        <v>5300</v>
      </c>
      <c r="J507" s="37">
        <v>531</v>
      </c>
      <c r="K507" s="133">
        <v>56</v>
      </c>
      <c r="L507" s="133"/>
      <c r="M507" s="113" t="s">
        <v>403</v>
      </c>
      <c r="N507" s="114">
        <f>IFERROR(VLOOKUP($B507,[5]MEX!$B$51:$S$1084,13,0),0)</f>
        <v>0</v>
      </c>
      <c r="O507" s="114">
        <f>IFERROR(VLOOKUP($B507,[5]MEX!$B$51:$S$1084,14,0),0)</f>
        <v>0</v>
      </c>
      <c r="P507" s="114">
        <f t="shared" si="368"/>
        <v>0</v>
      </c>
      <c r="Q507" s="115" t="s">
        <v>60</v>
      </c>
      <c r="R507" s="116">
        <f>IFERROR(VLOOKUP($B507,[5]MEX!$B$51:$S$1084,17,0),0)</f>
        <v>0</v>
      </c>
      <c r="S507" s="116">
        <f>IFERROR(VLOOKUP($B507,[5]MEX!$B$51:$S$1084,18,0),0)</f>
        <v>0</v>
      </c>
      <c r="T507" s="114">
        <v>0</v>
      </c>
      <c r="U507" s="114">
        <v>0</v>
      </c>
      <c r="V507" s="114">
        <v>0</v>
      </c>
      <c r="W507" s="114">
        <v>0</v>
      </c>
      <c r="X507" s="114">
        <v>0</v>
      </c>
      <c r="Y507" s="114">
        <v>0</v>
      </c>
      <c r="Z507" s="114">
        <v>0</v>
      </c>
      <c r="AA507" s="114">
        <v>0</v>
      </c>
      <c r="AB507" s="114">
        <f t="shared" si="370"/>
        <v>0</v>
      </c>
      <c r="AC507" s="114">
        <f t="shared" si="370"/>
        <v>0</v>
      </c>
      <c r="AD507" s="114">
        <f t="shared" si="373"/>
        <v>0</v>
      </c>
      <c r="AE507" s="114">
        <v>0</v>
      </c>
      <c r="AF507" s="114">
        <v>0</v>
      </c>
      <c r="AG507" s="114">
        <f t="shared" si="374"/>
        <v>0</v>
      </c>
      <c r="AH507" s="114">
        <v>0</v>
      </c>
      <c r="AI507" s="114">
        <v>0</v>
      </c>
      <c r="AJ507" s="114">
        <f t="shared" si="375"/>
        <v>0</v>
      </c>
      <c r="AK507" s="114">
        <v>0</v>
      </c>
      <c r="AL507" s="114">
        <v>0</v>
      </c>
      <c r="AM507" s="114">
        <f t="shared" si="376"/>
        <v>0</v>
      </c>
      <c r="AN507" s="114">
        <v>0</v>
      </c>
      <c r="AO507" s="114">
        <v>0</v>
      </c>
      <c r="AP507" s="114">
        <f t="shared" si="377"/>
        <v>0</v>
      </c>
      <c r="AQ507" s="114">
        <f t="shared" si="371"/>
        <v>0</v>
      </c>
      <c r="AR507" s="114">
        <f t="shared" si="371"/>
        <v>0</v>
      </c>
      <c r="AS507" s="114">
        <f t="shared" si="378"/>
        <v>0</v>
      </c>
      <c r="AT507" s="114">
        <f t="shared" si="372"/>
        <v>0</v>
      </c>
      <c r="AU507" s="114">
        <f t="shared" si="372"/>
        <v>0</v>
      </c>
      <c r="AV507" s="114">
        <v>0</v>
      </c>
      <c r="AW507" s="114">
        <v>0</v>
      </c>
      <c r="AX507" s="114">
        <v>0</v>
      </c>
      <c r="AY507" s="114">
        <v>0</v>
      </c>
      <c r="AZ507" s="114">
        <f t="shared" ref="AZ507:BA570" si="379">AT507-AV507-AX507</f>
        <v>0</v>
      </c>
      <c r="BA507" s="114">
        <f t="shared" si="379"/>
        <v>0</v>
      </c>
    </row>
    <row r="508" spans="2:53" ht="58.5" hidden="1">
      <c r="B508" s="73" t="str">
        <f t="shared" si="369"/>
        <v>1365000530053157</v>
      </c>
      <c r="C508" s="157">
        <v>2023</v>
      </c>
      <c r="D508" s="111">
        <v>15</v>
      </c>
      <c r="E508" s="37">
        <v>1</v>
      </c>
      <c r="F508" s="37">
        <v>3</v>
      </c>
      <c r="G508" s="37">
        <v>6</v>
      </c>
      <c r="H508" s="37">
        <v>5000</v>
      </c>
      <c r="I508" s="37">
        <v>5300</v>
      </c>
      <c r="J508" s="37">
        <v>531</v>
      </c>
      <c r="K508" s="133">
        <v>57</v>
      </c>
      <c r="L508" s="133"/>
      <c r="M508" s="113" t="s">
        <v>404</v>
      </c>
      <c r="N508" s="114">
        <f>IFERROR(VLOOKUP($B508,[5]MEX!$B$51:$S$1084,13,0),0)</f>
        <v>0</v>
      </c>
      <c r="O508" s="114">
        <f>IFERROR(VLOOKUP($B508,[5]MEX!$B$51:$S$1084,14,0),0)</f>
        <v>0</v>
      </c>
      <c r="P508" s="114">
        <f t="shared" si="368"/>
        <v>0</v>
      </c>
      <c r="Q508" s="115" t="s">
        <v>60</v>
      </c>
      <c r="R508" s="116">
        <f>IFERROR(VLOOKUP($B508,[5]MEX!$B$51:$S$1084,17,0),0)</f>
        <v>0</v>
      </c>
      <c r="S508" s="116">
        <f>IFERROR(VLOOKUP($B508,[5]MEX!$B$51:$S$1084,18,0),0)</f>
        <v>0</v>
      </c>
      <c r="T508" s="114">
        <v>0</v>
      </c>
      <c r="U508" s="114">
        <v>0</v>
      </c>
      <c r="V508" s="114">
        <v>0</v>
      </c>
      <c r="W508" s="114">
        <v>0</v>
      </c>
      <c r="X508" s="114">
        <v>0</v>
      </c>
      <c r="Y508" s="114">
        <v>0</v>
      </c>
      <c r="Z508" s="114">
        <v>0</v>
      </c>
      <c r="AA508" s="114">
        <v>0</v>
      </c>
      <c r="AB508" s="114">
        <f t="shared" si="370"/>
        <v>0</v>
      </c>
      <c r="AC508" s="114">
        <f t="shared" si="370"/>
        <v>0</v>
      </c>
      <c r="AD508" s="114">
        <f t="shared" si="373"/>
        <v>0</v>
      </c>
      <c r="AE508" s="114">
        <v>0</v>
      </c>
      <c r="AF508" s="114">
        <v>0</v>
      </c>
      <c r="AG508" s="114">
        <f t="shared" si="374"/>
        <v>0</v>
      </c>
      <c r="AH508" s="114">
        <v>0</v>
      </c>
      <c r="AI508" s="114">
        <v>0</v>
      </c>
      <c r="AJ508" s="114">
        <f t="shared" si="375"/>
        <v>0</v>
      </c>
      <c r="AK508" s="114">
        <v>0</v>
      </c>
      <c r="AL508" s="114">
        <v>0</v>
      </c>
      <c r="AM508" s="114">
        <f t="shared" si="376"/>
        <v>0</v>
      </c>
      <c r="AN508" s="114">
        <v>0</v>
      </c>
      <c r="AO508" s="114">
        <v>0</v>
      </c>
      <c r="AP508" s="114">
        <f t="shared" si="377"/>
        <v>0</v>
      </c>
      <c r="AQ508" s="114">
        <f t="shared" si="371"/>
        <v>0</v>
      </c>
      <c r="AR508" s="114">
        <f t="shared" si="371"/>
        <v>0</v>
      </c>
      <c r="AS508" s="114">
        <f t="shared" si="378"/>
        <v>0</v>
      </c>
      <c r="AT508" s="114">
        <f t="shared" si="372"/>
        <v>0</v>
      </c>
      <c r="AU508" s="114">
        <f t="shared" si="372"/>
        <v>0</v>
      </c>
      <c r="AV508" s="114">
        <v>0</v>
      </c>
      <c r="AW508" s="114">
        <v>0</v>
      </c>
      <c r="AX508" s="114">
        <v>0</v>
      </c>
      <c r="AY508" s="114">
        <v>0</v>
      </c>
      <c r="AZ508" s="114">
        <f t="shared" si="379"/>
        <v>0</v>
      </c>
      <c r="BA508" s="114">
        <f t="shared" si="379"/>
        <v>0</v>
      </c>
    </row>
    <row r="509" spans="2:53" ht="58.5" hidden="1">
      <c r="B509" s="73" t="str">
        <f t="shared" si="369"/>
        <v>1365000530053158</v>
      </c>
      <c r="C509" s="157">
        <v>2023</v>
      </c>
      <c r="D509" s="111">
        <v>15</v>
      </c>
      <c r="E509" s="37">
        <v>1</v>
      </c>
      <c r="F509" s="37">
        <v>3</v>
      </c>
      <c r="G509" s="37">
        <v>6</v>
      </c>
      <c r="H509" s="37">
        <v>5000</v>
      </c>
      <c r="I509" s="37">
        <v>5300</v>
      </c>
      <c r="J509" s="37">
        <v>531</v>
      </c>
      <c r="K509" s="133">
        <v>58</v>
      </c>
      <c r="L509" s="133"/>
      <c r="M509" s="113" t="s">
        <v>405</v>
      </c>
      <c r="N509" s="114">
        <f>IFERROR(VLOOKUP($B509,[5]MEX!$B$51:$S$1084,13,0),0)</f>
        <v>0</v>
      </c>
      <c r="O509" s="114">
        <f>IFERROR(VLOOKUP($B509,[5]MEX!$B$51:$S$1084,14,0),0)</f>
        <v>0</v>
      </c>
      <c r="P509" s="114">
        <f t="shared" si="368"/>
        <v>0</v>
      </c>
      <c r="Q509" s="115" t="s">
        <v>60</v>
      </c>
      <c r="R509" s="116">
        <f>IFERROR(VLOOKUP($B509,[5]MEX!$B$51:$S$1084,17,0),0)</f>
        <v>0</v>
      </c>
      <c r="S509" s="116">
        <f>IFERROR(VLOOKUP($B509,[5]MEX!$B$51:$S$1084,18,0),0)</f>
        <v>0</v>
      </c>
      <c r="T509" s="114">
        <v>0</v>
      </c>
      <c r="U509" s="114">
        <v>0</v>
      </c>
      <c r="V509" s="114">
        <v>0</v>
      </c>
      <c r="W509" s="114">
        <v>0</v>
      </c>
      <c r="X509" s="114">
        <v>0</v>
      </c>
      <c r="Y509" s="114">
        <v>0</v>
      </c>
      <c r="Z509" s="114">
        <v>0</v>
      </c>
      <c r="AA509" s="114">
        <v>0</v>
      </c>
      <c r="AB509" s="114">
        <f t="shared" si="370"/>
        <v>0</v>
      </c>
      <c r="AC509" s="114">
        <f t="shared" si="370"/>
        <v>0</v>
      </c>
      <c r="AD509" s="114">
        <f t="shared" si="373"/>
        <v>0</v>
      </c>
      <c r="AE509" s="114">
        <v>0</v>
      </c>
      <c r="AF509" s="114">
        <v>0</v>
      </c>
      <c r="AG509" s="114">
        <f t="shared" si="374"/>
        <v>0</v>
      </c>
      <c r="AH509" s="114">
        <v>0</v>
      </c>
      <c r="AI509" s="114">
        <v>0</v>
      </c>
      <c r="AJ509" s="114">
        <f t="shared" si="375"/>
        <v>0</v>
      </c>
      <c r="AK509" s="114">
        <v>0</v>
      </c>
      <c r="AL509" s="114">
        <v>0</v>
      </c>
      <c r="AM509" s="114">
        <f t="shared" si="376"/>
        <v>0</v>
      </c>
      <c r="AN509" s="114">
        <v>0</v>
      </c>
      <c r="AO509" s="114">
        <v>0</v>
      </c>
      <c r="AP509" s="114">
        <f t="shared" si="377"/>
        <v>0</v>
      </c>
      <c r="AQ509" s="114">
        <f t="shared" si="371"/>
        <v>0</v>
      </c>
      <c r="AR509" s="114">
        <f t="shared" si="371"/>
        <v>0</v>
      </c>
      <c r="AS509" s="114">
        <f t="shared" si="378"/>
        <v>0</v>
      </c>
      <c r="AT509" s="114">
        <f t="shared" si="372"/>
        <v>0</v>
      </c>
      <c r="AU509" s="114">
        <f t="shared" si="372"/>
        <v>0</v>
      </c>
      <c r="AV509" s="114">
        <v>0</v>
      </c>
      <c r="AW509" s="114">
        <v>0</v>
      </c>
      <c r="AX509" s="114">
        <v>0</v>
      </c>
      <c r="AY509" s="114">
        <v>0</v>
      </c>
      <c r="AZ509" s="114">
        <f t="shared" si="379"/>
        <v>0</v>
      </c>
      <c r="BA509" s="114">
        <f t="shared" si="379"/>
        <v>0</v>
      </c>
    </row>
    <row r="510" spans="2:53" ht="58.5" hidden="1">
      <c r="B510" s="73" t="str">
        <f t="shared" si="369"/>
        <v>1365000530053159</v>
      </c>
      <c r="C510" s="157">
        <v>2023</v>
      </c>
      <c r="D510" s="111">
        <v>15</v>
      </c>
      <c r="E510" s="37">
        <v>1</v>
      </c>
      <c r="F510" s="37">
        <v>3</v>
      </c>
      <c r="G510" s="37">
        <v>6</v>
      </c>
      <c r="H510" s="37">
        <v>5000</v>
      </c>
      <c r="I510" s="37">
        <v>5300</v>
      </c>
      <c r="J510" s="37">
        <v>531</v>
      </c>
      <c r="K510" s="133">
        <v>59</v>
      </c>
      <c r="L510" s="133"/>
      <c r="M510" s="113" t="s">
        <v>406</v>
      </c>
      <c r="N510" s="114">
        <f>IFERROR(VLOOKUP($B510,[5]MEX!$B$51:$S$1084,13,0),0)</f>
        <v>0</v>
      </c>
      <c r="O510" s="114">
        <f>IFERROR(VLOOKUP($B510,[5]MEX!$B$51:$S$1084,14,0),0)</f>
        <v>0</v>
      </c>
      <c r="P510" s="114">
        <f t="shared" si="368"/>
        <v>0</v>
      </c>
      <c r="Q510" s="115" t="s">
        <v>60</v>
      </c>
      <c r="R510" s="116">
        <f>IFERROR(VLOOKUP($B510,[5]MEX!$B$51:$S$1084,17,0),0)</f>
        <v>0</v>
      </c>
      <c r="S510" s="116">
        <f>IFERROR(VLOOKUP($B510,[5]MEX!$B$51:$S$1084,18,0),0)</f>
        <v>0</v>
      </c>
      <c r="T510" s="114">
        <v>0</v>
      </c>
      <c r="U510" s="114">
        <v>0</v>
      </c>
      <c r="V510" s="114">
        <v>0</v>
      </c>
      <c r="W510" s="114">
        <v>0</v>
      </c>
      <c r="X510" s="114">
        <v>0</v>
      </c>
      <c r="Y510" s="114">
        <v>0</v>
      </c>
      <c r="Z510" s="114">
        <v>0</v>
      </c>
      <c r="AA510" s="114">
        <v>0</v>
      </c>
      <c r="AB510" s="114">
        <f t="shared" si="370"/>
        <v>0</v>
      </c>
      <c r="AC510" s="114">
        <f t="shared" si="370"/>
        <v>0</v>
      </c>
      <c r="AD510" s="114">
        <f t="shared" si="373"/>
        <v>0</v>
      </c>
      <c r="AE510" s="114">
        <v>0</v>
      </c>
      <c r="AF510" s="114">
        <v>0</v>
      </c>
      <c r="AG510" s="114">
        <f t="shared" si="374"/>
        <v>0</v>
      </c>
      <c r="AH510" s="114">
        <v>0</v>
      </c>
      <c r="AI510" s="114">
        <v>0</v>
      </c>
      <c r="AJ510" s="114">
        <f t="shared" si="375"/>
        <v>0</v>
      </c>
      <c r="AK510" s="114">
        <v>0</v>
      </c>
      <c r="AL510" s="114">
        <v>0</v>
      </c>
      <c r="AM510" s="114">
        <f t="shared" si="376"/>
        <v>0</v>
      </c>
      <c r="AN510" s="114">
        <v>0</v>
      </c>
      <c r="AO510" s="114">
        <v>0</v>
      </c>
      <c r="AP510" s="114">
        <f t="shared" si="377"/>
        <v>0</v>
      </c>
      <c r="AQ510" s="114">
        <f t="shared" si="371"/>
        <v>0</v>
      </c>
      <c r="AR510" s="114">
        <f t="shared" si="371"/>
        <v>0</v>
      </c>
      <c r="AS510" s="114">
        <f t="shared" si="378"/>
        <v>0</v>
      </c>
      <c r="AT510" s="114">
        <f t="shared" si="372"/>
        <v>0</v>
      </c>
      <c r="AU510" s="114">
        <f t="shared" si="372"/>
        <v>0</v>
      </c>
      <c r="AV510" s="114">
        <v>0</v>
      </c>
      <c r="AW510" s="114">
        <v>0</v>
      </c>
      <c r="AX510" s="114">
        <v>0</v>
      </c>
      <c r="AY510" s="114">
        <v>0</v>
      </c>
      <c r="AZ510" s="114">
        <f t="shared" si="379"/>
        <v>0</v>
      </c>
      <c r="BA510" s="114">
        <f t="shared" si="379"/>
        <v>0</v>
      </c>
    </row>
    <row r="511" spans="2:53" ht="29.25" hidden="1">
      <c r="B511" s="73" t="str">
        <f t="shared" si="369"/>
        <v>1365000530053160</v>
      </c>
      <c r="C511" s="157">
        <v>2023</v>
      </c>
      <c r="D511" s="111">
        <v>15</v>
      </c>
      <c r="E511" s="37">
        <v>1</v>
      </c>
      <c r="F511" s="37">
        <v>3</v>
      </c>
      <c r="G511" s="37">
        <v>6</v>
      </c>
      <c r="H511" s="37">
        <v>5000</v>
      </c>
      <c r="I511" s="37">
        <v>5300</v>
      </c>
      <c r="J511" s="37">
        <v>531</v>
      </c>
      <c r="K511" s="133">
        <v>60</v>
      </c>
      <c r="L511" s="133"/>
      <c r="M511" s="113" t="s">
        <v>407</v>
      </c>
      <c r="N511" s="114">
        <f>IFERROR(VLOOKUP($B511,[5]MEX!$B$51:$S$1084,13,0),0)</f>
        <v>0</v>
      </c>
      <c r="O511" s="114">
        <f>IFERROR(VLOOKUP($B511,[5]MEX!$B$51:$S$1084,14,0),0)</f>
        <v>0</v>
      </c>
      <c r="P511" s="114">
        <f t="shared" si="368"/>
        <v>0</v>
      </c>
      <c r="Q511" s="115" t="s">
        <v>60</v>
      </c>
      <c r="R511" s="116">
        <f>IFERROR(VLOOKUP($B511,[5]MEX!$B$51:$S$1084,17,0),0)</f>
        <v>0</v>
      </c>
      <c r="S511" s="116">
        <f>IFERROR(VLOOKUP($B511,[5]MEX!$B$51:$S$1084,18,0),0)</f>
        <v>0</v>
      </c>
      <c r="T511" s="114">
        <v>0</v>
      </c>
      <c r="U511" s="114">
        <v>0</v>
      </c>
      <c r="V511" s="114">
        <v>0</v>
      </c>
      <c r="W511" s="114">
        <v>0</v>
      </c>
      <c r="X511" s="114">
        <v>0</v>
      </c>
      <c r="Y511" s="114">
        <v>0</v>
      </c>
      <c r="Z511" s="114">
        <v>0</v>
      </c>
      <c r="AA511" s="114">
        <v>0</v>
      </c>
      <c r="AB511" s="114">
        <f t="shared" si="370"/>
        <v>0</v>
      </c>
      <c r="AC511" s="114">
        <f t="shared" si="370"/>
        <v>0</v>
      </c>
      <c r="AD511" s="114">
        <f t="shared" si="373"/>
        <v>0</v>
      </c>
      <c r="AE511" s="114">
        <v>0</v>
      </c>
      <c r="AF511" s="114">
        <v>0</v>
      </c>
      <c r="AG511" s="114">
        <f t="shared" si="374"/>
        <v>0</v>
      </c>
      <c r="AH511" s="114">
        <v>0</v>
      </c>
      <c r="AI511" s="114">
        <v>0</v>
      </c>
      <c r="AJ511" s="114">
        <f t="shared" si="375"/>
        <v>0</v>
      </c>
      <c r="AK511" s="114">
        <v>0</v>
      </c>
      <c r="AL511" s="114">
        <v>0</v>
      </c>
      <c r="AM511" s="114">
        <f t="shared" si="376"/>
        <v>0</v>
      </c>
      <c r="AN511" s="114">
        <v>0</v>
      </c>
      <c r="AO511" s="114">
        <v>0</v>
      </c>
      <c r="AP511" s="114">
        <f t="shared" si="377"/>
        <v>0</v>
      </c>
      <c r="AQ511" s="114">
        <f t="shared" si="371"/>
        <v>0</v>
      </c>
      <c r="AR511" s="114">
        <f t="shared" si="371"/>
        <v>0</v>
      </c>
      <c r="AS511" s="114">
        <f t="shared" si="378"/>
        <v>0</v>
      </c>
      <c r="AT511" s="114">
        <f t="shared" si="372"/>
        <v>0</v>
      </c>
      <c r="AU511" s="114">
        <f t="shared" si="372"/>
        <v>0</v>
      </c>
      <c r="AV511" s="114">
        <v>0</v>
      </c>
      <c r="AW511" s="114">
        <v>0</v>
      </c>
      <c r="AX511" s="114">
        <v>0</v>
      </c>
      <c r="AY511" s="114">
        <v>0</v>
      </c>
      <c r="AZ511" s="114">
        <f t="shared" si="379"/>
        <v>0</v>
      </c>
      <c r="BA511" s="114">
        <f t="shared" si="379"/>
        <v>0</v>
      </c>
    </row>
    <row r="512" spans="2:53" ht="58.5" hidden="1">
      <c r="B512" s="73" t="str">
        <f t="shared" si="369"/>
        <v>1365000530053161</v>
      </c>
      <c r="C512" s="157">
        <v>2023</v>
      </c>
      <c r="D512" s="111">
        <v>15</v>
      </c>
      <c r="E512" s="37">
        <v>1</v>
      </c>
      <c r="F512" s="37">
        <v>3</v>
      </c>
      <c r="G512" s="37">
        <v>6</v>
      </c>
      <c r="H512" s="37">
        <v>5000</v>
      </c>
      <c r="I512" s="37">
        <v>5300</v>
      </c>
      <c r="J512" s="37">
        <v>531</v>
      </c>
      <c r="K512" s="133">
        <v>61</v>
      </c>
      <c r="L512" s="133"/>
      <c r="M512" s="113" t="s">
        <v>408</v>
      </c>
      <c r="N512" s="114">
        <f>IFERROR(VLOOKUP($B512,[5]MEX!$B$51:$S$1084,13,0),0)</f>
        <v>0</v>
      </c>
      <c r="O512" s="114">
        <f>IFERROR(VLOOKUP($B512,[5]MEX!$B$51:$S$1084,14,0),0)</f>
        <v>0</v>
      </c>
      <c r="P512" s="114">
        <f t="shared" si="368"/>
        <v>0</v>
      </c>
      <c r="Q512" s="115" t="s">
        <v>60</v>
      </c>
      <c r="R512" s="116">
        <f>IFERROR(VLOOKUP($B512,[5]MEX!$B$51:$S$1084,17,0),0)</f>
        <v>0</v>
      </c>
      <c r="S512" s="116">
        <f>IFERROR(VLOOKUP($B512,[5]MEX!$B$51:$S$1084,18,0),0)</f>
        <v>0</v>
      </c>
      <c r="T512" s="114">
        <v>0</v>
      </c>
      <c r="U512" s="114">
        <v>0</v>
      </c>
      <c r="V512" s="114">
        <v>0</v>
      </c>
      <c r="W512" s="114">
        <v>0</v>
      </c>
      <c r="X512" s="114">
        <v>0</v>
      </c>
      <c r="Y512" s="114">
        <v>0</v>
      </c>
      <c r="Z512" s="114">
        <v>0</v>
      </c>
      <c r="AA512" s="114">
        <v>0</v>
      </c>
      <c r="AB512" s="114">
        <f t="shared" si="370"/>
        <v>0</v>
      </c>
      <c r="AC512" s="114">
        <f t="shared" si="370"/>
        <v>0</v>
      </c>
      <c r="AD512" s="114">
        <f t="shared" si="373"/>
        <v>0</v>
      </c>
      <c r="AE512" s="114">
        <v>0</v>
      </c>
      <c r="AF512" s="114">
        <v>0</v>
      </c>
      <c r="AG512" s="114">
        <f t="shared" si="374"/>
        <v>0</v>
      </c>
      <c r="AH512" s="114">
        <v>0</v>
      </c>
      <c r="AI512" s="114">
        <v>0</v>
      </c>
      <c r="AJ512" s="114">
        <f t="shared" si="375"/>
        <v>0</v>
      </c>
      <c r="AK512" s="114">
        <v>0</v>
      </c>
      <c r="AL512" s="114">
        <v>0</v>
      </c>
      <c r="AM512" s="114">
        <f t="shared" si="376"/>
        <v>0</v>
      </c>
      <c r="AN512" s="114">
        <v>0</v>
      </c>
      <c r="AO512" s="114">
        <v>0</v>
      </c>
      <c r="AP512" s="114">
        <f t="shared" si="377"/>
        <v>0</v>
      </c>
      <c r="AQ512" s="114">
        <f t="shared" si="371"/>
        <v>0</v>
      </c>
      <c r="AR512" s="114">
        <f t="shared" si="371"/>
        <v>0</v>
      </c>
      <c r="AS512" s="114">
        <f t="shared" si="378"/>
        <v>0</v>
      </c>
      <c r="AT512" s="114">
        <f t="shared" si="372"/>
        <v>0</v>
      </c>
      <c r="AU512" s="114">
        <f t="shared" si="372"/>
        <v>0</v>
      </c>
      <c r="AV512" s="114">
        <v>0</v>
      </c>
      <c r="AW512" s="114">
        <v>0</v>
      </c>
      <c r="AX512" s="114">
        <v>0</v>
      </c>
      <c r="AY512" s="114">
        <v>0</v>
      </c>
      <c r="AZ512" s="114">
        <f t="shared" si="379"/>
        <v>0</v>
      </c>
      <c r="BA512" s="114">
        <f t="shared" si="379"/>
        <v>0</v>
      </c>
    </row>
    <row r="513" spans="2:53" ht="29.25" hidden="1">
      <c r="B513" s="73" t="str">
        <f t="shared" si="369"/>
        <v>1365000530053162</v>
      </c>
      <c r="C513" s="157">
        <v>2023</v>
      </c>
      <c r="D513" s="111">
        <v>15</v>
      </c>
      <c r="E513" s="37">
        <v>1</v>
      </c>
      <c r="F513" s="37">
        <v>3</v>
      </c>
      <c r="G513" s="37">
        <v>6</v>
      </c>
      <c r="H513" s="37">
        <v>5000</v>
      </c>
      <c r="I513" s="37">
        <v>5300</v>
      </c>
      <c r="J513" s="37">
        <v>531</v>
      </c>
      <c r="K513" s="133">
        <v>62</v>
      </c>
      <c r="L513" s="133"/>
      <c r="M513" s="113" t="s">
        <v>409</v>
      </c>
      <c r="N513" s="114">
        <f>IFERROR(VLOOKUP($B513,[5]MEX!$B$51:$S$1084,13,0),0)</f>
        <v>0</v>
      </c>
      <c r="O513" s="114">
        <f>IFERROR(VLOOKUP($B513,[5]MEX!$B$51:$S$1084,14,0),0)</f>
        <v>0</v>
      </c>
      <c r="P513" s="114">
        <f t="shared" si="368"/>
        <v>0</v>
      </c>
      <c r="Q513" s="115" t="s">
        <v>60</v>
      </c>
      <c r="R513" s="116">
        <f>IFERROR(VLOOKUP($B513,[5]MEX!$B$51:$S$1084,17,0),0)</f>
        <v>0</v>
      </c>
      <c r="S513" s="116">
        <f>IFERROR(VLOOKUP($B513,[5]MEX!$B$51:$S$1084,18,0),0)</f>
        <v>0</v>
      </c>
      <c r="T513" s="114">
        <v>0</v>
      </c>
      <c r="U513" s="114">
        <v>0</v>
      </c>
      <c r="V513" s="114">
        <v>0</v>
      </c>
      <c r="W513" s="114">
        <v>0</v>
      </c>
      <c r="X513" s="114">
        <v>0</v>
      </c>
      <c r="Y513" s="114">
        <v>0</v>
      </c>
      <c r="Z513" s="114">
        <v>0</v>
      </c>
      <c r="AA513" s="114">
        <v>0</v>
      </c>
      <c r="AB513" s="114">
        <f t="shared" si="370"/>
        <v>0</v>
      </c>
      <c r="AC513" s="114">
        <f t="shared" si="370"/>
        <v>0</v>
      </c>
      <c r="AD513" s="114">
        <f t="shared" si="373"/>
        <v>0</v>
      </c>
      <c r="AE513" s="114">
        <v>0</v>
      </c>
      <c r="AF513" s="114">
        <v>0</v>
      </c>
      <c r="AG513" s="114">
        <f t="shared" si="374"/>
        <v>0</v>
      </c>
      <c r="AH513" s="114">
        <v>0</v>
      </c>
      <c r="AI513" s="114">
        <v>0</v>
      </c>
      <c r="AJ513" s="114">
        <f t="shared" si="375"/>
        <v>0</v>
      </c>
      <c r="AK513" s="114">
        <v>0</v>
      </c>
      <c r="AL513" s="114">
        <v>0</v>
      </c>
      <c r="AM513" s="114">
        <f t="shared" si="376"/>
        <v>0</v>
      </c>
      <c r="AN513" s="114">
        <v>0</v>
      </c>
      <c r="AO513" s="114">
        <v>0</v>
      </c>
      <c r="AP513" s="114">
        <f t="shared" si="377"/>
        <v>0</v>
      </c>
      <c r="AQ513" s="114">
        <f t="shared" si="371"/>
        <v>0</v>
      </c>
      <c r="AR513" s="114">
        <f t="shared" si="371"/>
        <v>0</v>
      </c>
      <c r="AS513" s="114">
        <f t="shared" si="378"/>
        <v>0</v>
      </c>
      <c r="AT513" s="114">
        <f t="shared" si="372"/>
        <v>0</v>
      </c>
      <c r="AU513" s="114">
        <f t="shared" si="372"/>
        <v>0</v>
      </c>
      <c r="AV513" s="114">
        <v>0</v>
      </c>
      <c r="AW513" s="114">
        <v>0</v>
      </c>
      <c r="AX513" s="114">
        <v>0</v>
      </c>
      <c r="AY513" s="114">
        <v>0</v>
      </c>
      <c r="AZ513" s="114">
        <f t="shared" si="379"/>
        <v>0</v>
      </c>
      <c r="BA513" s="114">
        <f t="shared" si="379"/>
        <v>0</v>
      </c>
    </row>
    <row r="514" spans="2:53" ht="58.5" hidden="1">
      <c r="B514" s="73" t="str">
        <f t="shared" si="369"/>
        <v>1365000530053163</v>
      </c>
      <c r="C514" s="157">
        <v>2023</v>
      </c>
      <c r="D514" s="111">
        <v>15</v>
      </c>
      <c r="E514" s="37">
        <v>1</v>
      </c>
      <c r="F514" s="37">
        <v>3</v>
      </c>
      <c r="G514" s="37">
        <v>6</v>
      </c>
      <c r="H514" s="37">
        <v>5000</v>
      </c>
      <c r="I514" s="37">
        <v>5300</v>
      </c>
      <c r="J514" s="37">
        <v>531</v>
      </c>
      <c r="K514" s="133">
        <v>63</v>
      </c>
      <c r="L514" s="133"/>
      <c r="M514" s="113" t="s">
        <v>410</v>
      </c>
      <c r="N514" s="114">
        <f>IFERROR(VLOOKUP($B514,[5]MEX!$B$51:$S$1084,13,0),0)</f>
        <v>0</v>
      </c>
      <c r="O514" s="114">
        <f>IFERROR(VLOOKUP($B514,[5]MEX!$B$51:$S$1084,14,0),0)</f>
        <v>0</v>
      </c>
      <c r="P514" s="114">
        <f t="shared" si="368"/>
        <v>0</v>
      </c>
      <c r="Q514" s="115" t="s">
        <v>60</v>
      </c>
      <c r="R514" s="116">
        <f>IFERROR(VLOOKUP($B514,[5]MEX!$B$51:$S$1084,17,0),0)</f>
        <v>0</v>
      </c>
      <c r="S514" s="116">
        <f>IFERROR(VLOOKUP($B514,[5]MEX!$B$51:$S$1084,18,0),0)</f>
        <v>0</v>
      </c>
      <c r="T514" s="114">
        <v>0</v>
      </c>
      <c r="U514" s="114">
        <v>0</v>
      </c>
      <c r="V514" s="114">
        <v>0</v>
      </c>
      <c r="W514" s="114">
        <v>0</v>
      </c>
      <c r="X514" s="114">
        <v>0</v>
      </c>
      <c r="Y514" s="114">
        <v>0</v>
      </c>
      <c r="Z514" s="114">
        <v>0</v>
      </c>
      <c r="AA514" s="114">
        <v>0</v>
      </c>
      <c r="AB514" s="114">
        <f t="shared" si="370"/>
        <v>0</v>
      </c>
      <c r="AC514" s="114">
        <f t="shared" si="370"/>
        <v>0</v>
      </c>
      <c r="AD514" s="114">
        <f t="shared" si="373"/>
        <v>0</v>
      </c>
      <c r="AE514" s="114">
        <v>0</v>
      </c>
      <c r="AF514" s="114">
        <v>0</v>
      </c>
      <c r="AG514" s="114">
        <f t="shared" si="374"/>
        <v>0</v>
      </c>
      <c r="AH514" s="114">
        <v>0</v>
      </c>
      <c r="AI514" s="114">
        <v>0</v>
      </c>
      <c r="AJ514" s="114">
        <f t="shared" si="375"/>
        <v>0</v>
      </c>
      <c r="AK514" s="114">
        <v>0</v>
      </c>
      <c r="AL514" s="114">
        <v>0</v>
      </c>
      <c r="AM514" s="114">
        <f t="shared" si="376"/>
        <v>0</v>
      </c>
      <c r="AN514" s="114">
        <v>0</v>
      </c>
      <c r="AO514" s="114">
        <v>0</v>
      </c>
      <c r="AP514" s="114">
        <f t="shared" si="377"/>
        <v>0</v>
      </c>
      <c r="AQ514" s="114">
        <f t="shared" si="371"/>
        <v>0</v>
      </c>
      <c r="AR514" s="114">
        <f t="shared" si="371"/>
        <v>0</v>
      </c>
      <c r="AS514" s="114">
        <f t="shared" si="378"/>
        <v>0</v>
      </c>
      <c r="AT514" s="114">
        <f t="shared" si="372"/>
        <v>0</v>
      </c>
      <c r="AU514" s="114">
        <f t="shared" si="372"/>
        <v>0</v>
      </c>
      <c r="AV514" s="114">
        <v>0</v>
      </c>
      <c r="AW514" s="114">
        <v>0</v>
      </c>
      <c r="AX514" s="114">
        <v>0</v>
      </c>
      <c r="AY514" s="114">
        <v>0</v>
      </c>
      <c r="AZ514" s="114">
        <f t="shared" si="379"/>
        <v>0</v>
      </c>
      <c r="BA514" s="114">
        <f t="shared" si="379"/>
        <v>0</v>
      </c>
    </row>
    <row r="515" spans="2:53" ht="29.25" hidden="1">
      <c r="B515" s="73" t="str">
        <f t="shared" si="369"/>
        <v>1365000530053164</v>
      </c>
      <c r="C515" s="157">
        <v>2023</v>
      </c>
      <c r="D515" s="111">
        <v>15</v>
      </c>
      <c r="E515" s="37">
        <v>1</v>
      </c>
      <c r="F515" s="37">
        <v>3</v>
      </c>
      <c r="G515" s="37">
        <v>6</v>
      </c>
      <c r="H515" s="37">
        <v>5000</v>
      </c>
      <c r="I515" s="37">
        <v>5300</v>
      </c>
      <c r="J515" s="37">
        <v>531</v>
      </c>
      <c r="K515" s="133">
        <v>64</v>
      </c>
      <c r="L515" s="133"/>
      <c r="M515" s="113" t="s">
        <v>411</v>
      </c>
      <c r="N515" s="114">
        <f>IFERROR(VLOOKUP($B515,[5]MEX!$B$51:$S$1084,13,0),0)</f>
        <v>0</v>
      </c>
      <c r="O515" s="114">
        <f>IFERROR(VLOOKUP($B515,[5]MEX!$B$51:$S$1084,14,0),0)</f>
        <v>0</v>
      </c>
      <c r="P515" s="114">
        <f t="shared" si="368"/>
        <v>0</v>
      </c>
      <c r="Q515" s="115" t="s">
        <v>60</v>
      </c>
      <c r="R515" s="116">
        <f>IFERROR(VLOOKUP($B515,[5]MEX!$B$51:$S$1084,17,0),0)</f>
        <v>0</v>
      </c>
      <c r="S515" s="116">
        <f>IFERROR(VLOOKUP($B515,[5]MEX!$B$51:$S$1084,18,0),0)</f>
        <v>0</v>
      </c>
      <c r="T515" s="114">
        <v>0</v>
      </c>
      <c r="U515" s="114">
        <v>0</v>
      </c>
      <c r="V515" s="114">
        <v>0</v>
      </c>
      <c r="W515" s="114">
        <v>0</v>
      </c>
      <c r="X515" s="114">
        <v>0</v>
      </c>
      <c r="Y515" s="114">
        <v>0</v>
      </c>
      <c r="Z515" s="114">
        <v>0</v>
      </c>
      <c r="AA515" s="114">
        <v>0</v>
      </c>
      <c r="AB515" s="114">
        <f t="shared" si="370"/>
        <v>0</v>
      </c>
      <c r="AC515" s="114">
        <f t="shared" si="370"/>
        <v>0</v>
      </c>
      <c r="AD515" s="114">
        <f t="shared" si="373"/>
        <v>0</v>
      </c>
      <c r="AE515" s="114">
        <v>0</v>
      </c>
      <c r="AF515" s="114">
        <v>0</v>
      </c>
      <c r="AG515" s="114">
        <f t="shared" si="374"/>
        <v>0</v>
      </c>
      <c r="AH515" s="114">
        <v>0</v>
      </c>
      <c r="AI515" s="114">
        <v>0</v>
      </c>
      <c r="AJ515" s="114">
        <f t="shared" si="375"/>
        <v>0</v>
      </c>
      <c r="AK515" s="114">
        <v>0</v>
      </c>
      <c r="AL515" s="114">
        <v>0</v>
      </c>
      <c r="AM515" s="114">
        <f t="shared" si="376"/>
        <v>0</v>
      </c>
      <c r="AN515" s="114">
        <v>0</v>
      </c>
      <c r="AO515" s="114">
        <v>0</v>
      </c>
      <c r="AP515" s="114">
        <f t="shared" si="377"/>
        <v>0</v>
      </c>
      <c r="AQ515" s="114">
        <f t="shared" si="371"/>
        <v>0</v>
      </c>
      <c r="AR515" s="114">
        <f t="shared" si="371"/>
        <v>0</v>
      </c>
      <c r="AS515" s="114">
        <f t="shared" si="378"/>
        <v>0</v>
      </c>
      <c r="AT515" s="114">
        <f t="shared" si="372"/>
        <v>0</v>
      </c>
      <c r="AU515" s="114">
        <f t="shared" si="372"/>
        <v>0</v>
      </c>
      <c r="AV515" s="114">
        <v>0</v>
      </c>
      <c r="AW515" s="114">
        <v>0</v>
      </c>
      <c r="AX515" s="114">
        <v>0</v>
      </c>
      <c r="AY515" s="114">
        <v>0</v>
      </c>
      <c r="AZ515" s="114">
        <f t="shared" si="379"/>
        <v>0</v>
      </c>
      <c r="BA515" s="114">
        <f t="shared" si="379"/>
        <v>0</v>
      </c>
    </row>
    <row r="516" spans="2:53" ht="58.5" hidden="1">
      <c r="B516" s="73" t="str">
        <f t="shared" si="369"/>
        <v>1365000530053165</v>
      </c>
      <c r="C516" s="157">
        <v>2023</v>
      </c>
      <c r="D516" s="111">
        <v>15</v>
      </c>
      <c r="E516" s="37">
        <v>1</v>
      </c>
      <c r="F516" s="37">
        <v>3</v>
      </c>
      <c r="G516" s="37">
        <v>6</v>
      </c>
      <c r="H516" s="37">
        <v>5000</v>
      </c>
      <c r="I516" s="37">
        <v>5300</v>
      </c>
      <c r="J516" s="37">
        <v>531</v>
      </c>
      <c r="K516" s="133">
        <v>65</v>
      </c>
      <c r="L516" s="133"/>
      <c r="M516" s="113" t="s">
        <v>412</v>
      </c>
      <c r="N516" s="114">
        <f>IFERROR(VLOOKUP($B516,[5]MEX!$B$51:$S$1084,13,0),0)</f>
        <v>0</v>
      </c>
      <c r="O516" s="114">
        <f>IFERROR(VLOOKUP($B516,[5]MEX!$B$51:$S$1084,14,0),0)</f>
        <v>0</v>
      </c>
      <c r="P516" s="114">
        <f t="shared" si="368"/>
        <v>0</v>
      </c>
      <c r="Q516" s="115" t="s">
        <v>60</v>
      </c>
      <c r="R516" s="116">
        <f>IFERROR(VLOOKUP($B516,[5]MEX!$B$51:$S$1084,17,0),0)</f>
        <v>0</v>
      </c>
      <c r="S516" s="116">
        <f>IFERROR(VLOOKUP($B516,[5]MEX!$B$51:$S$1084,18,0),0)</f>
        <v>0</v>
      </c>
      <c r="T516" s="114">
        <v>0</v>
      </c>
      <c r="U516" s="114">
        <v>0</v>
      </c>
      <c r="V516" s="114">
        <v>0</v>
      </c>
      <c r="W516" s="114">
        <v>0</v>
      </c>
      <c r="X516" s="114">
        <v>0</v>
      </c>
      <c r="Y516" s="114">
        <v>0</v>
      </c>
      <c r="Z516" s="114">
        <v>0</v>
      </c>
      <c r="AA516" s="114">
        <v>0</v>
      </c>
      <c r="AB516" s="114">
        <f t="shared" ref="AB516:AC547" si="380">N516+T516-X516</f>
        <v>0</v>
      </c>
      <c r="AC516" s="114">
        <f t="shared" si="380"/>
        <v>0</v>
      </c>
      <c r="AD516" s="114">
        <f t="shared" si="373"/>
        <v>0</v>
      </c>
      <c r="AE516" s="114">
        <v>0</v>
      </c>
      <c r="AF516" s="114">
        <v>0</v>
      </c>
      <c r="AG516" s="114">
        <f t="shared" si="374"/>
        <v>0</v>
      </c>
      <c r="AH516" s="114">
        <v>0</v>
      </c>
      <c r="AI516" s="114">
        <v>0</v>
      </c>
      <c r="AJ516" s="114">
        <f t="shared" si="375"/>
        <v>0</v>
      </c>
      <c r="AK516" s="114">
        <v>0</v>
      </c>
      <c r="AL516" s="114">
        <v>0</v>
      </c>
      <c r="AM516" s="114">
        <f t="shared" si="376"/>
        <v>0</v>
      </c>
      <c r="AN516" s="114">
        <v>0</v>
      </c>
      <c r="AO516" s="114">
        <v>0</v>
      </c>
      <c r="AP516" s="114">
        <f t="shared" si="377"/>
        <v>0</v>
      </c>
      <c r="AQ516" s="114">
        <f t="shared" ref="AQ516:AR547" si="381">AB516-AE516-AH516-AK516-AN516</f>
        <v>0</v>
      </c>
      <c r="AR516" s="114">
        <f t="shared" si="381"/>
        <v>0</v>
      </c>
      <c r="AS516" s="114">
        <f t="shared" si="378"/>
        <v>0</v>
      </c>
      <c r="AT516" s="114">
        <f t="shared" ref="AT516:AU547" si="382">R516+V516-Z516</f>
        <v>0</v>
      </c>
      <c r="AU516" s="114">
        <f t="shared" si="382"/>
        <v>0</v>
      </c>
      <c r="AV516" s="114">
        <v>0</v>
      </c>
      <c r="AW516" s="114">
        <v>0</v>
      </c>
      <c r="AX516" s="114">
        <v>0</v>
      </c>
      <c r="AY516" s="114">
        <v>0</v>
      </c>
      <c r="AZ516" s="114">
        <f t="shared" si="379"/>
        <v>0</v>
      </c>
      <c r="BA516" s="114">
        <f t="shared" si="379"/>
        <v>0</v>
      </c>
    </row>
    <row r="517" spans="2:53" ht="58.5" hidden="1">
      <c r="B517" s="73" t="str">
        <f t="shared" si="369"/>
        <v>1365000530053166</v>
      </c>
      <c r="C517" s="157">
        <v>2023</v>
      </c>
      <c r="D517" s="111">
        <v>15</v>
      </c>
      <c r="E517" s="37">
        <v>1</v>
      </c>
      <c r="F517" s="37">
        <v>3</v>
      </c>
      <c r="G517" s="37">
        <v>6</v>
      </c>
      <c r="H517" s="37">
        <v>5000</v>
      </c>
      <c r="I517" s="37">
        <v>5300</v>
      </c>
      <c r="J517" s="37">
        <v>531</v>
      </c>
      <c r="K517" s="133">
        <v>66</v>
      </c>
      <c r="L517" s="133"/>
      <c r="M517" s="113" t="s">
        <v>413</v>
      </c>
      <c r="N517" s="114">
        <f>IFERROR(VLOOKUP($B517,[5]MEX!$B$51:$S$1084,13,0),0)</f>
        <v>0</v>
      </c>
      <c r="O517" s="114">
        <f>IFERROR(VLOOKUP($B517,[5]MEX!$B$51:$S$1084,14,0),0)</f>
        <v>0</v>
      </c>
      <c r="P517" s="114">
        <f t="shared" si="368"/>
        <v>0</v>
      </c>
      <c r="Q517" s="115" t="s">
        <v>60</v>
      </c>
      <c r="R517" s="116">
        <f>IFERROR(VLOOKUP($B517,[5]MEX!$B$51:$S$1084,17,0),0)</f>
        <v>0</v>
      </c>
      <c r="S517" s="116">
        <f>IFERROR(VLOOKUP($B517,[5]MEX!$B$51:$S$1084,18,0),0)</f>
        <v>0</v>
      </c>
      <c r="T517" s="114">
        <v>0</v>
      </c>
      <c r="U517" s="114">
        <v>0</v>
      </c>
      <c r="V517" s="114">
        <v>0</v>
      </c>
      <c r="W517" s="114">
        <v>0</v>
      </c>
      <c r="X517" s="114">
        <v>0</v>
      </c>
      <c r="Y517" s="114">
        <v>0</v>
      </c>
      <c r="Z517" s="114">
        <v>0</v>
      </c>
      <c r="AA517" s="114">
        <v>0</v>
      </c>
      <c r="AB517" s="114">
        <f t="shared" si="380"/>
        <v>0</v>
      </c>
      <c r="AC517" s="114">
        <f t="shared" si="380"/>
        <v>0</v>
      </c>
      <c r="AD517" s="114">
        <f t="shared" si="373"/>
        <v>0</v>
      </c>
      <c r="AE517" s="114">
        <v>0</v>
      </c>
      <c r="AF517" s="114">
        <v>0</v>
      </c>
      <c r="AG517" s="114">
        <f t="shared" si="374"/>
        <v>0</v>
      </c>
      <c r="AH517" s="114">
        <v>0</v>
      </c>
      <c r="AI517" s="114">
        <v>0</v>
      </c>
      <c r="AJ517" s="114">
        <f t="shared" si="375"/>
        <v>0</v>
      </c>
      <c r="AK517" s="114">
        <v>0</v>
      </c>
      <c r="AL517" s="114">
        <v>0</v>
      </c>
      <c r="AM517" s="114">
        <f t="shared" si="376"/>
        <v>0</v>
      </c>
      <c r="AN517" s="114">
        <v>0</v>
      </c>
      <c r="AO517" s="114">
        <v>0</v>
      </c>
      <c r="AP517" s="114">
        <f t="shared" si="377"/>
        <v>0</v>
      </c>
      <c r="AQ517" s="114">
        <f t="shared" si="381"/>
        <v>0</v>
      </c>
      <c r="AR517" s="114">
        <f t="shared" si="381"/>
        <v>0</v>
      </c>
      <c r="AS517" s="114">
        <f t="shared" si="378"/>
        <v>0</v>
      </c>
      <c r="AT517" s="114">
        <f t="shared" si="382"/>
        <v>0</v>
      </c>
      <c r="AU517" s="114">
        <f t="shared" si="382"/>
        <v>0</v>
      </c>
      <c r="AV517" s="114">
        <v>0</v>
      </c>
      <c r="AW517" s="114">
        <v>0</v>
      </c>
      <c r="AX517" s="114">
        <v>0</v>
      </c>
      <c r="AY517" s="114">
        <v>0</v>
      </c>
      <c r="AZ517" s="114">
        <f t="shared" si="379"/>
        <v>0</v>
      </c>
      <c r="BA517" s="114">
        <f t="shared" si="379"/>
        <v>0</v>
      </c>
    </row>
    <row r="518" spans="2:53" ht="58.5" hidden="1">
      <c r="B518" s="73" t="str">
        <f t="shared" si="369"/>
        <v>1365000530053167</v>
      </c>
      <c r="C518" s="157">
        <v>2023</v>
      </c>
      <c r="D518" s="111">
        <v>15</v>
      </c>
      <c r="E518" s="37">
        <v>1</v>
      </c>
      <c r="F518" s="37">
        <v>3</v>
      </c>
      <c r="G518" s="37">
        <v>6</v>
      </c>
      <c r="H518" s="37">
        <v>5000</v>
      </c>
      <c r="I518" s="37">
        <v>5300</v>
      </c>
      <c r="J518" s="37">
        <v>531</v>
      </c>
      <c r="K518" s="133">
        <v>67</v>
      </c>
      <c r="L518" s="133"/>
      <c r="M518" s="113" t="s">
        <v>414</v>
      </c>
      <c r="N518" s="114">
        <f>IFERROR(VLOOKUP($B518,[5]MEX!$B$51:$S$1084,13,0),0)</f>
        <v>0</v>
      </c>
      <c r="O518" s="114">
        <f>IFERROR(VLOOKUP($B518,[5]MEX!$B$51:$S$1084,14,0),0)</f>
        <v>0</v>
      </c>
      <c r="P518" s="114">
        <f t="shared" si="368"/>
        <v>0</v>
      </c>
      <c r="Q518" s="115" t="s">
        <v>60</v>
      </c>
      <c r="R518" s="116">
        <f>IFERROR(VLOOKUP($B518,[5]MEX!$B$51:$S$1084,17,0),0)</f>
        <v>0</v>
      </c>
      <c r="S518" s="116">
        <f>IFERROR(VLOOKUP($B518,[5]MEX!$B$51:$S$1084,18,0),0)</f>
        <v>0</v>
      </c>
      <c r="T518" s="114">
        <v>0</v>
      </c>
      <c r="U518" s="114">
        <v>0</v>
      </c>
      <c r="V518" s="114">
        <v>0</v>
      </c>
      <c r="W518" s="114">
        <v>0</v>
      </c>
      <c r="X518" s="114">
        <v>0</v>
      </c>
      <c r="Y518" s="114">
        <v>0</v>
      </c>
      <c r="Z518" s="114">
        <v>0</v>
      </c>
      <c r="AA518" s="114">
        <v>0</v>
      </c>
      <c r="AB518" s="114">
        <f t="shared" si="380"/>
        <v>0</v>
      </c>
      <c r="AC518" s="114">
        <f t="shared" si="380"/>
        <v>0</v>
      </c>
      <c r="AD518" s="114">
        <f t="shared" si="373"/>
        <v>0</v>
      </c>
      <c r="AE518" s="114">
        <v>0</v>
      </c>
      <c r="AF518" s="114">
        <v>0</v>
      </c>
      <c r="AG518" s="114">
        <f t="shared" si="374"/>
        <v>0</v>
      </c>
      <c r="AH518" s="114">
        <v>0</v>
      </c>
      <c r="AI518" s="114">
        <v>0</v>
      </c>
      <c r="AJ518" s="114">
        <f t="shared" si="375"/>
        <v>0</v>
      </c>
      <c r="AK518" s="114">
        <v>0</v>
      </c>
      <c r="AL518" s="114">
        <v>0</v>
      </c>
      <c r="AM518" s="114">
        <f t="shared" si="376"/>
        <v>0</v>
      </c>
      <c r="AN518" s="114">
        <v>0</v>
      </c>
      <c r="AO518" s="114">
        <v>0</v>
      </c>
      <c r="AP518" s="114">
        <f t="shared" si="377"/>
        <v>0</v>
      </c>
      <c r="AQ518" s="114">
        <f t="shared" si="381"/>
        <v>0</v>
      </c>
      <c r="AR518" s="114">
        <f t="shared" si="381"/>
        <v>0</v>
      </c>
      <c r="AS518" s="114">
        <f t="shared" si="378"/>
        <v>0</v>
      </c>
      <c r="AT518" s="114">
        <f t="shared" si="382"/>
        <v>0</v>
      </c>
      <c r="AU518" s="114">
        <f t="shared" si="382"/>
        <v>0</v>
      </c>
      <c r="AV518" s="114">
        <v>0</v>
      </c>
      <c r="AW518" s="114">
        <v>0</v>
      </c>
      <c r="AX518" s="114">
        <v>0</v>
      </c>
      <c r="AY518" s="114">
        <v>0</v>
      </c>
      <c r="AZ518" s="114">
        <f t="shared" si="379"/>
        <v>0</v>
      </c>
      <c r="BA518" s="114">
        <f t="shared" si="379"/>
        <v>0</v>
      </c>
    </row>
    <row r="519" spans="2:53" ht="58.5" hidden="1">
      <c r="B519" s="73" t="str">
        <f t="shared" si="369"/>
        <v>1365000530053168</v>
      </c>
      <c r="C519" s="157">
        <v>2023</v>
      </c>
      <c r="D519" s="111">
        <v>15</v>
      </c>
      <c r="E519" s="37">
        <v>1</v>
      </c>
      <c r="F519" s="37">
        <v>3</v>
      </c>
      <c r="G519" s="37">
        <v>6</v>
      </c>
      <c r="H519" s="37">
        <v>5000</v>
      </c>
      <c r="I519" s="37">
        <v>5300</v>
      </c>
      <c r="J519" s="37">
        <v>531</v>
      </c>
      <c r="K519" s="133">
        <v>68</v>
      </c>
      <c r="L519" s="133"/>
      <c r="M519" s="113" t="s">
        <v>415</v>
      </c>
      <c r="N519" s="114">
        <f>IFERROR(VLOOKUP($B519,[5]MEX!$B$51:$S$1084,13,0),0)</f>
        <v>0</v>
      </c>
      <c r="O519" s="114">
        <f>IFERROR(VLOOKUP($B519,[5]MEX!$B$51:$S$1084,14,0),0)</f>
        <v>0</v>
      </c>
      <c r="P519" s="114">
        <f t="shared" si="368"/>
        <v>0</v>
      </c>
      <c r="Q519" s="115" t="s">
        <v>60</v>
      </c>
      <c r="R519" s="116">
        <f>IFERROR(VLOOKUP($B519,[5]MEX!$B$51:$S$1084,17,0),0)</f>
        <v>0</v>
      </c>
      <c r="S519" s="116">
        <f>IFERROR(VLOOKUP($B519,[5]MEX!$B$51:$S$1084,18,0),0)</f>
        <v>0</v>
      </c>
      <c r="T519" s="114">
        <v>0</v>
      </c>
      <c r="U519" s="114">
        <v>0</v>
      </c>
      <c r="V519" s="114">
        <v>0</v>
      </c>
      <c r="W519" s="114">
        <v>0</v>
      </c>
      <c r="X519" s="114">
        <v>0</v>
      </c>
      <c r="Y519" s="114">
        <v>0</v>
      </c>
      <c r="Z519" s="114">
        <v>0</v>
      </c>
      <c r="AA519" s="114">
        <v>0</v>
      </c>
      <c r="AB519" s="114">
        <f t="shared" si="380"/>
        <v>0</v>
      </c>
      <c r="AC519" s="114">
        <f t="shared" si="380"/>
        <v>0</v>
      </c>
      <c r="AD519" s="114">
        <f t="shared" si="373"/>
        <v>0</v>
      </c>
      <c r="AE519" s="114">
        <v>0</v>
      </c>
      <c r="AF519" s="114">
        <v>0</v>
      </c>
      <c r="AG519" s="114">
        <f t="shared" si="374"/>
        <v>0</v>
      </c>
      <c r="AH519" s="114">
        <v>0</v>
      </c>
      <c r="AI519" s="114">
        <v>0</v>
      </c>
      <c r="AJ519" s="114">
        <f t="shared" si="375"/>
        <v>0</v>
      </c>
      <c r="AK519" s="114">
        <v>0</v>
      </c>
      <c r="AL519" s="114">
        <v>0</v>
      </c>
      <c r="AM519" s="114">
        <f t="shared" si="376"/>
        <v>0</v>
      </c>
      <c r="AN519" s="114">
        <v>0</v>
      </c>
      <c r="AO519" s="114">
        <v>0</v>
      </c>
      <c r="AP519" s="114">
        <f t="shared" si="377"/>
        <v>0</v>
      </c>
      <c r="AQ519" s="114">
        <f t="shared" si="381"/>
        <v>0</v>
      </c>
      <c r="AR519" s="114">
        <f t="shared" si="381"/>
        <v>0</v>
      </c>
      <c r="AS519" s="114">
        <f t="shared" si="378"/>
        <v>0</v>
      </c>
      <c r="AT519" s="114">
        <f t="shared" si="382"/>
        <v>0</v>
      </c>
      <c r="AU519" s="114">
        <f t="shared" si="382"/>
        <v>0</v>
      </c>
      <c r="AV519" s="114">
        <v>0</v>
      </c>
      <c r="AW519" s="114">
        <v>0</v>
      </c>
      <c r="AX519" s="114">
        <v>0</v>
      </c>
      <c r="AY519" s="114">
        <v>0</v>
      </c>
      <c r="AZ519" s="114">
        <f t="shared" si="379"/>
        <v>0</v>
      </c>
      <c r="BA519" s="114">
        <f t="shared" si="379"/>
        <v>0</v>
      </c>
    </row>
    <row r="520" spans="2:53" ht="117" hidden="1">
      <c r="B520" s="73" t="str">
        <f t="shared" si="369"/>
        <v>1365000530053169</v>
      </c>
      <c r="C520" s="157">
        <v>2023</v>
      </c>
      <c r="D520" s="111">
        <v>15</v>
      </c>
      <c r="E520" s="37">
        <v>1</v>
      </c>
      <c r="F520" s="37">
        <v>3</v>
      </c>
      <c r="G520" s="37">
        <v>6</v>
      </c>
      <c r="H520" s="37">
        <v>5000</v>
      </c>
      <c r="I520" s="37">
        <v>5300</v>
      </c>
      <c r="J520" s="37">
        <v>531</v>
      </c>
      <c r="K520" s="133">
        <v>69</v>
      </c>
      <c r="L520" s="133"/>
      <c r="M520" s="113" t="s">
        <v>416</v>
      </c>
      <c r="N520" s="114">
        <f>IFERROR(VLOOKUP($B520,[5]MEX!$B$51:$S$1084,13,0),0)</f>
        <v>0</v>
      </c>
      <c r="O520" s="114">
        <f>IFERROR(VLOOKUP($B520,[5]MEX!$B$51:$S$1084,14,0),0)</f>
        <v>0</v>
      </c>
      <c r="P520" s="114">
        <f t="shared" si="368"/>
        <v>0</v>
      </c>
      <c r="Q520" s="115" t="s">
        <v>60</v>
      </c>
      <c r="R520" s="116">
        <f>IFERROR(VLOOKUP($B520,[5]MEX!$B$51:$S$1084,17,0),0)</f>
        <v>0</v>
      </c>
      <c r="S520" s="116">
        <f>IFERROR(VLOOKUP($B520,[5]MEX!$B$51:$S$1084,18,0),0)</f>
        <v>0</v>
      </c>
      <c r="T520" s="114">
        <v>0</v>
      </c>
      <c r="U520" s="114">
        <v>0</v>
      </c>
      <c r="V520" s="114">
        <v>0</v>
      </c>
      <c r="W520" s="114">
        <v>0</v>
      </c>
      <c r="X520" s="114">
        <v>0</v>
      </c>
      <c r="Y520" s="114">
        <v>0</v>
      </c>
      <c r="Z520" s="114">
        <v>0</v>
      </c>
      <c r="AA520" s="114">
        <v>0</v>
      </c>
      <c r="AB520" s="114">
        <f t="shared" si="380"/>
        <v>0</v>
      </c>
      <c r="AC520" s="114">
        <f t="shared" si="380"/>
        <v>0</v>
      </c>
      <c r="AD520" s="114">
        <f t="shared" si="373"/>
        <v>0</v>
      </c>
      <c r="AE520" s="114">
        <v>0</v>
      </c>
      <c r="AF520" s="114">
        <v>0</v>
      </c>
      <c r="AG520" s="114">
        <f t="shared" si="374"/>
        <v>0</v>
      </c>
      <c r="AH520" s="114">
        <v>0</v>
      </c>
      <c r="AI520" s="114">
        <v>0</v>
      </c>
      <c r="AJ520" s="114">
        <f t="shared" si="375"/>
        <v>0</v>
      </c>
      <c r="AK520" s="114">
        <v>0</v>
      </c>
      <c r="AL520" s="114">
        <v>0</v>
      </c>
      <c r="AM520" s="114">
        <f t="shared" si="376"/>
        <v>0</v>
      </c>
      <c r="AN520" s="114">
        <v>0</v>
      </c>
      <c r="AO520" s="114">
        <v>0</v>
      </c>
      <c r="AP520" s="114">
        <f t="shared" si="377"/>
        <v>0</v>
      </c>
      <c r="AQ520" s="114">
        <f t="shared" si="381"/>
        <v>0</v>
      </c>
      <c r="AR520" s="114">
        <f t="shared" si="381"/>
        <v>0</v>
      </c>
      <c r="AS520" s="114">
        <f t="shared" si="378"/>
        <v>0</v>
      </c>
      <c r="AT520" s="114">
        <f t="shared" si="382"/>
        <v>0</v>
      </c>
      <c r="AU520" s="114">
        <f t="shared" si="382"/>
        <v>0</v>
      </c>
      <c r="AV520" s="114">
        <v>0</v>
      </c>
      <c r="AW520" s="114">
        <v>0</v>
      </c>
      <c r="AX520" s="114">
        <v>0</v>
      </c>
      <c r="AY520" s="114">
        <v>0</v>
      </c>
      <c r="AZ520" s="114">
        <f t="shared" si="379"/>
        <v>0</v>
      </c>
      <c r="BA520" s="114">
        <f t="shared" si="379"/>
        <v>0</v>
      </c>
    </row>
    <row r="521" spans="2:53" ht="29.25" hidden="1">
      <c r="B521" s="73" t="str">
        <f t="shared" si="369"/>
        <v>1365000530053170</v>
      </c>
      <c r="C521" s="157">
        <v>2023</v>
      </c>
      <c r="D521" s="111">
        <v>15</v>
      </c>
      <c r="E521" s="37">
        <v>1</v>
      </c>
      <c r="F521" s="37">
        <v>3</v>
      </c>
      <c r="G521" s="37">
        <v>6</v>
      </c>
      <c r="H521" s="37">
        <v>5000</v>
      </c>
      <c r="I521" s="37">
        <v>5300</v>
      </c>
      <c r="J521" s="37">
        <v>531</v>
      </c>
      <c r="K521" s="133">
        <v>70</v>
      </c>
      <c r="L521" s="133"/>
      <c r="M521" s="113" t="s">
        <v>417</v>
      </c>
      <c r="N521" s="114">
        <f>IFERROR(VLOOKUP($B521,[5]MEX!$B$51:$S$1084,13,0),0)</f>
        <v>0</v>
      </c>
      <c r="O521" s="114">
        <f>IFERROR(VLOOKUP($B521,[5]MEX!$B$51:$S$1084,14,0),0)</f>
        <v>0</v>
      </c>
      <c r="P521" s="114">
        <f t="shared" si="368"/>
        <v>0</v>
      </c>
      <c r="Q521" s="115" t="s">
        <v>60</v>
      </c>
      <c r="R521" s="116">
        <f>IFERROR(VLOOKUP($B521,[5]MEX!$B$51:$S$1084,17,0),0)</f>
        <v>0</v>
      </c>
      <c r="S521" s="116">
        <f>IFERROR(VLOOKUP($B521,[5]MEX!$B$51:$S$1084,18,0),0)</f>
        <v>0</v>
      </c>
      <c r="T521" s="114">
        <v>0</v>
      </c>
      <c r="U521" s="114">
        <v>0</v>
      </c>
      <c r="V521" s="114">
        <v>0</v>
      </c>
      <c r="W521" s="114">
        <v>0</v>
      </c>
      <c r="X521" s="114">
        <v>0</v>
      </c>
      <c r="Y521" s="114">
        <v>0</v>
      </c>
      <c r="Z521" s="114">
        <v>0</v>
      </c>
      <c r="AA521" s="114">
        <v>0</v>
      </c>
      <c r="AB521" s="114">
        <f t="shared" si="380"/>
        <v>0</v>
      </c>
      <c r="AC521" s="114">
        <f t="shared" si="380"/>
        <v>0</v>
      </c>
      <c r="AD521" s="114">
        <f t="shared" si="373"/>
        <v>0</v>
      </c>
      <c r="AE521" s="114">
        <v>0</v>
      </c>
      <c r="AF521" s="114">
        <v>0</v>
      </c>
      <c r="AG521" s="114">
        <f t="shared" si="374"/>
        <v>0</v>
      </c>
      <c r="AH521" s="114">
        <v>0</v>
      </c>
      <c r="AI521" s="114">
        <v>0</v>
      </c>
      <c r="AJ521" s="114">
        <f t="shared" si="375"/>
        <v>0</v>
      </c>
      <c r="AK521" s="114">
        <v>0</v>
      </c>
      <c r="AL521" s="114">
        <v>0</v>
      </c>
      <c r="AM521" s="114">
        <f t="shared" si="376"/>
        <v>0</v>
      </c>
      <c r="AN521" s="114">
        <v>0</v>
      </c>
      <c r="AO521" s="114">
        <v>0</v>
      </c>
      <c r="AP521" s="114">
        <f t="shared" si="377"/>
        <v>0</v>
      </c>
      <c r="AQ521" s="114">
        <f t="shared" si="381"/>
        <v>0</v>
      </c>
      <c r="AR521" s="114">
        <f t="shared" si="381"/>
        <v>0</v>
      </c>
      <c r="AS521" s="114">
        <f t="shared" si="378"/>
        <v>0</v>
      </c>
      <c r="AT521" s="114">
        <f t="shared" si="382"/>
        <v>0</v>
      </c>
      <c r="AU521" s="114">
        <f t="shared" si="382"/>
        <v>0</v>
      </c>
      <c r="AV521" s="114">
        <v>0</v>
      </c>
      <c r="AW521" s="114">
        <v>0</v>
      </c>
      <c r="AX521" s="114">
        <v>0</v>
      </c>
      <c r="AY521" s="114">
        <v>0</v>
      </c>
      <c r="AZ521" s="114">
        <f t="shared" si="379"/>
        <v>0</v>
      </c>
      <c r="BA521" s="114">
        <f t="shared" si="379"/>
        <v>0</v>
      </c>
    </row>
    <row r="522" spans="2:53" ht="29.25" hidden="1">
      <c r="B522" s="73" t="str">
        <f t="shared" si="369"/>
        <v>1365000530053171</v>
      </c>
      <c r="C522" s="157">
        <v>2023</v>
      </c>
      <c r="D522" s="111">
        <v>15</v>
      </c>
      <c r="E522" s="37">
        <v>1</v>
      </c>
      <c r="F522" s="37">
        <v>3</v>
      </c>
      <c r="G522" s="37">
        <v>6</v>
      </c>
      <c r="H522" s="37">
        <v>5000</v>
      </c>
      <c r="I522" s="37">
        <v>5300</v>
      </c>
      <c r="J522" s="37">
        <v>531</v>
      </c>
      <c r="K522" s="133">
        <v>71</v>
      </c>
      <c r="L522" s="133"/>
      <c r="M522" s="113" t="s">
        <v>418</v>
      </c>
      <c r="N522" s="114">
        <f>IFERROR(VLOOKUP($B522,[5]MEX!$B$51:$S$1084,13,0),0)</f>
        <v>0</v>
      </c>
      <c r="O522" s="114">
        <f>IFERROR(VLOOKUP($B522,[5]MEX!$B$51:$S$1084,14,0),0)</f>
        <v>0</v>
      </c>
      <c r="P522" s="114">
        <f t="shared" ref="P522:P585" si="383">+O522+N522</f>
        <v>0</v>
      </c>
      <c r="Q522" s="115" t="s">
        <v>60</v>
      </c>
      <c r="R522" s="116">
        <f>IFERROR(VLOOKUP($B522,[5]MEX!$B$51:$S$1084,17,0),0)</f>
        <v>0</v>
      </c>
      <c r="S522" s="116">
        <f>IFERROR(VLOOKUP($B522,[5]MEX!$B$51:$S$1084,18,0),0)</f>
        <v>0</v>
      </c>
      <c r="T522" s="114">
        <v>0</v>
      </c>
      <c r="U522" s="114">
        <v>0</v>
      </c>
      <c r="V522" s="114">
        <v>0</v>
      </c>
      <c r="W522" s="114">
        <v>0</v>
      </c>
      <c r="X522" s="114">
        <v>0</v>
      </c>
      <c r="Y522" s="114">
        <v>0</v>
      </c>
      <c r="Z522" s="114">
        <v>0</v>
      </c>
      <c r="AA522" s="114">
        <v>0</v>
      </c>
      <c r="AB522" s="114">
        <f t="shared" si="380"/>
        <v>0</v>
      </c>
      <c r="AC522" s="114">
        <f t="shared" si="380"/>
        <v>0</v>
      </c>
      <c r="AD522" s="114">
        <f t="shared" si="373"/>
        <v>0</v>
      </c>
      <c r="AE522" s="114">
        <v>0</v>
      </c>
      <c r="AF522" s="114">
        <v>0</v>
      </c>
      <c r="AG522" s="114">
        <f t="shared" si="374"/>
        <v>0</v>
      </c>
      <c r="AH522" s="114">
        <v>0</v>
      </c>
      <c r="AI522" s="114">
        <v>0</v>
      </c>
      <c r="AJ522" s="114">
        <f t="shared" si="375"/>
        <v>0</v>
      </c>
      <c r="AK522" s="114">
        <v>0</v>
      </c>
      <c r="AL522" s="114">
        <v>0</v>
      </c>
      <c r="AM522" s="114">
        <f t="shared" si="376"/>
        <v>0</v>
      </c>
      <c r="AN522" s="114">
        <v>0</v>
      </c>
      <c r="AO522" s="114">
        <v>0</v>
      </c>
      <c r="AP522" s="114">
        <f t="shared" si="377"/>
        <v>0</v>
      </c>
      <c r="AQ522" s="114">
        <f t="shared" si="381"/>
        <v>0</v>
      </c>
      <c r="AR522" s="114">
        <f t="shared" si="381"/>
        <v>0</v>
      </c>
      <c r="AS522" s="114">
        <f t="shared" si="378"/>
        <v>0</v>
      </c>
      <c r="AT522" s="114">
        <f t="shared" si="382"/>
        <v>0</v>
      </c>
      <c r="AU522" s="114">
        <f t="shared" si="382"/>
        <v>0</v>
      </c>
      <c r="AV522" s="114">
        <v>0</v>
      </c>
      <c r="AW522" s="114">
        <v>0</v>
      </c>
      <c r="AX522" s="114">
        <v>0</v>
      </c>
      <c r="AY522" s="114">
        <v>0</v>
      </c>
      <c r="AZ522" s="114">
        <f t="shared" si="379"/>
        <v>0</v>
      </c>
      <c r="BA522" s="114">
        <f t="shared" si="379"/>
        <v>0</v>
      </c>
    </row>
    <row r="523" spans="2:53" ht="29.25" hidden="1">
      <c r="B523" s="73" t="str">
        <f t="shared" si="369"/>
        <v>1365000530053172</v>
      </c>
      <c r="C523" s="157">
        <v>2023</v>
      </c>
      <c r="D523" s="111">
        <v>15</v>
      </c>
      <c r="E523" s="37">
        <v>1</v>
      </c>
      <c r="F523" s="37">
        <v>3</v>
      </c>
      <c r="G523" s="37">
        <v>6</v>
      </c>
      <c r="H523" s="37">
        <v>5000</v>
      </c>
      <c r="I523" s="37">
        <v>5300</v>
      </c>
      <c r="J523" s="37">
        <v>531</v>
      </c>
      <c r="K523" s="133">
        <v>72</v>
      </c>
      <c r="L523" s="133"/>
      <c r="M523" s="113" t="s">
        <v>419</v>
      </c>
      <c r="N523" s="114">
        <f>IFERROR(VLOOKUP($B523,[5]MEX!$B$51:$S$1084,13,0),0)</f>
        <v>0</v>
      </c>
      <c r="O523" s="114">
        <f>IFERROR(VLOOKUP($B523,[5]MEX!$B$51:$S$1084,14,0),0)</f>
        <v>0</v>
      </c>
      <c r="P523" s="114">
        <f t="shared" si="383"/>
        <v>0</v>
      </c>
      <c r="Q523" s="115" t="s">
        <v>60</v>
      </c>
      <c r="R523" s="116">
        <f>IFERROR(VLOOKUP($B523,[5]MEX!$B$51:$S$1084,17,0),0)</f>
        <v>0</v>
      </c>
      <c r="S523" s="116">
        <f>IFERROR(VLOOKUP($B523,[5]MEX!$B$51:$S$1084,18,0),0)</f>
        <v>0</v>
      </c>
      <c r="T523" s="114">
        <v>0</v>
      </c>
      <c r="U523" s="114">
        <v>0</v>
      </c>
      <c r="V523" s="114">
        <v>0</v>
      </c>
      <c r="W523" s="114">
        <v>0</v>
      </c>
      <c r="X523" s="114">
        <v>0</v>
      </c>
      <c r="Y523" s="114">
        <v>0</v>
      </c>
      <c r="Z523" s="114">
        <v>0</v>
      </c>
      <c r="AA523" s="114">
        <v>0</v>
      </c>
      <c r="AB523" s="114">
        <f t="shared" si="380"/>
        <v>0</v>
      </c>
      <c r="AC523" s="114">
        <f t="shared" si="380"/>
        <v>0</v>
      </c>
      <c r="AD523" s="114">
        <f t="shared" si="373"/>
        <v>0</v>
      </c>
      <c r="AE523" s="114">
        <v>0</v>
      </c>
      <c r="AF523" s="114">
        <v>0</v>
      </c>
      <c r="AG523" s="114">
        <f t="shared" si="374"/>
        <v>0</v>
      </c>
      <c r="AH523" s="114">
        <v>0</v>
      </c>
      <c r="AI523" s="114">
        <v>0</v>
      </c>
      <c r="AJ523" s="114">
        <f t="shared" si="375"/>
        <v>0</v>
      </c>
      <c r="AK523" s="114">
        <v>0</v>
      </c>
      <c r="AL523" s="114">
        <v>0</v>
      </c>
      <c r="AM523" s="114">
        <f t="shared" si="376"/>
        <v>0</v>
      </c>
      <c r="AN523" s="114">
        <v>0</v>
      </c>
      <c r="AO523" s="114">
        <v>0</v>
      </c>
      <c r="AP523" s="114">
        <f t="shared" si="377"/>
        <v>0</v>
      </c>
      <c r="AQ523" s="114">
        <f t="shared" si="381"/>
        <v>0</v>
      </c>
      <c r="AR523" s="114">
        <f t="shared" si="381"/>
        <v>0</v>
      </c>
      <c r="AS523" s="114">
        <f t="shared" si="378"/>
        <v>0</v>
      </c>
      <c r="AT523" s="114">
        <f t="shared" si="382"/>
        <v>0</v>
      </c>
      <c r="AU523" s="114">
        <f t="shared" si="382"/>
        <v>0</v>
      </c>
      <c r="AV523" s="114">
        <v>0</v>
      </c>
      <c r="AW523" s="114">
        <v>0</v>
      </c>
      <c r="AX523" s="114">
        <v>0</v>
      </c>
      <c r="AY523" s="114">
        <v>0</v>
      </c>
      <c r="AZ523" s="114">
        <f t="shared" si="379"/>
        <v>0</v>
      </c>
      <c r="BA523" s="114">
        <f t="shared" si="379"/>
        <v>0</v>
      </c>
    </row>
    <row r="524" spans="2:53" ht="29.25" hidden="1">
      <c r="B524" s="73" t="str">
        <f t="shared" si="369"/>
        <v>1365000530053173</v>
      </c>
      <c r="C524" s="157">
        <v>2023</v>
      </c>
      <c r="D524" s="111">
        <v>15</v>
      </c>
      <c r="E524" s="37">
        <v>1</v>
      </c>
      <c r="F524" s="37">
        <v>3</v>
      </c>
      <c r="G524" s="37">
        <v>6</v>
      </c>
      <c r="H524" s="37">
        <v>5000</v>
      </c>
      <c r="I524" s="37">
        <v>5300</v>
      </c>
      <c r="J524" s="37">
        <v>531</v>
      </c>
      <c r="K524" s="133">
        <v>73</v>
      </c>
      <c r="L524" s="133"/>
      <c r="M524" s="113" t="s">
        <v>420</v>
      </c>
      <c r="N524" s="114">
        <f>IFERROR(VLOOKUP($B524,[5]MEX!$B$51:$S$1084,13,0),0)</f>
        <v>0</v>
      </c>
      <c r="O524" s="114">
        <f>IFERROR(VLOOKUP($B524,[5]MEX!$B$51:$S$1084,14,0),0)</f>
        <v>0</v>
      </c>
      <c r="P524" s="114">
        <f t="shared" si="383"/>
        <v>0</v>
      </c>
      <c r="Q524" s="115" t="s">
        <v>60</v>
      </c>
      <c r="R524" s="116">
        <f>IFERROR(VLOOKUP($B524,[5]MEX!$B$51:$S$1084,17,0),0)</f>
        <v>0</v>
      </c>
      <c r="S524" s="116">
        <f>IFERROR(VLOOKUP($B524,[5]MEX!$B$51:$S$1084,18,0),0)</f>
        <v>0</v>
      </c>
      <c r="T524" s="114">
        <v>0</v>
      </c>
      <c r="U524" s="114">
        <v>0</v>
      </c>
      <c r="V524" s="114">
        <v>0</v>
      </c>
      <c r="W524" s="114">
        <v>0</v>
      </c>
      <c r="X524" s="114">
        <v>0</v>
      </c>
      <c r="Y524" s="114">
        <v>0</v>
      </c>
      <c r="Z524" s="114">
        <v>0</v>
      </c>
      <c r="AA524" s="114">
        <v>0</v>
      </c>
      <c r="AB524" s="114">
        <f t="shared" si="380"/>
        <v>0</v>
      </c>
      <c r="AC524" s="114">
        <f t="shared" si="380"/>
        <v>0</v>
      </c>
      <c r="AD524" s="114">
        <f t="shared" si="373"/>
        <v>0</v>
      </c>
      <c r="AE524" s="114">
        <v>0</v>
      </c>
      <c r="AF524" s="114">
        <v>0</v>
      </c>
      <c r="AG524" s="114">
        <f t="shared" si="374"/>
        <v>0</v>
      </c>
      <c r="AH524" s="114">
        <v>0</v>
      </c>
      <c r="AI524" s="114">
        <v>0</v>
      </c>
      <c r="AJ524" s="114">
        <f t="shared" si="375"/>
        <v>0</v>
      </c>
      <c r="AK524" s="114">
        <v>0</v>
      </c>
      <c r="AL524" s="114">
        <v>0</v>
      </c>
      <c r="AM524" s="114">
        <f t="shared" si="376"/>
        <v>0</v>
      </c>
      <c r="AN524" s="114">
        <v>0</v>
      </c>
      <c r="AO524" s="114">
        <v>0</v>
      </c>
      <c r="AP524" s="114">
        <f t="shared" si="377"/>
        <v>0</v>
      </c>
      <c r="AQ524" s="114">
        <f t="shared" si="381"/>
        <v>0</v>
      </c>
      <c r="AR524" s="114">
        <f t="shared" si="381"/>
        <v>0</v>
      </c>
      <c r="AS524" s="114">
        <f t="shared" si="378"/>
        <v>0</v>
      </c>
      <c r="AT524" s="114">
        <f t="shared" si="382"/>
        <v>0</v>
      </c>
      <c r="AU524" s="114">
        <f t="shared" si="382"/>
        <v>0</v>
      </c>
      <c r="AV524" s="114">
        <v>0</v>
      </c>
      <c r="AW524" s="114">
        <v>0</v>
      </c>
      <c r="AX524" s="114">
        <v>0</v>
      </c>
      <c r="AY524" s="114">
        <v>0</v>
      </c>
      <c r="AZ524" s="114">
        <f t="shared" si="379"/>
        <v>0</v>
      </c>
      <c r="BA524" s="114">
        <f t="shared" si="379"/>
        <v>0</v>
      </c>
    </row>
    <row r="525" spans="2:53" ht="58.5" hidden="1">
      <c r="B525" s="73" t="str">
        <f t="shared" si="369"/>
        <v>1365000530053174</v>
      </c>
      <c r="C525" s="157">
        <v>2023</v>
      </c>
      <c r="D525" s="111">
        <v>15</v>
      </c>
      <c r="E525" s="37">
        <v>1</v>
      </c>
      <c r="F525" s="37">
        <v>3</v>
      </c>
      <c r="G525" s="37">
        <v>6</v>
      </c>
      <c r="H525" s="37">
        <v>5000</v>
      </c>
      <c r="I525" s="37">
        <v>5300</v>
      </c>
      <c r="J525" s="37">
        <v>531</v>
      </c>
      <c r="K525" s="133">
        <v>74</v>
      </c>
      <c r="L525" s="133"/>
      <c r="M525" s="113" t="s">
        <v>421</v>
      </c>
      <c r="N525" s="114">
        <f>IFERROR(VLOOKUP($B525,[5]MEX!$B$51:$S$1084,13,0),0)</f>
        <v>0</v>
      </c>
      <c r="O525" s="114">
        <f>IFERROR(VLOOKUP($B525,[5]MEX!$B$51:$S$1084,14,0),0)</f>
        <v>0</v>
      </c>
      <c r="P525" s="114">
        <f t="shared" si="383"/>
        <v>0</v>
      </c>
      <c r="Q525" s="115" t="s">
        <v>60</v>
      </c>
      <c r="R525" s="116">
        <f>IFERROR(VLOOKUP($B525,[5]MEX!$B$51:$S$1084,17,0),0)</f>
        <v>0</v>
      </c>
      <c r="S525" s="116">
        <f>IFERROR(VLOOKUP($B525,[5]MEX!$B$51:$S$1084,18,0),0)</f>
        <v>0</v>
      </c>
      <c r="T525" s="114">
        <v>0</v>
      </c>
      <c r="U525" s="114">
        <v>0</v>
      </c>
      <c r="V525" s="114">
        <v>0</v>
      </c>
      <c r="W525" s="114">
        <v>0</v>
      </c>
      <c r="X525" s="114">
        <v>0</v>
      </c>
      <c r="Y525" s="114">
        <v>0</v>
      </c>
      <c r="Z525" s="114">
        <v>0</v>
      </c>
      <c r="AA525" s="114">
        <v>0</v>
      </c>
      <c r="AB525" s="114">
        <f t="shared" si="380"/>
        <v>0</v>
      </c>
      <c r="AC525" s="114">
        <f t="shared" si="380"/>
        <v>0</v>
      </c>
      <c r="AD525" s="114">
        <f t="shared" si="373"/>
        <v>0</v>
      </c>
      <c r="AE525" s="114">
        <v>0</v>
      </c>
      <c r="AF525" s="114">
        <v>0</v>
      </c>
      <c r="AG525" s="114">
        <f t="shared" si="374"/>
        <v>0</v>
      </c>
      <c r="AH525" s="114">
        <v>0</v>
      </c>
      <c r="AI525" s="114">
        <v>0</v>
      </c>
      <c r="AJ525" s="114">
        <f t="shared" si="375"/>
        <v>0</v>
      </c>
      <c r="AK525" s="114">
        <v>0</v>
      </c>
      <c r="AL525" s="114">
        <v>0</v>
      </c>
      <c r="AM525" s="114">
        <f t="shared" si="376"/>
        <v>0</v>
      </c>
      <c r="AN525" s="114">
        <v>0</v>
      </c>
      <c r="AO525" s="114">
        <v>0</v>
      </c>
      <c r="AP525" s="114">
        <f t="shared" si="377"/>
        <v>0</v>
      </c>
      <c r="AQ525" s="114">
        <f t="shared" si="381"/>
        <v>0</v>
      </c>
      <c r="AR525" s="114">
        <f t="shared" si="381"/>
        <v>0</v>
      </c>
      <c r="AS525" s="114">
        <f t="shared" si="378"/>
        <v>0</v>
      </c>
      <c r="AT525" s="114">
        <f t="shared" si="382"/>
        <v>0</v>
      </c>
      <c r="AU525" s="114">
        <f t="shared" si="382"/>
        <v>0</v>
      </c>
      <c r="AV525" s="114">
        <v>0</v>
      </c>
      <c r="AW525" s="114">
        <v>0</v>
      </c>
      <c r="AX525" s="114">
        <v>0</v>
      </c>
      <c r="AY525" s="114">
        <v>0</v>
      </c>
      <c r="AZ525" s="114">
        <f t="shared" si="379"/>
        <v>0</v>
      </c>
      <c r="BA525" s="114">
        <f t="shared" si="379"/>
        <v>0</v>
      </c>
    </row>
    <row r="526" spans="2:53" ht="29.25" hidden="1">
      <c r="B526" s="73" t="str">
        <f t="shared" si="369"/>
        <v>1365000530053175</v>
      </c>
      <c r="C526" s="157">
        <v>2023</v>
      </c>
      <c r="D526" s="111">
        <v>15</v>
      </c>
      <c r="E526" s="37">
        <v>1</v>
      </c>
      <c r="F526" s="37">
        <v>3</v>
      </c>
      <c r="G526" s="37">
        <v>6</v>
      </c>
      <c r="H526" s="37">
        <v>5000</v>
      </c>
      <c r="I526" s="37">
        <v>5300</v>
      </c>
      <c r="J526" s="37">
        <v>531</v>
      </c>
      <c r="K526" s="133">
        <v>75</v>
      </c>
      <c r="L526" s="133"/>
      <c r="M526" s="113" t="s">
        <v>422</v>
      </c>
      <c r="N526" s="114">
        <f>IFERROR(VLOOKUP($B526,[5]MEX!$B$51:$S$1084,13,0),0)</f>
        <v>0</v>
      </c>
      <c r="O526" s="114">
        <f>IFERROR(VLOOKUP($B526,[5]MEX!$B$51:$S$1084,14,0),0)</f>
        <v>0</v>
      </c>
      <c r="P526" s="114">
        <f t="shared" si="383"/>
        <v>0</v>
      </c>
      <c r="Q526" s="115" t="s">
        <v>60</v>
      </c>
      <c r="R526" s="116">
        <f>IFERROR(VLOOKUP($B526,[5]MEX!$B$51:$S$1084,17,0),0)</f>
        <v>0</v>
      </c>
      <c r="S526" s="116">
        <f>IFERROR(VLOOKUP($B526,[5]MEX!$B$51:$S$1084,18,0),0)</f>
        <v>0</v>
      </c>
      <c r="T526" s="114">
        <v>0</v>
      </c>
      <c r="U526" s="114">
        <v>0</v>
      </c>
      <c r="V526" s="114">
        <v>0</v>
      </c>
      <c r="W526" s="114">
        <v>0</v>
      </c>
      <c r="X526" s="114">
        <v>0</v>
      </c>
      <c r="Y526" s="114">
        <v>0</v>
      </c>
      <c r="Z526" s="114">
        <v>0</v>
      </c>
      <c r="AA526" s="114">
        <v>0</v>
      </c>
      <c r="AB526" s="114">
        <f t="shared" si="380"/>
        <v>0</v>
      </c>
      <c r="AC526" s="114">
        <f t="shared" si="380"/>
        <v>0</v>
      </c>
      <c r="AD526" s="114">
        <f t="shared" si="373"/>
        <v>0</v>
      </c>
      <c r="AE526" s="114">
        <v>0</v>
      </c>
      <c r="AF526" s="114">
        <v>0</v>
      </c>
      <c r="AG526" s="114">
        <f t="shared" si="374"/>
        <v>0</v>
      </c>
      <c r="AH526" s="114">
        <v>0</v>
      </c>
      <c r="AI526" s="114">
        <v>0</v>
      </c>
      <c r="AJ526" s="114">
        <f t="shared" si="375"/>
        <v>0</v>
      </c>
      <c r="AK526" s="114">
        <v>0</v>
      </c>
      <c r="AL526" s="114">
        <v>0</v>
      </c>
      <c r="AM526" s="114">
        <f t="shared" si="376"/>
        <v>0</v>
      </c>
      <c r="AN526" s="114">
        <v>0</v>
      </c>
      <c r="AO526" s="114">
        <v>0</v>
      </c>
      <c r="AP526" s="114">
        <f t="shared" si="377"/>
        <v>0</v>
      </c>
      <c r="AQ526" s="114">
        <f t="shared" si="381"/>
        <v>0</v>
      </c>
      <c r="AR526" s="114">
        <f t="shared" si="381"/>
        <v>0</v>
      </c>
      <c r="AS526" s="114">
        <f t="shared" si="378"/>
        <v>0</v>
      </c>
      <c r="AT526" s="114">
        <f t="shared" si="382"/>
        <v>0</v>
      </c>
      <c r="AU526" s="114">
        <f t="shared" si="382"/>
        <v>0</v>
      </c>
      <c r="AV526" s="114">
        <v>0</v>
      </c>
      <c r="AW526" s="114">
        <v>0</v>
      </c>
      <c r="AX526" s="114">
        <v>0</v>
      </c>
      <c r="AY526" s="114">
        <v>0</v>
      </c>
      <c r="AZ526" s="114">
        <f t="shared" si="379"/>
        <v>0</v>
      </c>
      <c r="BA526" s="114">
        <f t="shared" si="379"/>
        <v>0</v>
      </c>
    </row>
    <row r="527" spans="2:53" ht="29.25" hidden="1">
      <c r="B527" s="73" t="str">
        <f t="shared" si="369"/>
        <v>1365000530053176</v>
      </c>
      <c r="C527" s="157">
        <v>2023</v>
      </c>
      <c r="D527" s="111">
        <v>15</v>
      </c>
      <c r="E527" s="37">
        <v>1</v>
      </c>
      <c r="F527" s="37">
        <v>3</v>
      </c>
      <c r="G527" s="37">
        <v>6</v>
      </c>
      <c r="H527" s="37">
        <v>5000</v>
      </c>
      <c r="I527" s="37">
        <v>5300</v>
      </c>
      <c r="J527" s="37">
        <v>531</v>
      </c>
      <c r="K527" s="133">
        <v>76</v>
      </c>
      <c r="L527" s="133"/>
      <c r="M527" s="113" t="s">
        <v>423</v>
      </c>
      <c r="N527" s="114">
        <f>IFERROR(VLOOKUP($B527,[5]MEX!$B$51:$S$1084,13,0),0)</f>
        <v>0</v>
      </c>
      <c r="O527" s="114">
        <f>IFERROR(VLOOKUP($B527,[5]MEX!$B$51:$S$1084,14,0),0)</f>
        <v>0</v>
      </c>
      <c r="P527" s="114">
        <f t="shared" si="383"/>
        <v>0</v>
      </c>
      <c r="Q527" s="115" t="s">
        <v>60</v>
      </c>
      <c r="R527" s="116">
        <f>IFERROR(VLOOKUP($B527,[5]MEX!$B$51:$S$1084,17,0),0)</f>
        <v>0</v>
      </c>
      <c r="S527" s="116">
        <f>IFERROR(VLOOKUP($B527,[5]MEX!$B$51:$S$1084,18,0),0)</f>
        <v>0</v>
      </c>
      <c r="T527" s="114">
        <v>0</v>
      </c>
      <c r="U527" s="114">
        <v>0</v>
      </c>
      <c r="V527" s="114">
        <v>0</v>
      </c>
      <c r="W527" s="114">
        <v>0</v>
      </c>
      <c r="X527" s="114">
        <v>0</v>
      </c>
      <c r="Y527" s="114">
        <v>0</v>
      </c>
      <c r="Z527" s="114">
        <v>0</v>
      </c>
      <c r="AA527" s="114">
        <v>0</v>
      </c>
      <c r="AB527" s="114">
        <f t="shared" si="380"/>
        <v>0</v>
      </c>
      <c r="AC527" s="114">
        <f t="shared" si="380"/>
        <v>0</v>
      </c>
      <c r="AD527" s="114">
        <f t="shared" si="373"/>
        <v>0</v>
      </c>
      <c r="AE527" s="114">
        <v>0</v>
      </c>
      <c r="AF527" s="114">
        <v>0</v>
      </c>
      <c r="AG527" s="114">
        <f t="shared" si="374"/>
        <v>0</v>
      </c>
      <c r="AH527" s="114">
        <v>0</v>
      </c>
      <c r="AI527" s="114">
        <v>0</v>
      </c>
      <c r="AJ527" s="114">
        <f t="shared" si="375"/>
        <v>0</v>
      </c>
      <c r="AK527" s="114">
        <v>0</v>
      </c>
      <c r="AL527" s="114">
        <v>0</v>
      </c>
      <c r="AM527" s="114">
        <f t="shared" si="376"/>
        <v>0</v>
      </c>
      <c r="AN527" s="114">
        <v>0</v>
      </c>
      <c r="AO527" s="114">
        <v>0</v>
      </c>
      <c r="AP527" s="114">
        <f t="shared" si="377"/>
        <v>0</v>
      </c>
      <c r="AQ527" s="114">
        <f t="shared" si="381"/>
        <v>0</v>
      </c>
      <c r="AR527" s="114">
        <f t="shared" si="381"/>
        <v>0</v>
      </c>
      <c r="AS527" s="114">
        <f t="shared" si="378"/>
        <v>0</v>
      </c>
      <c r="AT527" s="114">
        <f t="shared" si="382"/>
        <v>0</v>
      </c>
      <c r="AU527" s="114">
        <f t="shared" si="382"/>
        <v>0</v>
      </c>
      <c r="AV527" s="114">
        <v>0</v>
      </c>
      <c r="AW527" s="114">
        <v>0</v>
      </c>
      <c r="AX527" s="114">
        <v>0</v>
      </c>
      <c r="AY527" s="114">
        <v>0</v>
      </c>
      <c r="AZ527" s="114">
        <f t="shared" si="379"/>
        <v>0</v>
      </c>
      <c r="BA527" s="114">
        <f t="shared" si="379"/>
        <v>0</v>
      </c>
    </row>
    <row r="528" spans="2:53" ht="29.25" hidden="1">
      <c r="B528" s="73" t="str">
        <f t="shared" si="369"/>
        <v>1365000530053177</v>
      </c>
      <c r="C528" s="157">
        <v>2023</v>
      </c>
      <c r="D528" s="111">
        <v>15</v>
      </c>
      <c r="E528" s="37">
        <v>1</v>
      </c>
      <c r="F528" s="37">
        <v>3</v>
      </c>
      <c r="G528" s="37">
        <v>6</v>
      </c>
      <c r="H528" s="37">
        <v>5000</v>
      </c>
      <c r="I528" s="37">
        <v>5300</v>
      </c>
      <c r="J528" s="37">
        <v>531</v>
      </c>
      <c r="K528" s="133">
        <v>77</v>
      </c>
      <c r="L528" s="133"/>
      <c r="M528" s="113" t="s">
        <v>424</v>
      </c>
      <c r="N528" s="114">
        <f>IFERROR(VLOOKUP($B528,[5]MEX!$B$51:$S$1084,13,0),0)</f>
        <v>0</v>
      </c>
      <c r="O528" s="114">
        <f>IFERROR(VLOOKUP($B528,[5]MEX!$B$51:$S$1084,14,0),0)</f>
        <v>0</v>
      </c>
      <c r="P528" s="114">
        <f t="shared" si="383"/>
        <v>0</v>
      </c>
      <c r="Q528" s="115" t="s">
        <v>60</v>
      </c>
      <c r="R528" s="116">
        <f>IFERROR(VLOOKUP($B528,[5]MEX!$B$51:$S$1084,17,0),0)</f>
        <v>0</v>
      </c>
      <c r="S528" s="116">
        <f>IFERROR(VLOOKUP($B528,[5]MEX!$B$51:$S$1084,18,0),0)</f>
        <v>0</v>
      </c>
      <c r="T528" s="114">
        <v>0</v>
      </c>
      <c r="U528" s="114">
        <v>0</v>
      </c>
      <c r="V528" s="114">
        <v>0</v>
      </c>
      <c r="W528" s="114">
        <v>0</v>
      </c>
      <c r="X528" s="114">
        <v>0</v>
      </c>
      <c r="Y528" s="114">
        <v>0</v>
      </c>
      <c r="Z528" s="114">
        <v>0</v>
      </c>
      <c r="AA528" s="114">
        <v>0</v>
      </c>
      <c r="AB528" s="114">
        <f t="shared" si="380"/>
        <v>0</v>
      </c>
      <c r="AC528" s="114">
        <f t="shared" si="380"/>
        <v>0</v>
      </c>
      <c r="AD528" s="114">
        <f t="shared" si="373"/>
        <v>0</v>
      </c>
      <c r="AE528" s="114">
        <v>0</v>
      </c>
      <c r="AF528" s="114">
        <v>0</v>
      </c>
      <c r="AG528" s="114">
        <f t="shared" si="374"/>
        <v>0</v>
      </c>
      <c r="AH528" s="114">
        <v>0</v>
      </c>
      <c r="AI528" s="114">
        <v>0</v>
      </c>
      <c r="AJ528" s="114">
        <f t="shared" si="375"/>
        <v>0</v>
      </c>
      <c r="AK528" s="114">
        <v>0</v>
      </c>
      <c r="AL528" s="114">
        <v>0</v>
      </c>
      <c r="AM528" s="114">
        <f t="shared" si="376"/>
        <v>0</v>
      </c>
      <c r="AN528" s="114">
        <v>0</v>
      </c>
      <c r="AO528" s="114">
        <v>0</v>
      </c>
      <c r="AP528" s="114">
        <f t="shared" si="377"/>
        <v>0</v>
      </c>
      <c r="AQ528" s="114">
        <f t="shared" si="381"/>
        <v>0</v>
      </c>
      <c r="AR528" s="114">
        <f t="shared" si="381"/>
        <v>0</v>
      </c>
      <c r="AS528" s="114">
        <f t="shared" si="378"/>
        <v>0</v>
      </c>
      <c r="AT528" s="114">
        <f t="shared" si="382"/>
        <v>0</v>
      </c>
      <c r="AU528" s="114">
        <f t="shared" si="382"/>
        <v>0</v>
      </c>
      <c r="AV528" s="114">
        <v>0</v>
      </c>
      <c r="AW528" s="114">
        <v>0</v>
      </c>
      <c r="AX528" s="114">
        <v>0</v>
      </c>
      <c r="AY528" s="114">
        <v>0</v>
      </c>
      <c r="AZ528" s="114">
        <f t="shared" si="379"/>
        <v>0</v>
      </c>
      <c r="BA528" s="114">
        <f t="shared" si="379"/>
        <v>0</v>
      </c>
    </row>
    <row r="529" spans="2:53" ht="29.25" hidden="1">
      <c r="B529" s="73" t="str">
        <f t="shared" si="369"/>
        <v>1365000530053178</v>
      </c>
      <c r="C529" s="157">
        <v>2023</v>
      </c>
      <c r="D529" s="111">
        <v>15</v>
      </c>
      <c r="E529" s="37">
        <v>1</v>
      </c>
      <c r="F529" s="37">
        <v>3</v>
      </c>
      <c r="G529" s="37">
        <v>6</v>
      </c>
      <c r="H529" s="37">
        <v>5000</v>
      </c>
      <c r="I529" s="37">
        <v>5300</v>
      </c>
      <c r="J529" s="37">
        <v>531</v>
      </c>
      <c r="K529" s="133">
        <v>78</v>
      </c>
      <c r="L529" s="133"/>
      <c r="M529" s="113" t="s">
        <v>425</v>
      </c>
      <c r="N529" s="114">
        <f>IFERROR(VLOOKUP($B529,[5]MEX!$B$51:$S$1084,13,0),0)</f>
        <v>0</v>
      </c>
      <c r="O529" s="114">
        <f>IFERROR(VLOOKUP($B529,[5]MEX!$B$51:$S$1084,14,0),0)</f>
        <v>0</v>
      </c>
      <c r="P529" s="114">
        <f t="shared" si="383"/>
        <v>0</v>
      </c>
      <c r="Q529" s="115" t="s">
        <v>60</v>
      </c>
      <c r="R529" s="116">
        <f>IFERROR(VLOOKUP($B529,[5]MEX!$B$51:$S$1084,17,0),0)</f>
        <v>0</v>
      </c>
      <c r="S529" s="116">
        <f>IFERROR(VLOOKUP($B529,[5]MEX!$B$51:$S$1084,18,0),0)</f>
        <v>0</v>
      </c>
      <c r="T529" s="114">
        <v>0</v>
      </c>
      <c r="U529" s="114">
        <v>0</v>
      </c>
      <c r="V529" s="114">
        <v>0</v>
      </c>
      <c r="W529" s="114">
        <v>0</v>
      </c>
      <c r="X529" s="114">
        <v>0</v>
      </c>
      <c r="Y529" s="114">
        <v>0</v>
      </c>
      <c r="Z529" s="114">
        <v>0</v>
      </c>
      <c r="AA529" s="114">
        <v>0</v>
      </c>
      <c r="AB529" s="114">
        <f t="shared" si="380"/>
        <v>0</v>
      </c>
      <c r="AC529" s="114">
        <f t="shared" si="380"/>
        <v>0</v>
      </c>
      <c r="AD529" s="114">
        <f t="shared" si="373"/>
        <v>0</v>
      </c>
      <c r="AE529" s="114">
        <v>0</v>
      </c>
      <c r="AF529" s="114">
        <v>0</v>
      </c>
      <c r="AG529" s="114">
        <f t="shared" si="374"/>
        <v>0</v>
      </c>
      <c r="AH529" s="114">
        <v>0</v>
      </c>
      <c r="AI529" s="114">
        <v>0</v>
      </c>
      <c r="AJ529" s="114">
        <f t="shared" si="375"/>
        <v>0</v>
      </c>
      <c r="AK529" s="114">
        <v>0</v>
      </c>
      <c r="AL529" s="114">
        <v>0</v>
      </c>
      <c r="AM529" s="114">
        <f t="shared" si="376"/>
        <v>0</v>
      </c>
      <c r="AN529" s="114">
        <v>0</v>
      </c>
      <c r="AO529" s="114">
        <v>0</v>
      </c>
      <c r="AP529" s="114">
        <f t="shared" si="377"/>
        <v>0</v>
      </c>
      <c r="AQ529" s="114">
        <f t="shared" si="381"/>
        <v>0</v>
      </c>
      <c r="AR529" s="114">
        <f t="shared" si="381"/>
        <v>0</v>
      </c>
      <c r="AS529" s="114">
        <f t="shared" si="378"/>
        <v>0</v>
      </c>
      <c r="AT529" s="114">
        <f t="shared" si="382"/>
        <v>0</v>
      </c>
      <c r="AU529" s="114">
        <f t="shared" si="382"/>
        <v>0</v>
      </c>
      <c r="AV529" s="114">
        <v>0</v>
      </c>
      <c r="AW529" s="114">
        <v>0</v>
      </c>
      <c r="AX529" s="114">
        <v>0</v>
      </c>
      <c r="AY529" s="114">
        <v>0</v>
      </c>
      <c r="AZ529" s="114">
        <f t="shared" si="379"/>
        <v>0</v>
      </c>
      <c r="BA529" s="114">
        <f t="shared" si="379"/>
        <v>0</v>
      </c>
    </row>
    <row r="530" spans="2:53" ht="29.25" hidden="1">
      <c r="B530" s="73" t="str">
        <f t="shared" si="369"/>
        <v>1365000530053179</v>
      </c>
      <c r="C530" s="157">
        <v>2023</v>
      </c>
      <c r="D530" s="111">
        <v>15</v>
      </c>
      <c r="E530" s="37">
        <v>1</v>
      </c>
      <c r="F530" s="37">
        <v>3</v>
      </c>
      <c r="G530" s="37">
        <v>6</v>
      </c>
      <c r="H530" s="37">
        <v>5000</v>
      </c>
      <c r="I530" s="37">
        <v>5300</v>
      </c>
      <c r="J530" s="37">
        <v>531</v>
      </c>
      <c r="K530" s="133">
        <v>79</v>
      </c>
      <c r="L530" s="133"/>
      <c r="M530" s="113" t="s">
        <v>426</v>
      </c>
      <c r="N530" s="114">
        <f>IFERROR(VLOOKUP($B530,[5]MEX!$B$51:$S$1084,13,0),0)</f>
        <v>0</v>
      </c>
      <c r="O530" s="114">
        <f>IFERROR(VLOOKUP($B530,[5]MEX!$B$51:$S$1084,14,0),0)</f>
        <v>0</v>
      </c>
      <c r="P530" s="114">
        <f t="shared" si="383"/>
        <v>0</v>
      </c>
      <c r="Q530" s="115" t="s">
        <v>60</v>
      </c>
      <c r="R530" s="116">
        <f>IFERROR(VLOOKUP($B530,[5]MEX!$B$51:$S$1084,17,0),0)</f>
        <v>0</v>
      </c>
      <c r="S530" s="116">
        <f>IFERROR(VLOOKUP($B530,[5]MEX!$B$51:$S$1084,18,0),0)</f>
        <v>0</v>
      </c>
      <c r="T530" s="114">
        <v>0</v>
      </c>
      <c r="U530" s="114">
        <v>0</v>
      </c>
      <c r="V530" s="114">
        <v>0</v>
      </c>
      <c r="W530" s="114">
        <v>0</v>
      </c>
      <c r="X530" s="114">
        <v>0</v>
      </c>
      <c r="Y530" s="114">
        <v>0</v>
      </c>
      <c r="Z530" s="114">
        <v>0</v>
      </c>
      <c r="AA530" s="114">
        <v>0</v>
      </c>
      <c r="AB530" s="114">
        <f t="shared" si="380"/>
        <v>0</v>
      </c>
      <c r="AC530" s="114">
        <f t="shared" si="380"/>
        <v>0</v>
      </c>
      <c r="AD530" s="114">
        <f t="shared" si="373"/>
        <v>0</v>
      </c>
      <c r="AE530" s="114">
        <v>0</v>
      </c>
      <c r="AF530" s="114">
        <v>0</v>
      </c>
      <c r="AG530" s="114">
        <f t="shared" si="374"/>
        <v>0</v>
      </c>
      <c r="AH530" s="114">
        <v>0</v>
      </c>
      <c r="AI530" s="114">
        <v>0</v>
      </c>
      <c r="AJ530" s="114">
        <f t="shared" si="375"/>
        <v>0</v>
      </c>
      <c r="AK530" s="114">
        <v>0</v>
      </c>
      <c r="AL530" s="114">
        <v>0</v>
      </c>
      <c r="AM530" s="114">
        <f t="shared" si="376"/>
        <v>0</v>
      </c>
      <c r="AN530" s="114">
        <v>0</v>
      </c>
      <c r="AO530" s="114">
        <v>0</v>
      </c>
      <c r="AP530" s="114">
        <f t="shared" si="377"/>
        <v>0</v>
      </c>
      <c r="AQ530" s="114">
        <f t="shared" si="381"/>
        <v>0</v>
      </c>
      <c r="AR530" s="114">
        <f t="shared" si="381"/>
        <v>0</v>
      </c>
      <c r="AS530" s="114">
        <f t="shared" si="378"/>
        <v>0</v>
      </c>
      <c r="AT530" s="114">
        <f t="shared" si="382"/>
        <v>0</v>
      </c>
      <c r="AU530" s="114">
        <f t="shared" si="382"/>
        <v>0</v>
      </c>
      <c r="AV530" s="114">
        <v>0</v>
      </c>
      <c r="AW530" s="114">
        <v>0</v>
      </c>
      <c r="AX530" s="114">
        <v>0</v>
      </c>
      <c r="AY530" s="114">
        <v>0</v>
      </c>
      <c r="AZ530" s="114">
        <f t="shared" si="379"/>
        <v>0</v>
      </c>
      <c r="BA530" s="114">
        <f t="shared" si="379"/>
        <v>0</v>
      </c>
    </row>
    <row r="531" spans="2:53" ht="29.25" hidden="1">
      <c r="B531" s="73" t="str">
        <f t="shared" si="369"/>
        <v>1365000530053180</v>
      </c>
      <c r="C531" s="157">
        <v>2023</v>
      </c>
      <c r="D531" s="111">
        <v>15</v>
      </c>
      <c r="E531" s="37">
        <v>1</v>
      </c>
      <c r="F531" s="37">
        <v>3</v>
      </c>
      <c r="G531" s="37">
        <v>6</v>
      </c>
      <c r="H531" s="37">
        <v>5000</v>
      </c>
      <c r="I531" s="37">
        <v>5300</v>
      </c>
      <c r="J531" s="37">
        <v>531</v>
      </c>
      <c r="K531" s="133">
        <v>80</v>
      </c>
      <c r="L531" s="133"/>
      <c r="M531" s="113" t="s">
        <v>427</v>
      </c>
      <c r="N531" s="114">
        <f>IFERROR(VLOOKUP($B531,[5]MEX!$B$51:$S$1084,13,0),0)</f>
        <v>0</v>
      </c>
      <c r="O531" s="114">
        <f>IFERROR(VLOOKUP($B531,[5]MEX!$B$51:$S$1084,14,0),0)</f>
        <v>0</v>
      </c>
      <c r="P531" s="114">
        <f t="shared" si="383"/>
        <v>0</v>
      </c>
      <c r="Q531" s="115" t="s">
        <v>60</v>
      </c>
      <c r="R531" s="116">
        <f>IFERROR(VLOOKUP($B531,[5]MEX!$B$51:$S$1084,17,0),0)</f>
        <v>0</v>
      </c>
      <c r="S531" s="116">
        <f>IFERROR(VLOOKUP($B531,[5]MEX!$B$51:$S$1084,18,0),0)</f>
        <v>0</v>
      </c>
      <c r="T531" s="114">
        <v>0</v>
      </c>
      <c r="U531" s="114">
        <v>0</v>
      </c>
      <c r="V531" s="114">
        <v>0</v>
      </c>
      <c r="W531" s="114">
        <v>0</v>
      </c>
      <c r="X531" s="114">
        <v>0</v>
      </c>
      <c r="Y531" s="114">
        <v>0</v>
      </c>
      <c r="Z531" s="114">
        <v>0</v>
      </c>
      <c r="AA531" s="114">
        <v>0</v>
      </c>
      <c r="AB531" s="114">
        <f t="shared" si="380"/>
        <v>0</v>
      </c>
      <c r="AC531" s="114">
        <f t="shared" si="380"/>
        <v>0</v>
      </c>
      <c r="AD531" s="114">
        <f t="shared" si="373"/>
        <v>0</v>
      </c>
      <c r="AE531" s="114">
        <v>0</v>
      </c>
      <c r="AF531" s="114">
        <v>0</v>
      </c>
      <c r="AG531" s="114">
        <f t="shared" si="374"/>
        <v>0</v>
      </c>
      <c r="AH531" s="114">
        <v>0</v>
      </c>
      <c r="AI531" s="114">
        <v>0</v>
      </c>
      <c r="AJ531" s="114">
        <f t="shared" si="375"/>
        <v>0</v>
      </c>
      <c r="AK531" s="114">
        <v>0</v>
      </c>
      <c r="AL531" s="114">
        <v>0</v>
      </c>
      <c r="AM531" s="114">
        <f t="shared" si="376"/>
        <v>0</v>
      </c>
      <c r="AN531" s="114">
        <v>0</v>
      </c>
      <c r="AO531" s="114">
        <v>0</v>
      </c>
      <c r="AP531" s="114">
        <f t="shared" si="377"/>
        <v>0</v>
      </c>
      <c r="AQ531" s="114">
        <f t="shared" si="381"/>
        <v>0</v>
      </c>
      <c r="AR531" s="114">
        <f t="shared" si="381"/>
        <v>0</v>
      </c>
      <c r="AS531" s="114">
        <f t="shared" si="378"/>
        <v>0</v>
      </c>
      <c r="AT531" s="114">
        <f t="shared" si="382"/>
        <v>0</v>
      </c>
      <c r="AU531" s="114">
        <f t="shared" si="382"/>
        <v>0</v>
      </c>
      <c r="AV531" s="114">
        <v>0</v>
      </c>
      <c r="AW531" s="114">
        <v>0</v>
      </c>
      <c r="AX531" s="114">
        <v>0</v>
      </c>
      <c r="AY531" s="114">
        <v>0</v>
      </c>
      <c r="AZ531" s="114">
        <f t="shared" si="379"/>
        <v>0</v>
      </c>
      <c r="BA531" s="114">
        <f t="shared" si="379"/>
        <v>0</v>
      </c>
    </row>
    <row r="532" spans="2:53" ht="29.25" hidden="1">
      <c r="B532" s="73" t="str">
        <f t="shared" si="369"/>
        <v>1365000530053181</v>
      </c>
      <c r="C532" s="157">
        <v>2023</v>
      </c>
      <c r="D532" s="111">
        <v>15</v>
      </c>
      <c r="E532" s="37">
        <v>1</v>
      </c>
      <c r="F532" s="37">
        <v>3</v>
      </c>
      <c r="G532" s="37">
        <v>6</v>
      </c>
      <c r="H532" s="37">
        <v>5000</v>
      </c>
      <c r="I532" s="37">
        <v>5300</v>
      </c>
      <c r="J532" s="37">
        <v>531</v>
      </c>
      <c r="K532" s="133">
        <v>81</v>
      </c>
      <c r="L532" s="133"/>
      <c r="M532" s="113" t="s">
        <v>428</v>
      </c>
      <c r="N532" s="114">
        <f>IFERROR(VLOOKUP($B532,[5]MEX!$B$51:$S$1084,13,0),0)</f>
        <v>0</v>
      </c>
      <c r="O532" s="114">
        <f>IFERROR(VLOOKUP($B532,[5]MEX!$B$51:$S$1084,14,0),0)</f>
        <v>0</v>
      </c>
      <c r="P532" s="114">
        <f t="shared" si="383"/>
        <v>0</v>
      </c>
      <c r="Q532" s="115" t="s">
        <v>60</v>
      </c>
      <c r="R532" s="116">
        <f>IFERROR(VLOOKUP($B532,[5]MEX!$B$51:$S$1084,17,0),0)</f>
        <v>0</v>
      </c>
      <c r="S532" s="116">
        <f>IFERROR(VLOOKUP($B532,[5]MEX!$B$51:$S$1084,18,0),0)</f>
        <v>0</v>
      </c>
      <c r="T532" s="114">
        <v>0</v>
      </c>
      <c r="U532" s="114">
        <v>0</v>
      </c>
      <c r="V532" s="114">
        <v>0</v>
      </c>
      <c r="W532" s="114">
        <v>0</v>
      </c>
      <c r="X532" s="114">
        <v>0</v>
      </c>
      <c r="Y532" s="114">
        <v>0</v>
      </c>
      <c r="Z532" s="114">
        <v>0</v>
      </c>
      <c r="AA532" s="114">
        <v>0</v>
      </c>
      <c r="AB532" s="114">
        <f t="shared" si="380"/>
        <v>0</v>
      </c>
      <c r="AC532" s="114">
        <f t="shared" si="380"/>
        <v>0</v>
      </c>
      <c r="AD532" s="114">
        <f t="shared" si="373"/>
        <v>0</v>
      </c>
      <c r="AE532" s="114">
        <v>0</v>
      </c>
      <c r="AF532" s="114">
        <v>0</v>
      </c>
      <c r="AG532" s="114">
        <f t="shared" si="374"/>
        <v>0</v>
      </c>
      <c r="AH532" s="114">
        <v>0</v>
      </c>
      <c r="AI532" s="114">
        <v>0</v>
      </c>
      <c r="AJ532" s="114">
        <f t="shared" si="375"/>
        <v>0</v>
      </c>
      <c r="AK532" s="114">
        <v>0</v>
      </c>
      <c r="AL532" s="114">
        <v>0</v>
      </c>
      <c r="AM532" s="114">
        <f t="shared" si="376"/>
        <v>0</v>
      </c>
      <c r="AN532" s="114">
        <v>0</v>
      </c>
      <c r="AO532" s="114">
        <v>0</v>
      </c>
      <c r="AP532" s="114">
        <f t="shared" si="377"/>
        <v>0</v>
      </c>
      <c r="AQ532" s="114">
        <f t="shared" si="381"/>
        <v>0</v>
      </c>
      <c r="AR532" s="114">
        <f t="shared" si="381"/>
        <v>0</v>
      </c>
      <c r="AS532" s="114">
        <f t="shared" si="378"/>
        <v>0</v>
      </c>
      <c r="AT532" s="114">
        <f t="shared" si="382"/>
        <v>0</v>
      </c>
      <c r="AU532" s="114">
        <f t="shared" si="382"/>
        <v>0</v>
      </c>
      <c r="AV532" s="114">
        <v>0</v>
      </c>
      <c r="AW532" s="114">
        <v>0</v>
      </c>
      <c r="AX532" s="114">
        <v>0</v>
      </c>
      <c r="AY532" s="114">
        <v>0</v>
      </c>
      <c r="AZ532" s="114">
        <f t="shared" si="379"/>
        <v>0</v>
      </c>
      <c r="BA532" s="114">
        <f t="shared" si="379"/>
        <v>0</v>
      </c>
    </row>
    <row r="533" spans="2:53" ht="29.25" hidden="1">
      <c r="B533" s="73" t="str">
        <f t="shared" si="369"/>
        <v>1365000530053182</v>
      </c>
      <c r="C533" s="157">
        <v>2023</v>
      </c>
      <c r="D533" s="111">
        <v>15</v>
      </c>
      <c r="E533" s="37">
        <v>1</v>
      </c>
      <c r="F533" s="37">
        <v>3</v>
      </c>
      <c r="G533" s="37">
        <v>6</v>
      </c>
      <c r="H533" s="37">
        <v>5000</v>
      </c>
      <c r="I533" s="37">
        <v>5300</v>
      </c>
      <c r="J533" s="37">
        <v>531</v>
      </c>
      <c r="K533" s="133">
        <v>82</v>
      </c>
      <c r="L533" s="133"/>
      <c r="M533" s="113" t="s">
        <v>429</v>
      </c>
      <c r="N533" s="114">
        <f>IFERROR(VLOOKUP($B533,[5]MEX!$B$51:$S$1084,13,0),0)</f>
        <v>0</v>
      </c>
      <c r="O533" s="114">
        <f>IFERROR(VLOOKUP($B533,[5]MEX!$B$51:$S$1084,14,0),0)</f>
        <v>0</v>
      </c>
      <c r="P533" s="114">
        <f t="shared" si="383"/>
        <v>0</v>
      </c>
      <c r="Q533" s="115" t="s">
        <v>60</v>
      </c>
      <c r="R533" s="116">
        <f>IFERROR(VLOOKUP($B533,[5]MEX!$B$51:$S$1084,17,0),0)</f>
        <v>0</v>
      </c>
      <c r="S533" s="116">
        <f>IFERROR(VLOOKUP($B533,[5]MEX!$B$51:$S$1084,18,0),0)</f>
        <v>0</v>
      </c>
      <c r="T533" s="114">
        <v>0</v>
      </c>
      <c r="U533" s="114">
        <v>0</v>
      </c>
      <c r="V533" s="114">
        <v>0</v>
      </c>
      <c r="W533" s="114">
        <v>0</v>
      </c>
      <c r="X533" s="114">
        <v>0</v>
      </c>
      <c r="Y533" s="114">
        <v>0</v>
      </c>
      <c r="Z533" s="114">
        <v>0</v>
      </c>
      <c r="AA533" s="114">
        <v>0</v>
      </c>
      <c r="AB533" s="114">
        <f t="shared" si="380"/>
        <v>0</v>
      </c>
      <c r="AC533" s="114">
        <f t="shared" si="380"/>
        <v>0</v>
      </c>
      <c r="AD533" s="114">
        <f t="shared" si="373"/>
        <v>0</v>
      </c>
      <c r="AE533" s="114">
        <v>0</v>
      </c>
      <c r="AF533" s="114">
        <v>0</v>
      </c>
      <c r="AG533" s="114">
        <f t="shared" si="374"/>
        <v>0</v>
      </c>
      <c r="AH533" s="114">
        <v>0</v>
      </c>
      <c r="AI533" s="114">
        <v>0</v>
      </c>
      <c r="AJ533" s="114">
        <f t="shared" si="375"/>
        <v>0</v>
      </c>
      <c r="AK533" s="114">
        <v>0</v>
      </c>
      <c r="AL533" s="114">
        <v>0</v>
      </c>
      <c r="AM533" s="114">
        <f t="shared" si="376"/>
        <v>0</v>
      </c>
      <c r="AN533" s="114">
        <v>0</v>
      </c>
      <c r="AO533" s="114">
        <v>0</v>
      </c>
      <c r="AP533" s="114">
        <f t="shared" si="377"/>
        <v>0</v>
      </c>
      <c r="AQ533" s="114">
        <f t="shared" si="381"/>
        <v>0</v>
      </c>
      <c r="AR533" s="114">
        <f t="shared" si="381"/>
        <v>0</v>
      </c>
      <c r="AS533" s="114">
        <f t="shared" si="378"/>
        <v>0</v>
      </c>
      <c r="AT533" s="114">
        <f t="shared" si="382"/>
        <v>0</v>
      </c>
      <c r="AU533" s="114">
        <f t="shared" si="382"/>
        <v>0</v>
      </c>
      <c r="AV533" s="114">
        <v>0</v>
      </c>
      <c r="AW533" s="114">
        <v>0</v>
      </c>
      <c r="AX533" s="114">
        <v>0</v>
      </c>
      <c r="AY533" s="114">
        <v>0</v>
      </c>
      <c r="AZ533" s="114">
        <f t="shared" si="379"/>
        <v>0</v>
      </c>
      <c r="BA533" s="114">
        <f t="shared" si="379"/>
        <v>0</v>
      </c>
    </row>
    <row r="534" spans="2:53" ht="29.25" hidden="1">
      <c r="B534" s="73" t="str">
        <f t="shared" si="369"/>
        <v>1365000530053183</v>
      </c>
      <c r="C534" s="157">
        <v>2023</v>
      </c>
      <c r="D534" s="111">
        <v>15</v>
      </c>
      <c r="E534" s="37">
        <v>1</v>
      </c>
      <c r="F534" s="37">
        <v>3</v>
      </c>
      <c r="G534" s="37">
        <v>6</v>
      </c>
      <c r="H534" s="37">
        <v>5000</v>
      </c>
      <c r="I534" s="37">
        <v>5300</v>
      </c>
      <c r="J534" s="37">
        <v>531</v>
      </c>
      <c r="K534" s="133">
        <v>83</v>
      </c>
      <c r="L534" s="133"/>
      <c r="M534" s="113" t="s">
        <v>430</v>
      </c>
      <c r="N534" s="114">
        <f>IFERROR(VLOOKUP($B534,[5]MEX!$B$51:$S$1084,13,0),0)</f>
        <v>0</v>
      </c>
      <c r="O534" s="114">
        <f>IFERROR(VLOOKUP($B534,[5]MEX!$B$51:$S$1084,14,0),0)</f>
        <v>0</v>
      </c>
      <c r="P534" s="114">
        <f t="shared" si="383"/>
        <v>0</v>
      </c>
      <c r="Q534" s="115" t="s">
        <v>60</v>
      </c>
      <c r="R534" s="116">
        <f>IFERROR(VLOOKUP($B534,[5]MEX!$B$51:$S$1084,17,0),0)</f>
        <v>0</v>
      </c>
      <c r="S534" s="116">
        <f>IFERROR(VLOOKUP($B534,[5]MEX!$B$51:$S$1084,18,0),0)</f>
        <v>0</v>
      </c>
      <c r="T534" s="114">
        <v>0</v>
      </c>
      <c r="U534" s="114">
        <v>0</v>
      </c>
      <c r="V534" s="114">
        <v>0</v>
      </c>
      <c r="W534" s="114">
        <v>0</v>
      </c>
      <c r="X534" s="114">
        <v>0</v>
      </c>
      <c r="Y534" s="114">
        <v>0</v>
      </c>
      <c r="Z534" s="114">
        <v>0</v>
      </c>
      <c r="AA534" s="114">
        <v>0</v>
      </c>
      <c r="AB534" s="114">
        <f t="shared" si="380"/>
        <v>0</v>
      </c>
      <c r="AC534" s="114">
        <f t="shared" si="380"/>
        <v>0</v>
      </c>
      <c r="AD534" s="114">
        <f t="shared" si="373"/>
        <v>0</v>
      </c>
      <c r="AE534" s="114">
        <v>0</v>
      </c>
      <c r="AF534" s="114">
        <v>0</v>
      </c>
      <c r="AG534" s="114">
        <f t="shared" si="374"/>
        <v>0</v>
      </c>
      <c r="AH534" s="114">
        <v>0</v>
      </c>
      <c r="AI534" s="114">
        <v>0</v>
      </c>
      <c r="AJ534" s="114">
        <f t="shared" si="375"/>
        <v>0</v>
      </c>
      <c r="AK534" s="114">
        <v>0</v>
      </c>
      <c r="AL534" s="114">
        <v>0</v>
      </c>
      <c r="AM534" s="114">
        <f t="shared" si="376"/>
        <v>0</v>
      </c>
      <c r="AN534" s="114">
        <v>0</v>
      </c>
      <c r="AO534" s="114">
        <v>0</v>
      </c>
      <c r="AP534" s="114">
        <f t="shared" si="377"/>
        <v>0</v>
      </c>
      <c r="AQ534" s="114">
        <f t="shared" si="381"/>
        <v>0</v>
      </c>
      <c r="AR534" s="114">
        <f t="shared" si="381"/>
        <v>0</v>
      </c>
      <c r="AS534" s="114">
        <f t="shared" si="378"/>
        <v>0</v>
      </c>
      <c r="AT534" s="114">
        <f t="shared" si="382"/>
        <v>0</v>
      </c>
      <c r="AU534" s="114">
        <f t="shared" si="382"/>
        <v>0</v>
      </c>
      <c r="AV534" s="114">
        <v>0</v>
      </c>
      <c r="AW534" s="114">
        <v>0</v>
      </c>
      <c r="AX534" s="114">
        <v>0</v>
      </c>
      <c r="AY534" s="114">
        <v>0</v>
      </c>
      <c r="AZ534" s="114">
        <f t="shared" si="379"/>
        <v>0</v>
      </c>
      <c r="BA534" s="114">
        <f t="shared" si="379"/>
        <v>0</v>
      </c>
    </row>
    <row r="535" spans="2:53" ht="29.25" hidden="1">
      <c r="B535" s="73" t="str">
        <f t="shared" ref="B535:B598" si="384">+CONCATENATE(E535,F535,G535,H535,I535,J535,K535,L535)</f>
        <v>1365000530053184</v>
      </c>
      <c r="C535" s="157">
        <v>2023</v>
      </c>
      <c r="D535" s="111">
        <v>15</v>
      </c>
      <c r="E535" s="37">
        <v>1</v>
      </c>
      <c r="F535" s="37">
        <v>3</v>
      </c>
      <c r="G535" s="37">
        <v>6</v>
      </c>
      <c r="H535" s="37">
        <v>5000</v>
      </c>
      <c r="I535" s="37">
        <v>5300</v>
      </c>
      <c r="J535" s="37">
        <v>531</v>
      </c>
      <c r="K535" s="133">
        <v>84</v>
      </c>
      <c r="L535" s="133"/>
      <c r="M535" s="113" t="s">
        <v>431</v>
      </c>
      <c r="N535" s="114">
        <f>IFERROR(VLOOKUP($B535,[5]MEX!$B$51:$S$1084,13,0),0)</f>
        <v>0</v>
      </c>
      <c r="O535" s="114">
        <f>IFERROR(VLOOKUP($B535,[5]MEX!$B$51:$S$1084,14,0),0)</f>
        <v>0</v>
      </c>
      <c r="P535" s="114">
        <f t="shared" si="383"/>
        <v>0</v>
      </c>
      <c r="Q535" s="115" t="s">
        <v>60</v>
      </c>
      <c r="R535" s="116">
        <f>IFERROR(VLOOKUP($B535,[5]MEX!$B$51:$S$1084,17,0),0)</f>
        <v>0</v>
      </c>
      <c r="S535" s="116">
        <f>IFERROR(VLOOKUP($B535,[5]MEX!$B$51:$S$1084,18,0),0)</f>
        <v>0</v>
      </c>
      <c r="T535" s="114">
        <v>0</v>
      </c>
      <c r="U535" s="114">
        <v>0</v>
      </c>
      <c r="V535" s="114">
        <v>0</v>
      </c>
      <c r="W535" s="114">
        <v>0</v>
      </c>
      <c r="X535" s="114">
        <v>0</v>
      </c>
      <c r="Y535" s="114">
        <v>0</v>
      </c>
      <c r="Z535" s="114">
        <v>0</v>
      </c>
      <c r="AA535" s="114">
        <v>0</v>
      </c>
      <c r="AB535" s="114">
        <f t="shared" si="380"/>
        <v>0</v>
      </c>
      <c r="AC535" s="114">
        <f t="shared" si="380"/>
        <v>0</v>
      </c>
      <c r="AD535" s="114">
        <f t="shared" si="373"/>
        <v>0</v>
      </c>
      <c r="AE535" s="114">
        <v>0</v>
      </c>
      <c r="AF535" s="114">
        <v>0</v>
      </c>
      <c r="AG535" s="114">
        <f t="shared" si="374"/>
        <v>0</v>
      </c>
      <c r="AH535" s="114">
        <v>0</v>
      </c>
      <c r="AI535" s="114">
        <v>0</v>
      </c>
      <c r="AJ535" s="114">
        <f t="shared" si="375"/>
        <v>0</v>
      </c>
      <c r="AK535" s="114">
        <v>0</v>
      </c>
      <c r="AL535" s="114">
        <v>0</v>
      </c>
      <c r="AM535" s="114">
        <f t="shared" si="376"/>
        <v>0</v>
      </c>
      <c r="AN535" s="114">
        <v>0</v>
      </c>
      <c r="AO535" s="114">
        <v>0</v>
      </c>
      <c r="AP535" s="114">
        <f t="shared" si="377"/>
        <v>0</v>
      </c>
      <c r="AQ535" s="114">
        <f t="shared" si="381"/>
        <v>0</v>
      </c>
      <c r="AR535" s="114">
        <f t="shared" si="381"/>
        <v>0</v>
      </c>
      <c r="AS535" s="114">
        <f t="shared" si="378"/>
        <v>0</v>
      </c>
      <c r="AT535" s="114">
        <f t="shared" si="382"/>
        <v>0</v>
      </c>
      <c r="AU535" s="114">
        <f t="shared" si="382"/>
        <v>0</v>
      </c>
      <c r="AV535" s="114">
        <v>0</v>
      </c>
      <c r="AW535" s="114">
        <v>0</v>
      </c>
      <c r="AX535" s="114">
        <v>0</v>
      </c>
      <c r="AY535" s="114">
        <v>0</v>
      </c>
      <c r="AZ535" s="114">
        <f t="shared" si="379"/>
        <v>0</v>
      </c>
      <c r="BA535" s="114">
        <f t="shared" si="379"/>
        <v>0</v>
      </c>
    </row>
    <row r="536" spans="2:53" ht="29.25" hidden="1">
      <c r="B536" s="73" t="str">
        <f t="shared" si="384"/>
        <v>1365000530053185</v>
      </c>
      <c r="C536" s="157">
        <v>2023</v>
      </c>
      <c r="D536" s="111">
        <v>15</v>
      </c>
      <c r="E536" s="37">
        <v>1</v>
      </c>
      <c r="F536" s="37">
        <v>3</v>
      </c>
      <c r="G536" s="37">
        <v>6</v>
      </c>
      <c r="H536" s="37">
        <v>5000</v>
      </c>
      <c r="I536" s="37">
        <v>5300</v>
      </c>
      <c r="J536" s="37">
        <v>531</v>
      </c>
      <c r="K536" s="133">
        <v>85</v>
      </c>
      <c r="L536" s="133"/>
      <c r="M536" s="113" t="s">
        <v>432</v>
      </c>
      <c r="N536" s="114">
        <f>IFERROR(VLOOKUP($B536,[5]MEX!$B$51:$S$1084,13,0),0)</f>
        <v>0</v>
      </c>
      <c r="O536" s="114">
        <f>IFERROR(VLOOKUP($B536,[5]MEX!$B$51:$S$1084,14,0),0)</f>
        <v>0</v>
      </c>
      <c r="P536" s="114">
        <f t="shared" si="383"/>
        <v>0</v>
      </c>
      <c r="Q536" s="115" t="s">
        <v>163</v>
      </c>
      <c r="R536" s="116">
        <f>IFERROR(VLOOKUP($B536,[5]MEX!$B$51:$S$1084,17,0),0)</f>
        <v>0</v>
      </c>
      <c r="S536" s="116">
        <f>IFERROR(VLOOKUP($B536,[5]MEX!$B$51:$S$1084,18,0),0)</f>
        <v>0</v>
      </c>
      <c r="T536" s="114">
        <v>0</v>
      </c>
      <c r="U536" s="114">
        <v>0</v>
      </c>
      <c r="V536" s="114">
        <v>0</v>
      </c>
      <c r="W536" s="114">
        <v>0</v>
      </c>
      <c r="X536" s="114">
        <v>0</v>
      </c>
      <c r="Y536" s="114">
        <v>0</v>
      </c>
      <c r="Z536" s="114">
        <v>0</v>
      </c>
      <c r="AA536" s="114">
        <v>0</v>
      </c>
      <c r="AB536" s="114">
        <f t="shared" si="380"/>
        <v>0</v>
      </c>
      <c r="AC536" s="114">
        <f t="shared" si="380"/>
        <v>0</v>
      </c>
      <c r="AD536" s="114">
        <f t="shared" si="373"/>
        <v>0</v>
      </c>
      <c r="AE536" s="114">
        <v>0</v>
      </c>
      <c r="AF536" s="114">
        <v>0</v>
      </c>
      <c r="AG536" s="114">
        <f t="shared" si="374"/>
        <v>0</v>
      </c>
      <c r="AH536" s="114">
        <v>0</v>
      </c>
      <c r="AI536" s="114">
        <v>0</v>
      </c>
      <c r="AJ536" s="114">
        <f t="shared" si="375"/>
        <v>0</v>
      </c>
      <c r="AK536" s="114">
        <v>0</v>
      </c>
      <c r="AL536" s="114">
        <v>0</v>
      </c>
      <c r="AM536" s="114">
        <f t="shared" si="376"/>
        <v>0</v>
      </c>
      <c r="AN536" s="114">
        <v>0</v>
      </c>
      <c r="AO536" s="114">
        <v>0</v>
      </c>
      <c r="AP536" s="114">
        <f t="shared" si="377"/>
        <v>0</v>
      </c>
      <c r="AQ536" s="114">
        <f t="shared" si="381"/>
        <v>0</v>
      </c>
      <c r="AR536" s="114">
        <f t="shared" si="381"/>
        <v>0</v>
      </c>
      <c r="AS536" s="114">
        <f t="shared" si="378"/>
        <v>0</v>
      </c>
      <c r="AT536" s="114">
        <f t="shared" si="382"/>
        <v>0</v>
      </c>
      <c r="AU536" s="114">
        <f t="shared" si="382"/>
        <v>0</v>
      </c>
      <c r="AV536" s="114">
        <v>0</v>
      </c>
      <c r="AW536" s="114">
        <v>0</v>
      </c>
      <c r="AX536" s="114">
        <v>0</v>
      </c>
      <c r="AY536" s="114">
        <v>0</v>
      </c>
      <c r="AZ536" s="114">
        <f t="shared" si="379"/>
        <v>0</v>
      </c>
      <c r="BA536" s="114">
        <f t="shared" si="379"/>
        <v>0</v>
      </c>
    </row>
    <row r="537" spans="2:53" ht="29.25" hidden="1">
      <c r="B537" s="73" t="str">
        <f t="shared" si="384"/>
        <v>1365000530053186</v>
      </c>
      <c r="C537" s="157">
        <v>2023</v>
      </c>
      <c r="D537" s="111">
        <v>15</v>
      </c>
      <c r="E537" s="37">
        <v>1</v>
      </c>
      <c r="F537" s="37">
        <v>3</v>
      </c>
      <c r="G537" s="37">
        <v>6</v>
      </c>
      <c r="H537" s="37">
        <v>5000</v>
      </c>
      <c r="I537" s="37">
        <v>5300</v>
      </c>
      <c r="J537" s="37">
        <v>531</v>
      </c>
      <c r="K537" s="133">
        <v>86</v>
      </c>
      <c r="L537" s="133"/>
      <c r="M537" s="113" t="s">
        <v>433</v>
      </c>
      <c r="N537" s="114">
        <f>IFERROR(VLOOKUP($B537,[5]MEX!$B$51:$S$1084,13,0),0)</f>
        <v>0</v>
      </c>
      <c r="O537" s="114">
        <f>IFERROR(VLOOKUP($B537,[5]MEX!$B$51:$S$1084,14,0),0)</f>
        <v>0</v>
      </c>
      <c r="P537" s="114">
        <f t="shared" si="383"/>
        <v>0</v>
      </c>
      <c r="Q537" s="115" t="s">
        <v>163</v>
      </c>
      <c r="R537" s="116">
        <f>IFERROR(VLOOKUP($B537,[5]MEX!$B$51:$S$1084,17,0),0)</f>
        <v>0</v>
      </c>
      <c r="S537" s="116">
        <f>IFERROR(VLOOKUP($B537,[5]MEX!$B$51:$S$1084,18,0),0)</f>
        <v>0</v>
      </c>
      <c r="T537" s="114">
        <v>0</v>
      </c>
      <c r="U537" s="114">
        <v>0</v>
      </c>
      <c r="V537" s="114">
        <v>0</v>
      </c>
      <c r="W537" s="114">
        <v>0</v>
      </c>
      <c r="X537" s="114">
        <v>0</v>
      </c>
      <c r="Y537" s="114">
        <v>0</v>
      </c>
      <c r="Z537" s="114">
        <v>0</v>
      </c>
      <c r="AA537" s="114">
        <v>0</v>
      </c>
      <c r="AB537" s="114">
        <f t="shared" si="380"/>
        <v>0</v>
      </c>
      <c r="AC537" s="114">
        <f t="shared" si="380"/>
        <v>0</v>
      </c>
      <c r="AD537" s="114">
        <f t="shared" si="373"/>
        <v>0</v>
      </c>
      <c r="AE537" s="114">
        <v>0</v>
      </c>
      <c r="AF537" s="114">
        <v>0</v>
      </c>
      <c r="AG537" s="114">
        <f t="shared" si="374"/>
        <v>0</v>
      </c>
      <c r="AH537" s="114">
        <v>0</v>
      </c>
      <c r="AI537" s="114">
        <v>0</v>
      </c>
      <c r="AJ537" s="114">
        <f t="shared" si="375"/>
        <v>0</v>
      </c>
      <c r="AK537" s="114">
        <v>0</v>
      </c>
      <c r="AL537" s="114">
        <v>0</v>
      </c>
      <c r="AM537" s="114">
        <f t="shared" si="376"/>
        <v>0</v>
      </c>
      <c r="AN537" s="114">
        <v>0</v>
      </c>
      <c r="AO537" s="114">
        <v>0</v>
      </c>
      <c r="AP537" s="114">
        <f t="shared" si="377"/>
        <v>0</v>
      </c>
      <c r="AQ537" s="114">
        <f t="shared" si="381"/>
        <v>0</v>
      </c>
      <c r="AR537" s="114">
        <f t="shared" si="381"/>
        <v>0</v>
      </c>
      <c r="AS537" s="114">
        <f t="shared" si="378"/>
        <v>0</v>
      </c>
      <c r="AT537" s="114">
        <f t="shared" si="382"/>
        <v>0</v>
      </c>
      <c r="AU537" s="114">
        <f t="shared" si="382"/>
        <v>0</v>
      </c>
      <c r="AV537" s="114">
        <v>0</v>
      </c>
      <c r="AW537" s="114">
        <v>0</v>
      </c>
      <c r="AX537" s="114">
        <v>0</v>
      </c>
      <c r="AY537" s="114">
        <v>0</v>
      </c>
      <c r="AZ537" s="114">
        <f t="shared" si="379"/>
        <v>0</v>
      </c>
      <c r="BA537" s="114">
        <f t="shared" si="379"/>
        <v>0</v>
      </c>
    </row>
    <row r="538" spans="2:53" ht="29.25" hidden="1">
      <c r="B538" s="73" t="str">
        <f t="shared" si="384"/>
        <v>1365000530053187</v>
      </c>
      <c r="C538" s="157">
        <v>2023</v>
      </c>
      <c r="D538" s="111">
        <v>15</v>
      </c>
      <c r="E538" s="37">
        <v>1</v>
      </c>
      <c r="F538" s="37">
        <v>3</v>
      </c>
      <c r="G538" s="37">
        <v>6</v>
      </c>
      <c r="H538" s="37">
        <v>5000</v>
      </c>
      <c r="I538" s="37">
        <v>5300</v>
      </c>
      <c r="J538" s="37">
        <v>531</v>
      </c>
      <c r="K538" s="133">
        <v>87</v>
      </c>
      <c r="L538" s="133"/>
      <c r="M538" s="113" t="s">
        <v>434</v>
      </c>
      <c r="N538" s="114">
        <f>IFERROR(VLOOKUP($B538,[5]MEX!$B$51:$S$1084,13,0),0)</f>
        <v>0</v>
      </c>
      <c r="O538" s="114">
        <f>IFERROR(VLOOKUP($B538,[5]MEX!$B$51:$S$1084,14,0),0)</f>
        <v>0</v>
      </c>
      <c r="P538" s="114">
        <f t="shared" si="383"/>
        <v>0</v>
      </c>
      <c r="Q538" s="115" t="s">
        <v>163</v>
      </c>
      <c r="R538" s="116">
        <f>IFERROR(VLOOKUP($B538,[5]MEX!$B$51:$S$1084,17,0),0)</f>
        <v>0</v>
      </c>
      <c r="S538" s="116">
        <f>IFERROR(VLOOKUP($B538,[5]MEX!$B$51:$S$1084,18,0),0)</f>
        <v>0</v>
      </c>
      <c r="T538" s="114">
        <v>0</v>
      </c>
      <c r="U538" s="114">
        <v>0</v>
      </c>
      <c r="V538" s="114">
        <v>0</v>
      </c>
      <c r="W538" s="114">
        <v>0</v>
      </c>
      <c r="X538" s="114">
        <v>0</v>
      </c>
      <c r="Y538" s="114">
        <v>0</v>
      </c>
      <c r="Z538" s="114">
        <v>0</v>
      </c>
      <c r="AA538" s="114">
        <v>0</v>
      </c>
      <c r="AB538" s="114">
        <f t="shared" si="380"/>
        <v>0</v>
      </c>
      <c r="AC538" s="114">
        <f t="shared" si="380"/>
        <v>0</v>
      </c>
      <c r="AD538" s="114">
        <f t="shared" si="373"/>
        <v>0</v>
      </c>
      <c r="AE538" s="114">
        <v>0</v>
      </c>
      <c r="AF538" s="114">
        <v>0</v>
      </c>
      <c r="AG538" s="114">
        <f t="shared" si="374"/>
        <v>0</v>
      </c>
      <c r="AH538" s="114">
        <v>0</v>
      </c>
      <c r="AI538" s="114">
        <v>0</v>
      </c>
      <c r="AJ538" s="114">
        <f t="shared" si="375"/>
        <v>0</v>
      </c>
      <c r="AK538" s="114">
        <v>0</v>
      </c>
      <c r="AL538" s="114">
        <v>0</v>
      </c>
      <c r="AM538" s="114">
        <f t="shared" si="376"/>
        <v>0</v>
      </c>
      <c r="AN538" s="114">
        <v>0</v>
      </c>
      <c r="AO538" s="114">
        <v>0</v>
      </c>
      <c r="AP538" s="114">
        <f t="shared" si="377"/>
        <v>0</v>
      </c>
      <c r="AQ538" s="114">
        <f t="shared" si="381"/>
        <v>0</v>
      </c>
      <c r="AR538" s="114">
        <f t="shared" si="381"/>
        <v>0</v>
      </c>
      <c r="AS538" s="114">
        <f t="shared" si="378"/>
        <v>0</v>
      </c>
      <c r="AT538" s="114">
        <f t="shared" si="382"/>
        <v>0</v>
      </c>
      <c r="AU538" s="114">
        <f t="shared" si="382"/>
        <v>0</v>
      </c>
      <c r="AV538" s="114">
        <v>0</v>
      </c>
      <c r="AW538" s="114">
        <v>0</v>
      </c>
      <c r="AX538" s="114">
        <v>0</v>
      </c>
      <c r="AY538" s="114">
        <v>0</v>
      </c>
      <c r="AZ538" s="114">
        <f t="shared" si="379"/>
        <v>0</v>
      </c>
      <c r="BA538" s="114">
        <f t="shared" si="379"/>
        <v>0</v>
      </c>
    </row>
    <row r="539" spans="2:53" ht="29.25" hidden="1">
      <c r="B539" s="73" t="str">
        <f t="shared" si="384"/>
        <v>1365000530053188</v>
      </c>
      <c r="C539" s="157">
        <v>2023</v>
      </c>
      <c r="D539" s="111">
        <v>15</v>
      </c>
      <c r="E539" s="37">
        <v>1</v>
      </c>
      <c r="F539" s="37">
        <v>3</v>
      </c>
      <c r="G539" s="37">
        <v>6</v>
      </c>
      <c r="H539" s="37">
        <v>5000</v>
      </c>
      <c r="I539" s="37">
        <v>5300</v>
      </c>
      <c r="J539" s="37">
        <v>531</v>
      </c>
      <c r="K539" s="133">
        <v>88</v>
      </c>
      <c r="L539" s="133"/>
      <c r="M539" s="113" t="s">
        <v>435</v>
      </c>
      <c r="N539" s="114">
        <f>IFERROR(VLOOKUP($B539,[5]MEX!$B$51:$S$1084,13,0),0)</f>
        <v>0</v>
      </c>
      <c r="O539" s="114">
        <f>IFERROR(VLOOKUP($B539,[5]MEX!$B$51:$S$1084,14,0),0)</f>
        <v>0</v>
      </c>
      <c r="P539" s="114">
        <f t="shared" si="383"/>
        <v>0</v>
      </c>
      <c r="Q539" s="115" t="s">
        <v>163</v>
      </c>
      <c r="R539" s="116">
        <f>IFERROR(VLOOKUP($B539,[5]MEX!$B$51:$S$1084,17,0),0)</f>
        <v>0</v>
      </c>
      <c r="S539" s="116">
        <f>IFERROR(VLOOKUP($B539,[5]MEX!$B$51:$S$1084,18,0),0)</f>
        <v>0</v>
      </c>
      <c r="T539" s="114">
        <v>0</v>
      </c>
      <c r="U539" s="114">
        <v>0</v>
      </c>
      <c r="V539" s="114">
        <v>0</v>
      </c>
      <c r="W539" s="114">
        <v>0</v>
      </c>
      <c r="X539" s="114">
        <v>0</v>
      </c>
      <c r="Y539" s="114">
        <v>0</v>
      </c>
      <c r="Z539" s="114">
        <v>0</v>
      </c>
      <c r="AA539" s="114">
        <v>0</v>
      </c>
      <c r="AB539" s="114">
        <f t="shared" si="380"/>
        <v>0</v>
      </c>
      <c r="AC539" s="114">
        <f t="shared" si="380"/>
        <v>0</v>
      </c>
      <c r="AD539" s="114">
        <f t="shared" si="373"/>
        <v>0</v>
      </c>
      <c r="AE539" s="114">
        <v>0</v>
      </c>
      <c r="AF539" s="114">
        <v>0</v>
      </c>
      <c r="AG539" s="114">
        <f t="shared" si="374"/>
        <v>0</v>
      </c>
      <c r="AH539" s="114">
        <v>0</v>
      </c>
      <c r="AI539" s="114">
        <v>0</v>
      </c>
      <c r="AJ539" s="114">
        <f t="shared" si="375"/>
        <v>0</v>
      </c>
      <c r="AK539" s="114">
        <v>0</v>
      </c>
      <c r="AL539" s="114">
        <v>0</v>
      </c>
      <c r="AM539" s="114">
        <f t="shared" si="376"/>
        <v>0</v>
      </c>
      <c r="AN539" s="114">
        <v>0</v>
      </c>
      <c r="AO539" s="114">
        <v>0</v>
      </c>
      <c r="AP539" s="114">
        <f t="shared" si="377"/>
        <v>0</v>
      </c>
      <c r="AQ539" s="114">
        <f t="shared" si="381"/>
        <v>0</v>
      </c>
      <c r="AR539" s="114">
        <f t="shared" si="381"/>
        <v>0</v>
      </c>
      <c r="AS539" s="114">
        <f t="shared" si="378"/>
        <v>0</v>
      </c>
      <c r="AT539" s="114">
        <f t="shared" si="382"/>
        <v>0</v>
      </c>
      <c r="AU539" s="114">
        <f t="shared" si="382"/>
        <v>0</v>
      </c>
      <c r="AV539" s="114">
        <v>0</v>
      </c>
      <c r="AW539" s="114">
        <v>0</v>
      </c>
      <c r="AX539" s="114">
        <v>0</v>
      </c>
      <c r="AY539" s="114">
        <v>0</v>
      </c>
      <c r="AZ539" s="114">
        <f t="shared" si="379"/>
        <v>0</v>
      </c>
      <c r="BA539" s="114">
        <f t="shared" si="379"/>
        <v>0</v>
      </c>
    </row>
    <row r="540" spans="2:53" ht="29.25" hidden="1">
      <c r="B540" s="73" t="str">
        <f t="shared" si="384"/>
        <v>1365000530053189</v>
      </c>
      <c r="C540" s="157">
        <v>2023</v>
      </c>
      <c r="D540" s="111">
        <v>15</v>
      </c>
      <c r="E540" s="37">
        <v>1</v>
      </c>
      <c r="F540" s="37">
        <v>3</v>
      </c>
      <c r="G540" s="37">
        <v>6</v>
      </c>
      <c r="H540" s="37">
        <v>5000</v>
      </c>
      <c r="I540" s="37">
        <v>5300</v>
      </c>
      <c r="J540" s="37">
        <v>531</v>
      </c>
      <c r="K540" s="133">
        <v>89</v>
      </c>
      <c r="L540" s="133"/>
      <c r="M540" s="113" t="s">
        <v>436</v>
      </c>
      <c r="N540" s="114">
        <f>IFERROR(VLOOKUP($B540,[5]MEX!$B$51:$S$1084,13,0),0)</f>
        <v>0</v>
      </c>
      <c r="O540" s="114">
        <f>IFERROR(VLOOKUP($B540,[5]MEX!$B$51:$S$1084,14,0),0)</f>
        <v>0</v>
      </c>
      <c r="P540" s="114">
        <f t="shared" si="383"/>
        <v>0</v>
      </c>
      <c r="Q540" s="115" t="s">
        <v>163</v>
      </c>
      <c r="R540" s="116">
        <f>IFERROR(VLOOKUP($B540,[5]MEX!$B$51:$S$1084,17,0),0)</f>
        <v>0</v>
      </c>
      <c r="S540" s="116">
        <f>IFERROR(VLOOKUP($B540,[5]MEX!$B$51:$S$1084,18,0),0)</f>
        <v>0</v>
      </c>
      <c r="T540" s="114">
        <v>0</v>
      </c>
      <c r="U540" s="114">
        <v>0</v>
      </c>
      <c r="V540" s="114">
        <v>0</v>
      </c>
      <c r="W540" s="114">
        <v>0</v>
      </c>
      <c r="X540" s="114">
        <v>0</v>
      </c>
      <c r="Y540" s="114">
        <v>0</v>
      </c>
      <c r="Z540" s="114">
        <v>0</v>
      </c>
      <c r="AA540" s="114">
        <v>0</v>
      </c>
      <c r="AB540" s="114">
        <f t="shared" si="380"/>
        <v>0</v>
      </c>
      <c r="AC540" s="114">
        <f t="shared" si="380"/>
        <v>0</v>
      </c>
      <c r="AD540" s="114">
        <f t="shared" si="373"/>
        <v>0</v>
      </c>
      <c r="AE540" s="114">
        <v>0</v>
      </c>
      <c r="AF540" s="114">
        <v>0</v>
      </c>
      <c r="AG540" s="114">
        <f t="shared" si="374"/>
        <v>0</v>
      </c>
      <c r="AH540" s="114">
        <v>0</v>
      </c>
      <c r="AI540" s="114">
        <v>0</v>
      </c>
      <c r="AJ540" s="114">
        <f t="shared" si="375"/>
        <v>0</v>
      </c>
      <c r="AK540" s="114">
        <v>0</v>
      </c>
      <c r="AL540" s="114">
        <v>0</v>
      </c>
      <c r="AM540" s="114">
        <f t="shared" si="376"/>
        <v>0</v>
      </c>
      <c r="AN540" s="114">
        <v>0</v>
      </c>
      <c r="AO540" s="114">
        <v>0</v>
      </c>
      <c r="AP540" s="114">
        <f t="shared" si="377"/>
        <v>0</v>
      </c>
      <c r="AQ540" s="114">
        <f t="shared" si="381"/>
        <v>0</v>
      </c>
      <c r="AR540" s="114">
        <f t="shared" si="381"/>
        <v>0</v>
      </c>
      <c r="AS540" s="114">
        <f t="shared" si="378"/>
        <v>0</v>
      </c>
      <c r="AT540" s="114">
        <f t="shared" si="382"/>
        <v>0</v>
      </c>
      <c r="AU540" s="114">
        <f t="shared" si="382"/>
        <v>0</v>
      </c>
      <c r="AV540" s="114">
        <v>0</v>
      </c>
      <c r="AW540" s="114">
        <v>0</v>
      </c>
      <c r="AX540" s="114">
        <v>0</v>
      </c>
      <c r="AY540" s="114">
        <v>0</v>
      </c>
      <c r="AZ540" s="114">
        <f t="shared" si="379"/>
        <v>0</v>
      </c>
      <c r="BA540" s="114">
        <f t="shared" si="379"/>
        <v>0</v>
      </c>
    </row>
    <row r="541" spans="2:53" ht="29.25" hidden="1">
      <c r="B541" s="73" t="str">
        <f t="shared" si="384"/>
        <v>1365000530053190</v>
      </c>
      <c r="C541" s="157">
        <v>2023</v>
      </c>
      <c r="D541" s="111">
        <v>15</v>
      </c>
      <c r="E541" s="37">
        <v>1</v>
      </c>
      <c r="F541" s="37">
        <v>3</v>
      </c>
      <c r="G541" s="37">
        <v>6</v>
      </c>
      <c r="H541" s="37">
        <v>5000</v>
      </c>
      <c r="I541" s="37">
        <v>5300</v>
      </c>
      <c r="J541" s="37">
        <v>531</v>
      </c>
      <c r="K541" s="133">
        <v>90</v>
      </c>
      <c r="L541" s="133"/>
      <c r="M541" s="113" t="s">
        <v>437</v>
      </c>
      <c r="N541" s="114">
        <f>IFERROR(VLOOKUP($B541,[5]MEX!$B$51:$S$1084,13,0),0)</f>
        <v>0</v>
      </c>
      <c r="O541" s="114">
        <f>IFERROR(VLOOKUP($B541,[5]MEX!$B$51:$S$1084,14,0),0)</f>
        <v>0</v>
      </c>
      <c r="P541" s="114">
        <f t="shared" si="383"/>
        <v>0</v>
      </c>
      <c r="Q541" s="115" t="s">
        <v>163</v>
      </c>
      <c r="R541" s="116">
        <f>IFERROR(VLOOKUP($B541,[5]MEX!$B$51:$S$1084,17,0),0)</f>
        <v>0</v>
      </c>
      <c r="S541" s="116">
        <f>IFERROR(VLOOKUP($B541,[5]MEX!$B$51:$S$1084,18,0),0)</f>
        <v>0</v>
      </c>
      <c r="T541" s="114">
        <v>0</v>
      </c>
      <c r="U541" s="114">
        <v>0</v>
      </c>
      <c r="V541" s="114">
        <v>0</v>
      </c>
      <c r="W541" s="114">
        <v>0</v>
      </c>
      <c r="X541" s="114">
        <v>0</v>
      </c>
      <c r="Y541" s="114">
        <v>0</v>
      </c>
      <c r="Z541" s="114">
        <v>0</v>
      </c>
      <c r="AA541" s="114">
        <v>0</v>
      </c>
      <c r="AB541" s="114">
        <f t="shared" si="380"/>
        <v>0</v>
      </c>
      <c r="AC541" s="114">
        <f t="shared" si="380"/>
        <v>0</v>
      </c>
      <c r="AD541" s="114">
        <f t="shared" si="373"/>
        <v>0</v>
      </c>
      <c r="AE541" s="114">
        <v>0</v>
      </c>
      <c r="AF541" s="114">
        <v>0</v>
      </c>
      <c r="AG541" s="114">
        <f t="shared" si="374"/>
        <v>0</v>
      </c>
      <c r="AH541" s="114">
        <v>0</v>
      </c>
      <c r="AI541" s="114">
        <v>0</v>
      </c>
      <c r="AJ541" s="114">
        <f t="shared" si="375"/>
        <v>0</v>
      </c>
      <c r="AK541" s="114">
        <v>0</v>
      </c>
      <c r="AL541" s="114">
        <v>0</v>
      </c>
      <c r="AM541" s="114">
        <f t="shared" si="376"/>
        <v>0</v>
      </c>
      <c r="AN541" s="114">
        <v>0</v>
      </c>
      <c r="AO541" s="114">
        <v>0</v>
      </c>
      <c r="AP541" s="114">
        <f t="shared" si="377"/>
        <v>0</v>
      </c>
      <c r="AQ541" s="114">
        <f t="shared" si="381"/>
        <v>0</v>
      </c>
      <c r="AR541" s="114">
        <f t="shared" si="381"/>
        <v>0</v>
      </c>
      <c r="AS541" s="114">
        <f t="shared" si="378"/>
        <v>0</v>
      </c>
      <c r="AT541" s="114">
        <f t="shared" si="382"/>
        <v>0</v>
      </c>
      <c r="AU541" s="114">
        <f t="shared" si="382"/>
        <v>0</v>
      </c>
      <c r="AV541" s="114">
        <v>0</v>
      </c>
      <c r="AW541" s="114">
        <v>0</v>
      </c>
      <c r="AX541" s="114">
        <v>0</v>
      </c>
      <c r="AY541" s="114">
        <v>0</v>
      </c>
      <c r="AZ541" s="114">
        <f t="shared" si="379"/>
        <v>0</v>
      </c>
      <c r="BA541" s="114">
        <f t="shared" si="379"/>
        <v>0</v>
      </c>
    </row>
    <row r="542" spans="2:53" ht="29.25" hidden="1">
      <c r="B542" s="73" t="str">
        <f t="shared" si="384"/>
        <v>1365000530053191</v>
      </c>
      <c r="C542" s="157">
        <v>2023</v>
      </c>
      <c r="D542" s="111">
        <v>15</v>
      </c>
      <c r="E542" s="37">
        <v>1</v>
      </c>
      <c r="F542" s="37">
        <v>3</v>
      </c>
      <c r="G542" s="37">
        <v>6</v>
      </c>
      <c r="H542" s="37">
        <v>5000</v>
      </c>
      <c r="I542" s="37">
        <v>5300</v>
      </c>
      <c r="J542" s="37">
        <v>531</v>
      </c>
      <c r="K542" s="133">
        <v>91</v>
      </c>
      <c r="L542" s="133"/>
      <c r="M542" s="113" t="s">
        <v>438</v>
      </c>
      <c r="N542" s="114">
        <f>IFERROR(VLOOKUP($B542,[5]MEX!$B$51:$S$1084,13,0),0)</f>
        <v>0</v>
      </c>
      <c r="O542" s="114">
        <f>IFERROR(VLOOKUP($B542,[5]MEX!$B$51:$S$1084,14,0),0)</f>
        <v>0</v>
      </c>
      <c r="P542" s="114">
        <f t="shared" si="383"/>
        <v>0</v>
      </c>
      <c r="Q542" s="115" t="s">
        <v>60</v>
      </c>
      <c r="R542" s="116">
        <f>IFERROR(VLOOKUP($B542,[5]MEX!$B$51:$S$1084,17,0),0)</f>
        <v>0</v>
      </c>
      <c r="S542" s="116">
        <f>IFERROR(VLOOKUP($B542,[5]MEX!$B$51:$S$1084,18,0),0)</f>
        <v>0</v>
      </c>
      <c r="T542" s="114">
        <v>0</v>
      </c>
      <c r="U542" s="114">
        <v>0</v>
      </c>
      <c r="V542" s="114">
        <v>0</v>
      </c>
      <c r="W542" s="114">
        <v>0</v>
      </c>
      <c r="X542" s="114">
        <v>0</v>
      </c>
      <c r="Y542" s="114">
        <v>0</v>
      </c>
      <c r="Z542" s="114">
        <v>0</v>
      </c>
      <c r="AA542" s="114">
        <v>0</v>
      </c>
      <c r="AB542" s="114">
        <f t="shared" si="380"/>
        <v>0</v>
      </c>
      <c r="AC542" s="114">
        <f t="shared" si="380"/>
        <v>0</v>
      </c>
      <c r="AD542" s="114">
        <f t="shared" si="373"/>
        <v>0</v>
      </c>
      <c r="AE542" s="114">
        <v>0</v>
      </c>
      <c r="AF542" s="114">
        <v>0</v>
      </c>
      <c r="AG542" s="114">
        <f t="shared" si="374"/>
        <v>0</v>
      </c>
      <c r="AH542" s="114">
        <v>0</v>
      </c>
      <c r="AI542" s="114">
        <v>0</v>
      </c>
      <c r="AJ542" s="114">
        <f t="shared" si="375"/>
        <v>0</v>
      </c>
      <c r="AK542" s="114">
        <v>0</v>
      </c>
      <c r="AL542" s="114">
        <v>0</v>
      </c>
      <c r="AM542" s="114">
        <f t="shared" si="376"/>
        <v>0</v>
      </c>
      <c r="AN542" s="114">
        <v>0</v>
      </c>
      <c r="AO542" s="114">
        <v>0</v>
      </c>
      <c r="AP542" s="114">
        <f t="shared" si="377"/>
        <v>0</v>
      </c>
      <c r="AQ542" s="114">
        <f t="shared" si="381"/>
        <v>0</v>
      </c>
      <c r="AR542" s="114">
        <f t="shared" si="381"/>
        <v>0</v>
      </c>
      <c r="AS542" s="114">
        <f t="shared" si="378"/>
        <v>0</v>
      </c>
      <c r="AT542" s="114">
        <f t="shared" si="382"/>
        <v>0</v>
      </c>
      <c r="AU542" s="114">
        <f t="shared" si="382"/>
        <v>0</v>
      </c>
      <c r="AV542" s="114">
        <v>0</v>
      </c>
      <c r="AW542" s="114">
        <v>0</v>
      </c>
      <c r="AX542" s="114">
        <v>0</v>
      </c>
      <c r="AY542" s="114">
        <v>0</v>
      </c>
      <c r="AZ542" s="114">
        <f t="shared" si="379"/>
        <v>0</v>
      </c>
      <c r="BA542" s="114">
        <f t="shared" si="379"/>
        <v>0</v>
      </c>
    </row>
    <row r="543" spans="2:53" ht="29.25" hidden="1">
      <c r="B543" s="73" t="str">
        <f t="shared" si="384"/>
        <v>1365000530053192</v>
      </c>
      <c r="C543" s="157">
        <v>2023</v>
      </c>
      <c r="D543" s="111">
        <v>15</v>
      </c>
      <c r="E543" s="37">
        <v>1</v>
      </c>
      <c r="F543" s="37">
        <v>3</v>
      </c>
      <c r="G543" s="37">
        <v>6</v>
      </c>
      <c r="H543" s="37">
        <v>5000</v>
      </c>
      <c r="I543" s="37">
        <v>5300</v>
      </c>
      <c r="J543" s="37">
        <v>531</v>
      </c>
      <c r="K543" s="133">
        <v>92</v>
      </c>
      <c r="L543" s="133"/>
      <c r="M543" s="113" t="s">
        <v>439</v>
      </c>
      <c r="N543" s="114">
        <f>IFERROR(VLOOKUP($B543,[5]MEX!$B$51:$S$1084,13,0),0)</f>
        <v>0</v>
      </c>
      <c r="O543" s="114">
        <f>IFERROR(VLOOKUP($B543,[5]MEX!$B$51:$S$1084,14,0),0)</f>
        <v>0</v>
      </c>
      <c r="P543" s="114">
        <f t="shared" si="383"/>
        <v>0</v>
      </c>
      <c r="Q543" s="115" t="s">
        <v>60</v>
      </c>
      <c r="R543" s="116">
        <f>IFERROR(VLOOKUP($B543,[5]MEX!$B$51:$S$1084,17,0),0)</f>
        <v>0</v>
      </c>
      <c r="S543" s="116">
        <f>IFERROR(VLOOKUP($B543,[5]MEX!$B$51:$S$1084,18,0),0)</f>
        <v>0</v>
      </c>
      <c r="T543" s="114">
        <v>0</v>
      </c>
      <c r="U543" s="114">
        <v>0</v>
      </c>
      <c r="V543" s="114">
        <v>0</v>
      </c>
      <c r="W543" s="114">
        <v>0</v>
      </c>
      <c r="X543" s="114">
        <v>0</v>
      </c>
      <c r="Y543" s="114">
        <v>0</v>
      </c>
      <c r="Z543" s="114">
        <v>0</v>
      </c>
      <c r="AA543" s="114">
        <v>0</v>
      </c>
      <c r="AB543" s="114">
        <f t="shared" si="380"/>
        <v>0</v>
      </c>
      <c r="AC543" s="114">
        <f t="shared" si="380"/>
        <v>0</v>
      </c>
      <c r="AD543" s="114">
        <f t="shared" si="373"/>
        <v>0</v>
      </c>
      <c r="AE543" s="114">
        <v>0</v>
      </c>
      <c r="AF543" s="114">
        <v>0</v>
      </c>
      <c r="AG543" s="114">
        <f t="shared" si="374"/>
        <v>0</v>
      </c>
      <c r="AH543" s="114">
        <v>0</v>
      </c>
      <c r="AI543" s="114">
        <v>0</v>
      </c>
      <c r="AJ543" s="114">
        <f t="shared" si="375"/>
        <v>0</v>
      </c>
      <c r="AK543" s="114">
        <v>0</v>
      </c>
      <c r="AL543" s="114">
        <v>0</v>
      </c>
      <c r="AM543" s="114">
        <f t="shared" si="376"/>
        <v>0</v>
      </c>
      <c r="AN543" s="114">
        <v>0</v>
      </c>
      <c r="AO543" s="114">
        <v>0</v>
      </c>
      <c r="AP543" s="114">
        <f t="shared" si="377"/>
        <v>0</v>
      </c>
      <c r="AQ543" s="114">
        <f t="shared" si="381"/>
        <v>0</v>
      </c>
      <c r="AR543" s="114">
        <f t="shared" si="381"/>
        <v>0</v>
      </c>
      <c r="AS543" s="114">
        <f t="shared" si="378"/>
        <v>0</v>
      </c>
      <c r="AT543" s="114">
        <f t="shared" si="382"/>
        <v>0</v>
      </c>
      <c r="AU543" s="114">
        <f t="shared" si="382"/>
        <v>0</v>
      </c>
      <c r="AV543" s="114">
        <v>0</v>
      </c>
      <c r="AW543" s="114">
        <v>0</v>
      </c>
      <c r="AX543" s="114">
        <v>0</v>
      </c>
      <c r="AY543" s="114">
        <v>0</v>
      </c>
      <c r="AZ543" s="114">
        <f t="shared" si="379"/>
        <v>0</v>
      </c>
      <c r="BA543" s="114">
        <f t="shared" si="379"/>
        <v>0</v>
      </c>
    </row>
    <row r="544" spans="2:53" ht="29.25" hidden="1">
      <c r="B544" s="73" t="str">
        <f t="shared" si="384"/>
        <v>1365000530053193</v>
      </c>
      <c r="C544" s="157">
        <v>2023</v>
      </c>
      <c r="D544" s="111">
        <v>15</v>
      </c>
      <c r="E544" s="37">
        <v>1</v>
      </c>
      <c r="F544" s="37">
        <v>3</v>
      </c>
      <c r="G544" s="37">
        <v>6</v>
      </c>
      <c r="H544" s="37">
        <v>5000</v>
      </c>
      <c r="I544" s="37">
        <v>5300</v>
      </c>
      <c r="J544" s="37">
        <v>531</v>
      </c>
      <c r="K544" s="133">
        <v>93</v>
      </c>
      <c r="L544" s="133"/>
      <c r="M544" s="113" t="s">
        <v>440</v>
      </c>
      <c r="N544" s="114">
        <f>IFERROR(VLOOKUP($B544,[5]MEX!$B$51:$S$1084,13,0),0)</f>
        <v>0</v>
      </c>
      <c r="O544" s="114">
        <f>IFERROR(VLOOKUP($B544,[5]MEX!$B$51:$S$1084,14,0),0)</f>
        <v>0</v>
      </c>
      <c r="P544" s="114">
        <f t="shared" si="383"/>
        <v>0</v>
      </c>
      <c r="Q544" s="115" t="s">
        <v>60</v>
      </c>
      <c r="R544" s="116">
        <f>IFERROR(VLOOKUP($B544,[5]MEX!$B$51:$S$1084,17,0),0)</f>
        <v>0</v>
      </c>
      <c r="S544" s="116">
        <f>IFERROR(VLOOKUP($B544,[5]MEX!$B$51:$S$1084,18,0),0)</f>
        <v>0</v>
      </c>
      <c r="T544" s="114">
        <v>0</v>
      </c>
      <c r="U544" s="114">
        <v>0</v>
      </c>
      <c r="V544" s="114">
        <v>0</v>
      </c>
      <c r="W544" s="114">
        <v>0</v>
      </c>
      <c r="X544" s="114">
        <v>0</v>
      </c>
      <c r="Y544" s="114">
        <v>0</v>
      </c>
      <c r="Z544" s="114">
        <v>0</v>
      </c>
      <c r="AA544" s="114">
        <v>0</v>
      </c>
      <c r="AB544" s="114">
        <f t="shared" si="380"/>
        <v>0</v>
      </c>
      <c r="AC544" s="114">
        <f t="shared" si="380"/>
        <v>0</v>
      </c>
      <c r="AD544" s="114">
        <f t="shared" si="373"/>
        <v>0</v>
      </c>
      <c r="AE544" s="114">
        <v>0</v>
      </c>
      <c r="AF544" s="114">
        <v>0</v>
      </c>
      <c r="AG544" s="114">
        <f t="shared" si="374"/>
        <v>0</v>
      </c>
      <c r="AH544" s="114">
        <v>0</v>
      </c>
      <c r="AI544" s="114">
        <v>0</v>
      </c>
      <c r="AJ544" s="114">
        <f t="shared" si="375"/>
        <v>0</v>
      </c>
      <c r="AK544" s="114">
        <v>0</v>
      </c>
      <c r="AL544" s="114">
        <v>0</v>
      </c>
      <c r="AM544" s="114">
        <f t="shared" si="376"/>
        <v>0</v>
      </c>
      <c r="AN544" s="114">
        <v>0</v>
      </c>
      <c r="AO544" s="114">
        <v>0</v>
      </c>
      <c r="AP544" s="114">
        <f t="shared" si="377"/>
        <v>0</v>
      </c>
      <c r="AQ544" s="114">
        <f t="shared" si="381"/>
        <v>0</v>
      </c>
      <c r="AR544" s="114">
        <f t="shared" si="381"/>
        <v>0</v>
      </c>
      <c r="AS544" s="114">
        <f t="shared" si="378"/>
        <v>0</v>
      </c>
      <c r="AT544" s="114">
        <f t="shared" si="382"/>
        <v>0</v>
      </c>
      <c r="AU544" s="114">
        <f t="shared" si="382"/>
        <v>0</v>
      </c>
      <c r="AV544" s="114">
        <v>0</v>
      </c>
      <c r="AW544" s="114">
        <v>0</v>
      </c>
      <c r="AX544" s="114">
        <v>0</v>
      </c>
      <c r="AY544" s="114">
        <v>0</v>
      </c>
      <c r="AZ544" s="114">
        <f t="shared" si="379"/>
        <v>0</v>
      </c>
      <c r="BA544" s="114">
        <f t="shared" si="379"/>
        <v>0</v>
      </c>
    </row>
    <row r="545" spans="2:53" ht="29.25" hidden="1">
      <c r="B545" s="73" t="str">
        <f t="shared" si="384"/>
        <v>1365000530053194</v>
      </c>
      <c r="C545" s="157">
        <v>2023</v>
      </c>
      <c r="D545" s="111">
        <v>15</v>
      </c>
      <c r="E545" s="37">
        <v>1</v>
      </c>
      <c r="F545" s="37">
        <v>3</v>
      </c>
      <c r="G545" s="37">
        <v>6</v>
      </c>
      <c r="H545" s="37">
        <v>5000</v>
      </c>
      <c r="I545" s="37">
        <v>5300</v>
      </c>
      <c r="J545" s="37">
        <v>531</v>
      </c>
      <c r="K545" s="133">
        <v>94</v>
      </c>
      <c r="L545" s="133"/>
      <c r="M545" s="113" t="s">
        <v>441</v>
      </c>
      <c r="N545" s="114">
        <f>IFERROR(VLOOKUP($B545,[5]MEX!$B$51:$S$1084,13,0),0)</f>
        <v>0</v>
      </c>
      <c r="O545" s="114">
        <f>IFERROR(VLOOKUP($B545,[5]MEX!$B$51:$S$1084,14,0),0)</f>
        <v>0</v>
      </c>
      <c r="P545" s="114">
        <f t="shared" si="383"/>
        <v>0</v>
      </c>
      <c r="Q545" s="115" t="s">
        <v>60</v>
      </c>
      <c r="R545" s="116">
        <f>IFERROR(VLOOKUP($B545,[5]MEX!$B$51:$S$1084,17,0),0)</f>
        <v>0</v>
      </c>
      <c r="S545" s="116">
        <f>IFERROR(VLOOKUP($B545,[5]MEX!$B$51:$S$1084,18,0),0)</f>
        <v>0</v>
      </c>
      <c r="T545" s="114">
        <v>0</v>
      </c>
      <c r="U545" s="114">
        <v>0</v>
      </c>
      <c r="V545" s="114">
        <v>0</v>
      </c>
      <c r="W545" s="114">
        <v>0</v>
      </c>
      <c r="X545" s="114">
        <v>0</v>
      </c>
      <c r="Y545" s="114">
        <v>0</v>
      </c>
      <c r="Z545" s="114">
        <v>0</v>
      </c>
      <c r="AA545" s="114">
        <v>0</v>
      </c>
      <c r="AB545" s="114">
        <f t="shared" si="380"/>
        <v>0</v>
      </c>
      <c r="AC545" s="114">
        <f t="shared" si="380"/>
        <v>0</v>
      </c>
      <c r="AD545" s="114">
        <f t="shared" si="373"/>
        <v>0</v>
      </c>
      <c r="AE545" s="114">
        <v>0</v>
      </c>
      <c r="AF545" s="114">
        <v>0</v>
      </c>
      <c r="AG545" s="114">
        <f t="shared" si="374"/>
        <v>0</v>
      </c>
      <c r="AH545" s="114">
        <v>0</v>
      </c>
      <c r="AI545" s="114">
        <v>0</v>
      </c>
      <c r="AJ545" s="114">
        <f t="shared" si="375"/>
        <v>0</v>
      </c>
      <c r="AK545" s="114">
        <v>0</v>
      </c>
      <c r="AL545" s="114">
        <v>0</v>
      </c>
      <c r="AM545" s="114">
        <f t="shared" si="376"/>
        <v>0</v>
      </c>
      <c r="AN545" s="114">
        <v>0</v>
      </c>
      <c r="AO545" s="114">
        <v>0</v>
      </c>
      <c r="AP545" s="114">
        <f t="shared" si="377"/>
        <v>0</v>
      </c>
      <c r="AQ545" s="114">
        <f t="shared" si="381"/>
        <v>0</v>
      </c>
      <c r="AR545" s="114">
        <f t="shared" si="381"/>
        <v>0</v>
      </c>
      <c r="AS545" s="114">
        <f t="shared" si="378"/>
        <v>0</v>
      </c>
      <c r="AT545" s="114">
        <f t="shared" si="382"/>
        <v>0</v>
      </c>
      <c r="AU545" s="114">
        <f t="shared" si="382"/>
        <v>0</v>
      </c>
      <c r="AV545" s="114">
        <v>0</v>
      </c>
      <c r="AW545" s="114">
        <v>0</v>
      </c>
      <c r="AX545" s="114">
        <v>0</v>
      </c>
      <c r="AY545" s="114">
        <v>0</v>
      </c>
      <c r="AZ545" s="114">
        <f t="shared" si="379"/>
        <v>0</v>
      </c>
      <c r="BA545" s="114">
        <f t="shared" si="379"/>
        <v>0</v>
      </c>
    </row>
    <row r="546" spans="2:53" ht="29.25" hidden="1">
      <c r="B546" s="73" t="str">
        <f t="shared" si="384"/>
        <v>1365000530053195</v>
      </c>
      <c r="C546" s="157">
        <v>2023</v>
      </c>
      <c r="D546" s="111">
        <v>15</v>
      </c>
      <c r="E546" s="37">
        <v>1</v>
      </c>
      <c r="F546" s="37">
        <v>3</v>
      </c>
      <c r="G546" s="37">
        <v>6</v>
      </c>
      <c r="H546" s="37">
        <v>5000</v>
      </c>
      <c r="I546" s="37">
        <v>5300</v>
      </c>
      <c r="J546" s="37">
        <v>531</v>
      </c>
      <c r="K546" s="133">
        <v>95</v>
      </c>
      <c r="L546" s="133"/>
      <c r="M546" s="113" t="s">
        <v>442</v>
      </c>
      <c r="N546" s="114">
        <f>IFERROR(VLOOKUP($B546,[5]MEX!$B$51:$S$1084,13,0),0)</f>
        <v>0</v>
      </c>
      <c r="O546" s="114">
        <f>IFERROR(VLOOKUP($B546,[5]MEX!$B$51:$S$1084,14,0),0)</f>
        <v>0</v>
      </c>
      <c r="P546" s="114">
        <f t="shared" si="383"/>
        <v>0</v>
      </c>
      <c r="Q546" s="115" t="s">
        <v>60</v>
      </c>
      <c r="R546" s="116">
        <f>IFERROR(VLOOKUP($B546,[5]MEX!$B$51:$S$1084,17,0),0)</f>
        <v>0</v>
      </c>
      <c r="S546" s="116">
        <f>IFERROR(VLOOKUP($B546,[5]MEX!$B$51:$S$1084,18,0),0)</f>
        <v>0</v>
      </c>
      <c r="T546" s="114">
        <v>0</v>
      </c>
      <c r="U546" s="114">
        <v>0</v>
      </c>
      <c r="V546" s="114">
        <v>0</v>
      </c>
      <c r="W546" s="114">
        <v>0</v>
      </c>
      <c r="X546" s="114">
        <v>0</v>
      </c>
      <c r="Y546" s="114">
        <v>0</v>
      </c>
      <c r="Z546" s="114">
        <v>0</v>
      </c>
      <c r="AA546" s="114">
        <v>0</v>
      </c>
      <c r="AB546" s="114">
        <f t="shared" si="380"/>
        <v>0</v>
      </c>
      <c r="AC546" s="114">
        <f t="shared" si="380"/>
        <v>0</v>
      </c>
      <c r="AD546" s="114">
        <f t="shared" si="373"/>
        <v>0</v>
      </c>
      <c r="AE546" s="114">
        <v>0</v>
      </c>
      <c r="AF546" s="114">
        <v>0</v>
      </c>
      <c r="AG546" s="114">
        <f t="shared" si="374"/>
        <v>0</v>
      </c>
      <c r="AH546" s="114">
        <v>0</v>
      </c>
      <c r="AI546" s="114">
        <v>0</v>
      </c>
      <c r="AJ546" s="114">
        <f t="shared" si="375"/>
        <v>0</v>
      </c>
      <c r="AK546" s="114">
        <v>0</v>
      </c>
      <c r="AL546" s="114">
        <v>0</v>
      </c>
      <c r="AM546" s="114">
        <f t="shared" si="376"/>
        <v>0</v>
      </c>
      <c r="AN546" s="114">
        <v>0</v>
      </c>
      <c r="AO546" s="114">
        <v>0</v>
      </c>
      <c r="AP546" s="114">
        <f t="shared" si="377"/>
        <v>0</v>
      </c>
      <c r="AQ546" s="114">
        <f t="shared" si="381"/>
        <v>0</v>
      </c>
      <c r="AR546" s="114">
        <f t="shared" si="381"/>
        <v>0</v>
      </c>
      <c r="AS546" s="114">
        <f t="shared" si="378"/>
        <v>0</v>
      </c>
      <c r="AT546" s="114">
        <f t="shared" si="382"/>
        <v>0</v>
      </c>
      <c r="AU546" s="114">
        <f t="shared" si="382"/>
        <v>0</v>
      </c>
      <c r="AV546" s="114">
        <v>0</v>
      </c>
      <c r="AW546" s="114">
        <v>0</v>
      </c>
      <c r="AX546" s="114">
        <v>0</v>
      </c>
      <c r="AY546" s="114">
        <v>0</v>
      </c>
      <c r="AZ546" s="114">
        <f t="shared" si="379"/>
        <v>0</v>
      </c>
      <c r="BA546" s="114">
        <f t="shared" si="379"/>
        <v>0</v>
      </c>
    </row>
    <row r="547" spans="2:53" ht="29.25" hidden="1">
      <c r="B547" s="73" t="str">
        <f t="shared" si="384"/>
        <v>1365000530053196</v>
      </c>
      <c r="C547" s="157">
        <v>2023</v>
      </c>
      <c r="D547" s="111">
        <v>15</v>
      </c>
      <c r="E547" s="37">
        <v>1</v>
      </c>
      <c r="F547" s="37">
        <v>3</v>
      </c>
      <c r="G547" s="37">
        <v>6</v>
      </c>
      <c r="H547" s="37">
        <v>5000</v>
      </c>
      <c r="I547" s="37">
        <v>5300</v>
      </c>
      <c r="J547" s="37">
        <v>531</v>
      </c>
      <c r="K547" s="133">
        <v>96</v>
      </c>
      <c r="L547" s="133"/>
      <c r="M547" s="113" t="s">
        <v>443</v>
      </c>
      <c r="N547" s="114">
        <f>IFERROR(VLOOKUP($B547,[5]MEX!$B$51:$S$1084,13,0),0)</f>
        <v>0</v>
      </c>
      <c r="O547" s="114">
        <f>IFERROR(VLOOKUP($B547,[5]MEX!$B$51:$S$1084,14,0),0)</f>
        <v>0</v>
      </c>
      <c r="P547" s="114">
        <f t="shared" si="383"/>
        <v>0</v>
      </c>
      <c r="Q547" s="115" t="s">
        <v>60</v>
      </c>
      <c r="R547" s="116">
        <f>IFERROR(VLOOKUP($B547,[5]MEX!$B$51:$S$1084,17,0),0)</f>
        <v>0</v>
      </c>
      <c r="S547" s="116">
        <f>IFERROR(VLOOKUP($B547,[5]MEX!$B$51:$S$1084,18,0),0)</f>
        <v>0</v>
      </c>
      <c r="T547" s="114">
        <v>0</v>
      </c>
      <c r="U547" s="114">
        <v>0</v>
      </c>
      <c r="V547" s="114">
        <v>0</v>
      </c>
      <c r="W547" s="114">
        <v>0</v>
      </c>
      <c r="X547" s="114">
        <v>0</v>
      </c>
      <c r="Y547" s="114">
        <v>0</v>
      </c>
      <c r="Z547" s="114">
        <v>0</v>
      </c>
      <c r="AA547" s="114">
        <v>0</v>
      </c>
      <c r="AB547" s="114">
        <f t="shared" si="380"/>
        <v>0</v>
      </c>
      <c r="AC547" s="114">
        <f t="shared" si="380"/>
        <v>0</v>
      </c>
      <c r="AD547" s="114">
        <f t="shared" si="373"/>
        <v>0</v>
      </c>
      <c r="AE547" s="114">
        <v>0</v>
      </c>
      <c r="AF547" s="114">
        <v>0</v>
      </c>
      <c r="AG547" s="114">
        <f t="shared" si="374"/>
        <v>0</v>
      </c>
      <c r="AH547" s="114">
        <v>0</v>
      </c>
      <c r="AI547" s="114">
        <v>0</v>
      </c>
      <c r="AJ547" s="114">
        <f t="shared" si="375"/>
        <v>0</v>
      </c>
      <c r="AK547" s="114">
        <v>0</v>
      </c>
      <c r="AL547" s="114">
        <v>0</v>
      </c>
      <c r="AM547" s="114">
        <f t="shared" si="376"/>
        <v>0</v>
      </c>
      <c r="AN547" s="114">
        <v>0</v>
      </c>
      <c r="AO547" s="114">
        <v>0</v>
      </c>
      <c r="AP547" s="114">
        <f t="shared" si="377"/>
        <v>0</v>
      </c>
      <c r="AQ547" s="114">
        <f t="shared" si="381"/>
        <v>0</v>
      </c>
      <c r="AR547" s="114">
        <f t="shared" si="381"/>
        <v>0</v>
      </c>
      <c r="AS547" s="114">
        <f t="shared" si="378"/>
        <v>0</v>
      </c>
      <c r="AT547" s="114">
        <f t="shared" si="382"/>
        <v>0</v>
      </c>
      <c r="AU547" s="114">
        <f t="shared" si="382"/>
        <v>0</v>
      </c>
      <c r="AV547" s="114">
        <v>0</v>
      </c>
      <c r="AW547" s="114">
        <v>0</v>
      </c>
      <c r="AX547" s="114">
        <v>0</v>
      </c>
      <c r="AY547" s="114">
        <v>0</v>
      </c>
      <c r="AZ547" s="114">
        <f t="shared" si="379"/>
        <v>0</v>
      </c>
      <c r="BA547" s="114">
        <f t="shared" si="379"/>
        <v>0</v>
      </c>
    </row>
    <row r="548" spans="2:53" ht="58.5" hidden="1">
      <c r="B548" s="73" t="str">
        <f t="shared" si="384"/>
        <v>1365000530053197</v>
      </c>
      <c r="C548" s="157">
        <v>2023</v>
      </c>
      <c r="D548" s="111">
        <v>15</v>
      </c>
      <c r="E548" s="37">
        <v>1</v>
      </c>
      <c r="F548" s="37">
        <v>3</v>
      </c>
      <c r="G548" s="37">
        <v>6</v>
      </c>
      <c r="H548" s="37">
        <v>5000</v>
      </c>
      <c r="I548" s="37">
        <v>5300</v>
      </c>
      <c r="J548" s="37">
        <v>531</v>
      </c>
      <c r="K548" s="133">
        <v>97</v>
      </c>
      <c r="L548" s="133"/>
      <c r="M548" s="113" t="s">
        <v>444</v>
      </c>
      <c r="N548" s="114">
        <f>IFERROR(VLOOKUP($B548,[5]MEX!$B$51:$S$1084,13,0),0)</f>
        <v>0</v>
      </c>
      <c r="O548" s="114">
        <f>IFERROR(VLOOKUP($B548,[5]MEX!$B$51:$S$1084,14,0),0)</f>
        <v>0</v>
      </c>
      <c r="P548" s="114">
        <f t="shared" si="383"/>
        <v>0</v>
      </c>
      <c r="Q548" s="115" t="s">
        <v>60</v>
      </c>
      <c r="R548" s="116">
        <f>IFERROR(VLOOKUP($B548,[5]MEX!$B$51:$S$1084,17,0),0)</f>
        <v>0</v>
      </c>
      <c r="S548" s="116">
        <f>IFERROR(VLOOKUP($B548,[5]MEX!$B$51:$S$1084,18,0),0)</f>
        <v>0</v>
      </c>
      <c r="T548" s="114">
        <v>0</v>
      </c>
      <c r="U548" s="114">
        <v>0</v>
      </c>
      <c r="V548" s="114">
        <v>0</v>
      </c>
      <c r="W548" s="114">
        <v>0</v>
      </c>
      <c r="X548" s="114">
        <v>0</v>
      </c>
      <c r="Y548" s="114">
        <v>0</v>
      </c>
      <c r="Z548" s="114">
        <v>0</v>
      </c>
      <c r="AA548" s="114">
        <v>0</v>
      </c>
      <c r="AB548" s="114">
        <f t="shared" ref="AB548:AC579" si="385">N548+T548-X548</f>
        <v>0</v>
      </c>
      <c r="AC548" s="114">
        <f t="shared" si="385"/>
        <v>0</v>
      </c>
      <c r="AD548" s="114">
        <f t="shared" si="373"/>
        <v>0</v>
      </c>
      <c r="AE548" s="114">
        <v>0</v>
      </c>
      <c r="AF548" s="114">
        <v>0</v>
      </c>
      <c r="AG548" s="114">
        <f t="shared" si="374"/>
        <v>0</v>
      </c>
      <c r="AH548" s="114">
        <v>0</v>
      </c>
      <c r="AI548" s="114">
        <v>0</v>
      </c>
      <c r="AJ548" s="114">
        <f t="shared" si="375"/>
        <v>0</v>
      </c>
      <c r="AK548" s="114">
        <v>0</v>
      </c>
      <c r="AL548" s="114">
        <v>0</v>
      </c>
      <c r="AM548" s="114">
        <f t="shared" si="376"/>
        <v>0</v>
      </c>
      <c r="AN548" s="114">
        <v>0</v>
      </c>
      <c r="AO548" s="114">
        <v>0</v>
      </c>
      <c r="AP548" s="114">
        <f t="shared" si="377"/>
        <v>0</v>
      </c>
      <c r="AQ548" s="114">
        <f t="shared" ref="AQ548:AR579" si="386">AB548-AE548-AH548-AK548-AN548</f>
        <v>0</v>
      </c>
      <c r="AR548" s="114">
        <f t="shared" si="386"/>
        <v>0</v>
      </c>
      <c r="AS548" s="114">
        <f t="shared" si="378"/>
        <v>0</v>
      </c>
      <c r="AT548" s="114">
        <f t="shared" ref="AT548:AU579" si="387">R548+V548-Z548</f>
        <v>0</v>
      </c>
      <c r="AU548" s="114">
        <f t="shared" si="387"/>
        <v>0</v>
      </c>
      <c r="AV548" s="114">
        <v>0</v>
      </c>
      <c r="AW548" s="114">
        <v>0</v>
      </c>
      <c r="AX548" s="114">
        <v>0</v>
      </c>
      <c r="AY548" s="114">
        <v>0</v>
      </c>
      <c r="AZ548" s="114">
        <f t="shared" si="379"/>
        <v>0</v>
      </c>
      <c r="BA548" s="114">
        <f t="shared" si="379"/>
        <v>0</v>
      </c>
    </row>
    <row r="549" spans="2:53" ht="29.25" hidden="1">
      <c r="B549" s="73" t="str">
        <f t="shared" si="384"/>
        <v>1365000530053198</v>
      </c>
      <c r="C549" s="157">
        <v>2023</v>
      </c>
      <c r="D549" s="111">
        <v>15</v>
      </c>
      <c r="E549" s="37">
        <v>1</v>
      </c>
      <c r="F549" s="37">
        <v>3</v>
      </c>
      <c r="G549" s="37">
        <v>6</v>
      </c>
      <c r="H549" s="37">
        <v>5000</v>
      </c>
      <c r="I549" s="37">
        <v>5300</v>
      </c>
      <c r="J549" s="37">
        <v>531</v>
      </c>
      <c r="K549" s="133">
        <v>98</v>
      </c>
      <c r="L549" s="133"/>
      <c r="M549" s="113" t="s">
        <v>445</v>
      </c>
      <c r="N549" s="114">
        <f>IFERROR(VLOOKUP($B549,[5]MEX!$B$51:$S$1084,13,0),0)</f>
        <v>0</v>
      </c>
      <c r="O549" s="114">
        <f>IFERROR(VLOOKUP($B549,[5]MEX!$B$51:$S$1084,14,0),0)</f>
        <v>0</v>
      </c>
      <c r="P549" s="114">
        <f t="shared" si="383"/>
        <v>0</v>
      </c>
      <c r="Q549" s="115" t="s">
        <v>60</v>
      </c>
      <c r="R549" s="116">
        <f>IFERROR(VLOOKUP($B549,[5]MEX!$B$51:$S$1084,17,0),0)</f>
        <v>0</v>
      </c>
      <c r="S549" s="116">
        <f>IFERROR(VLOOKUP($B549,[5]MEX!$B$51:$S$1084,18,0),0)</f>
        <v>0</v>
      </c>
      <c r="T549" s="114">
        <v>0</v>
      </c>
      <c r="U549" s="114">
        <v>0</v>
      </c>
      <c r="V549" s="114">
        <v>0</v>
      </c>
      <c r="W549" s="114">
        <v>0</v>
      </c>
      <c r="X549" s="114">
        <v>0</v>
      </c>
      <c r="Y549" s="114">
        <v>0</v>
      </c>
      <c r="Z549" s="114">
        <v>0</v>
      </c>
      <c r="AA549" s="114">
        <v>0</v>
      </c>
      <c r="AB549" s="114">
        <f t="shared" si="385"/>
        <v>0</v>
      </c>
      <c r="AC549" s="114">
        <f t="shared" si="385"/>
        <v>0</v>
      </c>
      <c r="AD549" s="114">
        <f t="shared" si="373"/>
        <v>0</v>
      </c>
      <c r="AE549" s="114">
        <v>0</v>
      </c>
      <c r="AF549" s="114">
        <v>0</v>
      </c>
      <c r="AG549" s="114">
        <f t="shared" si="374"/>
        <v>0</v>
      </c>
      <c r="AH549" s="114">
        <v>0</v>
      </c>
      <c r="AI549" s="114">
        <v>0</v>
      </c>
      <c r="AJ549" s="114">
        <f t="shared" si="375"/>
        <v>0</v>
      </c>
      <c r="AK549" s="114">
        <v>0</v>
      </c>
      <c r="AL549" s="114">
        <v>0</v>
      </c>
      <c r="AM549" s="114">
        <f t="shared" si="376"/>
        <v>0</v>
      </c>
      <c r="AN549" s="114">
        <v>0</v>
      </c>
      <c r="AO549" s="114">
        <v>0</v>
      </c>
      <c r="AP549" s="114">
        <f t="shared" si="377"/>
        <v>0</v>
      </c>
      <c r="AQ549" s="114">
        <f t="shared" si="386"/>
        <v>0</v>
      </c>
      <c r="AR549" s="114">
        <f t="shared" si="386"/>
        <v>0</v>
      </c>
      <c r="AS549" s="114">
        <f t="shared" si="378"/>
        <v>0</v>
      </c>
      <c r="AT549" s="114">
        <f t="shared" si="387"/>
        <v>0</v>
      </c>
      <c r="AU549" s="114">
        <f t="shared" si="387"/>
        <v>0</v>
      </c>
      <c r="AV549" s="114">
        <v>0</v>
      </c>
      <c r="AW549" s="114">
        <v>0</v>
      </c>
      <c r="AX549" s="114">
        <v>0</v>
      </c>
      <c r="AY549" s="114">
        <v>0</v>
      </c>
      <c r="AZ549" s="114">
        <f t="shared" si="379"/>
        <v>0</v>
      </c>
      <c r="BA549" s="114">
        <f t="shared" si="379"/>
        <v>0</v>
      </c>
    </row>
    <row r="550" spans="2:53" ht="29.25" hidden="1">
      <c r="B550" s="73" t="str">
        <f t="shared" si="384"/>
        <v>1365000530053199</v>
      </c>
      <c r="C550" s="157">
        <v>2023</v>
      </c>
      <c r="D550" s="111">
        <v>15</v>
      </c>
      <c r="E550" s="37">
        <v>1</v>
      </c>
      <c r="F550" s="37">
        <v>3</v>
      </c>
      <c r="G550" s="37">
        <v>6</v>
      </c>
      <c r="H550" s="37">
        <v>5000</v>
      </c>
      <c r="I550" s="37">
        <v>5300</v>
      </c>
      <c r="J550" s="37">
        <v>531</v>
      </c>
      <c r="K550" s="133">
        <v>99</v>
      </c>
      <c r="L550" s="133"/>
      <c r="M550" s="113" t="s">
        <v>446</v>
      </c>
      <c r="N550" s="114">
        <f>IFERROR(VLOOKUP($B550,[5]MEX!$B$51:$S$1084,13,0),0)</f>
        <v>0</v>
      </c>
      <c r="O550" s="114">
        <f>IFERROR(VLOOKUP($B550,[5]MEX!$B$51:$S$1084,14,0),0)</f>
        <v>0</v>
      </c>
      <c r="P550" s="114">
        <f t="shared" si="383"/>
        <v>0</v>
      </c>
      <c r="Q550" s="115" t="s">
        <v>60</v>
      </c>
      <c r="R550" s="116">
        <f>IFERROR(VLOOKUP($B550,[5]MEX!$B$51:$S$1084,17,0),0)</f>
        <v>0</v>
      </c>
      <c r="S550" s="116">
        <f>IFERROR(VLOOKUP($B550,[5]MEX!$B$51:$S$1084,18,0),0)</f>
        <v>0</v>
      </c>
      <c r="T550" s="114">
        <v>0</v>
      </c>
      <c r="U550" s="114">
        <v>0</v>
      </c>
      <c r="V550" s="114">
        <v>0</v>
      </c>
      <c r="W550" s="114">
        <v>0</v>
      </c>
      <c r="X550" s="114">
        <v>0</v>
      </c>
      <c r="Y550" s="114">
        <v>0</v>
      </c>
      <c r="Z550" s="114">
        <v>0</v>
      </c>
      <c r="AA550" s="114">
        <v>0</v>
      </c>
      <c r="AB550" s="114">
        <f t="shared" si="385"/>
        <v>0</v>
      </c>
      <c r="AC550" s="114">
        <f t="shared" si="385"/>
        <v>0</v>
      </c>
      <c r="AD550" s="114">
        <f t="shared" si="373"/>
        <v>0</v>
      </c>
      <c r="AE550" s="114">
        <v>0</v>
      </c>
      <c r="AF550" s="114">
        <v>0</v>
      </c>
      <c r="AG550" s="114">
        <f t="shared" si="374"/>
        <v>0</v>
      </c>
      <c r="AH550" s="114">
        <v>0</v>
      </c>
      <c r="AI550" s="114">
        <v>0</v>
      </c>
      <c r="AJ550" s="114">
        <f t="shared" si="375"/>
        <v>0</v>
      </c>
      <c r="AK550" s="114">
        <v>0</v>
      </c>
      <c r="AL550" s="114">
        <v>0</v>
      </c>
      <c r="AM550" s="114">
        <f t="shared" si="376"/>
        <v>0</v>
      </c>
      <c r="AN550" s="114">
        <v>0</v>
      </c>
      <c r="AO550" s="114">
        <v>0</v>
      </c>
      <c r="AP550" s="114">
        <f t="shared" si="377"/>
        <v>0</v>
      </c>
      <c r="AQ550" s="114">
        <f t="shared" si="386"/>
        <v>0</v>
      </c>
      <c r="AR550" s="114">
        <f t="shared" si="386"/>
        <v>0</v>
      </c>
      <c r="AS550" s="114">
        <f t="shared" si="378"/>
        <v>0</v>
      </c>
      <c r="AT550" s="114">
        <f t="shared" si="387"/>
        <v>0</v>
      </c>
      <c r="AU550" s="114">
        <f t="shared" si="387"/>
        <v>0</v>
      </c>
      <c r="AV550" s="114">
        <v>0</v>
      </c>
      <c r="AW550" s="114">
        <v>0</v>
      </c>
      <c r="AX550" s="114">
        <v>0</v>
      </c>
      <c r="AY550" s="114">
        <v>0</v>
      </c>
      <c r="AZ550" s="114">
        <f t="shared" si="379"/>
        <v>0</v>
      </c>
      <c r="BA550" s="114">
        <f t="shared" si="379"/>
        <v>0</v>
      </c>
    </row>
    <row r="551" spans="2:53" ht="29.25" hidden="1">
      <c r="B551" s="73" t="str">
        <f t="shared" si="384"/>
        <v>13650005300531100</v>
      </c>
      <c r="C551" s="157">
        <v>2023</v>
      </c>
      <c r="D551" s="111">
        <v>15</v>
      </c>
      <c r="E551" s="37">
        <v>1</v>
      </c>
      <c r="F551" s="37">
        <v>3</v>
      </c>
      <c r="G551" s="37">
        <v>6</v>
      </c>
      <c r="H551" s="37">
        <v>5000</v>
      </c>
      <c r="I551" s="37">
        <v>5300</v>
      </c>
      <c r="J551" s="37">
        <v>531</v>
      </c>
      <c r="K551" s="133">
        <v>100</v>
      </c>
      <c r="L551" s="133"/>
      <c r="M551" s="113" t="s">
        <v>447</v>
      </c>
      <c r="N551" s="114">
        <f>IFERROR(VLOOKUP($B551,[5]MEX!$B$51:$S$1084,13,0),0)</f>
        <v>0</v>
      </c>
      <c r="O551" s="114">
        <f>IFERROR(VLOOKUP($B551,[5]MEX!$B$51:$S$1084,14,0),0)</f>
        <v>0</v>
      </c>
      <c r="P551" s="114">
        <f t="shared" si="383"/>
        <v>0</v>
      </c>
      <c r="Q551" s="115" t="s">
        <v>60</v>
      </c>
      <c r="R551" s="116">
        <f>IFERROR(VLOOKUP($B551,[5]MEX!$B$51:$S$1084,17,0),0)</f>
        <v>0</v>
      </c>
      <c r="S551" s="116">
        <f>IFERROR(VLOOKUP($B551,[5]MEX!$B$51:$S$1084,18,0),0)</f>
        <v>0</v>
      </c>
      <c r="T551" s="114">
        <v>0</v>
      </c>
      <c r="U551" s="114">
        <v>0</v>
      </c>
      <c r="V551" s="114">
        <v>0</v>
      </c>
      <c r="W551" s="114">
        <v>0</v>
      </c>
      <c r="X551" s="114">
        <v>0</v>
      </c>
      <c r="Y551" s="114">
        <v>0</v>
      </c>
      <c r="Z551" s="114">
        <v>0</v>
      </c>
      <c r="AA551" s="114">
        <v>0</v>
      </c>
      <c r="AB551" s="114">
        <f t="shared" si="385"/>
        <v>0</v>
      </c>
      <c r="AC551" s="114">
        <f t="shared" si="385"/>
        <v>0</v>
      </c>
      <c r="AD551" s="114">
        <f t="shared" si="373"/>
        <v>0</v>
      </c>
      <c r="AE551" s="114">
        <v>0</v>
      </c>
      <c r="AF551" s="114">
        <v>0</v>
      </c>
      <c r="AG551" s="114">
        <f t="shared" si="374"/>
        <v>0</v>
      </c>
      <c r="AH551" s="114">
        <v>0</v>
      </c>
      <c r="AI551" s="114">
        <v>0</v>
      </c>
      <c r="AJ551" s="114">
        <f t="shared" si="375"/>
        <v>0</v>
      </c>
      <c r="AK551" s="114">
        <v>0</v>
      </c>
      <c r="AL551" s="114">
        <v>0</v>
      </c>
      <c r="AM551" s="114">
        <f t="shared" si="376"/>
        <v>0</v>
      </c>
      <c r="AN551" s="114">
        <v>0</v>
      </c>
      <c r="AO551" s="114">
        <v>0</v>
      </c>
      <c r="AP551" s="114">
        <f t="shared" si="377"/>
        <v>0</v>
      </c>
      <c r="AQ551" s="114">
        <f t="shared" si="386"/>
        <v>0</v>
      </c>
      <c r="AR551" s="114">
        <f t="shared" si="386"/>
        <v>0</v>
      </c>
      <c r="AS551" s="114">
        <f t="shared" si="378"/>
        <v>0</v>
      </c>
      <c r="AT551" s="114">
        <f t="shared" si="387"/>
        <v>0</v>
      </c>
      <c r="AU551" s="114">
        <f t="shared" si="387"/>
        <v>0</v>
      </c>
      <c r="AV551" s="114">
        <v>0</v>
      </c>
      <c r="AW551" s="114">
        <v>0</v>
      </c>
      <c r="AX551" s="114">
        <v>0</v>
      </c>
      <c r="AY551" s="114">
        <v>0</v>
      </c>
      <c r="AZ551" s="114">
        <f t="shared" si="379"/>
        <v>0</v>
      </c>
      <c r="BA551" s="114">
        <f t="shared" si="379"/>
        <v>0</v>
      </c>
    </row>
    <row r="552" spans="2:53" ht="29.25" hidden="1">
      <c r="B552" s="73" t="str">
        <f t="shared" si="384"/>
        <v>13650005300531101</v>
      </c>
      <c r="C552" s="157">
        <v>2023</v>
      </c>
      <c r="D552" s="111">
        <v>15</v>
      </c>
      <c r="E552" s="37">
        <v>1</v>
      </c>
      <c r="F552" s="37">
        <v>3</v>
      </c>
      <c r="G552" s="37">
        <v>6</v>
      </c>
      <c r="H552" s="37">
        <v>5000</v>
      </c>
      <c r="I552" s="37">
        <v>5300</v>
      </c>
      <c r="J552" s="37">
        <v>531</v>
      </c>
      <c r="K552" s="133">
        <v>101</v>
      </c>
      <c r="L552" s="133"/>
      <c r="M552" s="113" t="s">
        <v>448</v>
      </c>
      <c r="N552" s="114">
        <f>IFERROR(VLOOKUP($B552,[5]MEX!$B$51:$S$1084,13,0),0)</f>
        <v>0</v>
      </c>
      <c r="O552" s="114">
        <f>IFERROR(VLOOKUP($B552,[5]MEX!$B$51:$S$1084,14,0),0)</f>
        <v>0</v>
      </c>
      <c r="P552" s="114">
        <f t="shared" si="383"/>
        <v>0</v>
      </c>
      <c r="Q552" s="115" t="s">
        <v>60</v>
      </c>
      <c r="R552" s="116">
        <f>IFERROR(VLOOKUP($B552,[5]MEX!$B$51:$S$1084,17,0),0)</f>
        <v>0</v>
      </c>
      <c r="S552" s="116">
        <f>IFERROR(VLOOKUP($B552,[5]MEX!$B$51:$S$1084,18,0),0)</f>
        <v>0</v>
      </c>
      <c r="T552" s="114">
        <v>0</v>
      </c>
      <c r="U552" s="114">
        <v>0</v>
      </c>
      <c r="V552" s="114">
        <v>0</v>
      </c>
      <c r="W552" s="114">
        <v>0</v>
      </c>
      <c r="X552" s="114">
        <v>0</v>
      </c>
      <c r="Y552" s="114">
        <v>0</v>
      </c>
      <c r="Z552" s="114">
        <v>0</v>
      </c>
      <c r="AA552" s="114">
        <v>0</v>
      </c>
      <c r="AB552" s="114">
        <f t="shared" si="385"/>
        <v>0</v>
      </c>
      <c r="AC552" s="114">
        <f t="shared" si="385"/>
        <v>0</v>
      </c>
      <c r="AD552" s="114">
        <f t="shared" si="373"/>
        <v>0</v>
      </c>
      <c r="AE552" s="114">
        <v>0</v>
      </c>
      <c r="AF552" s="114">
        <v>0</v>
      </c>
      <c r="AG552" s="114">
        <f t="shared" si="374"/>
        <v>0</v>
      </c>
      <c r="AH552" s="114">
        <v>0</v>
      </c>
      <c r="AI552" s="114">
        <v>0</v>
      </c>
      <c r="AJ552" s="114">
        <f t="shared" si="375"/>
        <v>0</v>
      </c>
      <c r="AK552" s="114">
        <v>0</v>
      </c>
      <c r="AL552" s="114">
        <v>0</v>
      </c>
      <c r="AM552" s="114">
        <f t="shared" si="376"/>
        <v>0</v>
      </c>
      <c r="AN552" s="114">
        <v>0</v>
      </c>
      <c r="AO552" s="114">
        <v>0</v>
      </c>
      <c r="AP552" s="114">
        <f t="shared" si="377"/>
        <v>0</v>
      </c>
      <c r="AQ552" s="114">
        <f t="shared" si="386"/>
        <v>0</v>
      </c>
      <c r="AR552" s="114">
        <f t="shared" si="386"/>
        <v>0</v>
      </c>
      <c r="AS552" s="114">
        <f t="shared" si="378"/>
        <v>0</v>
      </c>
      <c r="AT552" s="114">
        <f t="shared" si="387"/>
        <v>0</v>
      </c>
      <c r="AU552" s="114">
        <f t="shared" si="387"/>
        <v>0</v>
      </c>
      <c r="AV552" s="114">
        <v>0</v>
      </c>
      <c r="AW552" s="114">
        <v>0</v>
      </c>
      <c r="AX552" s="114">
        <v>0</v>
      </c>
      <c r="AY552" s="114">
        <v>0</v>
      </c>
      <c r="AZ552" s="114">
        <f t="shared" si="379"/>
        <v>0</v>
      </c>
      <c r="BA552" s="114">
        <f t="shared" si="379"/>
        <v>0</v>
      </c>
    </row>
    <row r="553" spans="2:53" ht="29.25" hidden="1">
      <c r="B553" s="73" t="str">
        <f t="shared" si="384"/>
        <v>13650005300531102</v>
      </c>
      <c r="C553" s="157">
        <v>2023</v>
      </c>
      <c r="D553" s="111">
        <v>15</v>
      </c>
      <c r="E553" s="37">
        <v>1</v>
      </c>
      <c r="F553" s="37">
        <v>3</v>
      </c>
      <c r="G553" s="37">
        <v>6</v>
      </c>
      <c r="H553" s="37">
        <v>5000</v>
      </c>
      <c r="I553" s="37">
        <v>5300</v>
      </c>
      <c r="J553" s="37">
        <v>531</v>
      </c>
      <c r="K553" s="133">
        <v>102</v>
      </c>
      <c r="L553" s="133"/>
      <c r="M553" s="113" t="s">
        <v>449</v>
      </c>
      <c r="N553" s="114">
        <f>IFERROR(VLOOKUP($B553,[5]MEX!$B$51:$S$1084,13,0),0)</f>
        <v>0</v>
      </c>
      <c r="O553" s="114">
        <f>IFERROR(VLOOKUP($B553,[5]MEX!$B$51:$S$1084,14,0),0)</f>
        <v>0</v>
      </c>
      <c r="P553" s="114">
        <f t="shared" si="383"/>
        <v>0</v>
      </c>
      <c r="Q553" s="115" t="s">
        <v>60</v>
      </c>
      <c r="R553" s="116">
        <f>IFERROR(VLOOKUP($B553,[5]MEX!$B$51:$S$1084,17,0),0)</f>
        <v>0</v>
      </c>
      <c r="S553" s="116">
        <f>IFERROR(VLOOKUP($B553,[5]MEX!$B$51:$S$1084,18,0),0)</f>
        <v>0</v>
      </c>
      <c r="T553" s="114">
        <v>0</v>
      </c>
      <c r="U553" s="114">
        <v>0</v>
      </c>
      <c r="V553" s="114">
        <v>0</v>
      </c>
      <c r="W553" s="114">
        <v>0</v>
      </c>
      <c r="X553" s="114">
        <v>0</v>
      </c>
      <c r="Y553" s="114">
        <v>0</v>
      </c>
      <c r="Z553" s="114">
        <v>0</v>
      </c>
      <c r="AA553" s="114">
        <v>0</v>
      </c>
      <c r="AB553" s="114">
        <f t="shared" si="385"/>
        <v>0</v>
      </c>
      <c r="AC553" s="114">
        <f t="shared" si="385"/>
        <v>0</v>
      </c>
      <c r="AD553" s="114">
        <f t="shared" si="373"/>
        <v>0</v>
      </c>
      <c r="AE553" s="114">
        <v>0</v>
      </c>
      <c r="AF553" s="114">
        <v>0</v>
      </c>
      <c r="AG553" s="114">
        <f t="shared" si="374"/>
        <v>0</v>
      </c>
      <c r="AH553" s="114">
        <v>0</v>
      </c>
      <c r="AI553" s="114">
        <v>0</v>
      </c>
      <c r="AJ553" s="114">
        <f t="shared" si="375"/>
        <v>0</v>
      </c>
      <c r="AK553" s="114">
        <v>0</v>
      </c>
      <c r="AL553" s="114">
        <v>0</v>
      </c>
      <c r="AM553" s="114">
        <f t="shared" si="376"/>
        <v>0</v>
      </c>
      <c r="AN553" s="114">
        <v>0</v>
      </c>
      <c r="AO553" s="114">
        <v>0</v>
      </c>
      <c r="AP553" s="114">
        <f t="shared" si="377"/>
        <v>0</v>
      </c>
      <c r="AQ553" s="114">
        <f t="shared" si="386"/>
        <v>0</v>
      </c>
      <c r="AR553" s="114">
        <f t="shared" si="386"/>
        <v>0</v>
      </c>
      <c r="AS553" s="114">
        <f t="shared" si="378"/>
        <v>0</v>
      </c>
      <c r="AT553" s="114">
        <f t="shared" si="387"/>
        <v>0</v>
      </c>
      <c r="AU553" s="114">
        <f t="shared" si="387"/>
        <v>0</v>
      </c>
      <c r="AV553" s="114">
        <v>0</v>
      </c>
      <c r="AW553" s="114">
        <v>0</v>
      </c>
      <c r="AX553" s="114">
        <v>0</v>
      </c>
      <c r="AY553" s="114">
        <v>0</v>
      </c>
      <c r="AZ553" s="114">
        <f t="shared" si="379"/>
        <v>0</v>
      </c>
      <c r="BA553" s="114">
        <f t="shared" si="379"/>
        <v>0</v>
      </c>
    </row>
    <row r="554" spans="2:53" ht="29.25" hidden="1">
      <c r="B554" s="73" t="str">
        <f t="shared" si="384"/>
        <v>13650005300531103</v>
      </c>
      <c r="C554" s="157">
        <v>2023</v>
      </c>
      <c r="D554" s="111">
        <v>15</v>
      </c>
      <c r="E554" s="37">
        <v>1</v>
      </c>
      <c r="F554" s="37">
        <v>3</v>
      </c>
      <c r="G554" s="37">
        <v>6</v>
      </c>
      <c r="H554" s="37">
        <v>5000</v>
      </c>
      <c r="I554" s="37">
        <v>5300</v>
      </c>
      <c r="J554" s="37">
        <v>531</v>
      </c>
      <c r="K554" s="133">
        <v>103</v>
      </c>
      <c r="L554" s="133"/>
      <c r="M554" s="113" t="s">
        <v>450</v>
      </c>
      <c r="N554" s="114">
        <f>IFERROR(VLOOKUP($B554,[5]MEX!$B$51:$S$1084,13,0),0)</f>
        <v>0</v>
      </c>
      <c r="O554" s="114">
        <f>IFERROR(VLOOKUP($B554,[5]MEX!$B$51:$S$1084,14,0),0)</f>
        <v>0</v>
      </c>
      <c r="P554" s="114">
        <f t="shared" si="383"/>
        <v>0</v>
      </c>
      <c r="Q554" s="115" t="s">
        <v>60</v>
      </c>
      <c r="R554" s="116">
        <f>IFERROR(VLOOKUP($B554,[5]MEX!$B$51:$S$1084,17,0),0)</f>
        <v>0</v>
      </c>
      <c r="S554" s="116">
        <f>IFERROR(VLOOKUP($B554,[5]MEX!$B$51:$S$1084,18,0),0)</f>
        <v>0</v>
      </c>
      <c r="T554" s="114">
        <v>0</v>
      </c>
      <c r="U554" s="114">
        <v>0</v>
      </c>
      <c r="V554" s="114">
        <v>0</v>
      </c>
      <c r="W554" s="114">
        <v>0</v>
      </c>
      <c r="X554" s="114">
        <v>0</v>
      </c>
      <c r="Y554" s="114">
        <v>0</v>
      </c>
      <c r="Z554" s="114">
        <v>0</v>
      </c>
      <c r="AA554" s="114">
        <v>0</v>
      </c>
      <c r="AB554" s="114">
        <f t="shared" si="385"/>
        <v>0</v>
      </c>
      <c r="AC554" s="114">
        <f t="shared" si="385"/>
        <v>0</v>
      </c>
      <c r="AD554" s="114">
        <f t="shared" si="373"/>
        <v>0</v>
      </c>
      <c r="AE554" s="114">
        <v>0</v>
      </c>
      <c r="AF554" s="114">
        <v>0</v>
      </c>
      <c r="AG554" s="114">
        <f t="shared" si="374"/>
        <v>0</v>
      </c>
      <c r="AH554" s="114">
        <v>0</v>
      </c>
      <c r="AI554" s="114">
        <v>0</v>
      </c>
      <c r="AJ554" s="114">
        <f t="shared" si="375"/>
        <v>0</v>
      </c>
      <c r="AK554" s="114">
        <v>0</v>
      </c>
      <c r="AL554" s="114">
        <v>0</v>
      </c>
      <c r="AM554" s="114">
        <f t="shared" si="376"/>
        <v>0</v>
      </c>
      <c r="AN554" s="114">
        <v>0</v>
      </c>
      <c r="AO554" s="114">
        <v>0</v>
      </c>
      <c r="AP554" s="114">
        <f t="shared" si="377"/>
        <v>0</v>
      </c>
      <c r="AQ554" s="114">
        <f t="shared" si="386"/>
        <v>0</v>
      </c>
      <c r="AR554" s="114">
        <f t="shared" si="386"/>
        <v>0</v>
      </c>
      <c r="AS554" s="114">
        <f t="shared" si="378"/>
        <v>0</v>
      </c>
      <c r="AT554" s="114">
        <f t="shared" si="387"/>
        <v>0</v>
      </c>
      <c r="AU554" s="114">
        <f t="shared" si="387"/>
        <v>0</v>
      </c>
      <c r="AV554" s="114">
        <v>0</v>
      </c>
      <c r="AW554" s="114">
        <v>0</v>
      </c>
      <c r="AX554" s="114">
        <v>0</v>
      </c>
      <c r="AY554" s="114">
        <v>0</v>
      </c>
      <c r="AZ554" s="114">
        <f t="shared" si="379"/>
        <v>0</v>
      </c>
      <c r="BA554" s="114">
        <f t="shared" si="379"/>
        <v>0</v>
      </c>
    </row>
    <row r="555" spans="2:53" ht="58.5" hidden="1">
      <c r="B555" s="73" t="str">
        <f t="shared" si="384"/>
        <v>13650005300531104</v>
      </c>
      <c r="C555" s="157">
        <v>2023</v>
      </c>
      <c r="D555" s="111">
        <v>15</v>
      </c>
      <c r="E555" s="37">
        <v>1</v>
      </c>
      <c r="F555" s="37">
        <v>3</v>
      </c>
      <c r="G555" s="37">
        <v>6</v>
      </c>
      <c r="H555" s="37">
        <v>5000</v>
      </c>
      <c r="I555" s="37">
        <v>5300</v>
      </c>
      <c r="J555" s="37">
        <v>531</v>
      </c>
      <c r="K555" s="133">
        <v>104</v>
      </c>
      <c r="L555" s="133"/>
      <c r="M555" s="113" t="s">
        <v>451</v>
      </c>
      <c r="N555" s="114">
        <f>IFERROR(VLOOKUP($B555,[5]MEX!$B$51:$S$1084,13,0),0)</f>
        <v>0</v>
      </c>
      <c r="O555" s="114">
        <f>IFERROR(VLOOKUP($B555,[5]MEX!$B$51:$S$1084,14,0),0)</f>
        <v>0</v>
      </c>
      <c r="P555" s="114">
        <f t="shared" si="383"/>
        <v>0</v>
      </c>
      <c r="Q555" s="115" t="s">
        <v>60</v>
      </c>
      <c r="R555" s="116">
        <f>IFERROR(VLOOKUP($B555,[5]MEX!$B$51:$S$1084,17,0),0)</f>
        <v>0</v>
      </c>
      <c r="S555" s="116">
        <f>IFERROR(VLOOKUP($B555,[5]MEX!$B$51:$S$1084,18,0),0)</f>
        <v>0</v>
      </c>
      <c r="T555" s="114">
        <v>0</v>
      </c>
      <c r="U555" s="114">
        <v>0</v>
      </c>
      <c r="V555" s="114">
        <v>0</v>
      </c>
      <c r="W555" s="114">
        <v>0</v>
      </c>
      <c r="X555" s="114">
        <v>0</v>
      </c>
      <c r="Y555" s="114">
        <v>0</v>
      </c>
      <c r="Z555" s="114">
        <v>0</v>
      </c>
      <c r="AA555" s="114">
        <v>0</v>
      </c>
      <c r="AB555" s="114">
        <f t="shared" si="385"/>
        <v>0</v>
      </c>
      <c r="AC555" s="114">
        <f t="shared" si="385"/>
        <v>0</v>
      </c>
      <c r="AD555" s="114">
        <f t="shared" si="373"/>
        <v>0</v>
      </c>
      <c r="AE555" s="114">
        <v>0</v>
      </c>
      <c r="AF555" s="114">
        <v>0</v>
      </c>
      <c r="AG555" s="114">
        <f t="shared" si="374"/>
        <v>0</v>
      </c>
      <c r="AH555" s="114">
        <v>0</v>
      </c>
      <c r="AI555" s="114">
        <v>0</v>
      </c>
      <c r="AJ555" s="114">
        <f t="shared" si="375"/>
        <v>0</v>
      </c>
      <c r="AK555" s="114">
        <v>0</v>
      </c>
      <c r="AL555" s="114">
        <v>0</v>
      </c>
      <c r="AM555" s="114">
        <f t="shared" si="376"/>
        <v>0</v>
      </c>
      <c r="AN555" s="114">
        <v>0</v>
      </c>
      <c r="AO555" s="114">
        <v>0</v>
      </c>
      <c r="AP555" s="114">
        <f t="shared" si="377"/>
        <v>0</v>
      </c>
      <c r="AQ555" s="114">
        <f t="shared" si="386"/>
        <v>0</v>
      </c>
      <c r="AR555" s="114">
        <f t="shared" si="386"/>
        <v>0</v>
      </c>
      <c r="AS555" s="114">
        <f t="shared" si="378"/>
        <v>0</v>
      </c>
      <c r="AT555" s="114">
        <f t="shared" si="387"/>
        <v>0</v>
      </c>
      <c r="AU555" s="114">
        <f t="shared" si="387"/>
        <v>0</v>
      </c>
      <c r="AV555" s="114">
        <v>0</v>
      </c>
      <c r="AW555" s="114">
        <v>0</v>
      </c>
      <c r="AX555" s="114">
        <v>0</v>
      </c>
      <c r="AY555" s="114">
        <v>0</v>
      </c>
      <c r="AZ555" s="114">
        <f t="shared" si="379"/>
        <v>0</v>
      </c>
      <c r="BA555" s="114">
        <f t="shared" si="379"/>
        <v>0</v>
      </c>
    </row>
    <row r="556" spans="2:53" ht="58.5" hidden="1">
      <c r="B556" s="73" t="str">
        <f t="shared" si="384"/>
        <v>13650005300531105</v>
      </c>
      <c r="C556" s="157">
        <v>2023</v>
      </c>
      <c r="D556" s="111">
        <v>15</v>
      </c>
      <c r="E556" s="37">
        <v>1</v>
      </c>
      <c r="F556" s="37">
        <v>3</v>
      </c>
      <c r="G556" s="37">
        <v>6</v>
      </c>
      <c r="H556" s="37">
        <v>5000</v>
      </c>
      <c r="I556" s="37">
        <v>5300</v>
      </c>
      <c r="J556" s="37">
        <v>531</v>
      </c>
      <c r="K556" s="133">
        <v>105</v>
      </c>
      <c r="L556" s="133"/>
      <c r="M556" s="113" t="s">
        <v>452</v>
      </c>
      <c r="N556" s="114">
        <f>IFERROR(VLOOKUP($B556,[5]MEX!$B$51:$S$1084,13,0),0)</f>
        <v>0</v>
      </c>
      <c r="O556" s="114">
        <f>IFERROR(VLOOKUP($B556,[5]MEX!$B$51:$S$1084,14,0),0)</f>
        <v>0</v>
      </c>
      <c r="P556" s="114">
        <f t="shared" si="383"/>
        <v>0</v>
      </c>
      <c r="Q556" s="115" t="s">
        <v>60</v>
      </c>
      <c r="R556" s="116">
        <f>IFERROR(VLOOKUP($B556,[5]MEX!$B$51:$S$1084,17,0),0)</f>
        <v>0</v>
      </c>
      <c r="S556" s="116">
        <f>IFERROR(VLOOKUP($B556,[5]MEX!$B$51:$S$1084,18,0),0)</f>
        <v>0</v>
      </c>
      <c r="T556" s="114">
        <v>0</v>
      </c>
      <c r="U556" s="114">
        <v>0</v>
      </c>
      <c r="V556" s="114">
        <v>0</v>
      </c>
      <c r="W556" s="114">
        <v>0</v>
      </c>
      <c r="X556" s="114">
        <v>0</v>
      </c>
      <c r="Y556" s="114">
        <v>0</v>
      </c>
      <c r="Z556" s="114">
        <v>0</v>
      </c>
      <c r="AA556" s="114">
        <v>0</v>
      </c>
      <c r="AB556" s="114">
        <f t="shared" si="385"/>
        <v>0</v>
      </c>
      <c r="AC556" s="114">
        <f t="shared" si="385"/>
        <v>0</v>
      </c>
      <c r="AD556" s="114">
        <f t="shared" si="373"/>
        <v>0</v>
      </c>
      <c r="AE556" s="114">
        <v>0</v>
      </c>
      <c r="AF556" s="114">
        <v>0</v>
      </c>
      <c r="AG556" s="114">
        <f t="shared" si="374"/>
        <v>0</v>
      </c>
      <c r="AH556" s="114">
        <v>0</v>
      </c>
      <c r="AI556" s="114">
        <v>0</v>
      </c>
      <c r="AJ556" s="114">
        <f t="shared" si="375"/>
        <v>0</v>
      </c>
      <c r="AK556" s="114">
        <v>0</v>
      </c>
      <c r="AL556" s="114">
        <v>0</v>
      </c>
      <c r="AM556" s="114">
        <f t="shared" si="376"/>
        <v>0</v>
      </c>
      <c r="AN556" s="114">
        <v>0</v>
      </c>
      <c r="AO556" s="114">
        <v>0</v>
      </c>
      <c r="AP556" s="114">
        <f t="shared" si="377"/>
        <v>0</v>
      </c>
      <c r="AQ556" s="114">
        <f t="shared" si="386"/>
        <v>0</v>
      </c>
      <c r="AR556" s="114">
        <f t="shared" si="386"/>
        <v>0</v>
      </c>
      <c r="AS556" s="114">
        <f t="shared" si="378"/>
        <v>0</v>
      </c>
      <c r="AT556" s="114">
        <f t="shared" si="387"/>
        <v>0</v>
      </c>
      <c r="AU556" s="114">
        <f t="shared" si="387"/>
        <v>0</v>
      </c>
      <c r="AV556" s="114">
        <v>0</v>
      </c>
      <c r="AW556" s="114">
        <v>0</v>
      </c>
      <c r="AX556" s="114">
        <v>0</v>
      </c>
      <c r="AY556" s="114">
        <v>0</v>
      </c>
      <c r="AZ556" s="114">
        <f t="shared" si="379"/>
        <v>0</v>
      </c>
      <c r="BA556" s="114">
        <f t="shared" si="379"/>
        <v>0</v>
      </c>
    </row>
    <row r="557" spans="2:53" ht="58.5" hidden="1">
      <c r="B557" s="73" t="str">
        <f t="shared" si="384"/>
        <v>13650005300531106</v>
      </c>
      <c r="C557" s="157">
        <v>2023</v>
      </c>
      <c r="D557" s="111">
        <v>15</v>
      </c>
      <c r="E557" s="37">
        <v>1</v>
      </c>
      <c r="F557" s="37">
        <v>3</v>
      </c>
      <c r="G557" s="37">
        <v>6</v>
      </c>
      <c r="H557" s="37">
        <v>5000</v>
      </c>
      <c r="I557" s="37">
        <v>5300</v>
      </c>
      <c r="J557" s="37">
        <v>531</v>
      </c>
      <c r="K557" s="133">
        <v>106</v>
      </c>
      <c r="L557" s="133"/>
      <c r="M557" s="113" t="s">
        <v>453</v>
      </c>
      <c r="N557" s="114">
        <f>IFERROR(VLOOKUP($B557,[5]MEX!$B$51:$S$1084,13,0),0)</f>
        <v>0</v>
      </c>
      <c r="O557" s="114">
        <f>IFERROR(VLOOKUP($B557,[5]MEX!$B$51:$S$1084,14,0),0)</f>
        <v>0</v>
      </c>
      <c r="P557" s="114">
        <f t="shared" si="383"/>
        <v>0</v>
      </c>
      <c r="Q557" s="115" t="s">
        <v>60</v>
      </c>
      <c r="R557" s="116">
        <f>IFERROR(VLOOKUP($B557,[5]MEX!$B$51:$S$1084,17,0),0)</f>
        <v>0</v>
      </c>
      <c r="S557" s="116">
        <f>IFERROR(VLOOKUP($B557,[5]MEX!$B$51:$S$1084,18,0),0)</f>
        <v>0</v>
      </c>
      <c r="T557" s="114">
        <v>0</v>
      </c>
      <c r="U557" s="114">
        <v>0</v>
      </c>
      <c r="V557" s="114">
        <v>0</v>
      </c>
      <c r="W557" s="114">
        <v>0</v>
      </c>
      <c r="X557" s="114">
        <v>0</v>
      </c>
      <c r="Y557" s="114">
        <v>0</v>
      </c>
      <c r="Z557" s="114">
        <v>0</v>
      </c>
      <c r="AA557" s="114">
        <v>0</v>
      </c>
      <c r="AB557" s="114">
        <f t="shared" si="385"/>
        <v>0</v>
      </c>
      <c r="AC557" s="114">
        <f t="shared" si="385"/>
        <v>0</v>
      </c>
      <c r="AD557" s="114">
        <f t="shared" si="373"/>
        <v>0</v>
      </c>
      <c r="AE557" s="114">
        <v>0</v>
      </c>
      <c r="AF557" s="114">
        <v>0</v>
      </c>
      <c r="AG557" s="114">
        <f t="shared" si="374"/>
        <v>0</v>
      </c>
      <c r="AH557" s="114">
        <v>0</v>
      </c>
      <c r="AI557" s="114">
        <v>0</v>
      </c>
      <c r="AJ557" s="114">
        <f t="shared" si="375"/>
        <v>0</v>
      </c>
      <c r="AK557" s="114">
        <v>0</v>
      </c>
      <c r="AL557" s="114">
        <v>0</v>
      </c>
      <c r="AM557" s="114">
        <f t="shared" si="376"/>
        <v>0</v>
      </c>
      <c r="AN557" s="114">
        <v>0</v>
      </c>
      <c r="AO557" s="114">
        <v>0</v>
      </c>
      <c r="AP557" s="114">
        <f t="shared" si="377"/>
        <v>0</v>
      </c>
      <c r="AQ557" s="114">
        <f t="shared" si="386"/>
        <v>0</v>
      </c>
      <c r="AR557" s="114">
        <f t="shared" si="386"/>
        <v>0</v>
      </c>
      <c r="AS557" s="114">
        <f t="shared" si="378"/>
        <v>0</v>
      </c>
      <c r="AT557" s="114">
        <f t="shared" si="387"/>
        <v>0</v>
      </c>
      <c r="AU557" s="114">
        <f t="shared" si="387"/>
        <v>0</v>
      </c>
      <c r="AV557" s="114">
        <v>0</v>
      </c>
      <c r="AW557" s="114">
        <v>0</v>
      </c>
      <c r="AX557" s="114">
        <v>0</v>
      </c>
      <c r="AY557" s="114">
        <v>0</v>
      </c>
      <c r="AZ557" s="114">
        <f t="shared" si="379"/>
        <v>0</v>
      </c>
      <c r="BA557" s="114">
        <f t="shared" si="379"/>
        <v>0</v>
      </c>
    </row>
    <row r="558" spans="2:53" ht="29.25" hidden="1">
      <c r="B558" s="73" t="str">
        <f t="shared" si="384"/>
        <v>13650005300531107</v>
      </c>
      <c r="C558" s="157">
        <v>2023</v>
      </c>
      <c r="D558" s="111">
        <v>15</v>
      </c>
      <c r="E558" s="37">
        <v>1</v>
      </c>
      <c r="F558" s="37">
        <v>3</v>
      </c>
      <c r="G558" s="37">
        <v>6</v>
      </c>
      <c r="H558" s="37">
        <v>5000</v>
      </c>
      <c r="I558" s="37">
        <v>5300</v>
      </c>
      <c r="J558" s="37">
        <v>531</v>
      </c>
      <c r="K558" s="133">
        <v>107</v>
      </c>
      <c r="L558" s="133"/>
      <c r="M558" s="113" t="s">
        <v>454</v>
      </c>
      <c r="N558" s="114">
        <f>IFERROR(VLOOKUP($B558,[5]MEX!$B$51:$S$1084,13,0),0)</f>
        <v>0</v>
      </c>
      <c r="O558" s="114">
        <f>IFERROR(VLOOKUP($B558,[5]MEX!$B$51:$S$1084,14,0),0)</f>
        <v>0</v>
      </c>
      <c r="P558" s="114">
        <f t="shared" si="383"/>
        <v>0</v>
      </c>
      <c r="Q558" s="115" t="s">
        <v>60</v>
      </c>
      <c r="R558" s="116">
        <f>IFERROR(VLOOKUP($B558,[5]MEX!$B$51:$S$1084,17,0),0)</f>
        <v>0</v>
      </c>
      <c r="S558" s="116">
        <f>IFERROR(VLOOKUP($B558,[5]MEX!$B$51:$S$1084,18,0),0)</f>
        <v>0</v>
      </c>
      <c r="T558" s="114">
        <v>0</v>
      </c>
      <c r="U558" s="114">
        <v>0</v>
      </c>
      <c r="V558" s="114">
        <v>0</v>
      </c>
      <c r="W558" s="114">
        <v>0</v>
      </c>
      <c r="X558" s="114">
        <v>0</v>
      </c>
      <c r="Y558" s="114">
        <v>0</v>
      </c>
      <c r="Z558" s="114">
        <v>0</v>
      </c>
      <c r="AA558" s="114">
        <v>0</v>
      </c>
      <c r="AB558" s="114">
        <f t="shared" si="385"/>
        <v>0</v>
      </c>
      <c r="AC558" s="114">
        <f t="shared" si="385"/>
        <v>0</v>
      </c>
      <c r="AD558" s="114">
        <f t="shared" si="373"/>
        <v>0</v>
      </c>
      <c r="AE558" s="114">
        <v>0</v>
      </c>
      <c r="AF558" s="114">
        <v>0</v>
      </c>
      <c r="AG558" s="114">
        <f t="shared" si="374"/>
        <v>0</v>
      </c>
      <c r="AH558" s="114">
        <v>0</v>
      </c>
      <c r="AI558" s="114">
        <v>0</v>
      </c>
      <c r="AJ558" s="114">
        <f t="shared" si="375"/>
        <v>0</v>
      </c>
      <c r="AK558" s="114">
        <v>0</v>
      </c>
      <c r="AL558" s="114">
        <v>0</v>
      </c>
      <c r="AM558" s="114">
        <f t="shared" si="376"/>
        <v>0</v>
      </c>
      <c r="AN558" s="114">
        <v>0</v>
      </c>
      <c r="AO558" s="114">
        <v>0</v>
      </c>
      <c r="AP558" s="114">
        <f t="shared" si="377"/>
        <v>0</v>
      </c>
      <c r="AQ558" s="114">
        <f t="shared" si="386"/>
        <v>0</v>
      </c>
      <c r="AR558" s="114">
        <f t="shared" si="386"/>
        <v>0</v>
      </c>
      <c r="AS558" s="114">
        <f t="shared" si="378"/>
        <v>0</v>
      </c>
      <c r="AT558" s="114">
        <f t="shared" si="387"/>
        <v>0</v>
      </c>
      <c r="AU558" s="114">
        <f t="shared" si="387"/>
        <v>0</v>
      </c>
      <c r="AV558" s="114">
        <v>0</v>
      </c>
      <c r="AW558" s="114">
        <v>0</v>
      </c>
      <c r="AX558" s="114">
        <v>0</v>
      </c>
      <c r="AY558" s="114">
        <v>0</v>
      </c>
      <c r="AZ558" s="114">
        <f t="shared" si="379"/>
        <v>0</v>
      </c>
      <c r="BA558" s="114">
        <f t="shared" si="379"/>
        <v>0</v>
      </c>
    </row>
    <row r="559" spans="2:53" ht="29.25" hidden="1">
      <c r="B559" s="73" t="str">
        <f t="shared" si="384"/>
        <v>13650005300531108</v>
      </c>
      <c r="C559" s="157">
        <v>2023</v>
      </c>
      <c r="D559" s="111">
        <v>15</v>
      </c>
      <c r="E559" s="37">
        <v>1</v>
      </c>
      <c r="F559" s="37">
        <v>3</v>
      </c>
      <c r="G559" s="37">
        <v>6</v>
      </c>
      <c r="H559" s="37">
        <v>5000</v>
      </c>
      <c r="I559" s="37">
        <v>5300</v>
      </c>
      <c r="J559" s="37">
        <v>531</v>
      </c>
      <c r="K559" s="133">
        <v>108</v>
      </c>
      <c r="L559" s="133"/>
      <c r="M559" s="113" t="s">
        <v>455</v>
      </c>
      <c r="N559" s="114">
        <f>IFERROR(VLOOKUP($B559,[5]MEX!$B$51:$S$1084,13,0),0)</f>
        <v>0</v>
      </c>
      <c r="O559" s="114">
        <f>IFERROR(VLOOKUP($B559,[5]MEX!$B$51:$S$1084,14,0),0)</f>
        <v>0</v>
      </c>
      <c r="P559" s="114">
        <f t="shared" si="383"/>
        <v>0</v>
      </c>
      <c r="Q559" s="115" t="s">
        <v>60</v>
      </c>
      <c r="R559" s="116">
        <f>IFERROR(VLOOKUP($B559,[5]MEX!$B$51:$S$1084,17,0),0)</f>
        <v>0</v>
      </c>
      <c r="S559" s="116">
        <f>IFERROR(VLOOKUP($B559,[5]MEX!$B$51:$S$1084,18,0),0)</f>
        <v>0</v>
      </c>
      <c r="T559" s="114">
        <v>0</v>
      </c>
      <c r="U559" s="114">
        <v>0</v>
      </c>
      <c r="V559" s="114">
        <v>0</v>
      </c>
      <c r="W559" s="114">
        <v>0</v>
      </c>
      <c r="X559" s="114">
        <v>0</v>
      </c>
      <c r="Y559" s="114">
        <v>0</v>
      </c>
      <c r="Z559" s="114">
        <v>0</v>
      </c>
      <c r="AA559" s="114">
        <v>0</v>
      </c>
      <c r="AB559" s="114">
        <f t="shared" si="385"/>
        <v>0</v>
      </c>
      <c r="AC559" s="114">
        <f t="shared" si="385"/>
        <v>0</v>
      </c>
      <c r="AD559" s="114">
        <f t="shared" si="373"/>
        <v>0</v>
      </c>
      <c r="AE559" s="114">
        <v>0</v>
      </c>
      <c r="AF559" s="114">
        <v>0</v>
      </c>
      <c r="AG559" s="114">
        <f t="shared" si="374"/>
        <v>0</v>
      </c>
      <c r="AH559" s="114">
        <v>0</v>
      </c>
      <c r="AI559" s="114">
        <v>0</v>
      </c>
      <c r="AJ559" s="114">
        <f t="shared" si="375"/>
        <v>0</v>
      </c>
      <c r="AK559" s="114">
        <v>0</v>
      </c>
      <c r="AL559" s="114">
        <v>0</v>
      </c>
      <c r="AM559" s="114">
        <f t="shared" si="376"/>
        <v>0</v>
      </c>
      <c r="AN559" s="114">
        <v>0</v>
      </c>
      <c r="AO559" s="114">
        <v>0</v>
      </c>
      <c r="AP559" s="114">
        <f t="shared" si="377"/>
        <v>0</v>
      </c>
      <c r="AQ559" s="114">
        <f t="shared" si="386"/>
        <v>0</v>
      </c>
      <c r="AR559" s="114">
        <f t="shared" si="386"/>
        <v>0</v>
      </c>
      <c r="AS559" s="114">
        <f t="shared" si="378"/>
        <v>0</v>
      </c>
      <c r="AT559" s="114">
        <f t="shared" si="387"/>
        <v>0</v>
      </c>
      <c r="AU559" s="114">
        <f t="shared" si="387"/>
        <v>0</v>
      </c>
      <c r="AV559" s="114">
        <v>0</v>
      </c>
      <c r="AW559" s="114">
        <v>0</v>
      </c>
      <c r="AX559" s="114">
        <v>0</v>
      </c>
      <c r="AY559" s="114">
        <v>0</v>
      </c>
      <c r="AZ559" s="114">
        <f t="shared" si="379"/>
        <v>0</v>
      </c>
      <c r="BA559" s="114">
        <f t="shared" si="379"/>
        <v>0</v>
      </c>
    </row>
    <row r="560" spans="2:53" ht="58.5" hidden="1">
      <c r="B560" s="73" t="str">
        <f t="shared" si="384"/>
        <v>13650005300531109</v>
      </c>
      <c r="C560" s="157">
        <v>2023</v>
      </c>
      <c r="D560" s="111">
        <v>15</v>
      </c>
      <c r="E560" s="37">
        <v>1</v>
      </c>
      <c r="F560" s="37">
        <v>3</v>
      </c>
      <c r="G560" s="37">
        <v>6</v>
      </c>
      <c r="H560" s="37">
        <v>5000</v>
      </c>
      <c r="I560" s="37">
        <v>5300</v>
      </c>
      <c r="J560" s="37">
        <v>531</v>
      </c>
      <c r="K560" s="133">
        <v>109</v>
      </c>
      <c r="L560" s="133"/>
      <c r="M560" s="113" t="s">
        <v>456</v>
      </c>
      <c r="N560" s="114">
        <f>IFERROR(VLOOKUP($B560,[5]MEX!$B$51:$S$1084,13,0),0)</f>
        <v>0</v>
      </c>
      <c r="O560" s="114">
        <f>IFERROR(VLOOKUP($B560,[5]MEX!$B$51:$S$1084,14,0),0)</f>
        <v>0</v>
      </c>
      <c r="P560" s="114">
        <f t="shared" si="383"/>
        <v>0</v>
      </c>
      <c r="Q560" s="115" t="s">
        <v>60</v>
      </c>
      <c r="R560" s="116">
        <f>IFERROR(VLOOKUP($B560,[5]MEX!$B$51:$S$1084,17,0),0)</f>
        <v>0</v>
      </c>
      <c r="S560" s="116">
        <f>IFERROR(VLOOKUP($B560,[5]MEX!$B$51:$S$1084,18,0),0)</f>
        <v>0</v>
      </c>
      <c r="T560" s="114">
        <v>0</v>
      </c>
      <c r="U560" s="114">
        <v>0</v>
      </c>
      <c r="V560" s="114">
        <v>0</v>
      </c>
      <c r="W560" s="114">
        <v>0</v>
      </c>
      <c r="X560" s="114">
        <v>0</v>
      </c>
      <c r="Y560" s="114">
        <v>0</v>
      </c>
      <c r="Z560" s="114">
        <v>0</v>
      </c>
      <c r="AA560" s="114">
        <v>0</v>
      </c>
      <c r="AB560" s="114">
        <f t="shared" si="385"/>
        <v>0</v>
      </c>
      <c r="AC560" s="114">
        <f t="shared" si="385"/>
        <v>0</v>
      </c>
      <c r="AD560" s="114">
        <f t="shared" si="373"/>
        <v>0</v>
      </c>
      <c r="AE560" s="114">
        <v>0</v>
      </c>
      <c r="AF560" s="114">
        <v>0</v>
      </c>
      <c r="AG560" s="114">
        <f t="shared" si="374"/>
        <v>0</v>
      </c>
      <c r="AH560" s="114">
        <v>0</v>
      </c>
      <c r="AI560" s="114">
        <v>0</v>
      </c>
      <c r="AJ560" s="114">
        <f t="shared" si="375"/>
        <v>0</v>
      </c>
      <c r="AK560" s="114">
        <v>0</v>
      </c>
      <c r="AL560" s="114">
        <v>0</v>
      </c>
      <c r="AM560" s="114">
        <f t="shared" si="376"/>
        <v>0</v>
      </c>
      <c r="AN560" s="114">
        <v>0</v>
      </c>
      <c r="AO560" s="114">
        <v>0</v>
      </c>
      <c r="AP560" s="114">
        <f t="shared" si="377"/>
        <v>0</v>
      </c>
      <c r="AQ560" s="114">
        <f t="shared" si="386"/>
        <v>0</v>
      </c>
      <c r="AR560" s="114">
        <f t="shared" si="386"/>
        <v>0</v>
      </c>
      <c r="AS560" s="114">
        <f t="shared" si="378"/>
        <v>0</v>
      </c>
      <c r="AT560" s="114">
        <f t="shared" si="387"/>
        <v>0</v>
      </c>
      <c r="AU560" s="114">
        <f t="shared" si="387"/>
        <v>0</v>
      </c>
      <c r="AV560" s="114">
        <v>0</v>
      </c>
      <c r="AW560" s="114">
        <v>0</v>
      </c>
      <c r="AX560" s="114">
        <v>0</v>
      </c>
      <c r="AY560" s="114">
        <v>0</v>
      </c>
      <c r="AZ560" s="114">
        <f t="shared" si="379"/>
        <v>0</v>
      </c>
      <c r="BA560" s="114">
        <f t="shared" si="379"/>
        <v>0</v>
      </c>
    </row>
    <row r="561" spans="2:53" ht="29.25" hidden="1">
      <c r="B561" s="73" t="str">
        <f t="shared" si="384"/>
        <v>13650005300531110</v>
      </c>
      <c r="C561" s="157">
        <v>2023</v>
      </c>
      <c r="D561" s="111">
        <v>15</v>
      </c>
      <c r="E561" s="37">
        <v>1</v>
      </c>
      <c r="F561" s="37">
        <v>3</v>
      </c>
      <c r="G561" s="37">
        <v>6</v>
      </c>
      <c r="H561" s="37">
        <v>5000</v>
      </c>
      <c r="I561" s="37">
        <v>5300</v>
      </c>
      <c r="J561" s="37">
        <v>531</v>
      </c>
      <c r="K561" s="133">
        <v>110</v>
      </c>
      <c r="L561" s="133"/>
      <c r="M561" s="113" t="s">
        <v>457</v>
      </c>
      <c r="N561" s="114">
        <f>IFERROR(VLOOKUP($B561,[5]MEX!$B$51:$S$1084,13,0),0)</f>
        <v>0</v>
      </c>
      <c r="O561" s="114">
        <f>IFERROR(VLOOKUP($B561,[5]MEX!$B$51:$S$1084,14,0),0)</f>
        <v>0</v>
      </c>
      <c r="P561" s="114">
        <f t="shared" si="383"/>
        <v>0</v>
      </c>
      <c r="Q561" s="115" t="s">
        <v>60</v>
      </c>
      <c r="R561" s="116">
        <f>IFERROR(VLOOKUP($B561,[5]MEX!$B$51:$S$1084,17,0),0)</f>
        <v>0</v>
      </c>
      <c r="S561" s="116">
        <f>IFERROR(VLOOKUP($B561,[5]MEX!$B$51:$S$1084,18,0),0)</f>
        <v>0</v>
      </c>
      <c r="T561" s="114">
        <v>0</v>
      </c>
      <c r="U561" s="114">
        <v>0</v>
      </c>
      <c r="V561" s="114">
        <v>0</v>
      </c>
      <c r="W561" s="114">
        <v>0</v>
      </c>
      <c r="X561" s="114">
        <v>0</v>
      </c>
      <c r="Y561" s="114">
        <v>0</v>
      </c>
      <c r="Z561" s="114">
        <v>0</v>
      </c>
      <c r="AA561" s="114">
        <v>0</v>
      </c>
      <c r="AB561" s="114">
        <f t="shared" si="385"/>
        <v>0</v>
      </c>
      <c r="AC561" s="114">
        <f t="shared" si="385"/>
        <v>0</v>
      </c>
      <c r="AD561" s="114">
        <f t="shared" si="373"/>
        <v>0</v>
      </c>
      <c r="AE561" s="114">
        <v>0</v>
      </c>
      <c r="AF561" s="114">
        <v>0</v>
      </c>
      <c r="AG561" s="114">
        <f t="shared" si="374"/>
        <v>0</v>
      </c>
      <c r="AH561" s="114">
        <v>0</v>
      </c>
      <c r="AI561" s="114">
        <v>0</v>
      </c>
      <c r="AJ561" s="114">
        <f t="shared" si="375"/>
        <v>0</v>
      </c>
      <c r="AK561" s="114">
        <v>0</v>
      </c>
      <c r="AL561" s="114">
        <v>0</v>
      </c>
      <c r="AM561" s="114">
        <f t="shared" si="376"/>
        <v>0</v>
      </c>
      <c r="AN561" s="114">
        <v>0</v>
      </c>
      <c r="AO561" s="114">
        <v>0</v>
      </c>
      <c r="AP561" s="114">
        <f t="shared" si="377"/>
        <v>0</v>
      </c>
      <c r="AQ561" s="114">
        <f t="shared" si="386"/>
        <v>0</v>
      </c>
      <c r="AR561" s="114">
        <f t="shared" si="386"/>
        <v>0</v>
      </c>
      <c r="AS561" s="114">
        <f t="shared" si="378"/>
        <v>0</v>
      </c>
      <c r="AT561" s="114">
        <f t="shared" si="387"/>
        <v>0</v>
      </c>
      <c r="AU561" s="114">
        <f t="shared" si="387"/>
        <v>0</v>
      </c>
      <c r="AV561" s="114">
        <v>0</v>
      </c>
      <c r="AW561" s="114">
        <v>0</v>
      </c>
      <c r="AX561" s="114">
        <v>0</v>
      </c>
      <c r="AY561" s="114">
        <v>0</v>
      </c>
      <c r="AZ561" s="114">
        <f t="shared" si="379"/>
        <v>0</v>
      </c>
      <c r="BA561" s="114">
        <f t="shared" si="379"/>
        <v>0</v>
      </c>
    </row>
    <row r="562" spans="2:53" ht="29.25" hidden="1">
      <c r="B562" s="73" t="str">
        <f t="shared" si="384"/>
        <v>13650005300531111</v>
      </c>
      <c r="C562" s="157">
        <v>2023</v>
      </c>
      <c r="D562" s="111">
        <v>15</v>
      </c>
      <c r="E562" s="37">
        <v>1</v>
      </c>
      <c r="F562" s="37">
        <v>3</v>
      </c>
      <c r="G562" s="37">
        <v>6</v>
      </c>
      <c r="H562" s="37">
        <v>5000</v>
      </c>
      <c r="I562" s="37">
        <v>5300</v>
      </c>
      <c r="J562" s="37">
        <v>531</v>
      </c>
      <c r="K562" s="133">
        <v>111</v>
      </c>
      <c r="L562" s="133"/>
      <c r="M562" s="113" t="s">
        <v>458</v>
      </c>
      <c r="N562" s="114">
        <f>IFERROR(VLOOKUP($B562,[5]MEX!$B$51:$S$1084,13,0),0)</f>
        <v>0</v>
      </c>
      <c r="O562" s="114">
        <f>IFERROR(VLOOKUP($B562,[5]MEX!$B$51:$S$1084,14,0),0)</f>
        <v>0</v>
      </c>
      <c r="P562" s="114">
        <f t="shared" si="383"/>
        <v>0</v>
      </c>
      <c r="Q562" s="115" t="s">
        <v>60</v>
      </c>
      <c r="R562" s="116">
        <f>IFERROR(VLOOKUP($B562,[5]MEX!$B$51:$S$1084,17,0),0)</f>
        <v>0</v>
      </c>
      <c r="S562" s="116">
        <f>IFERROR(VLOOKUP($B562,[5]MEX!$B$51:$S$1084,18,0),0)</f>
        <v>0</v>
      </c>
      <c r="T562" s="114">
        <v>0</v>
      </c>
      <c r="U562" s="114">
        <v>0</v>
      </c>
      <c r="V562" s="114">
        <v>0</v>
      </c>
      <c r="W562" s="114">
        <v>0</v>
      </c>
      <c r="X562" s="114">
        <v>0</v>
      </c>
      <c r="Y562" s="114">
        <v>0</v>
      </c>
      <c r="Z562" s="114">
        <v>0</v>
      </c>
      <c r="AA562" s="114">
        <v>0</v>
      </c>
      <c r="AB562" s="114">
        <f t="shared" si="385"/>
        <v>0</v>
      </c>
      <c r="AC562" s="114">
        <f t="shared" si="385"/>
        <v>0</v>
      </c>
      <c r="AD562" s="114">
        <f t="shared" si="373"/>
        <v>0</v>
      </c>
      <c r="AE562" s="114">
        <v>0</v>
      </c>
      <c r="AF562" s="114">
        <v>0</v>
      </c>
      <c r="AG562" s="114">
        <f t="shared" si="374"/>
        <v>0</v>
      </c>
      <c r="AH562" s="114">
        <v>0</v>
      </c>
      <c r="AI562" s="114">
        <v>0</v>
      </c>
      <c r="AJ562" s="114">
        <f t="shared" si="375"/>
        <v>0</v>
      </c>
      <c r="AK562" s="114">
        <v>0</v>
      </c>
      <c r="AL562" s="114">
        <v>0</v>
      </c>
      <c r="AM562" s="114">
        <f t="shared" si="376"/>
        <v>0</v>
      </c>
      <c r="AN562" s="114">
        <v>0</v>
      </c>
      <c r="AO562" s="114">
        <v>0</v>
      </c>
      <c r="AP562" s="114">
        <f t="shared" si="377"/>
        <v>0</v>
      </c>
      <c r="AQ562" s="114">
        <f t="shared" si="386"/>
        <v>0</v>
      </c>
      <c r="AR562" s="114">
        <f t="shared" si="386"/>
        <v>0</v>
      </c>
      <c r="AS562" s="114">
        <f t="shared" si="378"/>
        <v>0</v>
      </c>
      <c r="AT562" s="114">
        <f t="shared" si="387"/>
        <v>0</v>
      </c>
      <c r="AU562" s="114">
        <f t="shared" si="387"/>
        <v>0</v>
      </c>
      <c r="AV562" s="114">
        <v>0</v>
      </c>
      <c r="AW562" s="114">
        <v>0</v>
      </c>
      <c r="AX562" s="114">
        <v>0</v>
      </c>
      <c r="AY562" s="114">
        <v>0</v>
      </c>
      <c r="AZ562" s="114">
        <f t="shared" si="379"/>
        <v>0</v>
      </c>
      <c r="BA562" s="114">
        <f t="shared" si="379"/>
        <v>0</v>
      </c>
    </row>
    <row r="563" spans="2:53" ht="29.25" hidden="1">
      <c r="B563" s="73" t="str">
        <f t="shared" si="384"/>
        <v>13650005300531112</v>
      </c>
      <c r="C563" s="157">
        <v>2023</v>
      </c>
      <c r="D563" s="111">
        <v>15</v>
      </c>
      <c r="E563" s="37">
        <v>1</v>
      </c>
      <c r="F563" s="37">
        <v>3</v>
      </c>
      <c r="G563" s="37">
        <v>6</v>
      </c>
      <c r="H563" s="37">
        <v>5000</v>
      </c>
      <c r="I563" s="37">
        <v>5300</v>
      </c>
      <c r="J563" s="37">
        <v>531</v>
      </c>
      <c r="K563" s="133">
        <v>112</v>
      </c>
      <c r="L563" s="133"/>
      <c r="M563" s="113" t="s">
        <v>459</v>
      </c>
      <c r="N563" s="114">
        <f>IFERROR(VLOOKUP($B563,[5]MEX!$B$51:$S$1084,13,0),0)</f>
        <v>0</v>
      </c>
      <c r="O563" s="114">
        <f>IFERROR(VLOOKUP($B563,[5]MEX!$B$51:$S$1084,14,0),0)</f>
        <v>0</v>
      </c>
      <c r="P563" s="114">
        <f t="shared" si="383"/>
        <v>0</v>
      </c>
      <c r="Q563" s="115" t="s">
        <v>60</v>
      </c>
      <c r="R563" s="116">
        <f>IFERROR(VLOOKUP($B563,[5]MEX!$B$51:$S$1084,17,0),0)</f>
        <v>0</v>
      </c>
      <c r="S563" s="116">
        <f>IFERROR(VLOOKUP($B563,[5]MEX!$B$51:$S$1084,18,0),0)</f>
        <v>0</v>
      </c>
      <c r="T563" s="114">
        <v>0</v>
      </c>
      <c r="U563" s="114">
        <v>0</v>
      </c>
      <c r="V563" s="114">
        <v>0</v>
      </c>
      <c r="W563" s="114">
        <v>0</v>
      </c>
      <c r="X563" s="114">
        <v>0</v>
      </c>
      <c r="Y563" s="114">
        <v>0</v>
      </c>
      <c r="Z563" s="114">
        <v>0</v>
      </c>
      <c r="AA563" s="114">
        <v>0</v>
      </c>
      <c r="AB563" s="114">
        <f t="shared" si="385"/>
        <v>0</v>
      </c>
      <c r="AC563" s="114">
        <f t="shared" si="385"/>
        <v>0</v>
      </c>
      <c r="AD563" s="114">
        <f t="shared" si="373"/>
        <v>0</v>
      </c>
      <c r="AE563" s="114">
        <v>0</v>
      </c>
      <c r="AF563" s="114">
        <v>0</v>
      </c>
      <c r="AG563" s="114">
        <f t="shared" si="374"/>
        <v>0</v>
      </c>
      <c r="AH563" s="114">
        <v>0</v>
      </c>
      <c r="AI563" s="114">
        <v>0</v>
      </c>
      <c r="AJ563" s="114">
        <f t="shared" si="375"/>
        <v>0</v>
      </c>
      <c r="AK563" s="114">
        <v>0</v>
      </c>
      <c r="AL563" s="114">
        <v>0</v>
      </c>
      <c r="AM563" s="114">
        <f t="shared" si="376"/>
        <v>0</v>
      </c>
      <c r="AN563" s="114">
        <v>0</v>
      </c>
      <c r="AO563" s="114">
        <v>0</v>
      </c>
      <c r="AP563" s="114">
        <f t="shared" si="377"/>
        <v>0</v>
      </c>
      <c r="AQ563" s="114">
        <f t="shared" si="386"/>
        <v>0</v>
      </c>
      <c r="AR563" s="114">
        <f t="shared" si="386"/>
        <v>0</v>
      </c>
      <c r="AS563" s="114">
        <f t="shared" si="378"/>
        <v>0</v>
      </c>
      <c r="AT563" s="114">
        <f t="shared" si="387"/>
        <v>0</v>
      </c>
      <c r="AU563" s="114">
        <f t="shared" si="387"/>
        <v>0</v>
      </c>
      <c r="AV563" s="114">
        <v>0</v>
      </c>
      <c r="AW563" s="114">
        <v>0</v>
      </c>
      <c r="AX563" s="114">
        <v>0</v>
      </c>
      <c r="AY563" s="114">
        <v>0</v>
      </c>
      <c r="AZ563" s="114">
        <f t="shared" si="379"/>
        <v>0</v>
      </c>
      <c r="BA563" s="114">
        <f t="shared" si="379"/>
        <v>0</v>
      </c>
    </row>
    <row r="564" spans="2:53" ht="29.25" hidden="1">
      <c r="B564" s="73" t="str">
        <f t="shared" si="384"/>
        <v>13650005300531113</v>
      </c>
      <c r="C564" s="157">
        <v>2023</v>
      </c>
      <c r="D564" s="111">
        <v>15</v>
      </c>
      <c r="E564" s="37">
        <v>1</v>
      </c>
      <c r="F564" s="37">
        <v>3</v>
      </c>
      <c r="G564" s="37">
        <v>6</v>
      </c>
      <c r="H564" s="37">
        <v>5000</v>
      </c>
      <c r="I564" s="37">
        <v>5300</v>
      </c>
      <c r="J564" s="37">
        <v>531</v>
      </c>
      <c r="K564" s="133">
        <v>113</v>
      </c>
      <c r="L564" s="133"/>
      <c r="M564" s="113" t="s">
        <v>460</v>
      </c>
      <c r="N564" s="114">
        <f>IFERROR(VLOOKUP($B564,[5]MEX!$B$51:$S$1084,13,0),0)</f>
        <v>0</v>
      </c>
      <c r="O564" s="114">
        <f>IFERROR(VLOOKUP($B564,[5]MEX!$B$51:$S$1084,14,0),0)</f>
        <v>0</v>
      </c>
      <c r="P564" s="114">
        <f t="shared" si="383"/>
        <v>0</v>
      </c>
      <c r="Q564" s="115" t="s">
        <v>60</v>
      </c>
      <c r="R564" s="116">
        <f>IFERROR(VLOOKUP($B564,[5]MEX!$B$51:$S$1084,17,0),0)</f>
        <v>0</v>
      </c>
      <c r="S564" s="116">
        <f>IFERROR(VLOOKUP($B564,[5]MEX!$B$51:$S$1084,18,0),0)</f>
        <v>0</v>
      </c>
      <c r="T564" s="114">
        <v>0</v>
      </c>
      <c r="U564" s="114">
        <v>0</v>
      </c>
      <c r="V564" s="114">
        <v>0</v>
      </c>
      <c r="W564" s="114">
        <v>0</v>
      </c>
      <c r="X564" s="114">
        <v>0</v>
      </c>
      <c r="Y564" s="114">
        <v>0</v>
      </c>
      <c r="Z564" s="114">
        <v>0</v>
      </c>
      <c r="AA564" s="114">
        <v>0</v>
      </c>
      <c r="AB564" s="114">
        <f t="shared" si="385"/>
        <v>0</v>
      </c>
      <c r="AC564" s="114">
        <f t="shared" si="385"/>
        <v>0</v>
      </c>
      <c r="AD564" s="114">
        <f t="shared" ref="AD564:AD627" si="388">+AC564+AB564</f>
        <v>0</v>
      </c>
      <c r="AE564" s="114">
        <v>0</v>
      </c>
      <c r="AF564" s="114">
        <v>0</v>
      </c>
      <c r="AG564" s="114">
        <f t="shared" ref="AG564:AG627" si="389">+AF564+AE564</f>
        <v>0</v>
      </c>
      <c r="AH564" s="114">
        <v>0</v>
      </c>
      <c r="AI564" s="114">
        <v>0</v>
      </c>
      <c r="AJ564" s="114">
        <f t="shared" ref="AJ564:AJ627" si="390">+AI564+AH564</f>
        <v>0</v>
      </c>
      <c r="AK564" s="114">
        <v>0</v>
      </c>
      <c r="AL564" s="114">
        <v>0</v>
      </c>
      <c r="AM564" s="114">
        <f t="shared" ref="AM564:AM627" si="391">+AL564+AK564</f>
        <v>0</v>
      </c>
      <c r="AN564" s="114">
        <v>0</v>
      </c>
      <c r="AO564" s="114">
        <v>0</v>
      </c>
      <c r="AP564" s="114">
        <f t="shared" ref="AP564:AP627" si="392">+AO564+AN564</f>
        <v>0</v>
      </c>
      <c r="AQ564" s="114">
        <f t="shared" si="386"/>
        <v>0</v>
      </c>
      <c r="AR564" s="114">
        <f t="shared" si="386"/>
        <v>0</v>
      </c>
      <c r="AS564" s="114">
        <f t="shared" ref="AS564:AS627" si="393">+AR564+AQ564</f>
        <v>0</v>
      </c>
      <c r="AT564" s="114">
        <f t="shared" si="387"/>
        <v>0</v>
      </c>
      <c r="AU564" s="114">
        <f t="shared" si="387"/>
        <v>0</v>
      </c>
      <c r="AV564" s="114">
        <v>0</v>
      </c>
      <c r="AW564" s="114">
        <v>0</v>
      </c>
      <c r="AX564" s="114">
        <v>0</v>
      </c>
      <c r="AY564" s="114">
        <v>0</v>
      </c>
      <c r="AZ564" s="114">
        <f t="shared" si="379"/>
        <v>0</v>
      </c>
      <c r="BA564" s="114">
        <f t="shared" si="379"/>
        <v>0</v>
      </c>
    </row>
    <row r="565" spans="2:53" ht="58.5" hidden="1">
      <c r="B565" s="73" t="str">
        <f t="shared" si="384"/>
        <v>13650005300531114</v>
      </c>
      <c r="C565" s="157">
        <v>2023</v>
      </c>
      <c r="D565" s="111">
        <v>15</v>
      </c>
      <c r="E565" s="37">
        <v>1</v>
      </c>
      <c r="F565" s="37">
        <v>3</v>
      </c>
      <c r="G565" s="37">
        <v>6</v>
      </c>
      <c r="H565" s="37">
        <v>5000</v>
      </c>
      <c r="I565" s="37">
        <v>5300</v>
      </c>
      <c r="J565" s="37">
        <v>531</v>
      </c>
      <c r="K565" s="133">
        <v>114</v>
      </c>
      <c r="L565" s="133"/>
      <c r="M565" s="113" t="s">
        <v>461</v>
      </c>
      <c r="N565" s="114">
        <f>IFERROR(VLOOKUP($B565,[5]MEX!$B$51:$S$1084,13,0),0)</f>
        <v>0</v>
      </c>
      <c r="O565" s="114">
        <f>IFERROR(VLOOKUP($B565,[5]MEX!$B$51:$S$1084,14,0),0)</f>
        <v>0</v>
      </c>
      <c r="P565" s="114">
        <f t="shared" si="383"/>
        <v>0</v>
      </c>
      <c r="Q565" s="115" t="s">
        <v>60</v>
      </c>
      <c r="R565" s="116">
        <f>IFERROR(VLOOKUP($B565,[5]MEX!$B$51:$S$1084,17,0),0)</f>
        <v>0</v>
      </c>
      <c r="S565" s="116">
        <f>IFERROR(VLOOKUP($B565,[5]MEX!$B$51:$S$1084,18,0),0)</f>
        <v>0</v>
      </c>
      <c r="T565" s="114">
        <v>0</v>
      </c>
      <c r="U565" s="114">
        <v>0</v>
      </c>
      <c r="V565" s="114">
        <v>0</v>
      </c>
      <c r="W565" s="114">
        <v>0</v>
      </c>
      <c r="X565" s="114">
        <v>0</v>
      </c>
      <c r="Y565" s="114">
        <v>0</v>
      </c>
      <c r="Z565" s="114">
        <v>0</v>
      </c>
      <c r="AA565" s="114">
        <v>0</v>
      </c>
      <c r="AB565" s="114">
        <f t="shared" si="385"/>
        <v>0</v>
      </c>
      <c r="AC565" s="114">
        <f t="shared" si="385"/>
        <v>0</v>
      </c>
      <c r="AD565" s="114">
        <f t="shared" si="388"/>
        <v>0</v>
      </c>
      <c r="AE565" s="114">
        <v>0</v>
      </c>
      <c r="AF565" s="114">
        <v>0</v>
      </c>
      <c r="AG565" s="114">
        <f t="shared" si="389"/>
        <v>0</v>
      </c>
      <c r="AH565" s="114">
        <v>0</v>
      </c>
      <c r="AI565" s="114">
        <v>0</v>
      </c>
      <c r="AJ565" s="114">
        <f t="shared" si="390"/>
        <v>0</v>
      </c>
      <c r="AK565" s="114">
        <v>0</v>
      </c>
      <c r="AL565" s="114">
        <v>0</v>
      </c>
      <c r="AM565" s="114">
        <f t="shared" si="391"/>
        <v>0</v>
      </c>
      <c r="AN565" s="114">
        <v>0</v>
      </c>
      <c r="AO565" s="114">
        <v>0</v>
      </c>
      <c r="AP565" s="114">
        <f t="shared" si="392"/>
        <v>0</v>
      </c>
      <c r="AQ565" s="114">
        <f t="shared" si="386"/>
        <v>0</v>
      </c>
      <c r="AR565" s="114">
        <f t="shared" si="386"/>
        <v>0</v>
      </c>
      <c r="AS565" s="114">
        <f t="shared" si="393"/>
        <v>0</v>
      </c>
      <c r="AT565" s="114">
        <f t="shared" si="387"/>
        <v>0</v>
      </c>
      <c r="AU565" s="114">
        <f t="shared" si="387"/>
        <v>0</v>
      </c>
      <c r="AV565" s="114">
        <v>0</v>
      </c>
      <c r="AW565" s="114">
        <v>0</v>
      </c>
      <c r="AX565" s="114">
        <v>0</v>
      </c>
      <c r="AY565" s="114">
        <v>0</v>
      </c>
      <c r="AZ565" s="114">
        <f t="shared" si="379"/>
        <v>0</v>
      </c>
      <c r="BA565" s="114">
        <f t="shared" si="379"/>
        <v>0</v>
      </c>
    </row>
    <row r="566" spans="2:53" ht="29.25" hidden="1">
      <c r="B566" s="73" t="str">
        <f t="shared" si="384"/>
        <v>13650005300531115</v>
      </c>
      <c r="C566" s="157">
        <v>2023</v>
      </c>
      <c r="D566" s="111">
        <v>15</v>
      </c>
      <c r="E566" s="37">
        <v>1</v>
      </c>
      <c r="F566" s="37">
        <v>3</v>
      </c>
      <c r="G566" s="37">
        <v>6</v>
      </c>
      <c r="H566" s="37">
        <v>5000</v>
      </c>
      <c r="I566" s="37">
        <v>5300</v>
      </c>
      <c r="J566" s="37">
        <v>531</v>
      </c>
      <c r="K566" s="133">
        <v>115</v>
      </c>
      <c r="L566" s="133"/>
      <c r="M566" s="113" t="s">
        <v>462</v>
      </c>
      <c r="N566" s="114">
        <f>IFERROR(VLOOKUP($B566,[5]MEX!$B$51:$S$1084,13,0),0)</f>
        <v>0</v>
      </c>
      <c r="O566" s="114">
        <f>IFERROR(VLOOKUP($B566,[5]MEX!$B$51:$S$1084,14,0),0)</f>
        <v>0</v>
      </c>
      <c r="P566" s="114">
        <f t="shared" si="383"/>
        <v>0</v>
      </c>
      <c r="Q566" s="115" t="s">
        <v>60</v>
      </c>
      <c r="R566" s="116">
        <f>IFERROR(VLOOKUP($B566,[5]MEX!$B$51:$S$1084,17,0),0)</f>
        <v>0</v>
      </c>
      <c r="S566" s="116">
        <f>IFERROR(VLOOKUP($B566,[5]MEX!$B$51:$S$1084,18,0),0)</f>
        <v>0</v>
      </c>
      <c r="T566" s="114">
        <v>0</v>
      </c>
      <c r="U566" s="114">
        <v>0</v>
      </c>
      <c r="V566" s="114">
        <v>0</v>
      </c>
      <c r="W566" s="114">
        <v>0</v>
      </c>
      <c r="X566" s="114">
        <v>0</v>
      </c>
      <c r="Y566" s="114">
        <v>0</v>
      </c>
      <c r="Z566" s="114">
        <v>0</v>
      </c>
      <c r="AA566" s="114">
        <v>0</v>
      </c>
      <c r="AB566" s="114">
        <f t="shared" si="385"/>
        <v>0</v>
      </c>
      <c r="AC566" s="114">
        <f t="shared" si="385"/>
        <v>0</v>
      </c>
      <c r="AD566" s="114">
        <f t="shared" si="388"/>
        <v>0</v>
      </c>
      <c r="AE566" s="114">
        <v>0</v>
      </c>
      <c r="AF566" s="114">
        <v>0</v>
      </c>
      <c r="AG566" s="114">
        <f t="shared" si="389"/>
        <v>0</v>
      </c>
      <c r="AH566" s="114">
        <v>0</v>
      </c>
      <c r="AI566" s="114">
        <v>0</v>
      </c>
      <c r="AJ566" s="114">
        <f t="shared" si="390"/>
        <v>0</v>
      </c>
      <c r="AK566" s="114">
        <v>0</v>
      </c>
      <c r="AL566" s="114">
        <v>0</v>
      </c>
      <c r="AM566" s="114">
        <f t="shared" si="391"/>
        <v>0</v>
      </c>
      <c r="AN566" s="114">
        <v>0</v>
      </c>
      <c r="AO566" s="114">
        <v>0</v>
      </c>
      <c r="AP566" s="114">
        <f t="shared" si="392"/>
        <v>0</v>
      </c>
      <c r="AQ566" s="114">
        <f t="shared" si="386"/>
        <v>0</v>
      </c>
      <c r="AR566" s="114">
        <f t="shared" si="386"/>
        <v>0</v>
      </c>
      <c r="AS566" s="114">
        <f t="shared" si="393"/>
        <v>0</v>
      </c>
      <c r="AT566" s="114">
        <f t="shared" si="387"/>
        <v>0</v>
      </c>
      <c r="AU566" s="114">
        <f t="shared" si="387"/>
        <v>0</v>
      </c>
      <c r="AV566" s="114">
        <v>0</v>
      </c>
      <c r="AW566" s="114">
        <v>0</v>
      </c>
      <c r="AX566" s="114">
        <v>0</v>
      </c>
      <c r="AY566" s="114">
        <v>0</v>
      </c>
      <c r="AZ566" s="114">
        <f t="shared" si="379"/>
        <v>0</v>
      </c>
      <c r="BA566" s="114">
        <f t="shared" si="379"/>
        <v>0</v>
      </c>
    </row>
    <row r="567" spans="2:53" ht="58.5" hidden="1">
      <c r="B567" s="73" t="str">
        <f t="shared" si="384"/>
        <v>13650005300531116</v>
      </c>
      <c r="C567" s="157">
        <v>2023</v>
      </c>
      <c r="D567" s="111">
        <v>15</v>
      </c>
      <c r="E567" s="37">
        <v>1</v>
      </c>
      <c r="F567" s="37">
        <v>3</v>
      </c>
      <c r="G567" s="37">
        <v>6</v>
      </c>
      <c r="H567" s="37">
        <v>5000</v>
      </c>
      <c r="I567" s="37">
        <v>5300</v>
      </c>
      <c r="J567" s="37">
        <v>531</v>
      </c>
      <c r="K567" s="133">
        <v>116</v>
      </c>
      <c r="L567" s="133"/>
      <c r="M567" s="113" t="s">
        <v>463</v>
      </c>
      <c r="N567" s="114">
        <f>IFERROR(VLOOKUP($B567,[5]MEX!$B$51:$S$1084,13,0),0)</f>
        <v>0</v>
      </c>
      <c r="O567" s="114">
        <f>IFERROR(VLOOKUP($B567,[5]MEX!$B$51:$S$1084,14,0),0)</f>
        <v>0</v>
      </c>
      <c r="P567" s="114">
        <f t="shared" si="383"/>
        <v>0</v>
      </c>
      <c r="Q567" s="115" t="s">
        <v>60</v>
      </c>
      <c r="R567" s="116">
        <f>IFERROR(VLOOKUP($B567,[5]MEX!$B$51:$S$1084,17,0),0)</f>
        <v>0</v>
      </c>
      <c r="S567" s="116">
        <f>IFERROR(VLOOKUP($B567,[5]MEX!$B$51:$S$1084,18,0),0)</f>
        <v>0</v>
      </c>
      <c r="T567" s="114">
        <v>0</v>
      </c>
      <c r="U567" s="114">
        <v>0</v>
      </c>
      <c r="V567" s="114">
        <v>0</v>
      </c>
      <c r="W567" s="114">
        <v>0</v>
      </c>
      <c r="X567" s="114">
        <v>0</v>
      </c>
      <c r="Y567" s="114">
        <v>0</v>
      </c>
      <c r="Z567" s="114">
        <v>0</v>
      </c>
      <c r="AA567" s="114">
        <v>0</v>
      </c>
      <c r="AB567" s="114">
        <f t="shared" si="385"/>
        <v>0</v>
      </c>
      <c r="AC567" s="114">
        <f t="shared" si="385"/>
        <v>0</v>
      </c>
      <c r="AD567" s="114">
        <f t="shared" si="388"/>
        <v>0</v>
      </c>
      <c r="AE567" s="114">
        <v>0</v>
      </c>
      <c r="AF567" s="114">
        <v>0</v>
      </c>
      <c r="AG567" s="114">
        <f t="shared" si="389"/>
        <v>0</v>
      </c>
      <c r="AH567" s="114">
        <v>0</v>
      </c>
      <c r="AI567" s="114">
        <v>0</v>
      </c>
      <c r="AJ567" s="114">
        <f t="shared" si="390"/>
        <v>0</v>
      </c>
      <c r="AK567" s="114">
        <v>0</v>
      </c>
      <c r="AL567" s="114">
        <v>0</v>
      </c>
      <c r="AM567" s="114">
        <f t="shared" si="391"/>
        <v>0</v>
      </c>
      <c r="AN567" s="114">
        <v>0</v>
      </c>
      <c r="AO567" s="114">
        <v>0</v>
      </c>
      <c r="AP567" s="114">
        <f t="shared" si="392"/>
        <v>0</v>
      </c>
      <c r="AQ567" s="114">
        <f t="shared" si="386"/>
        <v>0</v>
      </c>
      <c r="AR567" s="114">
        <f t="shared" si="386"/>
        <v>0</v>
      </c>
      <c r="AS567" s="114">
        <f t="shared" si="393"/>
        <v>0</v>
      </c>
      <c r="AT567" s="114">
        <f t="shared" si="387"/>
        <v>0</v>
      </c>
      <c r="AU567" s="114">
        <f t="shared" si="387"/>
        <v>0</v>
      </c>
      <c r="AV567" s="114">
        <v>0</v>
      </c>
      <c r="AW567" s="114">
        <v>0</v>
      </c>
      <c r="AX567" s="114">
        <v>0</v>
      </c>
      <c r="AY567" s="114">
        <v>0</v>
      </c>
      <c r="AZ567" s="114">
        <f t="shared" si="379"/>
        <v>0</v>
      </c>
      <c r="BA567" s="114">
        <f t="shared" si="379"/>
        <v>0</v>
      </c>
    </row>
    <row r="568" spans="2:53" ht="29.25" hidden="1">
      <c r="B568" s="73" t="str">
        <f t="shared" si="384"/>
        <v>13650005300531117</v>
      </c>
      <c r="C568" s="157">
        <v>2023</v>
      </c>
      <c r="D568" s="111">
        <v>15</v>
      </c>
      <c r="E568" s="37">
        <v>1</v>
      </c>
      <c r="F568" s="37">
        <v>3</v>
      </c>
      <c r="G568" s="37">
        <v>6</v>
      </c>
      <c r="H568" s="37">
        <v>5000</v>
      </c>
      <c r="I568" s="37">
        <v>5300</v>
      </c>
      <c r="J568" s="37">
        <v>531</v>
      </c>
      <c r="K568" s="133">
        <v>117</v>
      </c>
      <c r="L568" s="133"/>
      <c r="M568" s="113" t="s">
        <v>464</v>
      </c>
      <c r="N568" s="114">
        <f>IFERROR(VLOOKUP($B568,[5]MEX!$B$51:$S$1084,13,0),0)</f>
        <v>0</v>
      </c>
      <c r="O568" s="114">
        <f>IFERROR(VLOOKUP($B568,[5]MEX!$B$51:$S$1084,14,0),0)</f>
        <v>0</v>
      </c>
      <c r="P568" s="114">
        <f t="shared" si="383"/>
        <v>0</v>
      </c>
      <c r="Q568" s="115" t="s">
        <v>60</v>
      </c>
      <c r="R568" s="116">
        <f>IFERROR(VLOOKUP($B568,[5]MEX!$B$51:$S$1084,17,0),0)</f>
        <v>0</v>
      </c>
      <c r="S568" s="116">
        <f>IFERROR(VLOOKUP($B568,[5]MEX!$B$51:$S$1084,18,0),0)</f>
        <v>0</v>
      </c>
      <c r="T568" s="114">
        <v>0</v>
      </c>
      <c r="U568" s="114">
        <v>0</v>
      </c>
      <c r="V568" s="114">
        <v>0</v>
      </c>
      <c r="W568" s="114">
        <v>0</v>
      </c>
      <c r="X568" s="114">
        <v>0</v>
      </c>
      <c r="Y568" s="114">
        <v>0</v>
      </c>
      <c r="Z568" s="114">
        <v>0</v>
      </c>
      <c r="AA568" s="114">
        <v>0</v>
      </c>
      <c r="AB568" s="114">
        <f t="shared" si="385"/>
        <v>0</v>
      </c>
      <c r="AC568" s="114">
        <f t="shared" si="385"/>
        <v>0</v>
      </c>
      <c r="AD568" s="114">
        <f t="shared" si="388"/>
        <v>0</v>
      </c>
      <c r="AE568" s="114">
        <v>0</v>
      </c>
      <c r="AF568" s="114">
        <v>0</v>
      </c>
      <c r="AG568" s="114">
        <f t="shared" si="389"/>
        <v>0</v>
      </c>
      <c r="AH568" s="114">
        <v>0</v>
      </c>
      <c r="AI568" s="114">
        <v>0</v>
      </c>
      <c r="AJ568" s="114">
        <f t="shared" si="390"/>
        <v>0</v>
      </c>
      <c r="AK568" s="114">
        <v>0</v>
      </c>
      <c r="AL568" s="114">
        <v>0</v>
      </c>
      <c r="AM568" s="114">
        <f t="shared" si="391"/>
        <v>0</v>
      </c>
      <c r="AN568" s="114">
        <v>0</v>
      </c>
      <c r="AO568" s="114">
        <v>0</v>
      </c>
      <c r="AP568" s="114">
        <f t="shared" si="392"/>
        <v>0</v>
      </c>
      <c r="AQ568" s="114">
        <f t="shared" si="386"/>
        <v>0</v>
      </c>
      <c r="AR568" s="114">
        <f t="shared" si="386"/>
        <v>0</v>
      </c>
      <c r="AS568" s="114">
        <f t="shared" si="393"/>
        <v>0</v>
      </c>
      <c r="AT568" s="114">
        <f t="shared" si="387"/>
        <v>0</v>
      </c>
      <c r="AU568" s="114">
        <f t="shared" si="387"/>
        <v>0</v>
      </c>
      <c r="AV568" s="114">
        <v>0</v>
      </c>
      <c r="AW568" s="114">
        <v>0</v>
      </c>
      <c r="AX568" s="114">
        <v>0</v>
      </c>
      <c r="AY568" s="114">
        <v>0</v>
      </c>
      <c r="AZ568" s="114">
        <f t="shared" si="379"/>
        <v>0</v>
      </c>
      <c r="BA568" s="114">
        <f t="shared" si="379"/>
        <v>0</v>
      </c>
    </row>
    <row r="569" spans="2:53" ht="58.5" hidden="1">
      <c r="B569" s="73" t="str">
        <f t="shared" si="384"/>
        <v>13650005300531118</v>
      </c>
      <c r="C569" s="157">
        <v>2023</v>
      </c>
      <c r="D569" s="111">
        <v>15</v>
      </c>
      <c r="E569" s="37">
        <v>1</v>
      </c>
      <c r="F569" s="37">
        <v>3</v>
      </c>
      <c r="G569" s="37">
        <v>6</v>
      </c>
      <c r="H569" s="37">
        <v>5000</v>
      </c>
      <c r="I569" s="37">
        <v>5300</v>
      </c>
      <c r="J569" s="37">
        <v>531</v>
      </c>
      <c r="K569" s="133">
        <v>118</v>
      </c>
      <c r="L569" s="133"/>
      <c r="M569" s="113" t="s">
        <v>465</v>
      </c>
      <c r="N569" s="114">
        <f>IFERROR(VLOOKUP($B569,[5]MEX!$B$51:$S$1084,13,0),0)</f>
        <v>0</v>
      </c>
      <c r="O569" s="114">
        <f>IFERROR(VLOOKUP($B569,[5]MEX!$B$51:$S$1084,14,0),0)</f>
        <v>0</v>
      </c>
      <c r="P569" s="114">
        <f t="shared" si="383"/>
        <v>0</v>
      </c>
      <c r="Q569" s="115" t="s">
        <v>60</v>
      </c>
      <c r="R569" s="116">
        <f>IFERROR(VLOOKUP($B569,[5]MEX!$B$51:$S$1084,17,0),0)</f>
        <v>0</v>
      </c>
      <c r="S569" s="116">
        <f>IFERROR(VLOOKUP($B569,[5]MEX!$B$51:$S$1084,18,0),0)</f>
        <v>0</v>
      </c>
      <c r="T569" s="114">
        <v>0</v>
      </c>
      <c r="U569" s="114">
        <v>0</v>
      </c>
      <c r="V569" s="114">
        <v>0</v>
      </c>
      <c r="W569" s="114">
        <v>0</v>
      </c>
      <c r="X569" s="114">
        <v>0</v>
      </c>
      <c r="Y569" s="114">
        <v>0</v>
      </c>
      <c r="Z569" s="114">
        <v>0</v>
      </c>
      <c r="AA569" s="114">
        <v>0</v>
      </c>
      <c r="AB569" s="114">
        <f t="shared" si="385"/>
        <v>0</v>
      </c>
      <c r="AC569" s="114">
        <f t="shared" si="385"/>
        <v>0</v>
      </c>
      <c r="AD569" s="114">
        <f t="shared" si="388"/>
        <v>0</v>
      </c>
      <c r="AE569" s="114">
        <v>0</v>
      </c>
      <c r="AF569" s="114">
        <v>0</v>
      </c>
      <c r="AG569" s="114">
        <f t="shared" si="389"/>
        <v>0</v>
      </c>
      <c r="AH569" s="114">
        <v>0</v>
      </c>
      <c r="AI569" s="114">
        <v>0</v>
      </c>
      <c r="AJ569" s="114">
        <f t="shared" si="390"/>
        <v>0</v>
      </c>
      <c r="AK569" s="114">
        <v>0</v>
      </c>
      <c r="AL569" s="114">
        <v>0</v>
      </c>
      <c r="AM569" s="114">
        <f t="shared" si="391"/>
        <v>0</v>
      </c>
      <c r="AN569" s="114">
        <v>0</v>
      </c>
      <c r="AO569" s="114">
        <v>0</v>
      </c>
      <c r="AP569" s="114">
        <f t="shared" si="392"/>
        <v>0</v>
      </c>
      <c r="AQ569" s="114">
        <f t="shared" si="386"/>
        <v>0</v>
      </c>
      <c r="AR569" s="114">
        <f t="shared" si="386"/>
        <v>0</v>
      </c>
      <c r="AS569" s="114">
        <f t="shared" si="393"/>
        <v>0</v>
      </c>
      <c r="AT569" s="114">
        <f t="shared" si="387"/>
        <v>0</v>
      </c>
      <c r="AU569" s="114">
        <f t="shared" si="387"/>
        <v>0</v>
      </c>
      <c r="AV569" s="114">
        <v>0</v>
      </c>
      <c r="AW569" s="114">
        <v>0</v>
      </c>
      <c r="AX569" s="114">
        <v>0</v>
      </c>
      <c r="AY569" s="114">
        <v>0</v>
      </c>
      <c r="AZ569" s="114">
        <f t="shared" si="379"/>
        <v>0</v>
      </c>
      <c r="BA569" s="114">
        <f t="shared" si="379"/>
        <v>0</v>
      </c>
    </row>
    <row r="570" spans="2:53" ht="29.25" hidden="1">
      <c r="B570" s="73" t="str">
        <f t="shared" si="384"/>
        <v>13650005300531119</v>
      </c>
      <c r="C570" s="157">
        <v>2023</v>
      </c>
      <c r="D570" s="111">
        <v>15</v>
      </c>
      <c r="E570" s="37">
        <v>1</v>
      </c>
      <c r="F570" s="37">
        <v>3</v>
      </c>
      <c r="G570" s="37">
        <v>6</v>
      </c>
      <c r="H570" s="37">
        <v>5000</v>
      </c>
      <c r="I570" s="37">
        <v>5300</v>
      </c>
      <c r="J570" s="37">
        <v>531</v>
      </c>
      <c r="K570" s="133">
        <v>119</v>
      </c>
      <c r="L570" s="133"/>
      <c r="M570" s="113" t="s">
        <v>466</v>
      </c>
      <c r="N570" s="114">
        <f>IFERROR(VLOOKUP($B570,[5]MEX!$B$51:$S$1084,13,0),0)</f>
        <v>0</v>
      </c>
      <c r="O570" s="114">
        <f>IFERROR(VLOOKUP($B570,[5]MEX!$B$51:$S$1084,14,0),0)</f>
        <v>0</v>
      </c>
      <c r="P570" s="114">
        <f t="shared" si="383"/>
        <v>0</v>
      </c>
      <c r="Q570" s="115" t="s">
        <v>60</v>
      </c>
      <c r="R570" s="116">
        <f>IFERROR(VLOOKUP($B570,[5]MEX!$B$51:$S$1084,17,0),0)</f>
        <v>0</v>
      </c>
      <c r="S570" s="116">
        <f>IFERROR(VLOOKUP($B570,[5]MEX!$B$51:$S$1084,18,0),0)</f>
        <v>0</v>
      </c>
      <c r="T570" s="114">
        <v>0</v>
      </c>
      <c r="U570" s="114">
        <v>0</v>
      </c>
      <c r="V570" s="114">
        <v>0</v>
      </c>
      <c r="W570" s="114">
        <v>0</v>
      </c>
      <c r="X570" s="114">
        <v>0</v>
      </c>
      <c r="Y570" s="114">
        <v>0</v>
      </c>
      <c r="Z570" s="114">
        <v>0</v>
      </c>
      <c r="AA570" s="114">
        <v>0</v>
      </c>
      <c r="AB570" s="114">
        <f t="shared" si="385"/>
        <v>0</v>
      </c>
      <c r="AC570" s="114">
        <f t="shared" si="385"/>
        <v>0</v>
      </c>
      <c r="AD570" s="114">
        <f t="shared" si="388"/>
        <v>0</v>
      </c>
      <c r="AE570" s="114">
        <v>0</v>
      </c>
      <c r="AF570" s="114">
        <v>0</v>
      </c>
      <c r="AG570" s="114">
        <f t="shared" si="389"/>
        <v>0</v>
      </c>
      <c r="AH570" s="114">
        <v>0</v>
      </c>
      <c r="AI570" s="114">
        <v>0</v>
      </c>
      <c r="AJ570" s="114">
        <f t="shared" si="390"/>
        <v>0</v>
      </c>
      <c r="AK570" s="114">
        <v>0</v>
      </c>
      <c r="AL570" s="114">
        <v>0</v>
      </c>
      <c r="AM570" s="114">
        <f t="shared" si="391"/>
        <v>0</v>
      </c>
      <c r="AN570" s="114">
        <v>0</v>
      </c>
      <c r="AO570" s="114">
        <v>0</v>
      </c>
      <c r="AP570" s="114">
        <f t="shared" si="392"/>
        <v>0</v>
      </c>
      <c r="AQ570" s="114">
        <f t="shared" si="386"/>
        <v>0</v>
      </c>
      <c r="AR570" s="114">
        <f t="shared" si="386"/>
        <v>0</v>
      </c>
      <c r="AS570" s="114">
        <f t="shared" si="393"/>
        <v>0</v>
      </c>
      <c r="AT570" s="114">
        <f t="shared" si="387"/>
        <v>0</v>
      </c>
      <c r="AU570" s="114">
        <f t="shared" si="387"/>
        <v>0</v>
      </c>
      <c r="AV570" s="114">
        <v>0</v>
      </c>
      <c r="AW570" s="114">
        <v>0</v>
      </c>
      <c r="AX570" s="114">
        <v>0</v>
      </c>
      <c r="AY570" s="114">
        <v>0</v>
      </c>
      <c r="AZ570" s="114">
        <f t="shared" si="379"/>
        <v>0</v>
      </c>
      <c r="BA570" s="114">
        <f t="shared" si="379"/>
        <v>0</v>
      </c>
    </row>
    <row r="571" spans="2:53" ht="29.25" hidden="1">
      <c r="B571" s="73" t="str">
        <f t="shared" si="384"/>
        <v>13650005300531120</v>
      </c>
      <c r="C571" s="157">
        <v>2023</v>
      </c>
      <c r="D571" s="111">
        <v>15</v>
      </c>
      <c r="E571" s="37">
        <v>1</v>
      </c>
      <c r="F571" s="37">
        <v>3</v>
      </c>
      <c r="G571" s="37">
        <v>6</v>
      </c>
      <c r="H571" s="37">
        <v>5000</v>
      </c>
      <c r="I571" s="37">
        <v>5300</v>
      </c>
      <c r="J571" s="37">
        <v>531</v>
      </c>
      <c r="K571" s="133">
        <v>120</v>
      </c>
      <c r="L571" s="133"/>
      <c r="M571" s="113" t="s">
        <v>467</v>
      </c>
      <c r="N571" s="114">
        <f>IFERROR(VLOOKUP($B571,[5]MEX!$B$51:$S$1084,13,0),0)</f>
        <v>0</v>
      </c>
      <c r="O571" s="114">
        <f>IFERROR(VLOOKUP($B571,[5]MEX!$B$51:$S$1084,14,0),0)</f>
        <v>0</v>
      </c>
      <c r="P571" s="114">
        <f t="shared" si="383"/>
        <v>0</v>
      </c>
      <c r="Q571" s="115" t="s">
        <v>60</v>
      </c>
      <c r="R571" s="116">
        <f>IFERROR(VLOOKUP($B571,[5]MEX!$B$51:$S$1084,17,0),0)</f>
        <v>0</v>
      </c>
      <c r="S571" s="116">
        <f>IFERROR(VLOOKUP($B571,[5]MEX!$B$51:$S$1084,18,0),0)</f>
        <v>0</v>
      </c>
      <c r="T571" s="114">
        <v>0</v>
      </c>
      <c r="U571" s="114">
        <v>0</v>
      </c>
      <c r="V571" s="114">
        <v>0</v>
      </c>
      <c r="W571" s="114">
        <v>0</v>
      </c>
      <c r="X571" s="114">
        <v>0</v>
      </c>
      <c r="Y571" s="114">
        <v>0</v>
      </c>
      <c r="Z571" s="114">
        <v>0</v>
      </c>
      <c r="AA571" s="114">
        <v>0</v>
      </c>
      <c r="AB571" s="114">
        <f t="shared" si="385"/>
        <v>0</v>
      </c>
      <c r="AC571" s="114">
        <f t="shared" si="385"/>
        <v>0</v>
      </c>
      <c r="AD571" s="114">
        <f t="shared" si="388"/>
        <v>0</v>
      </c>
      <c r="AE571" s="114">
        <v>0</v>
      </c>
      <c r="AF571" s="114">
        <v>0</v>
      </c>
      <c r="AG571" s="114">
        <f t="shared" si="389"/>
        <v>0</v>
      </c>
      <c r="AH571" s="114">
        <v>0</v>
      </c>
      <c r="AI571" s="114">
        <v>0</v>
      </c>
      <c r="AJ571" s="114">
        <f t="shared" si="390"/>
        <v>0</v>
      </c>
      <c r="AK571" s="114">
        <v>0</v>
      </c>
      <c r="AL571" s="114">
        <v>0</v>
      </c>
      <c r="AM571" s="114">
        <f t="shared" si="391"/>
        <v>0</v>
      </c>
      <c r="AN571" s="114">
        <v>0</v>
      </c>
      <c r="AO571" s="114">
        <v>0</v>
      </c>
      <c r="AP571" s="114">
        <f t="shared" si="392"/>
        <v>0</v>
      </c>
      <c r="AQ571" s="114">
        <f t="shared" si="386"/>
        <v>0</v>
      </c>
      <c r="AR571" s="114">
        <f t="shared" si="386"/>
        <v>0</v>
      </c>
      <c r="AS571" s="114">
        <f t="shared" si="393"/>
        <v>0</v>
      </c>
      <c r="AT571" s="114">
        <f t="shared" si="387"/>
        <v>0</v>
      </c>
      <c r="AU571" s="114">
        <f t="shared" si="387"/>
        <v>0</v>
      </c>
      <c r="AV571" s="114">
        <v>0</v>
      </c>
      <c r="AW571" s="114">
        <v>0</v>
      </c>
      <c r="AX571" s="114">
        <v>0</v>
      </c>
      <c r="AY571" s="114">
        <v>0</v>
      </c>
      <c r="AZ571" s="114">
        <f t="shared" ref="AZ571:BA634" si="394">AT571-AV571-AX571</f>
        <v>0</v>
      </c>
      <c r="BA571" s="114">
        <f t="shared" si="394"/>
        <v>0</v>
      </c>
    </row>
    <row r="572" spans="2:53" ht="29.25" hidden="1">
      <c r="B572" s="73" t="str">
        <f t="shared" si="384"/>
        <v>13650005300531121</v>
      </c>
      <c r="C572" s="157">
        <v>2023</v>
      </c>
      <c r="D572" s="111">
        <v>15</v>
      </c>
      <c r="E572" s="37">
        <v>1</v>
      </c>
      <c r="F572" s="37">
        <v>3</v>
      </c>
      <c r="G572" s="37">
        <v>6</v>
      </c>
      <c r="H572" s="37">
        <v>5000</v>
      </c>
      <c r="I572" s="37">
        <v>5300</v>
      </c>
      <c r="J572" s="37">
        <v>531</v>
      </c>
      <c r="K572" s="133">
        <v>121</v>
      </c>
      <c r="L572" s="133"/>
      <c r="M572" s="113" t="s">
        <v>468</v>
      </c>
      <c r="N572" s="114">
        <f>IFERROR(VLOOKUP($B572,[5]MEX!$B$51:$S$1084,13,0),0)</f>
        <v>0</v>
      </c>
      <c r="O572" s="114">
        <f>IFERROR(VLOOKUP($B572,[5]MEX!$B$51:$S$1084,14,0),0)</f>
        <v>0</v>
      </c>
      <c r="P572" s="114">
        <f t="shared" si="383"/>
        <v>0</v>
      </c>
      <c r="Q572" s="115" t="s">
        <v>60</v>
      </c>
      <c r="R572" s="116">
        <f>IFERROR(VLOOKUP($B572,[5]MEX!$B$51:$S$1084,17,0),0)</f>
        <v>0</v>
      </c>
      <c r="S572" s="116">
        <f>IFERROR(VLOOKUP($B572,[5]MEX!$B$51:$S$1084,18,0),0)</f>
        <v>0</v>
      </c>
      <c r="T572" s="114">
        <v>0</v>
      </c>
      <c r="U572" s="114">
        <v>0</v>
      </c>
      <c r="V572" s="114">
        <v>0</v>
      </c>
      <c r="W572" s="114">
        <v>0</v>
      </c>
      <c r="X572" s="114">
        <v>0</v>
      </c>
      <c r="Y572" s="114">
        <v>0</v>
      </c>
      <c r="Z572" s="114">
        <v>0</v>
      </c>
      <c r="AA572" s="114">
        <v>0</v>
      </c>
      <c r="AB572" s="114">
        <f t="shared" si="385"/>
        <v>0</v>
      </c>
      <c r="AC572" s="114">
        <f t="shared" si="385"/>
        <v>0</v>
      </c>
      <c r="AD572" s="114">
        <f t="shared" si="388"/>
        <v>0</v>
      </c>
      <c r="AE572" s="114">
        <v>0</v>
      </c>
      <c r="AF572" s="114">
        <v>0</v>
      </c>
      <c r="AG572" s="114">
        <f t="shared" si="389"/>
        <v>0</v>
      </c>
      <c r="AH572" s="114">
        <v>0</v>
      </c>
      <c r="AI572" s="114">
        <v>0</v>
      </c>
      <c r="AJ572" s="114">
        <f t="shared" si="390"/>
        <v>0</v>
      </c>
      <c r="AK572" s="114">
        <v>0</v>
      </c>
      <c r="AL572" s="114">
        <v>0</v>
      </c>
      <c r="AM572" s="114">
        <f t="shared" si="391"/>
        <v>0</v>
      </c>
      <c r="AN572" s="114">
        <v>0</v>
      </c>
      <c r="AO572" s="114">
        <v>0</v>
      </c>
      <c r="AP572" s="114">
        <f t="shared" si="392"/>
        <v>0</v>
      </c>
      <c r="AQ572" s="114">
        <f t="shared" si="386"/>
        <v>0</v>
      </c>
      <c r="AR572" s="114">
        <f t="shared" si="386"/>
        <v>0</v>
      </c>
      <c r="AS572" s="114">
        <f t="shared" si="393"/>
        <v>0</v>
      </c>
      <c r="AT572" s="114">
        <f t="shared" si="387"/>
        <v>0</v>
      </c>
      <c r="AU572" s="114">
        <f t="shared" si="387"/>
        <v>0</v>
      </c>
      <c r="AV572" s="114">
        <v>0</v>
      </c>
      <c r="AW572" s="114">
        <v>0</v>
      </c>
      <c r="AX572" s="114">
        <v>0</v>
      </c>
      <c r="AY572" s="114">
        <v>0</v>
      </c>
      <c r="AZ572" s="114">
        <f t="shared" si="394"/>
        <v>0</v>
      </c>
      <c r="BA572" s="114">
        <f t="shared" si="394"/>
        <v>0</v>
      </c>
    </row>
    <row r="573" spans="2:53" ht="29.25" hidden="1">
      <c r="B573" s="73" t="str">
        <f t="shared" si="384"/>
        <v>13650005300531122</v>
      </c>
      <c r="C573" s="157">
        <v>2023</v>
      </c>
      <c r="D573" s="111">
        <v>15</v>
      </c>
      <c r="E573" s="37">
        <v>1</v>
      </c>
      <c r="F573" s="37">
        <v>3</v>
      </c>
      <c r="G573" s="37">
        <v>6</v>
      </c>
      <c r="H573" s="37">
        <v>5000</v>
      </c>
      <c r="I573" s="37">
        <v>5300</v>
      </c>
      <c r="J573" s="37">
        <v>531</v>
      </c>
      <c r="K573" s="133">
        <v>122</v>
      </c>
      <c r="L573" s="133"/>
      <c r="M573" s="113" t="s">
        <v>469</v>
      </c>
      <c r="N573" s="114">
        <f>IFERROR(VLOOKUP($B573,[5]MEX!$B$51:$S$1084,13,0),0)</f>
        <v>0</v>
      </c>
      <c r="O573" s="114">
        <f>IFERROR(VLOOKUP($B573,[5]MEX!$B$51:$S$1084,14,0),0)</f>
        <v>0</v>
      </c>
      <c r="P573" s="114">
        <f t="shared" si="383"/>
        <v>0</v>
      </c>
      <c r="Q573" s="115" t="s">
        <v>60</v>
      </c>
      <c r="R573" s="116">
        <f>IFERROR(VLOOKUP($B573,[5]MEX!$B$51:$S$1084,17,0),0)</f>
        <v>0</v>
      </c>
      <c r="S573" s="116">
        <f>IFERROR(VLOOKUP($B573,[5]MEX!$B$51:$S$1084,18,0),0)</f>
        <v>0</v>
      </c>
      <c r="T573" s="114">
        <v>0</v>
      </c>
      <c r="U573" s="114">
        <v>0</v>
      </c>
      <c r="V573" s="114">
        <v>0</v>
      </c>
      <c r="W573" s="114">
        <v>0</v>
      </c>
      <c r="X573" s="114">
        <v>0</v>
      </c>
      <c r="Y573" s="114">
        <v>0</v>
      </c>
      <c r="Z573" s="114">
        <v>0</v>
      </c>
      <c r="AA573" s="114">
        <v>0</v>
      </c>
      <c r="AB573" s="114">
        <f t="shared" si="385"/>
        <v>0</v>
      </c>
      <c r="AC573" s="114">
        <f t="shared" si="385"/>
        <v>0</v>
      </c>
      <c r="AD573" s="114">
        <f t="shared" si="388"/>
        <v>0</v>
      </c>
      <c r="AE573" s="114">
        <v>0</v>
      </c>
      <c r="AF573" s="114">
        <v>0</v>
      </c>
      <c r="AG573" s="114">
        <f t="shared" si="389"/>
        <v>0</v>
      </c>
      <c r="AH573" s="114">
        <v>0</v>
      </c>
      <c r="AI573" s="114">
        <v>0</v>
      </c>
      <c r="AJ573" s="114">
        <f t="shared" si="390"/>
        <v>0</v>
      </c>
      <c r="AK573" s="114">
        <v>0</v>
      </c>
      <c r="AL573" s="114">
        <v>0</v>
      </c>
      <c r="AM573" s="114">
        <f t="shared" si="391"/>
        <v>0</v>
      </c>
      <c r="AN573" s="114">
        <v>0</v>
      </c>
      <c r="AO573" s="114">
        <v>0</v>
      </c>
      <c r="AP573" s="114">
        <f t="shared" si="392"/>
        <v>0</v>
      </c>
      <c r="AQ573" s="114">
        <f t="shared" si="386"/>
        <v>0</v>
      </c>
      <c r="AR573" s="114">
        <f t="shared" si="386"/>
        <v>0</v>
      </c>
      <c r="AS573" s="114">
        <f t="shared" si="393"/>
        <v>0</v>
      </c>
      <c r="AT573" s="114">
        <f t="shared" si="387"/>
        <v>0</v>
      </c>
      <c r="AU573" s="114">
        <f t="shared" si="387"/>
        <v>0</v>
      </c>
      <c r="AV573" s="114">
        <v>0</v>
      </c>
      <c r="AW573" s="114">
        <v>0</v>
      </c>
      <c r="AX573" s="114">
        <v>0</v>
      </c>
      <c r="AY573" s="114">
        <v>0</v>
      </c>
      <c r="AZ573" s="114">
        <f t="shared" si="394"/>
        <v>0</v>
      </c>
      <c r="BA573" s="114">
        <f t="shared" si="394"/>
        <v>0</v>
      </c>
    </row>
    <row r="574" spans="2:53" ht="29.25" hidden="1">
      <c r="B574" s="73" t="str">
        <f t="shared" si="384"/>
        <v>13650005300531123</v>
      </c>
      <c r="C574" s="157">
        <v>2023</v>
      </c>
      <c r="D574" s="111">
        <v>15</v>
      </c>
      <c r="E574" s="37">
        <v>1</v>
      </c>
      <c r="F574" s="37">
        <v>3</v>
      </c>
      <c r="G574" s="37">
        <v>6</v>
      </c>
      <c r="H574" s="37">
        <v>5000</v>
      </c>
      <c r="I574" s="37">
        <v>5300</v>
      </c>
      <c r="J574" s="37">
        <v>531</v>
      </c>
      <c r="K574" s="133">
        <v>123</v>
      </c>
      <c r="L574" s="133"/>
      <c r="M574" s="113" t="s">
        <v>470</v>
      </c>
      <c r="N574" s="114">
        <f>IFERROR(VLOOKUP($B574,[5]MEX!$B$51:$S$1084,13,0),0)</f>
        <v>0</v>
      </c>
      <c r="O574" s="114">
        <f>IFERROR(VLOOKUP($B574,[5]MEX!$B$51:$S$1084,14,0),0)</f>
        <v>0</v>
      </c>
      <c r="P574" s="114">
        <f t="shared" si="383"/>
        <v>0</v>
      </c>
      <c r="Q574" s="115" t="s">
        <v>60</v>
      </c>
      <c r="R574" s="116">
        <f>IFERROR(VLOOKUP($B574,[5]MEX!$B$51:$S$1084,17,0),0)</f>
        <v>0</v>
      </c>
      <c r="S574" s="116">
        <f>IFERROR(VLOOKUP($B574,[5]MEX!$B$51:$S$1084,18,0),0)</f>
        <v>0</v>
      </c>
      <c r="T574" s="114">
        <v>0</v>
      </c>
      <c r="U574" s="114">
        <v>0</v>
      </c>
      <c r="V574" s="114">
        <v>0</v>
      </c>
      <c r="W574" s="114">
        <v>0</v>
      </c>
      <c r="X574" s="114">
        <v>0</v>
      </c>
      <c r="Y574" s="114">
        <v>0</v>
      </c>
      <c r="Z574" s="114">
        <v>0</v>
      </c>
      <c r="AA574" s="114">
        <v>0</v>
      </c>
      <c r="AB574" s="114">
        <f t="shared" si="385"/>
        <v>0</v>
      </c>
      <c r="AC574" s="114">
        <f t="shared" si="385"/>
        <v>0</v>
      </c>
      <c r="AD574" s="114">
        <f t="shared" si="388"/>
        <v>0</v>
      </c>
      <c r="AE574" s="114">
        <v>0</v>
      </c>
      <c r="AF574" s="114">
        <v>0</v>
      </c>
      <c r="AG574" s="114">
        <f t="shared" si="389"/>
        <v>0</v>
      </c>
      <c r="AH574" s="114">
        <v>0</v>
      </c>
      <c r="AI574" s="114">
        <v>0</v>
      </c>
      <c r="AJ574" s="114">
        <f t="shared" si="390"/>
        <v>0</v>
      </c>
      <c r="AK574" s="114">
        <v>0</v>
      </c>
      <c r="AL574" s="114">
        <v>0</v>
      </c>
      <c r="AM574" s="114">
        <f t="shared" si="391"/>
        <v>0</v>
      </c>
      <c r="AN574" s="114">
        <v>0</v>
      </c>
      <c r="AO574" s="114">
        <v>0</v>
      </c>
      <c r="AP574" s="114">
        <f t="shared" si="392"/>
        <v>0</v>
      </c>
      <c r="AQ574" s="114">
        <f t="shared" si="386"/>
        <v>0</v>
      </c>
      <c r="AR574" s="114">
        <f t="shared" si="386"/>
        <v>0</v>
      </c>
      <c r="AS574" s="114">
        <f t="shared" si="393"/>
        <v>0</v>
      </c>
      <c r="AT574" s="114">
        <f t="shared" si="387"/>
        <v>0</v>
      </c>
      <c r="AU574" s="114">
        <f t="shared" si="387"/>
        <v>0</v>
      </c>
      <c r="AV574" s="114">
        <v>0</v>
      </c>
      <c r="AW574" s="114">
        <v>0</v>
      </c>
      <c r="AX574" s="114">
        <v>0</v>
      </c>
      <c r="AY574" s="114">
        <v>0</v>
      </c>
      <c r="AZ574" s="114">
        <f t="shared" si="394"/>
        <v>0</v>
      </c>
      <c r="BA574" s="114">
        <f t="shared" si="394"/>
        <v>0</v>
      </c>
    </row>
    <row r="575" spans="2:53" ht="58.5" hidden="1">
      <c r="B575" s="73" t="str">
        <f t="shared" si="384"/>
        <v>13650005300531124</v>
      </c>
      <c r="C575" s="157">
        <v>2023</v>
      </c>
      <c r="D575" s="111">
        <v>15</v>
      </c>
      <c r="E575" s="37">
        <v>1</v>
      </c>
      <c r="F575" s="37">
        <v>3</v>
      </c>
      <c r="G575" s="37">
        <v>6</v>
      </c>
      <c r="H575" s="37">
        <v>5000</v>
      </c>
      <c r="I575" s="37">
        <v>5300</v>
      </c>
      <c r="J575" s="37">
        <v>531</v>
      </c>
      <c r="K575" s="133">
        <v>124</v>
      </c>
      <c r="L575" s="133"/>
      <c r="M575" s="113" t="s">
        <v>471</v>
      </c>
      <c r="N575" s="114">
        <f>IFERROR(VLOOKUP($B575,[5]MEX!$B$51:$S$1084,13,0),0)</f>
        <v>0</v>
      </c>
      <c r="O575" s="114">
        <f>IFERROR(VLOOKUP($B575,[5]MEX!$B$51:$S$1084,14,0),0)</f>
        <v>0</v>
      </c>
      <c r="P575" s="114">
        <f t="shared" si="383"/>
        <v>0</v>
      </c>
      <c r="Q575" s="115" t="s">
        <v>60</v>
      </c>
      <c r="R575" s="116">
        <f>IFERROR(VLOOKUP($B575,[5]MEX!$B$51:$S$1084,17,0),0)</f>
        <v>0</v>
      </c>
      <c r="S575" s="116">
        <f>IFERROR(VLOOKUP($B575,[5]MEX!$B$51:$S$1084,18,0),0)</f>
        <v>0</v>
      </c>
      <c r="T575" s="114">
        <v>0</v>
      </c>
      <c r="U575" s="114">
        <v>0</v>
      </c>
      <c r="V575" s="114">
        <v>0</v>
      </c>
      <c r="W575" s="114">
        <v>0</v>
      </c>
      <c r="X575" s="114">
        <v>0</v>
      </c>
      <c r="Y575" s="114">
        <v>0</v>
      </c>
      <c r="Z575" s="114">
        <v>0</v>
      </c>
      <c r="AA575" s="114">
        <v>0</v>
      </c>
      <c r="AB575" s="114">
        <f t="shared" si="385"/>
        <v>0</v>
      </c>
      <c r="AC575" s="114">
        <f t="shared" si="385"/>
        <v>0</v>
      </c>
      <c r="AD575" s="114">
        <f t="shared" si="388"/>
        <v>0</v>
      </c>
      <c r="AE575" s="114">
        <v>0</v>
      </c>
      <c r="AF575" s="114">
        <v>0</v>
      </c>
      <c r="AG575" s="114">
        <f t="shared" si="389"/>
        <v>0</v>
      </c>
      <c r="AH575" s="114">
        <v>0</v>
      </c>
      <c r="AI575" s="114">
        <v>0</v>
      </c>
      <c r="AJ575" s="114">
        <f t="shared" si="390"/>
        <v>0</v>
      </c>
      <c r="AK575" s="114">
        <v>0</v>
      </c>
      <c r="AL575" s="114">
        <v>0</v>
      </c>
      <c r="AM575" s="114">
        <f t="shared" si="391"/>
        <v>0</v>
      </c>
      <c r="AN575" s="114">
        <v>0</v>
      </c>
      <c r="AO575" s="114">
        <v>0</v>
      </c>
      <c r="AP575" s="114">
        <f t="shared" si="392"/>
        <v>0</v>
      </c>
      <c r="AQ575" s="114">
        <f t="shared" si="386"/>
        <v>0</v>
      </c>
      <c r="AR575" s="114">
        <f t="shared" si="386"/>
        <v>0</v>
      </c>
      <c r="AS575" s="114">
        <f t="shared" si="393"/>
        <v>0</v>
      </c>
      <c r="AT575" s="114">
        <f t="shared" si="387"/>
        <v>0</v>
      </c>
      <c r="AU575" s="114">
        <f t="shared" si="387"/>
        <v>0</v>
      </c>
      <c r="AV575" s="114">
        <v>0</v>
      </c>
      <c r="AW575" s="114">
        <v>0</v>
      </c>
      <c r="AX575" s="114">
        <v>0</v>
      </c>
      <c r="AY575" s="114">
        <v>0</v>
      </c>
      <c r="AZ575" s="114">
        <f t="shared" si="394"/>
        <v>0</v>
      </c>
      <c r="BA575" s="114">
        <f t="shared" si="394"/>
        <v>0</v>
      </c>
    </row>
    <row r="576" spans="2:53" ht="29.25" hidden="1">
      <c r="B576" s="73" t="str">
        <f t="shared" si="384"/>
        <v>13650005300531125</v>
      </c>
      <c r="C576" s="157">
        <v>2023</v>
      </c>
      <c r="D576" s="111">
        <v>15</v>
      </c>
      <c r="E576" s="37">
        <v>1</v>
      </c>
      <c r="F576" s="37">
        <v>3</v>
      </c>
      <c r="G576" s="37">
        <v>6</v>
      </c>
      <c r="H576" s="37">
        <v>5000</v>
      </c>
      <c r="I576" s="37">
        <v>5300</v>
      </c>
      <c r="J576" s="37">
        <v>531</v>
      </c>
      <c r="K576" s="133">
        <v>125</v>
      </c>
      <c r="L576" s="133"/>
      <c r="M576" s="113" t="s">
        <v>472</v>
      </c>
      <c r="N576" s="114">
        <f>IFERROR(VLOOKUP($B576,[5]MEX!$B$51:$S$1084,13,0),0)</f>
        <v>0</v>
      </c>
      <c r="O576" s="114">
        <f>IFERROR(VLOOKUP($B576,[5]MEX!$B$51:$S$1084,14,0),0)</f>
        <v>0</v>
      </c>
      <c r="P576" s="114">
        <f t="shared" si="383"/>
        <v>0</v>
      </c>
      <c r="Q576" s="115" t="s">
        <v>60</v>
      </c>
      <c r="R576" s="116">
        <f>IFERROR(VLOOKUP($B576,[5]MEX!$B$51:$S$1084,17,0),0)</f>
        <v>0</v>
      </c>
      <c r="S576" s="116">
        <f>IFERROR(VLOOKUP($B576,[5]MEX!$B$51:$S$1084,18,0),0)</f>
        <v>0</v>
      </c>
      <c r="T576" s="114">
        <v>0</v>
      </c>
      <c r="U576" s="114">
        <v>0</v>
      </c>
      <c r="V576" s="114">
        <v>0</v>
      </c>
      <c r="W576" s="114">
        <v>0</v>
      </c>
      <c r="X576" s="114">
        <v>0</v>
      </c>
      <c r="Y576" s="114">
        <v>0</v>
      </c>
      <c r="Z576" s="114">
        <v>0</v>
      </c>
      <c r="AA576" s="114">
        <v>0</v>
      </c>
      <c r="AB576" s="114">
        <f t="shared" si="385"/>
        <v>0</v>
      </c>
      <c r="AC576" s="114">
        <f t="shared" si="385"/>
        <v>0</v>
      </c>
      <c r="AD576" s="114">
        <f t="shared" si="388"/>
        <v>0</v>
      </c>
      <c r="AE576" s="114">
        <v>0</v>
      </c>
      <c r="AF576" s="114">
        <v>0</v>
      </c>
      <c r="AG576" s="114">
        <f t="shared" si="389"/>
        <v>0</v>
      </c>
      <c r="AH576" s="114">
        <v>0</v>
      </c>
      <c r="AI576" s="114">
        <v>0</v>
      </c>
      <c r="AJ576" s="114">
        <f t="shared" si="390"/>
        <v>0</v>
      </c>
      <c r="AK576" s="114">
        <v>0</v>
      </c>
      <c r="AL576" s="114">
        <v>0</v>
      </c>
      <c r="AM576" s="114">
        <f t="shared" si="391"/>
        <v>0</v>
      </c>
      <c r="AN576" s="114">
        <v>0</v>
      </c>
      <c r="AO576" s="114">
        <v>0</v>
      </c>
      <c r="AP576" s="114">
        <f t="shared" si="392"/>
        <v>0</v>
      </c>
      <c r="AQ576" s="114">
        <f t="shared" si="386"/>
        <v>0</v>
      </c>
      <c r="AR576" s="114">
        <f t="shared" si="386"/>
        <v>0</v>
      </c>
      <c r="AS576" s="114">
        <f t="shared" si="393"/>
        <v>0</v>
      </c>
      <c r="AT576" s="114">
        <f t="shared" si="387"/>
        <v>0</v>
      </c>
      <c r="AU576" s="114">
        <f t="shared" si="387"/>
        <v>0</v>
      </c>
      <c r="AV576" s="114">
        <v>0</v>
      </c>
      <c r="AW576" s="114">
        <v>0</v>
      </c>
      <c r="AX576" s="114">
        <v>0</v>
      </c>
      <c r="AY576" s="114">
        <v>0</v>
      </c>
      <c r="AZ576" s="114">
        <f t="shared" si="394"/>
        <v>0</v>
      </c>
      <c r="BA576" s="114">
        <f t="shared" si="394"/>
        <v>0</v>
      </c>
    </row>
    <row r="577" spans="2:53" ht="29.25" hidden="1">
      <c r="B577" s="73" t="str">
        <f t="shared" si="384"/>
        <v>13650005300531126</v>
      </c>
      <c r="C577" s="157">
        <v>2023</v>
      </c>
      <c r="D577" s="111">
        <v>15</v>
      </c>
      <c r="E577" s="37">
        <v>1</v>
      </c>
      <c r="F577" s="37">
        <v>3</v>
      </c>
      <c r="G577" s="37">
        <v>6</v>
      </c>
      <c r="H577" s="37">
        <v>5000</v>
      </c>
      <c r="I577" s="37">
        <v>5300</v>
      </c>
      <c r="J577" s="37">
        <v>531</v>
      </c>
      <c r="K577" s="133">
        <v>126</v>
      </c>
      <c r="L577" s="133"/>
      <c r="M577" s="113" t="s">
        <v>473</v>
      </c>
      <c r="N577" s="114">
        <f>IFERROR(VLOOKUP($B577,[5]MEX!$B$51:$S$1084,13,0),0)</f>
        <v>0</v>
      </c>
      <c r="O577" s="114">
        <f>IFERROR(VLOOKUP($B577,[5]MEX!$B$51:$S$1084,14,0),0)</f>
        <v>0</v>
      </c>
      <c r="P577" s="114">
        <f t="shared" si="383"/>
        <v>0</v>
      </c>
      <c r="Q577" s="115" t="s">
        <v>60</v>
      </c>
      <c r="R577" s="116">
        <f>IFERROR(VLOOKUP($B577,[5]MEX!$B$51:$S$1084,17,0),0)</f>
        <v>0</v>
      </c>
      <c r="S577" s="116">
        <f>IFERROR(VLOOKUP($B577,[5]MEX!$B$51:$S$1084,18,0),0)</f>
        <v>0</v>
      </c>
      <c r="T577" s="114">
        <v>0</v>
      </c>
      <c r="U577" s="114">
        <v>0</v>
      </c>
      <c r="V577" s="114">
        <v>0</v>
      </c>
      <c r="W577" s="114">
        <v>0</v>
      </c>
      <c r="X577" s="114">
        <v>0</v>
      </c>
      <c r="Y577" s="114">
        <v>0</v>
      </c>
      <c r="Z577" s="114">
        <v>0</v>
      </c>
      <c r="AA577" s="114">
        <v>0</v>
      </c>
      <c r="AB577" s="114">
        <f t="shared" si="385"/>
        <v>0</v>
      </c>
      <c r="AC577" s="114">
        <f t="shared" si="385"/>
        <v>0</v>
      </c>
      <c r="AD577" s="114">
        <f t="shared" si="388"/>
        <v>0</v>
      </c>
      <c r="AE577" s="114">
        <v>0</v>
      </c>
      <c r="AF577" s="114">
        <v>0</v>
      </c>
      <c r="AG577" s="114">
        <f t="shared" si="389"/>
        <v>0</v>
      </c>
      <c r="AH577" s="114">
        <v>0</v>
      </c>
      <c r="AI577" s="114">
        <v>0</v>
      </c>
      <c r="AJ577" s="114">
        <f t="shared" si="390"/>
        <v>0</v>
      </c>
      <c r="AK577" s="114">
        <v>0</v>
      </c>
      <c r="AL577" s="114">
        <v>0</v>
      </c>
      <c r="AM577" s="114">
        <f t="shared" si="391"/>
        <v>0</v>
      </c>
      <c r="AN577" s="114">
        <v>0</v>
      </c>
      <c r="AO577" s="114">
        <v>0</v>
      </c>
      <c r="AP577" s="114">
        <f t="shared" si="392"/>
        <v>0</v>
      </c>
      <c r="AQ577" s="114">
        <f t="shared" si="386"/>
        <v>0</v>
      </c>
      <c r="AR577" s="114">
        <f t="shared" si="386"/>
        <v>0</v>
      </c>
      <c r="AS577" s="114">
        <f t="shared" si="393"/>
        <v>0</v>
      </c>
      <c r="AT577" s="114">
        <f t="shared" si="387"/>
        <v>0</v>
      </c>
      <c r="AU577" s="114">
        <f t="shared" si="387"/>
        <v>0</v>
      </c>
      <c r="AV577" s="114">
        <v>0</v>
      </c>
      <c r="AW577" s="114">
        <v>0</v>
      </c>
      <c r="AX577" s="114">
        <v>0</v>
      </c>
      <c r="AY577" s="114">
        <v>0</v>
      </c>
      <c r="AZ577" s="114">
        <f t="shared" si="394"/>
        <v>0</v>
      </c>
      <c r="BA577" s="114">
        <f t="shared" si="394"/>
        <v>0</v>
      </c>
    </row>
    <row r="578" spans="2:53" ht="58.5" hidden="1">
      <c r="B578" s="73" t="str">
        <f t="shared" si="384"/>
        <v>13650005300531127</v>
      </c>
      <c r="C578" s="157">
        <v>2023</v>
      </c>
      <c r="D578" s="111">
        <v>15</v>
      </c>
      <c r="E578" s="37">
        <v>1</v>
      </c>
      <c r="F578" s="37">
        <v>3</v>
      </c>
      <c r="G578" s="37">
        <v>6</v>
      </c>
      <c r="H578" s="37">
        <v>5000</v>
      </c>
      <c r="I578" s="37">
        <v>5300</v>
      </c>
      <c r="J578" s="37">
        <v>531</v>
      </c>
      <c r="K578" s="133">
        <v>127</v>
      </c>
      <c r="L578" s="133"/>
      <c r="M578" s="113" t="s">
        <v>474</v>
      </c>
      <c r="N578" s="114">
        <f>IFERROR(VLOOKUP($B578,[5]MEX!$B$51:$S$1084,13,0),0)</f>
        <v>0</v>
      </c>
      <c r="O578" s="114">
        <f>IFERROR(VLOOKUP($B578,[5]MEX!$B$51:$S$1084,14,0),0)</f>
        <v>0</v>
      </c>
      <c r="P578" s="114">
        <f t="shared" si="383"/>
        <v>0</v>
      </c>
      <c r="Q578" s="115" t="s">
        <v>60</v>
      </c>
      <c r="R578" s="116">
        <f>IFERROR(VLOOKUP($B578,[5]MEX!$B$51:$S$1084,17,0),0)</f>
        <v>0</v>
      </c>
      <c r="S578" s="116">
        <f>IFERROR(VLOOKUP($B578,[5]MEX!$B$51:$S$1084,18,0),0)</f>
        <v>0</v>
      </c>
      <c r="T578" s="114">
        <v>0</v>
      </c>
      <c r="U578" s="114">
        <v>0</v>
      </c>
      <c r="V578" s="114">
        <v>0</v>
      </c>
      <c r="W578" s="114">
        <v>0</v>
      </c>
      <c r="X578" s="114">
        <v>0</v>
      </c>
      <c r="Y578" s="114">
        <v>0</v>
      </c>
      <c r="Z578" s="114">
        <v>0</v>
      </c>
      <c r="AA578" s="114">
        <v>0</v>
      </c>
      <c r="AB578" s="114">
        <f t="shared" si="385"/>
        <v>0</v>
      </c>
      <c r="AC578" s="114">
        <f t="shared" si="385"/>
        <v>0</v>
      </c>
      <c r="AD578" s="114">
        <f t="shared" si="388"/>
        <v>0</v>
      </c>
      <c r="AE578" s="114">
        <v>0</v>
      </c>
      <c r="AF578" s="114">
        <v>0</v>
      </c>
      <c r="AG578" s="114">
        <f t="shared" si="389"/>
        <v>0</v>
      </c>
      <c r="AH578" s="114">
        <v>0</v>
      </c>
      <c r="AI578" s="114">
        <v>0</v>
      </c>
      <c r="AJ578" s="114">
        <f t="shared" si="390"/>
        <v>0</v>
      </c>
      <c r="AK578" s="114">
        <v>0</v>
      </c>
      <c r="AL578" s="114">
        <v>0</v>
      </c>
      <c r="AM578" s="114">
        <f t="shared" si="391"/>
        <v>0</v>
      </c>
      <c r="AN578" s="114">
        <v>0</v>
      </c>
      <c r="AO578" s="114">
        <v>0</v>
      </c>
      <c r="AP578" s="114">
        <f t="shared" si="392"/>
        <v>0</v>
      </c>
      <c r="AQ578" s="114">
        <f t="shared" si="386"/>
        <v>0</v>
      </c>
      <c r="AR578" s="114">
        <f t="shared" si="386"/>
        <v>0</v>
      </c>
      <c r="AS578" s="114">
        <f t="shared" si="393"/>
        <v>0</v>
      </c>
      <c r="AT578" s="114">
        <f t="shared" si="387"/>
        <v>0</v>
      </c>
      <c r="AU578" s="114">
        <f t="shared" si="387"/>
        <v>0</v>
      </c>
      <c r="AV578" s="114">
        <v>0</v>
      </c>
      <c r="AW578" s="114">
        <v>0</v>
      </c>
      <c r="AX578" s="114">
        <v>0</v>
      </c>
      <c r="AY578" s="114">
        <v>0</v>
      </c>
      <c r="AZ578" s="114">
        <f t="shared" si="394"/>
        <v>0</v>
      </c>
      <c r="BA578" s="114">
        <f t="shared" si="394"/>
        <v>0</v>
      </c>
    </row>
    <row r="579" spans="2:53" ht="58.5" hidden="1">
      <c r="B579" s="73" t="str">
        <f t="shared" si="384"/>
        <v>13650005300531128</v>
      </c>
      <c r="C579" s="157">
        <v>2023</v>
      </c>
      <c r="D579" s="111">
        <v>15</v>
      </c>
      <c r="E579" s="37">
        <v>1</v>
      </c>
      <c r="F579" s="37">
        <v>3</v>
      </c>
      <c r="G579" s="37">
        <v>6</v>
      </c>
      <c r="H579" s="37">
        <v>5000</v>
      </c>
      <c r="I579" s="37">
        <v>5300</v>
      </c>
      <c r="J579" s="37">
        <v>531</v>
      </c>
      <c r="K579" s="133">
        <v>128</v>
      </c>
      <c r="L579" s="133"/>
      <c r="M579" s="113" t="s">
        <v>475</v>
      </c>
      <c r="N579" s="114">
        <f>IFERROR(VLOOKUP($B579,[5]MEX!$B$51:$S$1084,13,0),0)</f>
        <v>0</v>
      </c>
      <c r="O579" s="114">
        <f>IFERROR(VLOOKUP($B579,[5]MEX!$B$51:$S$1084,14,0),0)</f>
        <v>0</v>
      </c>
      <c r="P579" s="114">
        <f t="shared" si="383"/>
        <v>0</v>
      </c>
      <c r="Q579" s="115" t="s">
        <v>60</v>
      </c>
      <c r="R579" s="116">
        <f>IFERROR(VLOOKUP($B579,[5]MEX!$B$51:$S$1084,17,0),0)</f>
        <v>0</v>
      </c>
      <c r="S579" s="116">
        <f>IFERROR(VLOOKUP($B579,[5]MEX!$B$51:$S$1084,18,0),0)</f>
        <v>0</v>
      </c>
      <c r="T579" s="114">
        <v>0</v>
      </c>
      <c r="U579" s="114">
        <v>0</v>
      </c>
      <c r="V579" s="114">
        <v>0</v>
      </c>
      <c r="W579" s="114">
        <v>0</v>
      </c>
      <c r="X579" s="114">
        <v>0</v>
      </c>
      <c r="Y579" s="114">
        <v>0</v>
      </c>
      <c r="Z579" s="114">
        <v>0</v>
      </c>
      <c r="AA579" s="114">
        <v>0</v>
      </c>
      <c r="AB579" s="114">
        <f t="shared" si="385"/>
        <v>0</v>
      </c>
      <c r="AC579" s="114">
        <f t="shared" si="385"/>
        <v>0</v>
      </c>
      <c r="AD579" s="114">
        <f t="shared" si="388"/>
        <v>0</v>
      </c>
      <c r="AE579" s="114">
        <v>0</v>
      </c>
      <c r="AF579" s="114">
        <v>0</v>
      </c>
      <c r="AG579" s="114">
        <f t="shared" si="389"/>
        <v>0</v>
      </c>
      <c r="AH579" s="114">
        <v>0</v>
      </c>
      <c r="AI579" s="114">
        <v>0</v>
      </c>
      <c r="AJ579" s="114">
        <f t="shared" si="390"/>
        <v>0</v>
      </c>
      <c r="AK579" s="114">
        <v>0</v>
      </c>
      <c r="AL579" s="114">
        <v>0</v>
      </c>
      <c r="AM579" s="114">
        <f t="shared" si="391"/>
        <v>0</v>
      </c>
      <c r="AN579" s="114">
        <v>0</v>
      </c>
      <c r="AO579" s="114">
        <v>0</v>
      </c>
      <c r="AP579" s="114">
        <f t="shared" si="392"/>
        <v>0</v>
      </c>
      <c r="AQ579" s="114">
        <f t="shared" si="386"/>
        <v>0</v>
      </c>
      <c r="AR579" s="114">
        <f t="shared" si="386"/>
        <v>0</v>
      </c>
      <c r="AS579" s="114">
        <f t="shared" si="393"/>
        <v>0</v>
      </c>
      <c r="AT579" s="114">
        <f t="shared" si="387"/>
        <v>0</v>
      </c>
      <c r="AU579" s="114">
        <f t="shared" si="387"/>
        <v>0</v>
      </c>
      <c r="AV579" s="114">
        <v>0</v>
      </c>
      <c r="AW579" s="114">
        <v>0</v>
      </c>
      <c r="AX579" s="114">
        <v>0</v>
      </c>
      <c r="AY579" s="114">
        <v>0</v>
      </c>
      <c r="AZ579" s="114">
        <f t="shared" si="394"/>
        <v>0</v>
      </c>
      <c r="BA579" s="114">
        <f t="shared" si="394"/>
        <v>0</v>
      </c>
    </row>
    <row r="580" spans="2:53" ht="29.25" hidden="1">
      <c r="B580" s="73" t="str">
        <f t="shared" si="384"/>
        <v>13650005300531129</v>
      </c>
      <c r="C580" s="157">
        <v>2023</v>
      </c>
      <c r="D580" s="111">
        <v>15</v>
      </c>
      <c r="E580" s="37">
        <v>1</v>
      </c>
      <c r="F580" s="37">
        <v>3</v>
      </c>
      <c r="G580" s="37">
        <v>6</v>
      </c>
      <c r="H580" s="37">
        <v>5000</v>
      </c>
      <c r="I580" s="37">
        <v>5300</v>
      </c>
      <c r="J580" s="37">
        <v>531</v>
      </c>
      <c r="K580" s="133">
        <v>129</v>
      </c>
      <c r="L580" s="133"/>
      <c r="M580" s="113" t="s">
        <v>476</v>
      </c>
      <c r="N580" s="114">
        <f>IFERROR(VLOOKUP($B580,[5]MEX!$B$51:$S$1084,13,0),0)</f>
        <v>0</v>
      </c>
      <c r="O580" s="114">
        <f>IFERROR(VLOOKUP($B580,[5]MEX!$B$51:$S$1084,14,0),0)</f>
        <v>0</v>
      </c>
      <c r="P580" s="114">
        <f t="shared" si="383"/>
        <v>0</v>
      </c>
      <c r="Q580" s="115" t="s">
        <v>60</v>
      </c>
      <c r="R580" s="116">
        <f>IFERROR(VLOOKUP($B580,[5]MEX!$B$51:$S$1084,17,0),0)</f>
        <v>0</v>
      </c>
      <c r="S580" s="116">
        <f>IFERROR(VLOOKUP($B580,[5]MEX!$B$51:$S$1084,18,0),0)</f>
        <v>0</v>
      </c>
      <c r="T580" s="114">
        <v>0</v>
      </c>
      <c r="U580" s="114">
        <v>0</v>
      </c>
      <c r="V580" s="114">
        <v>0</v>
      </c>
      <c r="W580" s="114">
        <v>0</v>
      </c>
      <c r="X580" s="114">
        <v>0</v>
      </c>
      <c r="Y580" s="114">
        <v>0</v>
      </c>
      <c r="Z580" s="114">
        <v>0</v>
      </c>
      <c r="AA580" s="114">
        <v>0</v>
      </c>
      <c r="AB580" s="114">
        <f t="shared" ref="AB580:AC591" si="395">N580+T580-X580</f>
        <v>0</v>
      </c>
      <c r="AC580" s="114">
        <f t="shared" si="395"/>
        <v>0</v>
      </c>
      <c r="AD580" s="114">
        <f t="shared" si="388"/>
        <v>0</v>
      </c>
      <c r="AE580" s="114">
        <v>0</v>
      </c>
      <c r="AF580" s="114">
        <v>0</v>
      </c>
      <c r="AG580" s="114">
        <f t="shared" si="389"/>
        <v>0</v>
      </c>
      <c r="AH580" s="114">
        <v>0</v>
      </c>
      <c r="AI580" s="114">
        <v>0</v>
      </c>
      <c r="AJ580" s="114">
        <f t="shared" si="390"/>
        <v>0</v>
      </c>
      <c r="AK580" s="114">
        <v>0</v>
      </c>
      <c r="AL580" s="114">
        <v>0</v>
      </c>
      <c r="AM580" s="114">
        <f t="shared" si="391"/>
        <v>0</v>
      </c>
      <c r="AN580" s="114">
        <v>0</v>
      </c>
      <c r="AO580" s="114">
        <v>0</v>
      </c>
      <c r="AP580" s="114">
        <f t="shared" si="392"/>
        <v>0</v>
      </c>
      <c r="AQ580" s="114">
        <f t="shared" ref="AQ580:AR591" si="396">AB580-AE580-AH580-AK580-AN580</f>
        <v>0</v>
      </c>
      <c r="AR580" s="114">
        <f t="shared" si="396"/>
        <v>0</v>
      </c>
      <c r="AS580" s="114">
        <f t="shared" si="393"/>
        <v>0</v>
      </c>
      <c r="AT580" s="114">
        <f t="shared" ref="AT580:AU591" si="397">R580+V580-Z580</f>
        <v>0</v>
      </c>
      <c r="AU580" s="114">
        <f t="shared" si="397"/>
        <v>0</v>
      </c>
      <c r="AV580" s="114">
        <v>0</v>
      </c>
      <c r="AW580" s="114">
        <v>0</v>
      </c>
      <c r="AX580" s="114">
        <v>0</v>
      </c>
      <c r="AY580" s="114">
        <v>0</v>
      </c>
      <c r="AZ580" s="114">
        <f t="shared" si="394"/>
        <v>0</v>
      </c>
      <c r="BA580" s="114">
        <f t="shared" si="394"/>
        <v>0</v>
      </c>
    </row>
    <row r="581" spans="2:53" ht="29.25" hidden="1">
      <c r="B581" s="73" t="str">
        <f t="shared" si="384"/>
        <v>13650005300531130</v>
      </c>
      <c r="C581" s="157">
        <v>2023</v>
      </c>
      <c r="D581" s="111">
        <v>15</v>
      </c>
      <c r="E581" s="37">
        <v>1</v>
      </c>
      <c r="F581" s="37">
        <v>3</v>
      </c>
      <c r="G581" s="37">
        <v>6</v>
      </c>
      <c r="H581" s="37">
        <v>5000</v>
      </c>
      <c r="I581" s="37">
        <v>5300</v>
      </c>
      <c r="J581" s="37">
        <v>531</v>
      </c>
      <c r="K581" s="133">
        <v>130</v>
      </c>
      <c r="L581" s="133"/>
      <c r="M581" s="113" t="s">
        <v>477</v>
      </c>
      <c r="N581" s="114">
        <f>IFERROR(VLOOKUP($B581,[5]MEX!$B$51:$S$1084,13,0),0)</f>
        <v>0</v>
      </c>
      <c r="O581" s="114">
        <f>IFERROR(VLOOKUP($B581,[5]MEX!$B$51:$S$1084,14,0),0)</f>
        <v>0</v>
      </c>
      <c r="P581" s="114">
        <f t="shared" si="383"/>
        <v>0</v>
      </c>
      <c r="Q581" s="115" t="s">
        <v>60</v>
      </c>
      <c r="R581" s="116">
        <f>IFERROR(VLOOKUP($B581,[5]MEX!$B$51:$S$1084,17,0),0)</f>
        <v>0</v>
      </c>
      <c r="S581" s="116">
        <f>IFERROR(VLOOKUP($B581,[5]MEX!$B$51:$S$1084,18,0),0)</f>
        <v>0</v>
      </c>
      <c r="T581" s="114">
        <v>0</v>
      </c>
      <c r="U581" s="114">
        <v>0</v>
      </c>
      <c r="V581" s="114">
        <v>0</v>
      </c>
      <c r="W581" s="114">
        <v>0</v>
      </c>
      <c r="X581" s="114">
        <v>0</v>
      </c>
      <c r="Y581" s="114">
        <v>0</v>
      </c>
      <c r="Z581" s="114">
        <v>0</v>
      </c>
      <c r="AA581" s="114">
        <v>0</v>
      </c>
      <c r="AB581" s="114">
        <f t="shared" si="395"/>
        <v>0</v>
      </c>
      <c r="AC581" s="114">
        <f t="shared" si="395"/>
        <v>0</v>
      </c>
      <c r="AD581" s="114">
        <f t="shared" si="388"/>
        <v>0</v>
      </c>
      <c r="AE581" s="114">
        <v>0</v>
      </c>
      <c r="AF581" s="114">
        <v>0</v>
      </c>
      <c r="AG581" s="114">
        <f t="shared" si="389"/>
        <v>0</v>
      </c>
      <c r="AH581" s="114">
        <v>0</v>
      </c>
      <c r="AI581" s="114">
        <v>0</v>
      </c>
      <c r="AJ581" s="114">
        <f t="shared" si="390"/>
        <v>0</v>
      </c>
      <c r="AK581" s="114">
        <v>0</v>
      </c>
      <c r="AL581" s="114">
        <v>0</v>
      </c>
      <c r="AM581" s="114">
        <f t="shared" si="391"/>
        <v>0</v>
      </c>
      <c r="AN581" s="114">
        <v>0</v>
      </c>
      <c r="AO581" s="114">
        <v>0</v>
      </c>
      <c r="AP581" s="114">
        <f t="shared" si="392"/>
        <v>0</v>
      </c>
      <c r="AQ581" s="114">
        <f t="shared" si="396"/>
        <v>0</v>
      </c>
      <c r="AR581" s="114">
        <f t="shared" si="396"/>
        <v>0</v>
      </c>
      <c r="AS581" s="114">
        <f t="shared" si="393"/>
        <v>0</v>
      </c>
      <c r="AT581" s="114">
        <f t="shared" si="397"/>
        <v>0</v>
      </c>
      <c r="AU581" s="114">
        <f t="shared" si="397"/>
        <v>0</v>
      </c>
      <c r="AV581" s="114">
        <v>0</v>
      </c>
      <c r="AW581" s="114">
        <v>0</v>
      </c>
      <c r="AX581" s="114">
        <v>0</v>
      </c>
      <c r="AY581" s="114">
        <v>0</v>
      </c>
      <c r="AZ581" s="114">
        <f t="shared" si="394"/>
        <v>0</v>
      </c>
      <c r="BA581" s="114">
        <f t="shared" si="394"/>
        <v>0</v>
      </c>
    </row>
    <row r="582" spans="2:53" ht="29.25" hidden="1">
      <c r="B582" s="73" t="str">
        <f t="shared" si="384"/>
        <v>13650005300531131</v>
      </c>
      <c r="C582" s="157">
        <v>2023</v>
      </c>
      <c r="D582" s="111">
        <v>15</v>
      </c>
      <c r="E582" s="37">
        <v>1</v>
      </c>
      <c r="F582" s="37">
        <v>3</v>
      </c>
      <c r="G582" s="37">
        <v>6</v>
      </c>
      <c r="H582" s="37">
        <v>5000</v>
      </c>
      <c r="I582" s="37">
        <v>5300</v>
      </c>
      <c r="J582" s="37">
        <v>531</v>
      </c>
      <c r="K582" s="133">
        <v>131</v>
      </c>
      <c r="L582" s="133"/>
      <c r="M582" s="113" t="s">
        <v>478</v>
      </c>
      <c r="N582" s="114">
        <f>IFERROR(VLOOKUP($B582,[5]MEX!$B$51:$S$1084,13,0),0)</f>
        <v>0</v>
      </c>
      <c r="O582" s="114">
        <f>IFERROR(VLOOKUP($B582,[5]MEX!$B$51:$S$1084,14,0),0)</f>
        <v>0</v>
      </c>
      <c r="P582" s="114">
        <f t="shared" si="383"/>
        <v>0</v>
      </c>
      <c r="Q582" s="115" t="s">
        <v>60</v>
      </c>
      <c r="R582" s="116">
        <f>IFERROR(VLOOKUP($B582,[5]MEX!$B$51:$S$1084,17,0),0)</f>
        <v>0</v>
      </c>
      <c r="S582" s="116">
        <f>IFERROR(VLOOKUP($B582,[5]MEX!$B$51:$S$1084,18,0),0)</f>
        <v>0</v>
      </c>
      <c r="T582" s="114">
        <v>0</v>
      </c>
      <c r="U582" s="114">
        <v>0</v>
      </c>
      <c r="V582" s="114">
        <v>0</v>
      </c>
      <c r="W582" s="114">
        <v>0</v>
      </c>
      <c r="X582" s="114">
        <v>0</v>
      </c>
      <c r="Y582" s="114">
        <v>0</v>
      </c>
      <c r="Z582" s="114">
        <v>0</v>
      </c>
      <c r="AA582" s="114">
        <v>0</v>
      </c>
      <c r="AB582" s="114">
        <f t="shared" si="395"/>
        <v>0</v>
      </c>
      <c r="AC582" s="114">
        <f t="shared" si="395"/>
        <v>0</v>
      </c>
      <c r="AD582" s="114">
        <f t="shared" si="388"/>
        <v>0</v>
      </c>
      <c r="AE582" s="114">
        <v>0</v>
      </c>
      <c r="AF582" s="114">
        <v>0</v>
      </c>
      <c r="AG582" s="114">
        <f t="shared" si="389"/>
        <v>0</v>
      </c>
      <c r="AH582" s="114">
        <v>0</v>
      </c>
      <c r="AI582" s="114">
        <v>0</v>
      </c>
      <c r="AJ582" s="114">
        <f t="shared" si="390"/>
        <v>0</v>
      </c>
      <c r="AK582" s="114">
        <v>0</v>
      </c>
      <c r="AL582" s="114">
        <v>0</v>
      </c>
      <c r="AM582" s="114">
        <f t="shared" si="391"/>
        <v>0</v>
      </c>
      <c r="AN582" s="114">
        <v>0</v>
      </c>
      <c r="AO582" s="114">
        <v>0</v>
      </c>
      <c r="AP582" s="114">
        <f t="shared" si="392"/>
        <v>0</v>
      </c>
      <c r="AQ582" s="114">
        <f t="shared" si="396"/>
        <v>0</v>
      </c>
      <c r="AR582" s="114">
        <f t="shared" si="396"/>
        <v>0</v>
      </c>
      <c r="AS582" s="114">
        <f t="shared" si="393"/>
        <v>0</v>
      </c>
      <c r="AT582" s="114">
        <f t="shared" si="397"/>
        <v>0</v>
      </c>
      <c r="AU582" s="114">
        <f t="shared" si="397"/>
        <v>0</v>
      </c>
      <c r="AV582" s="114">
        <v>0</v>
      </c>
      <c r="AW582" s="114">
        <v>0</v>
      </c>
      <c r="AX582" s="114">
        <v>0</v>
      </c>
      <c r="AY582" s="114">
        <v>0</v>
      </c>
      <c r="AZ582" s="114">
        <f t="shared" si="394"/>
        <v>0</v>
      </c>
      <c r="BA582" s="114">
        <f t="shared" si="394"/>
        <v>0</v>
      </c>
    </row>
    <row r="583" spans="2:53" ht="29.25" hidden="1">
      <c r="B583" s="73" t="str">
        <f t="shared" si="384"/>
        <v>13650005300531132</v>
      </c>
      <c r="C583" s="157">
        <v>2023</v>
      </c>
      <c r="D583" s="111">
        <v>15</v>
      </c>
      <c r="E583" s="37">
        <v>1</v>
      </c>
      <c r="F583" s="37">
        <v>3</v>
      </c>
      <c r="G583" s="37">
        <v>6</v>
      </c>
      <c r="H583" s="37">
        <v>5000</v>
      </c>
      <c r="I583" s="37">
        <v>5300</v>
      </c>
      <c r="J583" s="37">
        <v>531</v>
      </c>
      <c r="K583" s="133">
        <v>132</v>
      </c>
      <c r="L583" s="133"/>
      <c r="M583" s="113" t="s">
        <v>479</v>
      </c>
      <c r="N583" s="114">
        <f>IFERROR(VLOOKUP($B583,[5]MEX!$B$51:$S$1084,13,0),0)</f>
        <v>0</v>
      </c>
      <c r="O583" s="114">
        <f>IFERROR(VLOOKUP($B583,[5]MEX!$B$51:$S$1084,14,0),0)</f>
        <v>0</v>
      </c>
      <c r="P583" s="114">
        <f t="shared" si="383"/>
        <v>0</v>
      </c>
      <c r="Q583" s="115" t="s">
        <v>60</v>
      </c>
      <c r="R583" s="116">
        <f>IFERROR(VLOOKUP($B583,[5]MEX!$B$51:$S$1084,17,0),0)</f>
        <v>0</v>
      </c>
      <c r="S583" s="116">
        <f>IFERROR(VLOOKUP($B583,[5]MEX!$B$51:$S$1084,18,0),0)</f>
        <v>0</v>
      </c>
      <c r="T583" s="114">
        <v>0</v>
      </c>
      <c r="U583" s="114">
        <v>0</v>
      </c>
      <c r="V583" s="114">
        <v>0</v>
      </c>
      <c r="W583" s="114">
        <v>0</v>
      </c>
      <c r="X583" s="114">
        <v>0</v>
      </c>
      <c r="Y583" s="114">
        <v>0</v>
      </c>
      <c r="Z583" s="114">
        <v>0</v>
      </c>
      <c r="AA583" s="114">
        <v>0</v>
      </c>
      <c r="AB583" s="114">
        <f t="shared" si="395"/>
        <v>0</v>
      </c>
      <c r="AC583" s="114">
        <f t="shared" si="395"/>
        <v>0</v>
      </c>
      <c r="AD583" s="114">
        <f t="shared" si="388"/>
        <v>0</v>
      </c>
      <c r="AE583" s="114">
        <v>0</v>
      </c>
      <c r="AF583" s="114">
        <v>0</v>
      </c>
      <c r="AG583" s="114">
        <f t="shared" si="389"/>
        <v>0</v>
      </c>
      <c r="AH583" s="114">
        <v>0</v>
      </c>
      <c r="AI583" s="114">
        <v>0</v>
      </c>
      <c r="AJ583" s="114">
        <f t="shared" si="390"/>
        <v>0</v>
      </c>
      <c r="AK583" s="114">
        <v>0</v>
      </c>
      <c r="AL583" s="114">
        <v>0</v>
      </c>
      <c r="AM583" s="114">
        <f t="shared" si="391"/>
        <v>0</v>
      </c>
      <c r="AN583" s="114">
        <v>0</v>
      </c>
      <c r="AO583" s="114">
        <v>0</v>
      </c>
      <c r="AP583" s="114">
        <f t="shared" si="392"/>
        <v>0</v>
      </c>
      <c r="AQ583" s="114">
        <f t="shared" si="396"/>
        <v>0</v>
      </c>
      <c r="AR583" s="114">
        <f t="shared" si="396"/>
        <v>0</v>
      </c>
      <c r="AS583" s="114">
        <f t="shared" si="393"/>
        <v>0</v>
      </c>
      <c r="AT583" s="114">
        <f t="shared" si="397"/>
        <v>0</v>
      </c>
      <c r="AU583" s="114">
        <f t="shared" si="397"/>
        <v>0</v>
      </c>
      <c r="AV583" s="114">
        <v>0</v>
      </c>
      <c r="AW583" s="114">
        <v>0</v>
      </c>
      <c r="AX583" s="114">
        <v>0</v>
      </c>
      <c r="AY583" s="114">
        <v>0</v>
      </c>
      <c r="AZ583" s="114">
        <f t="shared" si="394"/>
        <v>0</v>
      </c>
      <c r="BA583" s="114">
        <f t="shared" si="394"/>
        <v>0</v>
      </c>
    </row>
    <row r="584" spans="2:53" ht="29.25" hidden="1">
      <c r="B584" s="73" t="str">
        <f t="shared" si="384"/>
        <v>13650005300531133</v>
      </c>
      <c r="C584" s="157">
        <v>2023</v>
      </c>
      <c r="D584" s="111">
        <v>15</v>
      </c>
      <c r="E584" s="37">
        <v>1</v>
      </c>
      <c r="F584" s="37">
        <v>3</v>
      </c>
      <c r="G584" s="37">
        <v>6</v>
      </c>
      <c r="H584" s="37">
        <v>5000</v>
      </c>
      <c r="I584" s="37">
        <v>5300</v>
      </c>
      <c r="J584" s="37">
        <v>531</v>
      </c>
      <c r="K584" s="133">
        <v>133</v>
      </c>
      <c r="L584" s="133"/>
      <c r="M584" s="113" t="s">
        <v>480</v>
      </c>
      <c r="N584" s="114">
        <f>IFERROR(VLOOKUP($B584,[5]MEX!$B$51:$S$1084,13,0),0)</f>
        <v>0</v>
      </c>
      <c r="O584" s="114">
        <f>IFERROR(VLOOKUP($B584,[5]MEX!$B$51:$S$1084,14,0),0)</f>
        <v>0</v>
      </c>
      <c r="P584" s="114">
        <f t="shared" si="383"/>
        <v>0</v>
      </c>
      <c r="Q584" s="115" t="s">
        <v>60</v>
      </c>
      <c r="R584" s="116">
        <f>IFERROR(VLOOKUP($B584,[5]MEX!$B$51:$S$1084,17,0),0)</f>
        <v>0</v>
      </c>
      <c r="S584" s="116">
        <f>IFERROR(VLOOKUP($B584,[5]MEX!$B$51:$S$1084,18,0),0)</f>
        <v>0</v>
      </c>
      <c r="T584" s="114">
        <v>0</v>
      </c>
      <c r="U584" s="114">
        <v>0</v>
      </c>
      <c r="V584" s="114">
        <v>0</v>
      </c>
      <c r="W584" s="114">
        <v>0</v>
      </c>
      <c r="X584" s="114">
        <v>0</v>
      </c>
      <c r="Y584" s="114">
        <v>0</v>
      </c>
      <c r="Z584" s="114">
        <v>0</v>
      </c>
      <c r="AA584" s="114">
        <v>0</v>
      </c>
      <c r="AB584" s="114">
        <f t="shared" si="395"/>
        <v>0</v>
      </c>
      <c r="AC584" s="114">
        <f t="shared" si="395"/>
        <v>0</v>
      </c>
      <c r="AD584" s="114">
        <f t="shared" si="388"/>
        <v>0</v>
      </c>
      <c r="AE584" s="114">
        <v>0</v>
      </c>
      <c r="AF584" s="114">
        <v>0</v>
      </c>
      <c r="AG584" s="114">
        <f t="shared" si="389"/>
        <v>0</v>
      </c>
      <c r="AH584" s="114">
        <v>0</v>
      </c>
      <c r="AI584" s="114">
        <v>0</v>
      </c>
      <c r="AJ584" s="114">
        <f t="shared" si="390"/>
        <v>0</v>
      </c>
      <c r="AK584" s="114">
        <v>0</v>
      </c>
      <c r="AL584" s="114">
        <v>0</v>
      </c>
      <c r="AM584" s="114">
        <f t="shared" si="391"/>
        <v>0</v>
      </c>
      <c r="AN584" s="114">
        <v>0</v>
      </c>
      <c r="AO584" s="114">
        <v>0</v>
      </c>
      <c r="AP584" s="114">
        <f t="shared" si="392"/>
        <v>0</v>
      </c>
      <c r="AQ584" s="114">
        <f t="shared" si="396"/>
        <v>0</v>
      </c>
      <c r="AR584" s="114">
        <f t="shared" si="396"/>
        <v>0</v>
      </c>
      <c r="AS584" s="114">
        <f t="shared" si="393"/>
        <v>0</v>
      </c>
      <c r="AT584" s="114">
        <f t="shared" si="397"/>
        <v>0</v>
      </c>
      <c r="AU584" s="114">
        <f t="shared" si="397"/>
        <v>0</v>
      </c>
      <c r="AV584" s="114">
        <v>0</v>
      </c>
      <c r="AW584" s="114">
        <v>0</v>
      </c>
      <c r="AX584" s="114">
        <v>0</v>
      </c>
      <c r="AY584" s="114">
        <v>0</v>
      </c>
      <c r="AZ584" s="114">
        <f t="shared" si="394"/>
        <v>0</v>
      </c>
      <c r="BA584" s="114">
        <f t="shared" si="394"/>
        <v>0</v>
      </c>
    </row>
    <row r="585" spans="2:53" ht="29.25" hidden="1">
      <c r="B585" s="73" t="str">
        <f t="shared" si="384"/>
        <v>13650005300531134</v>
      </c>
      <c r="C585" s="157">
        <v>2023</v>
      </c>
      <c r="D585" s="111">
        <v>15</v>
      </c>
      <c r="E585" s="37">
        <v>1</v>
      </c>
      <c r="F585" s="37">
        <v>3</v>
      </c>
      <c r="G585" s="37">
        <v>6</v>
      </c>
      <c r="H585" s="37">
        <v>5000</v>
      </c>
      <c r="I585" s="37">
        <v>5300</v>
      </c>
      <c r="J585" s="37">
        <v>531</v>
      </c>
      <c r="K585" s="133">
        <v>134</v>
      </c>
      <c r="L585" s="133"/>
      <c r="M585" s="113" t="s">
        <v>481</v>
      </c>
      <c r="N585" s="114">
        <f>IFERROR(VLOOKUP($B585,[5]MEX!$B$51:$S$1084,13,0),0)</f>
        <v>0</v>
      </c>
      <c r="O585" s="114">
        <f>IFERROR(VLOOKUP($B585,[5]MEX!$B$51:$S$1084,14,0),0)</f>
        <v>0</v>
      </c>
      <c r="P585" s="114">
        <f t="shared" si="383"/>
        <v>0</v>
      </c>
      <c r="Q585" s="115" t="s">
        <v>60</v>
      </c>
      <c r="R585" s="116">
        <f>IFERROR(VLOOKUP($B585,[5]MEX!$B$51:$S$1084,17,0),0)</f>
        <v>0</v>
      </c>
      <c r="S585" s="116">
        <f>IFERROR(VLOOKUP($B585,[5]MEX!$B$51:$S$1084,18,0),0)</f>
        <v>0</v>
      </c>
      <c r="T585" s="114">
        <v>0</v>
      </c>
      <c r="U585" s="114">
        <v>0</v>
      </c>
      <c r="V585" s="114">
        <v>0</v>
      </c>
      <c r="W585" s="114">
        <v>0</v>
      </c>
      <c r="X585" s="114">
        <v>0</v>
      </c>
      <c r="Y585" s="114">
        <v>0</v>
      </c>
      <c r="Z585" s="114">
        <v>0</v>
      </c>
      <c r="AA585" s="114">
        <v>0</v>
      </c>
      <c r="AB585" s="114">
        <f t="shared" si="395"/>
        <v>0</v>
      </c>
      <c r="AC585" s="114">
        <f t="shared" si="395"/>
        <v>0</v>
      </c>
      <c r="AD585" s="114">
        <f t="shared" si="388"/>
        <v>0</v>
      </c>
      <c r="AE585" s="114">
        <v>0</v>
      </c>
      <c r="AF585" s="114">
        <v>0</v>
      </c>
      <c r="AG585" s="114">
        <f t="shared" si="389"/>
        <v>0</v>
      </c>
      <c r="AH585" s="114">
        <v>0</v>
      </c>
      <c r="AI585" s="114">
        <v>0</v>
      </c>
      <c r="AJ585" s="114">
        <f t="shared" si="390"/>
        <v>0</v>
      </c>
      <c r="AK585" s="114">
        <v>0</v>
      </c>
      <c r="AL585" s="114">
        <v>0</v>
      </c>
      <c r="AM585" s="114">
        <f t="shared" si="391"/>
        <v>0</v>
      </c>
      <c r="AN585" s="114">
        <v>0</v>
      </c>
      <c r="AO585" s="114">
        <v>0</v>
      </c>
      <c r="AP585" s="114">
        <f t="shared" si="392"/>
        <v>0</v>
      </c>
      <c r="AQ585" s="114">
        <f t="shared" si="396"/>
        <v>0</v>
      </c>
      <c r="AR585" s="114">
        <f t="shared" si="396"/>
        <v>0</v>
      </c>
      <c r="AS585" s="114">
        <f t="shared" si="393"/>
        <v>0</v>
      </c>
      <c r="AT585" s="114">
        <f t="shared" si="397"/>
        <v>0</v>
      </c>
      <c r="AU585" s="114">
        <f t="shared" si="397"/>
        <v>0</v>
      </c>
      <c r="AV585" s="114">
        <v>0</v>
      </c>
      <c r="AW585" s="114">
        <v>0</v>
      </c>
      <c r="AX585" s="114">
        <v>0</v>
      </c>
      <c r="AY585" s="114">
        <v>0</v>
      </c>
      <c r="AZ585" s="114">
        <f t="shared" si="394"/>
        <v>0</v>
      </c>
      <c r="BA585" s="114">
        <f t="shared" si="394"/>
        <v>0</v>
      </c>
    </row>
    <row r="586" spans="2:53" ht="58.5" hidden="1">
      <c r="B586" s="73" t="str">
        <f t="shared" si="384"/>
        <v>13650005300531135</v>
      </c>
      <c r="C586" s="157">
        <v>2023</v>
      </c>
      <c r="D586" s="111">
        <v>15</v>
      </c>
      <c r="E586" s="37">
        <v>1</v>
      </c>
      <c r="F586" s="37">
        <v>3</v>
      </c>
      <c r="G586" s="37">
        <v>6</v>
      </c>
      <c r="H586" s="37">
        <v>5000</v>
      </c>
      <c r="I586" s="37">
        <v>5300</v>
      </c>
      <c r="J586" s="37">
        <v>531</v>
      </c>
      <c r="K586" s="133">
        <v>135</v>
      </c>
      <c r="L586" s="133"/>
      <c r="M586" s="113" t="s">
        <v>482</v>
      </c>
      <c r="N586" s="114">
        <f>IFERROR(VLOOKUP($B586,[5]MEX!$B$51:$S$1084,13,0),0)</f>
        <v>0</v>
      </c>
      <c r="O586" s="114">
        <f>IFERROR(VLOOKUP($B586,[5]MEX!$B$51:$S$1084,14,0),0)</f>
        <v>0</v>
      </c>
      <c r="P586" s="114">
        <f t="shared" ref="P586:P651" si="398">+O586+N586</f>
        <v>0</v>
      </c>
      <c r="Q586" s="115" t="s">
        <v>60</v>
      </c>
      <c r="R586" s="116">
        <f>IFERROR(VLOOKUP($B586,[5]MEX!$B$51:$S$1084,17,0),0)</f>
        <v>0</v>
      </c>
      <c r="S586" s="116">
        <f>IFERROR(VLOOKUP($B586,[5]MEX!$B$51:$S$1084,18,0),0)</f>
        <v>0</v>
      </c>
      <c r="T586" s="114">
        <v>0</v>
      </c>
      <c r="U586" s="114">
        <v>0</v>
      </c>
      <c r="V586" s="114">
        <v>0</v>
      </c>
      <c r="W586" s="114">
        <v>0</v>
      </c>
      <c r="X586" s="114">
        <v>0</v>
      </c>
      <c r="Y586" s="114">
        <v>0</v>
      </c>
      <c r="Z586" s="114">
        <v>0</v>
      </c>
      <c r="AA586" s="114">
        <v>0</v>
      </c>
      <c r="AB586" s="114">
        <f t="shared" si="395"/>
        <v>0</v>
      </c>
      <c r="AC586" s="114">
        <f t="shared" si="395"/>
        <v>0</v>
      </c>
      <c r="AD586" s="114">
        <f t="shared" si="388"/>
        <v>0</v>
      </c>
      <c r="AE586" s="114">
        <v>0</v>
      </c>
      <c r="AF586" s="114">
        <v>0</v>
      </c>
      <c r="AG586" s="114">
        <f t="shared" si="389"/>
        <v>0</v>
      </c>
      <c r="AH586" s="114">
        <v>0</v>
      </c>
      <c r="AI586" s="114">
        <v>0</v>
      </c>
      <c r="AJ586" s="114">
        <f t="shared" si="390"/>
        <v>0</v>
      </c>
      <c r="AK586" s="114">
        <v>0</v>
      </c>
      <c r="AL586" s="114">
        <v>0</v>
      </c>
      <c r="AM586" s="114">
        <f t="shared" si="391"/>
        <v>0</v>
      </c>
      <c r="AN586" s="114">
        <v>0</v>
      </c>
      <c r="AO586" s="114">
        <v>0</v>
      </c>
      <c r="AP586" s="114">
        <f t="shared" si="392"/>
        <v>0</v>
      </c>
      <c r="AQ586" s="114">
        <f t="shared" si="396"/>
        <v>0</v>
      </c>
      <c r="AR586" s="114">
        <f t="shared" si="396"/>
        <v>0</v>
      </c>
      <c r="AS586" s="114">
        <f t="shared" si="393"/>
        <v>0</v>
      </c>
      <c r="AT586" s="114">
        <f t="shared" si="397"/>
        <v>0</v>
      </c>
      <c r="AU586" s="114">
        <f t="shared" si="397"/>
        <v>0</v>
      </c>
      <c r="AV586" s="114">
        <v>0</v>
      </c>
      <c r="AW586" s="114">
        <v>0</v>
      </c>
      <c r="AX586" s="114">
        <v>0</v>
      </c>
      <c r="AY586" s="114">
        <v>0</v>
      </c>
      <c r="AZ586" s="114">
        <f t="shared" si="394"/>
        <v>0</v>
      </c>
      <c r="BA586" s="114">
        <f t="shared" si="394"/>
        <v>0</v>
      </c>
    </row>
    <row r="587" spans="2:53" ht="29.25" hidden="1">
      <c r="B587" s="73" t="str">
        <f t="shared" si="384"/>
        <v>13650005300531136</v>
      </c>
      <c r="C587" s="157">
        <v>2023</v>
      </c>
      <c r="D587" s="111">
        <v>15</v>
      </c>
      <c r="E587" s="37">
        <v>1</v>
      </c>
      <c r="F587" s="37">
        <v>3</v>
      </c>
      <c r="G587" s="37">
        <v>6</v>
      </c>
      <c r="H587" s="37">
        <v>5000</v>
      </c>
      <c r="I587" s="37">
        <v>5300</v>
      </c>
      <c r="J587" s="37">
        <v>531</v>
      </c>
      <c r="K587" s="133">
        <v>136</v>
      </c>
      <c r="L587" s="133"/>
      <c r="M587" s="113" t="s">
        <v>483</v>
      </c>
      <c r="N587" s="114">
        <f>IFERROR(VLOOKUP($B587,[5]MEX!$B$51:$S$1084,13,0),0)</f>
        <v>0</v>
      </c>
      <c r="O587" s="114">
        <f>IFERROR(VLOOKUP($B587,[5]MEX!$B$51:$S$1084,14,0),0)</f>
        <v>0</v>
      </c>
      <c r="P587" s="114">
        <f t="shared" si="398"/>
        <v>0</v>
      </c>
      <c r="Q587" s="115" t="s">
        <v>60</v>
      </c>
      <c r="R587" s="116">
        <f>IFERROR(VLOOKUP($B587,[5]MEX!$B$51:$S$1084,17,0),0)</f>
        <v>0</v>
      </c>
      <c r="S587" s="116">
        <f>IFERROR(VLOOKUP($B587,[5]MEX!$B$51:$S$1084,18,0),0)</f>
        <v>0</v>
      </c>
      <c r="T587" s="114">
        <v>0</v>
      </c>
      <c r="U587" s="114">
        <v>0</v>
      </c>
      <c r="V587" s="114">
        <v>0</v>
      </c>
      <c r="W587" s="114">
        <v>0</v>
      </c>
      <c r="X587" s="114">
        <v>0</v>
      </c>
      <c r="Y587" s="114">
        <v>0</v>
      </c>
      <c r="Z587" s="114">
        <v>0</v>
      </c>
      <c r="AA587" s="114">
        <v>0</v>
      </c>
      <c r="AB587" s="114">
        <f t="shared" si="395"/>
        <v>0</v>
      </c>
      <c r="AC587" s="114">
        <f t="shared" si="395"/>
        <v>0</v>
      </c>
      <c r="AD587" s="114">
        <f t="shared" si="388"/>
        <v>0</v>
      </c>
      <c r="AE587" s="114">
        <v>0</v>
      </c>
      <c r="AF587" s="114">
        <v>0</v>
      </c>
      <c r="AG587" s="114">
        <f t="shared" si="389"/>
        <v>0</v>
      </c>
      <c r="AH587" s="114">
        <v>0</v>
      </c>
      <c r="AI587" s="114">
        <v>0</v>
      </c>
      <c r="AJ587" s="114">
        <f t="shared" si="390"/>
        <v>0</v>
      </c>
      <c r="AK587" s="114">
        <v>0</v>
      </c>
      <c r="AL587" s="114">
        <v>0</v>
      </c>
      <c r="AM587" s="114">
        <f t="shared" si="391"/>
        <v>0</v>
      </c>
      <c r="AN587" s="114">
        <v>0</v>
      </c>
      <c r="AO587" s="114">
        <v>0</v>
      </c>
      <c r="AP587" s="114">
        <f t="shared" si="392"/>
        <v>0</v>
      </c>
      <c r="AQ587" s="114">
        <f t="shared" si="396"/>
        <v>0</v>
      </c>
      <c r="AR587" s="114">
        <f t="shared" si="396"/>
        <v>0</v>
      </c>
      <c r="AS587" s="114">
        <f t="shared" si="393"/>
        <v>0</v>
      </c>
      <c r="AT587" s="114">
        <f t="shared" si="397"/>
        <v>0</v>
      </c>
      <c r="AU587" s="114">
        <f t="shared" si="397"/>
        <v>0</v>
      </c>
      <c r="AV587" s="114">
        <v>0</v>
      </c>
      <c r="AW587" s="114">
        <v>0</v>
      </c>
      <c r="AX587" s="114">
        <v>0</v>
      </c>
      <c r="AY587" s="114">
        <v>0</v>
      </c>
      <c r="AZ587" s="114">
        <f t="shared" si="394"/>
        <v>0</v>
      </c>
      <c r="BA587" s="114">
        <f t="shared" si="394"/>
        <v>0</v>
      </c>
    </row>
    <row r="588" spans="2:53" ht="29.25" hidden="1">
      <c r="B588" s="73" t="str">
        <f t="shared" si="384"/>
        <v>13650005300531137</v>
      </c>
      <c r="C588" s="157">
        <v>2023</v>
      </c>
      <c r="D588" s="111">
        <v>15</v>
      </c>
      <c r="E588" s="37">
        <v>1</v>
      </c>
      <c r="F588" s="37">
        <v>3</v>
      </c>
      <c r="G588" s="37">
        <v>6</v>
      </c>
      <c r="H588" s="37">
        <v>5000</v>
      </c>
      <c r="I588" s="37">
        <v>5300</v>
      </c>
      <c r="J588" s="37">
        <v>531</v>
      </c>
      <c r="K588" s="133">
        <v>137</v>
      </c>
      <c r="L588" s="133"/>
      <c r="M588" s="113" t="s">
        <v>484</v>
      </c>
      <c r="N588" s="114">
        <f>IFERROR(VLOOKUP($B588,[5]MEX!$B$51:$S$1084,13,0),0)</f>
        <v>0</v>
      </c>
      <c r="O588" s="114">
        <f>IFERROR(VLOOKUP($B588,[5]MEX!$B$51:$S$1084,14,0),0)</f>
        <v>0</v>
      </c>
      <c r="P588" s="114">
        <f t="shared" si="398"/>
        <v>0</v>
      </c>
      <c r="Q588" s="115" t="s">
        <v>60</v>
      </c>
      <c r="R588" s="116">
        <f>IFERROR(VLOOKUP($B588,[5]MEX!$B$51:$S$1084,17,0),0)</f>
        <v>0</v>
      </c>
      <c r="S588" s="116">
        <f>IFERROR(VLOOKUP($B588,[5]MEX!$B$51:$S$1084,18,0),0)</f>
        <v>0</v>
      </c>
      <c r="T588" s="114">
        <v>0</v>
      </c>
      <c r="U588" s="114">
        <v>0</v>
      </c>
      <c r="V588" s="114">
        <v>0</v>
      </c>
      <c r="W588" s="114">
        <v>0</v>
      </c>
      <c r="X588" s="114">
        <v>0</v>
      </c>
      <c r="Y588" s="114">
        <v>0</v>
      </c>
      <c r="Z588" s="114">
        <v>0</v>
      </c>
      <c r="AA588" s="114">
        <v>0</v>
      </c>
      <c r="AB588" s="114">
        <f t="shared" si="395"/>
        <v>0</v>
      </c>
      <c r="AC588" s="114">
        <f t="shared" si="395"/>
        <v>0</v>
      </c>
      <c r="AD588" s="114">
        <f t="shared" si="388"/>
        <v>0</v>
      </c>
      <c r="AE588" s="114">
        <v>0</v>
      </c>
      <c r="AF588" s="114">
        <v>0</v>
      </c>
      <c r="AG588" s="114">
        <f t="shared" si="389"/>
        <v>0</v>
      </c>
      <c r="AH588" s="114">
        <v>0</v>
      </c>
      <c r="AI588" s="114">
        <v>0</v>
      </c>
      <c r="AJ588" s="114">
        <f t="shared" si="390"/>
        <v>0</v>
      </c>
      <c r="AK588" s="114">
        <v>0</v>
      </c>
      <c r="AL588" s="114">
        <v>0</v>
      </c>
      <c r="AM588" s="114">
        <f t="shared" si="391"/>
        <v>0</v>
      </c>
      <c r="AN588" s="114">
        <v>0</v>
      </c>
      <c r="AO588" s="114">
        <v>0</v>
      </c>
      <c r="AP588" s="114">
        <f t="shared" si="392"/>
        <v>0</v>
      </c>
      <c r="AQ588" s="114">
        <f t="shared" si="396"/>
        <v>0</v>
      </c>
      <c r="AR588" s="114">
        <f t="shared" si="396"/>
        <v>0</v>
      </c>
      <c r="AS588" s="114">
        <f t="shared" si="393"/>
        <v>0</v>
      </c>
      <c r="AT588" s="114">
        <f t="shared" si="397"/>
        <v>0</v>
      </c>
      <c r="AU588" s="114">
        <f t="shared" si="397"/>
        <v>0</v>
      </c>
      <c r="AV588" s="114">
        <v>0</v>
      </c>
      <c r="AW588" s="114">
        <v>0</v>
      </c>
      <c r="AX588" s="114">
        <v>0</v>
      </c>
      <c r="AY588" s="114">
        <v>0</v>
      </c>
      <c r="AZ588" s="114">
        <f t="shared" si="394"/>
        <v>0</v>
      </c>
      <c r="BA588" s="114">
        <f t="shared" si="394"/>
        <v>0</v>
      </c>
    </row>
    <row r="589" spans="2:53" ht="29.25" hidden="1">
      <c r="B589" s="73" t="str">
        <f t="shared" si="384"/>
        <v>13650005300531138</v>
      </c>
      <c r="C589" s="157">
        <v>2023</v>
      </c>
      <c r="D589" s="111">
        <v>15</v>
      </c>
      <c r="E589" s="37">
        <v>1</v>
      </c>
      <c r="F589" s="37">
        <v>3</v>
      </c>
      <c r="G589" s="37">
        <v>6</v>
      </c>
      <c r="H589" s="37">
        <v>5000</v>
      </c>
      <c r="I589" s="37">
        <v>5300</v>
      </c>
      <c r="J589" s="37">
        <v>531</v>
      </c>
      <c r="K589" s="133">
        <v>138</v>
      </c>
      <c r="L589" s="133"/>
      <c r="M589" s="113" t="s">
        <v>485</v>
      </c>
      <c r="N589" s="114">
        <f>IFERROR(VLOOKUP($B589,[5]MEX!$B$51:$S$1084,13,0),0)</f>
        <v>0</v>
      </c>
      <c r="O589" s="114">
        <f>IFERROR(VLOOKUP($B589,[5]MEX!$B$51:$S$1084,14,0),0)</f>
        <v>0</v>
      </c>
      <c r="P589" s="114">
        <f t="shared" si="398"/>
        <v>0</v>
      </c>
      <c r="Q589" s="115" t="s">
        <v>60</v>
      </c>
      <c r="R589" s="116">
        <f>IFERROR(VLOOKUP($B589,[5]MEX!$B$51:$S$1084,17,0),0)</f>
        <v>0</v>
      </c>
      <c r="S589" s="116">
        <f>IFERROR(VLOOKUP($B589,[5]MEX!$B$51:$S$1084,18,0),0)</f>
        <v>0</v>
      </c>
      <c r="T589" s="114">
        <v>0</v>
      </c>
      <c r="U589" s="114">
        <v>0</v>
      </c>
      <c r="V589" s="114">
        <v>0</v>
      </c>
      <c r="W589" s="114">
        <v>0</v>
      </c>
      <c r="X589" s="114">
        <v>0</v>
      </c>
      <c r="Y589" s="114">
        <v>0</v>
      </c>
      <c r="Z589" s="114">
        <v>0</v>
      </c>
      <c r="AA589" s="114">
        <v>0</v>
      </c>
      <c r="AB589" s="114">
        <f t="shared" si="395"/>
        <v>0</v>
      </c>
      <c r="AC589" s="114">
        <f t="shared" si="395"/>
        <v>0</v>
      </c>
      <c r="AD589" s="114">
        <f t="shared" si="388"/>
        <v>0</v>
      </c>
      <c r="AE589" s="114">
        <v>0</v>
      </c>
      <c r="AF589" s="114">
        <v>0</v>
      </c>
      <c r="AG589" s="114">
        <f t="shared" si="389"/>
        <v>0</v>
      </c>
      <c r="AH589" s="114">
        <v>0</v>
      </c>
      <c r="AI589" s="114">
        <v>0</v>
      </c>
      <c r="AJ589" s="114">
        <f t="shared" si="390"/>
        <v>0</v>
      </c>
      <c r="AK589" s="114">
        <v>0</v>
      </c>
      <c r="AL589" s="114">
        <v>0</v>
      </c>
      <c r="AM589" s="114">
        <f t="shared" si="391"/>
        <v>0</v>
      </c>
      <c r="AN589" s="114">
        <v>0</v>
      </c>
      <c r="AO589" s="114">
        <v>0</v>
      </c>
      <c r="AP589" s="114">
        <f t="shared" si="392"/>
        <v>0</v>
      </c>
      <c r="AQ589" s="114">
        <f t="shared" si="396"/>
        <v>0</v>
      </c>
      <c r="AR589" s="114">
        <f t="shared" si="396"/>
        <v>0</v>
      </c>
      <c r="AS589" s="114">
        <f t="shared" si="393"/>
        <v>0</v>
      </c>
      <c r="AT589" s="114">
        <f t="shared" si="397"/>
        <v>0</v>
      </c>
      <c r="AU589" s="114">
        <f t="shared" si="397"/>
        <v>0</v>
      </c>
      <c r="AV589" s="114">
        <v>0</v>
      </c>
      <c r="AW589" s="114">
        <v>0</v>
      </c>
      <c r="AX589" s="114">
        <v>0</v>
      </c>
      <c r="AY589" s="114">
        <v>0</v>
      </c>
      <c r="AZ589" s="114">
        <f t="shared" si="394"/>
        <v>0</v>
      </c>
      <c r="BA589" s="114">
        <f t="shared" si="394"/>
        <v>0</v>
      </c>
    </row>
    <row r="590" spans="2:53" ht="29.25" hidden="1">
      <c r="B590" s="73" t="str">
        <f t="shared" si="384"/>
        <v>13650005300531139</v>
      </c>
      <c r="C590" s="157">
        <v>2023</v>
      </c>
      <c r="D590" s="111">
        <v>15</v>
      </c>
      <c r="E590" s="37">
        <v>1</v>
      </c>
      <c r="F590" s="37">
        <v>3</v>
      </c>
      <c r="G590" s="37">
        <v>6</v>
      </c>
      <c r="H590" s="37">
        <v>5000</v>
      </c>
      <c r="I590" s="37">
        <v>5300</v>
      </c>
      <c r="J590" s="37">
        <v>531</v>
      </c>
      <c r="K590" s="133">
        <v>139</v>
      </c>
      <c r="L590" s="133"/>
      <c r="M590" s="113" t="s">
        <v>486</v>
      </c>
      <c r="N590" s="114">
        <f>IFERROR(VLOOKUP($B590,[5]MEX!$B$51:$S$1084,13,0),0)</f>
        <v>0</v>
      </c>
      <c r="O590" s="114">
        <f>IFERROR(VLOOKUP($B590,[5]MEX!$B$51:$S$1084,14,0),0)</f>
        <v>0</v>
      </c>
      <c r="P590" s="114">
        <f t="shared" si="398"/>
        <v>0</v>
      </c>
      <c r="Q590" s="115" t="s">
        <v>60</v>
      </c>
      <c r="R590" s="116">
        <f>IFERROR(VLOOKUP($B590,[5]MEX!$B$51:$S$1084,17,0),0)</f>
        <v>0</v>
      </c>
      <c r="S590" s="116">
        <f>IFERROR(VLOOKUP($B590,[5]MEX!$B$51:$S$1084,18,0),0)</f>
        <v>0</v>
      </c>
      <c r="T590" s="114">
        <v>0</v>
      </c>
      <c r="U590" s="114">
        <v>0</v>
      </c>
      <c r="V590" s="114">
        <v>0</v>
      </c>
      <c r="W590" s="114">
        <v>0</v>
      </c>
      <c r="X590" s="114">
        <v>0</v>
      </c>
      <c r="Y590" s="114">
        <v>0</v>
      </c>
      <c r="Z590" s="114">
        <v>0</v>
      </c>
      <c r="AA590" s="114">
        <v>0</v>
      </c>
      <c r="AB590" s="114">
        <f t="shared" si="395"/>
        <v>0</v>
      </c>
      <c r="AC590" s="114">
        <f t="shared" si="395"/>
        <v>0</v>
      </c>
      <c r="AD590" s="114">
        <f t="shared" si="388"/>
        <v>0</v>
      </c>
      <c r="AE590" s="114">
        <v>0</v>
      </c>
      <c r="AF590" s="114">
        <v>0</v>
      </c>
      <c r="AG590" s="114">
        <f t="shared" si="389"/>
        <v>0</v>
      </c>
      <c r="AH590" s="114">
        <v>0</v>
      </c>
      <c r="AI590" s="114">
        <v>0</v>
      </c>
      <c r="AJ590" s="114">
        <f t="shared" si="390"/>
        <v>0</v>
      </c>
      <c r="AK590" s="114">
        <v>0</v>
      </c>
      <c r="AL590" s="114">
        <v>0</v>
      </c>
      <c r="AM590" s="114">
        <f t="shared" si="391"/>
        <v>0</v>
      </c>
      <c r="AN590" s="114">
        <v>0</v>
      </c>
      <c r="AO590" s="114">
        <v>0</v>
      </c>
      <c r="AP590" s="114">
        <f t="shared" si="392"/>
        <v>0</v>
      </c>
      <c r="AQ590" s="114">
        <f t="shared" si="396"/>
        <v>0</v>
      </c>
      <c r="AR590" s="114">
        <f t="shared" si="396"/>
        <v>0</v>
      </c>
      <c r="AS590" s="114">
        <f t="shared" si="393"/>
        <v>0</v>
      </c>
      <c r="AT590" s="114">
        <f t="shared" si="397"/>
        <v>0</v>
      </c>
      <c r="AU590" s="114">
        <f t="shared" si="397"/>
        <v>0</v>
      </c>
      <c r="AV590" s="114">
        <v>0</v>
      </c>
      <c r="AW590" s="114">
        <v>0</v>
      </c>
      <c r="AX590" s="114">
        <v>0</v>
      </c>
      <c r="AY590" s="114">
        <v>0</v>
      </c>
      <c r="AZ590" s="114">
        <f t="shared" si="394"/>
        <v>0</v>
      </c>
      <c r="BA590" s="114">
        <f t="shared" si="394"/>
        <v>0</v>
      </c>
    </row>
    <row r="591" spans="2:53" ht="29.25" hidden="1">
      <c r="B591" s="73" t="str">
        <f t="shared" si="384"/>
        <v>13650005300531140</v>
      </c>
      <c r="C591" s="157">
        <v>2023</v>
      </c>
      <c r="D591" s="111">
        <v>15</v>
      </c>
      <c r="E591" s="37">
        <v>1</v>
      </c>
      <c r="F591" s="37">
        <v>3</v>
      </c>
      <c r="G591" s="37">
        <v>6</v>
      </c>
      <c r="H591" s="37">
        <v>5000</v>
      </c>
      <c r="I591" s="37">
        <v>5300</v>
      </c>
      <c r="J591" s="37">
        <v>531</v>
      </c>
      <c r="K591" s="133">
        <v>140</v>
      </c>
      <c r="L591" s="133"/>
      <c r="M591" s="113" t="s">
        <v>487</v>
      </c>
      <c r="N591" s="114">
        <f>IFERROR(VLOOKUP($B591,[5]MEX!$B$51:$S$1084,13,0),0)</f>
        <v>0</v>
      </c>
      <c r="O591" s="114">
        <f>IFERROR(VLOOKUP($B591,[5]MEX!$B$51:$S$1084,14,0),0)</f>
        <v>0</v>
      </c>
      <c r="P591" s="114">
        <f t="shared" si="398"/>
        <v>0</v>
      </c>
      <c r="Q591" s="115" t="s">
        <v>60</v>
      </c>
      <c r="R591" s="116">
        <f>IFERROR(VLOOKUP($B591,[5]MEX!$B$51:$S$1084,17,0),0)</f>
        <v>0</v>
      </c>
      <c r="S591" s="116">
        <f>IFERROR(VLOOKUP($B591,[5]MEX!$B$51:$S$1084,18,0),0)</f>
        <v>0</v>
      </c>
      <c r="T591" s="114">
        <v>0</v>
      </c>
      <c r="U591" s="114">
        <v>0</v>
      </c>
      <c r="V591" s="114">
        <v>0</v>
      </c>
      <c r="W591" s="114">
        <v>0</v>
      </c>
      <c r="X591" s="114">
        <v>0</v>
      </c>
      <c r="Y591" s="114">
        <v>0</v>
      </c>
      <c r="Z591" s="114">
        <v>0</v>
      </c>
      <c r="AA591" s="114">
        <v>0</v>
      </c>
      <c r="AB591" s="114">
        <f t="shared" si="395"/>
        <v>0</v>
      </c>
      <c r="AC591" s="114">
        <f t="shared" si="395"/>
        <v>0</v>
      </c>
      <c r="AD591" s="114">
        <f t="shared" si="388"/>
        <v>0</v>
      </c>
      <c r="AE591" s="114">
        <v>0</v>
      </c>
      <c r="AF591" s="114">
        <v>0</v>
      </c>
      <c r="AG591" s="114">
        <f t="shared" si="389"/>
        <v>0</v>
      </c>
      <c r="AH591" s="114">
        <v>0</v>
      </c>
      <c r="AI591" s="114">
        <v>0</v>
      </c>
      <c r="AJ591" s="114">
        <f t="shared" si="390"/>
        <v>0</v>
      </c>
      <c r="AK591" s="114">
        <v>0</v>
      </c>
      <c r="AL591" s="114">
        <v>0</v>
      </c>
      <c r="AM591" s="114">
        <f t="shared" si="391"/>
        <v>0</v>
      </c>
      <c r="AN591" s="114">
        <v>0</v>
      </c>
      <c r="AO591" s="114">
        <v>0</v>
      </c>
      <c r="AP591" s="114">
        <f t="shared" si="392"/>
        <v>0</v>
      </c>
      <c r="AQ591" s="114">
        <f t="shared" si="396"/>
        <v>0</v>
      </c>
      <c r="AR591" s="114">
        <f t="shared" si="396"/>
        <v>0</v>
      </c>
      <c r="AS591" s="114">
        <f t="shared" si="393"/>
        <v>0</v>
      </c>
      <c r="AT591" s="114">
        <f t="shared" si="397"/>
        <v>0</v>
      </c>
      <c r="AU591" s="114">
        <f t="shared" si="397"/>
        <v>0</v>
      </c>
      <c r="AV591" s="114">
        <v>0</v>
      </c>
      <c r="AW591" s="114">
        <v>0</v>
      </c>
      <c r="AX591" s="114">
        <v>0</v>
      </c>
      <c r="AY591" s="114">
        <v>0</v>
      </c>
      <c r="AZ591" s="114">
        <f t="shared" si="394"/>
        <v>0</v>
      </c>
      <c r="BA591" s="114">
        <f t="shared" si="394"/>
        <v>0</v>
      </c>
    </row>
    <row r="592" spans="2:53" ht="29.25">
      <c r="B592" s="73" t="str">
        <f t="shared" si="384"/>
        <v>13650005900</v>
      </c>
      <c r="C592" s="127">
        <v>2023</v>
      </c>
      <c r="D592" s="127">
        <v>15</v>
      </c>
      <c r="E592" s="127">
        <v>1</v>
      </c>
      <c r="F592" s="127">
        <v>3</v>
      </c>
      <c r="G592" s="127">
        <v>6</v>
      </c>
      <c r="H592" s="127">
        <v>5000</v>
      </c>
      <c r="I592" s="127">
        <v>5900</v>
      </c>
      <c r="J592" s="127"/>
      <c r="K592" s="161"/>
      <c r="L592" s="161"/>
      <c r="M592" s="101" t="s">
        <v>488</v>
      </c>
      <c r="N592" s="102">
        <f>+N593</f>
        <v>4000000</v>
      </c>
      <c r="O592" s="102">
        <f>+O593</f>
        <v>0</v>
      </c>
      <c r="P592" s="102">
        <f t="shared" si="398"/>
        <v>4000000</v>
      </c>
      <c r="Q592" s="161"/>
      <c r="R592" s="161"/>
      <c r="S592" s="161"/>
      <c r="T592" s="102">
        <f>+T593</f>
        <v>0</v>
      </c>
      <c r="U592" s="102">
        <f t="shared" ref="U592:AC593" si="399">+U593</f>
        <v>0</v>
      </c>
      <c r="V592" s="102">
        <f t="shared" si="399"/>
        <v>0</v>
      </c>
      <c r="W592" s="102">
        <f t="shared" si="399"/>
        <v>0</v>
      </c>
      <c r="X592" s="102">
        <f t="shared" si="399"/>
        <v>0</v>
      </c>
      <c r="Y592" s="102">
        <f t="shared" si="399"/>
        <v>0</v>
      </c>
      <c r="Z592" s="102">
        <f t="shared" si="399"/>
        <v>0</v>
      </c>
      <c r="AA592" s="102">
        <f t="shared" si="399"/>
        <v>0</v>
      </c>
      <c r="AB592" s="102">
        <f t="shared" si="399"/>
        <v>4000000</v>
      </c>
      <c r="AC592" s="102">
        <f t="shared" si="399"/>
        <v>0</v>
      </c>
      <c r="AD592" s="102">
        <f t="shared" si="388"/>
        <v>4000000</v>
      </c>
      <c r="AE592" s="102">
        <f>+AE593</f>
        <v>0</v>
      </c>
      <c r="AF592" s="102">
        <f>+AF593</f>
        <v>0</v>
      </c>
      <c r="AG592" s="102">
        <f t="shared" si="389"/>
        <v>0</v>
      </c>
      <c r="AH592" s="102">
        <f>+AH593</f>
        <v>0</v>
      </c>
      <c r="AI592" s="102">
        <f>+AI593</f>
        <v>0</v>
      </c>
      <c r="AJ592" s="102">
        <f t="shared" si="390"/>
        <v>0</v>
      </c>
      <c r="AK592" s="102">
        <f>+AK593</f>
        <v>0</v>
      </c>
      <c r="AL592" s="102">
        <f>+AL593</f>
        <v>0</v>
      </c>
      <c r="AM592" s="102">
        <f t="shared" si="391"/>
        <v>0</v>
      </c>
      <c r="AN592" s="102">
        <f>+AN593</f>
        <v>0</v>
      </c>
      <c r="AO592" s="102">
        <f>+AO593</f>
        <v>0</v>
      </c>
      <c r="AP592" s="102">
        <f t="shared" si="392"/>
        <v>0</v>
      </c>
      <c r="AQ592" s="102">
        <f>+AQ593</f>
        <v>4000000</v>
      </c>
      <c r="AR592" s="102">
        <f>+AR593</f>
        <v>0</v>
      </c>
      <c r="AS592" s="102">
        <f t="shared" si="393"/>
        <v>4000000</v>
      </c>
      <c r="AT592" s="102"/>
      <c r="AU592" s="102"/>
      <c r="AV592" s="102"/>
      <c r="AW592" s="102"/>
      <c r="AX592" s="102"/>
      <c r="AY592" s="102"/>
      <c r="AZ592" s="102"/>
      <c r="BA592" s="102"/>
    </row>
    <row r="593" spans="2:53" ht="29.25">
      <c r="B593" s="73" t="str">
        <f t="shared" si="384"/>
        <v>13650005900591</v>
      </c>
      <c r="C593" s="130">
        <v>2023</v>
      </c>
      <c r="D593" s="130">
        <v>15</v>
      </c>
      <c r="E593" s="130">
        <v>1</v>
      </c>
      <c r="F593" s="130">
        <v>3</v>
      </c>
      <c r="G593" s="130">
        <v>6</v>
      </c>
      <c r="H593" s="130">
        <v>5000</v>
      </c>
      <c r="I593" s="130">
        <v>5900</v>
      </c>
      <c r="J593" s="130">
        <v>591</v>
      </c>
      <c r="K593" s="130"/>
      <c r="L593" s="130"/>
      <c r="M593" s="107" t="s">
        <v>242</v>
      </c>
      <c r="N593" s="108">
        <f>+N594</f>
        <v>4000000</v>
      </c>
      <c r="O593" s="108">
        <f>+O594</f>
        <v>0</v>
      </c>
      <c r="P593" s="108">
        <f t="shared" si="398"/>
        <v>4000000</v>
      </c>
      <c r="Q593" s="109"/>
      <c r="R593" s="109"/>
      <c r="S593" s="109"/>
      <c r="T593" s="108">
        <f>+T594</f>
        <v>0</v>
      </c>
      <c r="U593" s="108">
        <f t="shared" si="399"/>
        <v>0</v>
      </c>
      <c r="V593" s="108">
        <f t="shared" si="399"/>
        <v>0</v>
      </c>
      <c r="W593" s="108">
        <f t="shared" si="399"/>
        <v>0</v>
      </c>
      <c r="X593" s="108">
        <f t="shared" si="399"/>
        <v>0</v>
      </c>
      <c r="Y593" s="108">
        <f t="shared" si="399"/>
        <v>0</v>
      </c>
      <c r="Z593" s="108">
        <f t="shared" si="399"/>
        <v>0</v>
      </c>
      <c r="AA593" s="108">
        <f t="shared" si="399"/>
        <v>0</v>
      </c>
      <c r="AB593" s="108">
        <f t="shared" si="399"/>
        <v>4000000</v>
      </c>
      <c r="AC593" s="108">
        <f t="shared" si="399"/>
        <v>0</v>
      </c>
      <c r="AD593" s="108">
        <f t="shared" si="388"/>
        <v>4000000</v>
      </c>
      <c r="AE593" s="108">
        <f>+AE594</f>
        <v>0</v>
      </c>
      <c r="AF593" s="108">
        <f>+AF594</f>
        <v>0</v>
      </c>
      <c r="AG593" s="108">
        <f t="shared" si="389"/>
        <v>0</v>
      </c>
      <c r="AH593" s="108">
        <f>+AH594</f>
        <v>0</v>
      </c>
      <c r="AI593" s="108">
        <f>+AI594</f>
        <v>0</v>
      </c>
      <c r="AJ593" s="108">
        <f t="shared" si="390"/>
        <v>0</v>
      </c>
      <c r="AK593" s="108">
        <f>+AK594</f>
        <v>0</v>
      </c>
      <c r="AL593" s="108">
        <f>+AL594</f>
        <v>0</v>
      </c>
      <c r="AM593" s="108">
        <f t="shared" si="391"/>
        <v>0</v>
      </c>
      <c r="AN593" s="108">
        <f>+AN594</f>
        <v>0</v>
      </c>
      <c r="AO593" s="108">
        <f>+AO594</f>
        <v>0</v>
      </c>
      <c r="AP593" s="108">
        <f t="shared" si="392"/>
        <v>0</v>
      </c>
      <c r="AQ593" s="108">
        <f>+AQ594</f>
        <v>4000000</v>
      </c>
      <c r="AR593" s="108">
        <f>+AR594</f>
        <v>0</v>
      </c>
      <c r="AS593" s="108">
        <f t="shared" si="393"/>
        <v>4000000</v>
      </c>
      <c r="AT593" s="108"/>
      <c r="AU593" s="108"/>
      <c r="AV593" s="108"/>
      <c r="AW593" s="108"/>
      <c r="AX593" s="108"/>
      <c r="AY593" s="108"/>
      <c r="AZ593" s="108"/>
      <c r="BA593" s="108"/>
    </row>
    <row r="594" spans="2:53" ht="29.25">
      <c r="B594" s="73" t="str">
        <f t="shared" si="384"/>
        <v>136500059005911</v>
      </c>
      <c r="C594" s="157">
        <v>2023</v>
      </c>
      <c r="D594" s="111">
        <v>15</v>
      </c>
      <c r="E594" s="37">
        <v>1</v>
      </c>
      <c r="F594" s="37">
        <v>3</v>
      </c>
      <c r="G594" s="37">
        <v>6</v>
      </c>
      <c r="H594" s="37">
        <v>5000</v>
      </c>
      <c r="I594" s="37">
        <v>5900</v>
      </c>
      <c r="J594" s="37">
        <v>591</v>
      </c>
      <c r="K594" s="133">
        <v>1</v>
      </c>
      <c r="L594" s="133"/>
      <c r="M594" s="113" t="s">
        <v>489</v>
      </c>
      <c r="N594" s="114">
        <f>IFERROR(VLOOKUP($B594,[5]MEX!$B$51:$S$1084,13,0),0)</f>
        <v>4000000</v>
      </c>
      <c r="O594" s="114">
        <f>IFERROR(VLOOKUP($B594,[5]MEX!$B$51:$S$1084,14,0),0)</f>
        <v>0</v>
      </c>
      <c r="P594" s="114">
        <f t="shared" si="398"/>
        <v>4000000</v>
      </c>
      <c r="Q594" s="158" t="s">
        <v>244</v>
      </c>
      <c r="R594" s="116">
        <f>IFERROR(VLOOKUP($B594,[5]MEX!$B$51:$S$1084,17,0),0)</f>
        <v>1</v>
      </c>
      <c r="S594" s="116">
        <f>IFERROR(VLOOKUP($B594,[5]MEX!$B$51:$S$1084,18,0),0)</f>
        <v>0</v>
      </c>
      <c r="T594" s="114">
        <v>0</v>
      </c>
      <c r="U594" s="114">
        <v>0</v>
      </c>
      <c r="V594" s="114">
        <v>0</v>
      </c>
      <c r="W594" s="114">
        <v>0</v>
      </c>
      <c r="X594" s="114">
        <v>0</v>
      </c>
      <c r="Y594" s="114">
        <v>0</v>
      </c>
      <c r="Z594" s="114">
        <v>0</v>
      </c>
      <c r="AA594" s="114">
        <v>0</v>
      </c>
      <c r="AB594" s="114">
        <f>N594+T594-X594</f>
        <v>4000000</v>
      </c>
      <c r="AC594" s="114">
        <f>O594+U594-Y594</f>
        <v>0</v>
      </c>
      <c r="AD594" s="114">
        <f t="shared" si="388"/>
        <v>4000000</v>
      </c>
      <c r="AE594" s="114">
        <v>0</v>
      </c>
      <c r="AF594" s="114">
        <v>0</v>
      </c>
      <c r="AG594" s="114">
        <f t="shared" si="389"/>
        <v>0</v>
      </c>
      <c r="AH594" s="114">
        <v>0</v>
      </c>
      <c r="AI594" s="114">
        <v>0</v>
      </c>
      <c r="AJ594" s="114">
        <f t="shared" si="390"/>
        <v>0</v>
      </c>
      <c r="AK594" s="114">
        <v>0</v>
      </c>
      <c r="AL594" s="114">
        <v>0</v>
      </c>
      <c r="AM594" s="114">
        <f t="shared" si="391"/>
        <v>0</v>
      </c>
      <c r="AN594" s="114">
        <v>0</v>
      </c>
      <c r="AO594" s="114">
        <v>0</v>
      </c>
      <c r="AP594" s="114">
        <f t="shared" si="392"/>
        <v>0</v>
      </c>
      <c r="AQ594" s="114">
        <f>AB594-AE594-AH594-AK594-AN594</f>
        <v>4000000</v>
      </c>
      <c r="AR594" s="114">
        <f>AC594-AF594-AI594-AL594-AO594</f>
        <v>0</v>
      </c>
      <c r="AS594" s="114">
        <f t="shared" si="393"/>
        <v>4000000</v>
      </c>
      <c r="AT594" s="114">
        <f>R594+V594-Z594</f>
        <v>1</v>
      </c>
      <c r="AU594" s="114">
        <f>S594+W594-AA594</f>
        <v>0</v>
      </c>
      <c r="AV594" s="114">
        <v>0</v>
      </c>
      <c r="AW594" s="114">
        <v>0</v>
      </c>
      <c r="AX594" s="114">
        <v>0</v>
      </c>
      <c r="AY594" s="114">
        <v>0</v>
      </c>
      <c r="AZ594" s="114">
        <f t="shared" si="394"/>
        <v>1</v>
      </c>
      <c r="BA594" s="114">
        <f t="shared" si="394"/>
        <v>0</v>
      </c>
    </row>
    <row r="595" spans="2:53" ht="58.5">
      <c r="B595" s="73" t="str">
        <f t="shared" si="384"/>
        <v>14</v>
      </c>
      <c r="C595" s="122">
        <v>2023</v>
      </c>
      <c r="D595" s="122">
        <v>15</v>
      </c>
      <c r="E595" s="122">
        <v>1</v>
      </c>
      <c r="F595" s="122">
        <v>4</v>
      </c>
      <c r="G595" s="122"/>
      <c r="H595" s="122"/>
      <c r="I595" s="122"/>
      <c r="J595" s="122"/>
      <c r="K595" s="123" t="s">
        <v>46</v>
      </c>
      <c r="L595" s="123"/>
      <c r="M595" s="82" t="s">
        <v>490</v>
      </c>
      <c r="N595" s="83">
        <f>+N596+N648</f>
        <v>77920078</v>
      </c>
      <c r="O595" s="83">
        <f>+O596+O648</f>
        <v>0</v>
      </c>
      <c r="P595" s="83">
        <f t="shared" si="398"/>
        <v>77920078</v>
      </c>
      <c r="Q595" s="84"/>
      <c r="R595" s="84"/>
      <c r="S595" s="84"/>
      <c r="T595" s="83">
        <f>+T596+T648</f>
        <v>0</v>
      </c>
      <c r="U595" s="83">
        <f t="shared" ref="U595:AC595" si="400">+U596+U648</f>
        <v>0</v>
      </c>
      <c r="V595" s="83">
        <f t="shared" si="400"/>
        <v>0</v>
      </c>
      <c r="W595" s="83">
        <f t="shared" si="400"/>
        <v>0</v>
      </c>
      <c r="X595" s="83">
        <f t="shared" si="400"/>
        <v>0</v>
      </c>
      <c r="Y595" s="83">
        <f t="shared" si="400"/>
        <v>0</v>
      </c>
      <c r="Z595" s="83">
        <f t="shared" si="400"/>
        <v>0</v>
      </c>
      <c r="AA595" s="83">
        <f t="shared" si="400"/>
        <v>0</v>
      </c>
      <c r="AB595" s="83">
        <f t="shared" si="400"/>
        <v>77920078</v>
      </c>
      <c r="AC595" s="83">
        <f t="shared" si="400"/>
        <v>0</v>
      </c>
      <c r="AD595" s="83">
        <f t="shared" si="388"/>
        <v>77920078</v>
      </c>
      <c r="AE595" s="83">
        <f>+AE596+AE648</f>
        <v>0</v>
      </c>
      <c r="AF595" s="83">
        <f>+AF596+AF648</f>
        <v>0</v>
      </c>
      <c r="AG595" s="83">
        <f t="shared" si="389"/>
        <v>0</v>
      </c>
      <c r="AH595" s="83">
        <f>+AH596+AH648</f>
        <v>77920078</v>
      </c>
      <c r="AI595" s="83">
        <f>+AI596+AI648</f>
        <v>0</v>
      </c>
      <c r="AJ595" s="83">
        <f t="shared" si="390"/>
        <v>77920078</v>
      </c>
      <c r="AK595" s="83">
        <f>+AK596+AK648</f>
        <v>0</v>
      </c>
      <c r="AL595" s="83">
        <f>+AL596+AL648</f>
        <v>0</v>
      </c>
      <c r="AM595" s="83">
        <f t="shared" si="391"/>
        <v>0</v>
      </c>
      <c r="AN595" s="83">
        <f>+AN596+AN648</f>
        <v>0</v>
      </c>
      <c r="AO595" s="83">
        <f>+AO596+AO648</f>
        <v>0</v>
      </c>
      <c r="AP595" s="83">
        <f t="shared" si="392"/>
        <v>0</v>
      </c>
      <c r="AQ595" s="83">
        <f>+AQ596+AQ648</f>
        <v>0</v>
      </c>
      <c r="AR595" s="83">
        <f>+AR596+AR648</f>
        <v>0</v>
      </c>
      <c r="AS595" s="83">
        <f t="shared" si="393"/>
        <v>0</v>
      </c>
      <c r="AT595" s="83"/>
      <c r="AU595" s="83"/>
      <c r="AV595" s="83"/>
      <c r="AW595" s="83"/>
      <c r="AX595" s="83"/>
      <c r="AY595" s="83"/>
      <c r="AZ595" s="83"/>
      <c r="BA595" s="83"/>
    </row>
    <row r="596" spans="2:53" ht="117">
      <c r="B596" s="73" t="str">
        <f t="shared" si="384"/>
        <v xml:space="preserve">147 </v>
      </c>
      <c r="C596" s="141">
        <v>2023</v>
      </c>
      <c r="D596" s="136">
        <v>15</v>
      </c>
      <c r="E596" s="136">
        <v>1</v>
      </c>
      <c r="F596" s="136">
        <v>4</v>
      </c>
      <c r="G596" s="136">
        <v>7</v>
      </c>
      <c r="H596" s="136"/>
      <c r="I596" s="142" t="s">
        <v>48</v>
      </c>
      <c r="J596" s="142"/>
      <c r="K596" s="143" t="s">
        <v>46</v>
      </c>
      <c r="L596" s="143"/>
      <c r="M596" s="183" t="s">
        <v>491</v>
      </c>
      <c r="N596" s="184">
        <f>+N597+N607</f>
        <v>77920078</v>
      </c>
      <c r="O596" s="184">
        <f>+O597+O607</f>
        <v>0</v>
      </c>
      <c r="P596" s="184">
        <f t="shared" si="398"/>
        <v>77920078</v>
      </c>
      <c r="Q596" s="91"/>
      <c r="R596" s="92"/>
      <c r="S596" s="92"/>
      <c r="T596" s="184">
        <f>+T597+T607</f>
        <v>0</v>
      </c>
      <c r="U596" s="184">
        <f t="shared" ref="U596:AC596" si="401">+U597+U607</f>
        <v>0</v>
      </c>
      <c r="V596" s="184">
        <f t="shared" si="401"/>
        <v>0</v>
      </c>
      <c r="W596" s="184">
        <f t="shared" si="401"/>
        <v>0</v>
      </c>
      <c r="X596" s="184">
        <f t="shared" si="401"/>
        <v>0</v>
      </c>
      <c r="Y596" s="184">
        <f t="shared" si="401"/>
        <v>0</v>
      </c>
      <c r="Z596" s="184">
        <f t="shared" si="401"/>
        <v>0</v>
      </c>
      <c r="AA596" s="184">
        <f t="shared" si="401"/>
        <v>0</v>
      </c>
      <c r="AB596" s="184">
        <f t="shared" si="401"/>
        <v>77920078</v>
      </c>
      <c r="AC596" s="184">
        <f t="shared" si="401"/>
        <v>0</v>
      </c>
      <c r="AD596" s="184">
        <f t="shared" si="388"/>
        <v>77920078</v>
      </c>
      <c r="AE596" s="184">
        <f>+AE597+AE607</f>
        <v>0</v>
      </c>
      <c r="AF596" s="184">
        <f>+AF597+AF607</f>
        <v>0</v>
      </c>
      <c r="AG596" s="184">
        <f t="shared" si="389"/>
        <v>0</v>
      </c>
      <c r="AH596" s="184">
        <f>+AH597+AH607</f>
        <v>77920078</v>
      </c>
      <c r="AI596" s="184">
        <f>+AI597+AI607</f>
        <v>0</v>
      </c>
      <c r="AJ596" s="184">
        <f t="shared" si="390"/>
        <v>77920078</v>
      </c>
      <c r="AK596" s="184">
        <f>+AK597+AK607</f>
        <v>0</v>
      </c>
      <c r="AL596" s="184">
        <f>+AL597+AL607</f>
        <v>0</v>
      </c>
      <c r="AM596" s="184">
        <f t="shared" si="391"/>
        <v>0</v>
      </c>
      <c r="AN596" s="184">
        <f>+AN597+AN607</f>
        <v>0</v>
      </c>
      <c r="AO596" s="184">
        <f>+AO597+AO607</f>
        <v>0</v>
      </c>
      <c r="AP596" s="184">
        <f t="shared" si="392"/>
        <v>0</v>
      </c>
      <c r="AQ596" s="184">
        <f>+AQ597+AQ607</f>
        <v>0</v>
      </c>
      <c r="AR596" s="184">
        <f>+AR597+AR607</f>
        <v>0</v>
      </c>
      <c r="AS596" s="184">
        <f t="shared" si="393"/>
        <v>0</v>
      </c>
      <c r="AT596" s="184"/>
      <c r="AU596" s="184"/>
      <c r="AV596" s="184"/>
      <c r="AW596" s="184"/>
      <c r="AX596" s="184"/>
      <c r="AY596" s="184"/>
      <c r="AZ596" s="184"/>
      <c r="BA596" s="184"/>
    </row>
    <row r="597" spans="2:53" ht="29.25" hidden="1">
      <c r="B597" s="73" t="str">
        <f t="shared" si="384"/>
        <v>1472000</v>
      </c>
      <c r="C597" s="126">
        <v>2023</v>
      </c>
      <c r="D597" s="126">
        <v>15</v>
      </c>
      <c r="E597" s="126">
        <v>1</v>
      </c>
      <c r="F597" s="126">
        <v>4</v>
      </c>
      <c r="G597" s="126">
        <v>7</v>
      </c>
      <c r="H597" s="126">
        <v>2000</v>
      </c>
      <c r="I597" s="126"/>
      <c r="J597" s="126"/>
      <c r="K597" s="167" t="s">
        <v>46</v>
      </c>
      <c r="L597" s="167"/>
      <c r="M597" s="95" t="s">
        <v>56</v>
      </c>
      <c r="N597" s="96">
        <f t="shared" ref="N597:O599" si="402">+N598</f>
        <v>0</v>
      </c>
      <c r="O597" s="96">
        <f t="shared" si="402"/>
        <v>0</v>
      </c>
      <c r="P597" s="96">
        <f t="shared" si="398"/>
        <v>0</v>
      </c>
      <c r="Q597" s="97"/>
      <c r="R597" s="98"/>
      <c r="S597" s="98"/>
      <c r="T597" s="96">
        <f>+T598</f>
        <v>0</v>
      </c>
      <c r="U597" s="96">
        <f t="shared" ref="U597:AC599" si="403">+U598</f>
        <v>0</v>
      </c>
      <c r="V597" s="96">
        <f t="shared" si="403"/>
        <v>0</v>
      </c>
      <c r="W597" s="96">
        <f t="shared" si="403"/>
        <v>0</v>
      </c>
      <c r="X597" s="96">
        <f t="shared" si="403"/>
        <v>0</v>
      </c>
      <c r="Y597" s="96">
        <f t="shared" si="403"/>
        <v>0</v>
      </c>
      <c r="Z597" s="96">
        <f t="shared" si="403"/>
        <v>0</v>
      </c>
      <c r="AA597" s="96">
        <f t="shared" si="403"/>
        <v>0</v>
      </c>
      <c r="AB597" s="96">
        <f t="shared" si="403"/>
        <v>0</v>
      </c>
      <c r="AC597" s="96">
        <f t="shared" si="403"/>
        <v>0</v>
      </c>
      <c r="AD597" s="96">
        <f t="shared" si="388"/>
        <v>0</v>
      </c>
      <c r="AE597" s="96">
        <f t="shared" ref="AE597:AF599" si="404">+AE598</f>
        <v>0</v>
      </c>
      <c r="AF597" s="96">
        <f t="shared" si="404"/>
        <v>0</v>
      </c>
      <c r="AG597" s="96">
        <f t="shared" si="389"/>
        <v>0</v>
      </c>
      <c r="AH597" s="96">
        <f t="shared" ref="AH597:AI599" si="405">+AH598</f>
        <v>0</v>
      </c>
      <c r="AI597" s="96">
        <f t="shared" si="405"/>
        <v>0</v>
      </c>
      <c r="AJ597" s="96">
        <f t="shared" si="390"/>
        <v>0</v>
      </c>
      <c r="AK597" s="96">
        <f t="shared" ref="AK597:AL599" si="406">+AK598</f>
        <v>0</v>
      </c>
      <c r="AL597" s="96">
        <f t="shared" si="406"/>
        <v>0</v>
      </c>
      <c r="AM597" s="96">
        <f t="shared" si="391"/>
        <v>0</v>
      </c>
      <c r="AN597" s="96">
        <f t="shared" ref="AN597:AO599" si="407">+AN598</f>
        <v>0</v>
      </c>
      <c r="AO597" s="96">
        <f t="shared" si="407"/>
        <v>0</v>
      </c>
      <c r="AP597" s="96">
        <f t="shared" si="392"/>
        <v>0</v>
      </c>
      <c r="AQ597" s="96">
        <f t="shared" ref="AQ597:AR599" si="408">+AQ598</f>
        <v>0</v>
      </c>
      <c r="AR597" s="96">
        <f t="shared" si="408"/>
        <v>0</v>
      </c>
      <c r="AS597" s="96">
        <f t="shared" si="393"/>
        <v>0</v>
      </c>
      <c r="AT597" s="96"/>
      <c r="AU597" s="96"/>
      <c r="AV597" s="96"/>
      <c r="AW597" s="96"/>
      <c r="AX597" s="96"/>
      <c r="AY597" s="96"/>
      <c r="AZ597" s="96"/>
      <c r="BA597" s="96"/>
    </row>
    <row r="598" spans="2:53" ht="58.5" hidden="1">
      <c r="B598" s="73" t="str">
        <f t="shared" si="384"/>
        <v>14720002100</v>
      </c>
      <c r="C598" s="127">
        <v>2023</v>
      </c>
      <c r="D598" s="127">
        <v>15</v>
      </c>
      <c r="E598" s="127">
        <v>1</v>
      </c>
      <c r="F598" s="127">
        <v>4</v>
      </c>
      <c r="G598" s="127">
        <v>7</v>
      </c>
      <c r="H598" s="127">
        <v>2000</v>
      </c>
      <c r="I598" s="127">
        <v>2100</v>
      </c>
      <c r="J598" s="127"/>
      <c r="K598" s="186" t="s">
        <v>46</v>
      </c>
      <c r="L598" s="186"/>
      <c r="M598" s="101" t="s">
        <v>106</v>
      </c>
      <c r="N598" s="102">
        <f t="shared" si="402"/>
        <v>0</v>
      </c>
      <c r="O598" s="102">
        <f t="shared" si="402"/>
        <v>0</v>
      </c>
      <c r="P598" s="102">
        <f t="shared" si="398"/>
        <v>0</v>
      </c>
      <c r="Q598" s="103"/>
      <c r="R598" s="104"/>
      <c r="S598" s="104"/>
      <c r="T598" s="102">
        <f>+T599</f>
        <v>0</v>
      </c>
      <c r="U598" s="102">
        <f t="shared" si="403"/>
        <v>0</v>
      </c>
      <c r="V598" s="102">
        <f t="shared" si="403"/>
        <v>0</v>
      </c>
      <c r="W598" s="102">
        <f t="shared" si="403"/>
        <v>0</v>
      </c>
      <c r="X598" s="102">
        <f t="shared" si="403"/>
        <v>0</v>
      </c>
      <c r="Y598" s="102">
        <f t="shared" si="403"/>
        <v>0</v>
      </c>
      <c r="Z598" s="102">
        <f t="shared" si="403"/>
        <v>0</v>
      </c>
      <c r="AA598" s="102">
        <f t="shared" si="403"/>
        <v>0</v>
      </c>
      <c r="AB598" s="102">
        <f t="shared" si="403"/>
        <v>0</v>
      </c>
      <c r="AC598" s="102">
        <f t="shared" si="403"/>
        <v>0</v>
      </c>
      <c r="AD598" s="102">
        <f t="shared" si="388"/>
        <v>0</v>
      </c>
      <c r="AE598" s="102">
        <f t="shared" si="404"/>
        <v>0</v>
      </c>
      <c r="AF598" s="102">
        <f t="shared" si="404"/>
        <v>0</v>
      </c>
      <c r="AG598" s="102">
        <f t="shared" si="389"/>
        <v>0</v>
      </c>
      <c r="AH598" s="102">
        <f t="shared" si="405"/>
        <v>0</v>
      </c>
      <c r="AI598" s="102">
        <f t="shared" si="405"/>
        <v>0</v>
      </c>
      <c r="AJ598" s="102">
        <f t="shared" si="390"/>
        <v>0</v>
      </c>
      <c r="AK598" s="102">
        <f t="shared" si="406"/>
        <v>0</v>
      </c>
      <c r="AL598" s="102">
        <f t="shared" si="406"/>
        <v>0</v>
      </c>
      <c r="AM598" s="102">
        <f t="shared" si="391"/>
        <v>0</v>
      </c>
      <c r="AN598" s="102">
        <f t="shared" si="407"/>
        <v>0</v>
      </c>
      <c r="AO598" s="102">
        <f t="shared" si="407"/>
        <v>0</v>
      </c>
      <c r="AP598" s="102">
        <f t="shared" si="392"/>
        <v>0</v>
      </c>
      <c r="AQ598" s="102">
        <f t="shared" si="408"/>
        <v>0</v>
      </c>
      <c r="AR598" s="102">
        <f t="shared" si="408"/>
        <v>0</v>
      </c>
      <c r="AS598" s="102">
        <f t="shared" si="393"/>
        <v>0</v>
      </c>
      <c r="AT598" s="102"/>
      <c r="AU598" s="102"/>
      <c r="AV598" s="102"/>
      <c r="AW598" s="102"/>
      <c r="AX598" s="102"/>
      <c r="AY598" s="102"/>
      <c r="AZ598" s="102"/>
      <c r="BA598" s="102"/>
    </row>
    <row r="599" spans="2:53" ht="29.25" hidden="1">
      <c r="B599" s="73" t="str">
        <f t="shared" ref="B599:B664" si="409">+CONCATENATE(E599,F599,G599,H599,I599,J599,K599,L599)</f>
        <v>14720002100217</v>
      </c>
      <c r="C599" s="130">
        <v>2023</v>
      </c>
      <c r="D599" s="130">
        <v>15</v>
      </c>
      <c r="E599" s="130">
        <v>1</v>
      </c>
      <c r="F599" s="130">
        <v>4</v>
      </c>
      <c r="G599" s="130">
        <v>7</v>
      </c>
      <c r="H599" s="130">
        <v>2000</v>
      </c>
      <c r="I599" s="130">
        <v>2100</v>
      </c>
      <c r="J599" s="130">
        <v>217</v>
      </c>
      <c r="K599" s="187"/>
      <c r="L599" s="187"/>
      <c r="M599" s="107" t="s">
        <v>492</v>
      </c>
      <c r="N599" s="108">
        <f t="shared" si="402"/>
        <v>0</v>
      </c>
      <c r="O599" s="108">
        <f t="shared" si="402"/>
        <v>0</v>
      </c>
      <c r="P599" s="108">
        <f t="shared" si="398"/>
        <v>0</v>
      </c>
      <c r="Q599" s="109"/>
      <c r="R599" s="110"/>
      <c r="S599" s="110"/>
      <c r="T599" s="108">
        <f>+T600</f>
        <v>0</v>
      </c>
      <c r="U599" s="108">
        <f t="shared" si="403"/>
        <v>0</v>
      </c>
      <c r="V599" s="108">
        <f t="shared" si="403"/>
        <v>0</v>
      </c>
      <c r="W599" s="108">
        <f t="shared" si="403"/>
        <v>0</v>
      </c>
      <c r="X599" s="108">
        <f t="shared" si="403"/>
        <v>0</v>
      </c>
      <c r="Y599" s="108">
        <f t="shared" si="403"/>
        <v>0</v>
      </c>
      <c r="Z599" s="108">
        <f t="shared" si="403"/>
        <v>0</v>
      </c>
      <c r="AA599" s="108">
        <f t="shared" si="403"/>
        <v>0</v>
      </c>
      <c r="AB599" s="108">
        <f t="shared" si="403"/>
        <v>0</v>
      </c>
      <c r="AC599" s="108">
        <f t="shared" si="403"/>
        <v>0</v>
      </c>
      <c r="AD599" s="108">
        <f t="shared" si="388"/>
        <v>0</v>
      </c>
      <c r="AE599" s="108">
        <f t="shared" si="404"/>
        <v>0</v>
      </c>
      <c r="AF599" s="108">
        <f t="shared" si="404"/>
        <v>0</v>
      </c>
      <c r="AG599" s="108">
        <f t="shared" si="389"/>
        <v>0</v>
      </c>
      <c r="AH599" s="108">
        <f t="shared" si="405"/>
        <v>0</v>
      </c>
      <c r="AI599" s="108">
        <f t="shared" si="405"/>
        <v>0</v>
      </c>
      <c r="AJ599" s="108">
        <f t="shared" si="390"/>
        <v>0</v>
      </c>
      <c r="AK599" s="108">
        <f t="shared" si="406"/>
        <v>0</v>
      </c>
      <c r="AL599" s="108">
        <f t="shared" si="406"/>
        <v>0</v>
      </c>
      <c r="AM599" s="108">
        <f t="shared" si="391"/>
        <v>0</v>
      </c>
      <c r="AN599" s="108">
        <f t="shared" si="407"/>
        <v>0</v>
      </c>
      <c r="AO599" s="108">
        <f t="shared" si="407"/>
        <v>0</v>
      </c>
      <c r="AP599" s="108">
        <f t="shared" si="392"/>
        <v>0</v>
      </c>
      <c r="AQ599" s="108">
        <f t="shared" si="408"/>
        <v>0</v>
      </c>
      <c r="AR599" s="108">
        <f t="shared" si="408"/>
        <v>0</v>
      </c>
      <c r="AS599" s="108">
        <f t="shared" si="393"/>
        <v>0</v>
      </c>
      <c r="AT599" s="108"/>
      <c r="AU599" s="108"/>
      <c r="AV599" s="108"/>
      <c r="AW599" s="108"/>
      <c r="AX599" s="108"/>
      <c r="AY599" s="108"/>
      <c r="AZ599" s="108"/>
      <c r="BA599" s="108"/>
    </row>
    <row r="600" spans="2:53" ht="29.25" hidden="1">
      <c r="B600" s="73" t="str">
        <f t="shared" si="409"/>
        <v>147200021002171</v>
      </c>
      <c r="C600" s="37">
        <v>2023</v>
      </c>
      <c r="D600" s="37">
        <v>15</v>
      </c>
      <c r="E600" s="37">
        <v>1</v>
      </c>
      <c r="F600" s="37">
        <v>4</v>
      </c>
      <c r="G600" s="37">
        <v>7</v>
      </c>
      <c r="H600" s="37">
        <v>2000</v>
      </c>
      <c r="I600" s="37">
        <v>2100</v>
      </c>
      <c r="J600" s="37">
        <v>217</v>
      </c>
      <c r="K600" s="133">
        <v>1</v>
      </c>
      <c r="L600" s="133"/>
      <c r="M600" s="113" t="s">
        <v>493</v>
      </c>
      <c r="N600" s="114">
        <f>SUM(N601:N606)</f>
        <v>0</v>
      </c>
      <c r="O600" s="114">
        <f>SUM(O601:O606)</f>
        <v>0</v>
      </c>
      <c r="P600" s="114">
        <f t="shared" si="398"/>
        <v>0</v>
      </c>
      <c r="Q600" s="115"/>
      <c r="R600" s="188"/>
      <c r="S600" s="188"/>
      <c r="T600" s="114">
        <f t="shared" ref="T600:AC600" si="410">SUM(T601:T606)</f>
        <v>0</v>
      </c>
      <c r="U600" s="114">
        <f t="shared" si="410"/>
        <v>0</v>
      </c>
      <c r="V600" s="114">
        <f t="shared" si="410"/>
        <v>0</v>
      </c>
      <c r="W600" s="114">
        <f t="shared" si="410"/>
        <v>0</v>
      </c>
      <c r="X600" s="114">
        <f t="shared" si="410"/>
        <v>0</v>
      </c>
      <c r="Y600" s="114">
        <f t="shared" si="410"/>
        <v>0</v>
      </c>
      <c r="Z600" s="114">
        <f t="shared" si="410"/>
        <v>0</v>
      </c>
      <c r="AA600" s="114">
        <f t="shared" si="410"/>
        <v>0</v>
      </c>
      <c r="AB600" s="114">
        <f t="shared" si="410"/>
        <v>0</v>
      </c>
      <c r="AC600" s="114">
        <f t="shared" si="410"/>
        <v>0</v>
      </c>
      <c r="AD600" s="114">
        <f t="shared" si="388"/>
        <v>0</v>
      </c>
      <c r="AE600" s="114">
        <f>SUM(AE601:AE606)</f>
        <v>0</v>
      </c>
      <c r="AF600" s="114">
        <f>SUM(AF601:AF606)</f>
        <v>0</v>
      </c>
      <c r="AG600" s="114">
        <f t="shared" si="389"/>
        <v>0</v>
      </c>
      <c r="AH600" s="114">
        <f>SUM(AH601:AH606)</f>
        <v>0</v>
      </c>
      <c r="AI600" s="114">
        <f>SUM(AI601:AI606)</f>
        <v>0</v>
      </c>
      <c r="AJ600" s="114">
        <f t="shared" si="390"/>
        <v>0</v>
      </c>
      <c r="AK600" s="114">
        <f>SUM(AK601:AK606)</f>
        <v>0</v>
      </c>
      <c r="AL600" s="114">
        <f>SUM(AL601:AL606)</f>
        <v>0</v>
      </c>
      <c r="AM600" s="114">
        <f t="shared" si="391"/>
        <v>0</v>
      </c>
      <c r="AN600" s="114">
        <f>SUM(AN601:AN606)</f>
        <v>0</v>
      </c>
      <c r="AO600" s="114">
        <f>SUM(AO601:AO606)</f>
        <v>0</v>
      </c>
      <c r="AP600" s="114">
        <f t="shared" si="392"/>
        <v>0</v>
      </c>
      <c r="AQ600" s="114">
        <f>SUM(AQ601:AQ606)</f>
        <v>0</v>
      </c>
      <c r="AR600" s="114">
        <f t="shared" ref="AR600:AR606" si="411">AC600-AF600-AI600-AL600-AO600</f>
        <v>0</v>
      </c>
      <c r="AS600" s="114">
        <f t="shared" si="393"/>
        <v>0</v>
      </c>
      <c r="AT600" s="114"/>
      <c r="AU600" s="114"/>
      <c r="AV600" s="114"/>
      <c r="AW600" s="114"/>
      <c r="AX600" s="114"/>
      <c r="AY600" s="114"/>
      <c r="AZ600" s="114"/>
      <c r="BA600" s="114"/>
    </row>
    <row r="601" spans="2:53" ht="29.25" hidden="1">
      <c r="B601" s="73" t="str">
        <f t="shared" si="409"/>
        <v>147200021002171001</v>
      </c>
      <c r="C601" s="37">
        <v>2023</v>
      </c>
      <c r="D601" s="37">
        <v>15</v>
      </c>
      <c r="E601" s="37">
        <v>1</v>
      </c>
      <c r="F601" s="37">
        <v>4</v>
      </c>
      <c r="G601" s="37">
        <v>7</v>
      </c>
      <c r="H601" s="37">
        <v>2000</v>
      </c>
      <c r="I601" s="37">
        <v>2100</v>
      </c>
      <c r="J601" s="37">
        <v>217</v>
      </c>
      <c r="K601" s="189">
        <v>1001</v>
      </c>
      <c r="L601" s="189"/>
      <c r="M601" s="113" t="s">
        <v>494</v>
      </c>
      <c r="N601" s="114">
        <f>IFERROR(VLOOKUP($B601,[5]MEX!$B$51:$S$1084,13,0),0)</f>
        <v>0</v>
      </c>
      <c r="O601" s="114">
        <f>IFERROR(VLOOKUP($B601,[5]MEX!$B$51:$S$1084,14,0),0)</f>
        <v>0</v>
      </c>
      <c r="P601" s="114">
        <f t="shared" si="398"/>
        <v>0</v>
      </c>
      <c r="Q601" s="115" t="s">
        <v>60</v>
      </c>
      <c r="R601" s="116">
        <f>IFERROR(VLOOKUP($B601,[5]MEX!$B$51:$S$1084,17,0),0)</f>
        <v>0</v>
      </c>
      <c r="S601" s="116">
        <f>IFERROR(VLOOKUP($B601,[5]MEX!$B$51:$S$1084,18,0),0)</f>
        <v>0</v>
      </c>
      <c r="T601" s="114">
        <v>0</v>
      </c>
      <c r="U601" s="114">
        <v>0</v>
      </c>
      <c r="V601" s="114">
        <v>0</v>
      </c>
      <c r="W601" s="114">
        <v>0</v>
      </c>
      <c r="X601" s="114">
        <v>0</v>
      </c>
      <c r="Y601" s="114">
        <v>0</v>
      </c>
      <c r="Z601" s="114">
        <v>0</v>
      </c>
      <c r="AA601" s="114">
        <v>0</v>
      </c>
      <c r="AB601" s="114">
        <f t="shared" ref="AB601:AC606" si="412">N601+T601-X601</f>
        <v>0</v>
      </c>
      <c r="AC601" s="114">
        <f t="shared" si="412"/>
        <v>0</v>
      </c>
      <c r="AD601" s="114">
        <f t="shared" si="388"/>
        <v>0</v>
      </c>
      <c r="AE601" s="114">
        <v>0</v>
      </c>
      <c r="AF601" s="114">
        <v>0</v>
      </c>
      <c r="AG601" s="114">
        <f t="shared" si="389"/>
        <v>0</v>
      </c>
      <c r="AH601" s="114">
        <v>0</v>
      </c>
      <c r="AI601" s="114">
        <v>0</v>
      </c>
      <c r="AJ601" s="114">
        <f t="shared" si="390"/>
        <v>0</v>
      </c>
      <c r="AK601" s="114">
        <v>0</v>
      </c>
      <c r="AL601" s="114">
        <v>0</v>
      </c>
      <c r="AM601" s="114">
        <f t="shared" si="391"/>
        <v>0</v>
      </c>
      <c r="AN601" s="114">
        <v>0</v>
      </c>
      <c r="AO601" s="114">
        <v>0</v>
      </c>
      <c r="AP601" s="114">
        <f t="shared" si="392"/>
        <v>0</v>
      </c>
      <c r="AQ601" s="114">
        <f t="shared" ref="AQ601:AQ606" si="413">AB601-AE601-AH601-AK601-AN601</f>
        <v>0</v>
      </c>
      <c r="AR601" s="114">
        <f t="shared" si="411"/>
        <v>0</v>
      </c>
      <c r="AS601" s="114">
        <f t="shared" si="393"/>
        <v>0</v>
      </c>
      <c r="AT601" s="114">
        <f t="shared" ref="AT601:AU606" si="414">R601+V601-Z601</f>
        <v>0</v>
      </c>
      <c r="AU601" s="114">
        <f t="shared" si="414"/>
        <v>0</v>
      </c>
      <c r="AV601" s="114">
        <v>0</v>
      </c>
      <c r="AW601" s="114">
        <v>0</v>
      </c>
      <c r="AX601" s="114">
        <v>0</v>
      </c>
      <c r="AY601" s="114">
        <v>0</v>
      </c>
      <c r="AZ601" s="114">
        <f t="shared" si="394"/>
        <v>0</v>
      </c>
      <c r="BA601" s="114">
        <f t="shared" si="394"/>
        <v>0</v>
      </c>
    </row>
    <row r="602" spans="2:53" ht="29.25" hidden="1">
      <c r="B602" s="73" t="str">
        <f t="shared" si="409"/>
        <v>147200021002171002</v>
      </c>
      <c r="C602" s="37">
        <v>2023</v>
      </c>
      <c r="D602" s="37">
        <v>15</v>
      </c>
      <c r="E602" s="37">
        <v>1</v>
      </c>
      <c r="F602" s="37">
        <v>4</v>
      </c>
      <c r="G602" s="37">
        <v>7</v>
      </c>
      <c r="H602" s="37">
        <v>2000</v>
      </c>
      <c r="I602" s="37">
        <v>2100</v>
      </c>
      <c r="J602" s="37">
        <v>217</v>
      </c>
      <c r="K602" s="189">
        <v>1002</v>
      </c>
      <c r="L602" s="189"/>
      <c r="M602" s="113" t="s">
        <v>495</v>
      </c>
      <c r="N602" s="114">
        <f>IFERROR(VLOOKUP($B602,[5]MEX!$B$51:$S$1084,13,0),0)</f>
        <v>0</v>
      </c>
      <c r="O602" s="114">
        <f>IFERROR(VLOOKUP($B602,[5]MEX!$B$51:$S$1084,14,0),0)</f>
        <v>0</v>
      </c>
      <c r="P602" s="114">
        <f t="shared" si="398"/>
        <v>0</v>
      </c>
      <c r="Q602" s="115" t="s">
        <v>60</v>
      </c>
      <c r="R602" s="116">
        <f>IFERROR(VLOOKUP($B602,[5]MEX!$B$51:$S$1084,17,0),0)</f>
        <v>0</v>
      </c>
      <c r="S602" s="116">
        <f>IFERROR(VLOOKUP($B602,[5]MEX!$B$51:$S$1084,18,0),0)</f>
        <v>0</v>
      </c>
      <c r="T602" s="114">
        <v>0</v>
      </c>
      <c r="U602" s="114">
        <v>0</v>
      </c>
      <c r="V602" s="114">
        <v>0</v>
      </c>
      <c r="W602" s="114">
        <v>0</v>
      </c>
      <c r="X602" s="114">
        <v>0</v>
      </c>
      <c r="Y602" s="114">
        <v>0</v>
      </c>
      <c r="Z602" s="114">
        <v>0</v>
      </c>
      <c r="AA602" s="114">
        <v>0</v>
      </c>
      <c r="AB602" s="114">
        <f t="shared" si="412"/>
        <v>0</v>
      </c>
      <c r="AC602" s="114">
        <f t="shared" si="412"/>
        <v>0</v>
      </c>
      <c r="AD602" s="114">
        <f t="shared" si="388"/>
        <v>0</v>
      </c>
      <c r="AE602" s="114">
        <v>0</v>
      </c>
      <c r="AF602" s="114">
        <v>0</v>
      </c>
      <c r="AG602" s="114">
        <f t="shared" si="389"/>
        <v>0</v>
      </c>
      <c r="AH602" s="114">
        <v>0</v>
      </c>
      <c r="AI602" s="114">
        <v>0</v>
      </c>
      <c r="AJ602" s="114">
        <f t="shared" si="390"/>
        <v>0</v>
      </c>
      <c r="AK602" s="114">
        <v>0</v>
      </c>
      <c r="AL602" s="114">
        <v>0</v>
      </c>
      <c r="AM602" s="114">
        <f t="shared" si="391"/>
        <v>0</v>
      </c>
      <c r="AN602" s="114">
        <v>0</v>
      </c>
      <c r="AO602" s="114">
        <v>0</v>
      </c>
      <c r="AP602" s="114">
        <f t="shared" si="392"/>
        <v>0</v>
      </c>
      <c r="AQ602" s="114">
        <f t="shared" si="413"/>
        <v>0</v>
      </c>
      <c r="AR602" s="114">
        <f t="shared" si="411"/>
        <v>0</v>
      </c>
      <c r="AS602" s="114">
        <f t="shared" si="393"/>
        <v>0</v>
      </c>
      <c r="AT602" s="114">
        <f t="shared" si="414"/>
        <v>0</v>
      </c>
      <c r="AU602" s="114">
        <f t="shared" si="414"/>
        <v>0</v>
      </c>
      <c r="AV602" s="114">
        <v>0</v>
      </c>
      <c r="AW602" s="114">
        <v>0</v>
      </c>
      <c r="AX602" s="114">
        <v>0</v>
      </c>
      <c r="AY602" s="114">
        <v>0</v>
      </c>
      <c r="AZ602" s="114">
        <f t="shared" si="394"/>
        <v>0</v>
      </c>
      <c r="BA602" s="114">
        <f t="shared" si="394"/>
        <v>0</v>
      </c>
    </row>
    <row r="603" spans="2:53" ht="29.25" hidden="1">
      <c r="B603" s="73" t="str">
        <f t="shared" si="409"/>
        <v>147200021002171003</v>
      </c>
      <c r="C603" s="37">
        <v>2023</v>
      </c>
      <c r="D603" s="37">
        <v>15</v>
      </c>
      <c r="E603" s="37">
        <v>1</v>
      </c>
      <c r="F603" s="37">
        <v>4</v>
      </c>
      <c r="G603" s="37">
        <v>7</v>
      </c>
      <c r="H603" s="37">
        <v>2000</v>
      </c>
      <c r="I603" s="37">
        <v>2100</v>
      </c>
      <c r="J603" s="37">
        <v>217</v>
      </c>
      <c r="K603" s="189">
        <v>1003</v>
      </c>
      <c r="L603" s="189"/>
      <c r="M603" s="113" t="s">
        <v>496</v>
      </c>
      <c r="N603" s="114">
        <f>IFERROR(VLOOKUP($B603,[5]MEX!$B$51:$S$1084,13,0),0)</f>
        <v>0</v>
      </c>
      <c r="O603" s="114">
        <f>IFERROR(VLOOKUP($B603,[5]MEX!$B$51:$S$1084,14,0),0)</f>
        <v>0</v>
      </c>
      <c r="P603" s="114">
        <f t="shared" si="398"/>
        <v>0</v>
      </c>
      <c r="Q603" s="115" t="s">
        <v>60</v>
      </c>
      <c r="R603" s="116">
        <f>IFERROR(VLOOKUP($B603,[5]MEX!$B$51:$S$1084,17,0),0)</f>
        <v>0</v>
      </c>
      <c r="S603" s="116">
        <f>IFERROR(VLOOKUP($B603,[5]MEX!$B$51:$S$1084,18,0),0)</f>
        <v>0</v>
      </c>
      <c r="T603" s="114">
        <v>0</v>
      </c>
      <c r="U603" s="114">
        <v>0</v>
      </c>
      <c r="V603" s="114">
        <v>0</v>
      </c>
      <c r="W603" s="114">
        <v>0</v>
      </c>
      <c r="X603" s="114">
        <v>0</v>
      </c>
      <c r="Y603" s="114">
        <v>0</v>
      </c>
      <c r="Z603" s="114">
        <v>0</v>
      </c>
      <c r="AA603" s="114">
        <v>0</v>
      </c>
      <c r="AB603" s="114">
        <f t="shared" si="412"/>
        <v>0</v>
      </c>
      <c r="AC603" s="114">
        <f t="shared" si="412"/>
        <v>0</v>
      </c>
      <c r="AD603" s="114">
        <f t="shared" si="388"/>
        <v>0</v>
      </c>
      <c r="AE603" s="114">
        <v>0</v>
      </c>
      <c r="AF603" s="114">
        <v>0</v>
      </c>
      <c r="AG603" s="114">
        <f t="shared" si="389"/>
        <v>0</v>
      </c>
      <c r="AH603" s="114">
        <v>0</v>
      </c>
      <c r="AI603" s="114">
        <v>0</v>
      </c>
      <c r="AJ603" s="114">
        <f t="shared" si="390"/>
        <v>0</v>
      </c>
      <c r="AK603" s="114">
        <v>0</v>
      </c>
      <c r="AL603" s="114">
        <v>0</v>
      </c>
      <c r="AM603" s="114">
        <f t="shared" si="391"/>
        <v>0</v>
      </c>
      <c r="AN603" s="114">
        <v>0</v>
      </c>
      <c r="AO603" s="114">
        <v>0</v>
      </c>
      <c r="AP603" s="114">
        <f t="shared" si="392"/>
        <v>0</v>
      </c>
      <c r="AQ603" s="114">
        <f t="shared" si="413"/>
        <v>0</v>
      </c>
      <c r="AR603" s="114">
        <f t="shared" si="411"/>
        <v>0</v>
      </c>
      <c r="AS603" s="114">
        <f t="shared" si="393"/>
        <v>0</v>
      </c>
      <c r="AT603" s="114">
        <f t="shared" si="414"/>
        <v>0</v>
      </c>
      <c r="AU603" s="114">
        <f t="shared" si="414"/>
        <v>0</v>
      </c>
      <c r="AV603" s="114">
        <v>0</v>
      </c>
      <c r="AW603" s="114">
        <v>0</v>
      </c>
      <c r="AX603" s="114">
        <v>0</v>
      </c>
      <c r="AY603" s="114">
        <v>0</v>
      </c>
      <c r="AZ603" s="114">
        <f t="shared" si="394"/>
        <v>0</v>
      </c>
      <c r="BA603" s="114">
        <f t="shared" si="394"/>
        <v>0</v>
      </c>
    </row>
    <row r="604" spans="2:53" ht="29.25" hidden="1">
      <c r="B604" s="73" t="str">
        <f t="shared" si="409"/>
        <v>147200021002171004</v>
      </c>
      <c r="C604" s="37">
        <v>2023</v>
      </c>
      <c r="D604" s="37">
        <v>15</v>
      </c>
      <c r="E604" s="37">
        <v>1</v>
      </c>
      <c r="F604" s="37">
        <v>4</v>
      </c>
      <c r="G604" s="37">
        <v>7</v>
      </c>
      <c r="H604" s="37">
        <v>2000</v>
      </c>
      <c r="I604" s="37">
        <v>2100</v>
      </c>
      <c r="J604" s="37">
        <v>217</v>
      </c>
      <c r="K604" s="189">
        <v>1004</v>
      </c>
      <c r="L604" s="189"/>
      <c r="M604" s="113" t="s">
        <v>497</v>
      </c>
      <c r="N604" s="114">
        <f>IFERROR(VLOOKUP($B604,[5]MEX!$B$51:$S$1084,13,0),0)</f>
        <v>0</v>
      </c>
      <c r="O604" s="114">
        <f>IFERROR(VLOOKUP($B604,[5]MEX!$B$51:$S$1084,14,0),0)</f>
        <v>0</v>
      </c>
      <c r="P604" s="114">
        <f t="shared" si="398"/>
        <v>0</v>
      </c>
      <c r="Q604" s="115" t="s">
        <v>60</v>
      </c>
      <c r="R604" s="116">
        <f>IFERROR(VLOOKUP($B604,[5]MEX!$B$51:$S$1084,17,0),0)</f>
        <v>0</v>
      </c>
      <c r="S604" s="116">
        <f>IFERROR(VLOOKUP($B604,[5]MEX!$B$51:$S$1084,18,0),0)</f>
        <v>0</v>
      </c>
      <c r="T604" s="114">
        <v>0</v>
      </c>
      <c r="U604" s="114">
        <v>0</v>
      </c>
      <c r="V604" s="114">
        <v>0</v>
      </c>
      <c r="W604" s="114">
        <v>0</v>
      </c>
      <c r="X604" s="114">
        <v>0</v>
      </c>
      <c r="Y604" s="114">
        <v>0</v>
      </c>
      <c r="Z604" s="114">
        <v>0</v>
      </c>
      <c r="AA604" s="114">
        <v>0</v>
      </c>
      <c r="AB604" s="114">
        <f t="shared" si="412"/>
        <v>0</v>
      </c>
      <c r="AC604" s="114">
        <f t="shared" si="412"/>
        <v>0</v>
      </c>
      <c r="AD604" s="114">
        <f t="shared" si="388"/>
        <v>0</v>
      </c>
      <c r="AE604" s="114">
        <v>0</v>
      </c>
      <c r="AF604" s="114">
        <v>0</v>
      </c>
      <c r="AG604" s="114">
        <f t="shared" si="389"/>
        <v>0</v>
      </c>
      <c r="AH604" s="114">
        <v>0</v>
      </c>
      <c r="AI604" s="114">
        <v>0</v>
      </c>
      <c r="AJ604" s="114">
        <f t="shared" si="390"/>
        <v>0</v>
      </c>
      <c r="AK604" s="114">
        <v>0</v>
      </c>
      <c r="AL604" s="114">
        <v>0</v>
      </c>
      <c r="AM604" s="114">
        <f t="shared" si="391"/>
        <v>0</v>
      </c>
      <c r="AN604" s="114">
        <v>0</v>
      </c>
      <c r="AO604" s="114">
        <v>0</v>
      </c>
      <c r="AP604" s="114">
        <f t="shared" si="392"/>
        <v>0</v>
      </c>
      <c r="AQ604" s="114">
        <f t="shared" si="413"/>
        <v>0</v>
      </c>
      <c r="AR604" s="114">
        <f t="shared" si="411"/>
        <v>0</v>
      </c>
      <c r="AS604" s="114">
        <f t="shared" si="393"/>
        <v>0</v>
      </c>
      <c r="AT604" s="114">
        <f t="shared" si="414"/>
        <v>0</v>
      </c>
      <c r="AU604" s="114">
        <f t="shared" si="414"/>
        <v>0</v>
      </c>
      <c r="AV604" s="114">
        <v>0</v>
      </c>
      <c r="AW604" s="114">
        <v>0</v>
      </c>
      <c r="AX604" s="114">
        <v>0</v>
      </c>
      <c r="AY604" s="114">
        <v>0</v>
      </c>
      <c r="AZ604" s="114">
        <f t="shared" si="394"/>
        <v>0</v>
      </c>
      <c r="BA604" s="114">
        <f t="shared" si="394"/>
        <v>0</v>
      </c>
    </row>
    <row r="605" spans="2:53" ht="29.25" hidden="1">
      <c r="B605" s="73" t="str">
        <f t="shared" si="409"/>
        <v>147200021002171005</v>
      </c>
      <c r="C605" s="37">
        <v>2023</v>
      </c>
      <c r="D605" s="37">
        <v>15</v>
      </c>
      <c r="E605" s="37">
        <v>1</v>
      </c>
      <c r="F605" s="37">
        <v>4</v>
      </c>
      <c r="G605" s="37">
        <v>7</v>
      </c>
      <c r="H605" s="37">
        <v>2000</v>
      </c>
      <c r="I605" s="37">
        <v>2100</v>
      </c>
      <c r="J605" s="37">
        <v>217</v>
      </c>
      <c r="K605" s="189">
        <v>1005</v>
      </c>
      <c r="L605" s="189"/>
      <c r="M605" s="113" t="s">
        <v>498</v>
      </c>
      <c r="N605" s="114">
        <f>IFERROR(VLOOKUP($B605,[5]MEX!$B$51:$S$1084,13,0),0)</f>
        <v>0</v>
      </c>
      <c r="O605" s="114">
        <f>IFERROR(VLOOKUP($B605,[5]MEX!$B$51:$S$1084,14,0),0)</f>
        <v>0</v>
      </c>
      <c r="P605" s="114">
        <f t="shared" si="398"/>
        <v>0</v>
      </c>
      <c r="Q605" s="115" t="s">
        <v>60</v>
      </c>
      <c r="R605" s="116">
        <f>IFERROR(VLOOKUP($B605,[5]MEX!$B$51:$S$1084,17,0),0)</f>
        <v>0</v>
      </c>
      <c r="S605" s="116">
        <f>IFERROR(VLOOKUP($B605,[5]MEX!$B$51:$S$1084,18,0),0)</f>
        <v>0</v>
      </c>
      <c r="T605" s="114">
        <v>0</v>
      </c>
      <c r="U605" s="114">
        <v>0</v>
      </c>
      <c r="V605" s="114">
        <v>0</v>
      </c>
      <c r="W605" s="114">
        <v>0</v>
      </c>
      <c r="X605" s="114">
        <v>0</v>
      </c>
      <c r="Y605" s="114">
        <v>0</v>
      </c>
      <c r="Z605" s="114">
        <v>0</v>
      </c>
      <c r="AA605" s="114">
        <v>0</v>
      </c>
      <c r="AB605" s="114">
        <f t="shared" si="412"/>
        <v>0</v>
      </c>
      <c r="AC605" s="114">
        <f t="shared" si="412"/>
        <v>0</v>
      </c>
      <c r="AD605" s="114">
        <f t="shared" si="388"/>
        <v>0</v>
      </c>
      <c r="AE605" s="114">
        <v>0</v>
      </c>
      <c r="AF605" s="114">
        <v>0</v>
      </c>
      <c r="AG605" s="114">
        <f t="shared" si="389"/>
        <v>0</v>
      </c>
      <c r="AH605" s="114">
        <v>0</v>
      </c>
      <c r="AI605" s="114">
        <v>0</v>
      </c>
      <c r="AJ605" s="114">
        <f t="shared" si="390"/>
        <v>0</v>
      </c>
      <c r="AK605" s="114">
        <v>0</v>
      </c>
      <c r="AL605" s="114">
        <v>0</v>
      </c>
      <c r="AM605" s="114">
        <f t="shared" si="391"/>
        <v>0</v>
      </c>
      <c r="AN605" s="114">
        <v>0</v>
      </c>
      <c r="AO605" s="114">
        <v>0</v>
      </c>
      <c r="AP605" s="114">
        <f t="shared" si="392"/>
        <v>0</v>
      </c>
      <c r="AQ605" s="114">
        <f t="shared" si="413"/>
        <v>0</v>
      </c>
      <c r="AR605" s="114">
        <f t="shared" si="411"/>
        <v>0</v>
      </c>
      <c r="AS605" s="114">
        <f t="shared" si="393"/>
        <v>0</v>
      </c>
      <c r="AT605" s="114">
        <f t="shared" si="414"/>
        <v>0</v>
      </c>
      <c r="AU605" s="114">
        <f t="shared" si="414"/>
        <v>0</v>
      </c>
      <c r="AV605" s="114">
        <v>0</v>
      </c>
      <c r="AW605" s="114">
        <v>0</v>
      </c>
      <c r="AX605" s="114">
        <v>0</v>
      </c>
      <c r="AY605" s="114">
        <v>0</v>
      </c>
      <c r="AZ605" s="114">
        <f t="shared" si="394"/>
        <v>0</v>
      </c>
      <c r="BA605" s="114">
        <f t="shared" si="394"/>
        <v>0</v>
      </c>
    </row>
    <row r="606" spans="2:53" ht="29.25" hidden="1">
      <c r="B606" s="73" t="str">
        <f t="shared" si="409"/>
        <v>147200021002171006</v>
      </c>
      <c r="C606" s="37">
        <v>2023</v>
      </c>
      <c r="D606" s="37">
        <v>15</v>
      </c>
      <c r="E606" s="37">
        <v>1</v>
      </c>
      <c r="F606" s="37">
        <v>4</v>
      </c>
      <c r="G606" s="37">
        <v>7</v>
      </c>
      <c r="H606" s="37">
        <v>2000</v>
      </c>
      <c r="I606" s="37">
        <v>2100</v>
      </c>
      <c r="J606" s="37">
        <v>217</v>
      </c>
      <c r="K606" s="189">
        <v>1006</v>
      </c>
      <c r="L606" s="189"/>
      <c r="M606" s="113" t="s">
        <v>499</v>
      </c>
      <c r="N606" s="114">
        <f>IFERROR(VLOOKUP($B606,[5]MEX!$B$51:$S$1084,13,0),0)</f>
        <v>0</v>
      </c>
      <c r="O606" s="114">
        <f>IFERROR(VLOOKUP($B606,[5]MEX!$B$51:$S$1084,14,0),0)</f>
        <v>0</v>
      </c>
      <c r="P606" s="114">
        <f t="shared" si="398"/>
        <v>0</v>
      </c>
      <c r="Q606" s="115" t="s">
        <v>60</v>
      </c>
      <c r="R606" s="116">
        <f>IFERROR(VLOOKUP($B606,[5]MEX!$B$51:$S$1084,17,0),0)</f>
        <v>0</v>
      </c>
      <c r="S606" s="116">
        <f>IFERROR(VLOOKUP($B606,[5]MEX!$B$51:$S$1084,18,0),0)</f>
        <v>0</v>
      </c>
      <c r="T606" s="114">
        <v>0</v>
      </c>
      <c r="U606" s="114">
        <v>0</v>
      </c>
      <c r="V606" s="114">
        <v>0</v>
      </c>
      <c r="W606" s="114">
        <v>0</v>
      </c>
      <c r="X606" s="114">
        <v>0</v>
      </c>
      <c r="Y606" s="114">
        <v>0</v>
      </c>
      <c r="Z606" s="114">
        <v>0</v>
      </c>
      <c r="AA606" s="114">
        <v>0</v>
      </c>
      <c r="AB606" s="114">
        <f t="shared" si="412"/>
        <v>0</v>
      </c>
      <c r="AC606" s="114">
        <f t="shared" si="412"/>
        <v>0</v>
      </c>
      <c r="AD606" s="114">
        <f t="shared" si="388"/>
        <v>0</v>
      </c>
      <c r="AE606" s="114">
        <v>0</v>
      </c>
      <c r="AF606" s="114">
        <v>0</v>
      </c>
      <c r="AG606" s="114">
        <f t="shared" si="389"/>
        <v>0</v>
      </c>
      <c r="AH606" s="114">
        <v>0</v>
      </c>
      <c r="AI606" s="114">
        <v>0</v>
      </c>
      <c r="AJ606" s="114">
        <f t="shared" si="390"/>
        <v>0</v>
      </c>
      <c r="AK606" s="114">
        <v>0</v>
      </c>
      <c r="AL606" s="114">
        <v>0</v>
      </c>
      <c r="AM606" s="114">
        <f t="shared" si="391"/>
        <v>0</v>
      </c>
      <c r="AN606" s="114">
        <v>0</v>
      </c>
      <c r="AO606" s="114">
        <v>0</v>
      </c>
      <c r="AP606" s="114">
        <f t="shared" si="392"/>
        <v>0</v>
      </c>
      <c r="AQ606" s="114">
        <f t="shared" si="413"/>
        <v>0</v>
      </c>
      <c r="AR606" s="114">
        <f t="shared" si="411"/>
        <v>0</v>
      </c>
      <c r="AS606" s="114">
        <f t="shared" si="393"/>
        <v>0</v>
      </c>
      <c r="AT606" s="114">
        <f t="shared" si="414"/>
        <v>0</v>
      </c>
      <c r="AU606" s="114">
        <f t="shared" si="414"/>
        <v>0</v>
      </c>
      <c r="AV606" s="114">
        <v>0</v>
      </c>
      <c r="AW606" s="114">
        <v>0</v>
      </c>
      <c r="AX606" s="114">
        <v>0</v>
      </c>
      <c r="AY606" s="114">
        <v>0</v>
      </c>
      <c r="AZ606" s="114">
        <f t="shared" si="394"/>
        <v>0</v>
      </c>
      <c r="BA606" s="114">
        <f t="shared" si="394"/>
        <v>0</v>
      </c>
    </row>
    <row r="607" spans="2:53" ht="29.25">
      <c r="B607" s="73" t="str">
        <f t="shared" si="409"/>
        <v>1475000</v>
      </c>
      <c r="C607" s="126">
        <v>2023</v>
      </c>
      <c r="D607" s="126">
        <v>15</v>
      </c>
      <c r="E607" s="126">
        <v>1</v>
      </c>
      <c r="F607" s="126">
        <v>4</v>
      </c>
      <c r="G607" s="126">
        <v>7</v>
      </c>
      <c r="H607" s="126">
        <v>5000</v>
      </c>
      <c r="I607" s="126"/>
      <c r="J607" s="126"/>
      <c r="K607" s="167" t="s">
        <v>46</v>
      </c>
      <c r="L607" s="167"/>
      <c r="M607" s="95" t="s">
        <v>130</v>
      </c>
      <c r="N607" s="96">
        <f>+N608+N615+N632+N635+N643</f>
        <v>77920078</v>
      </c>
      <c r="O607" s="96">
        <f>+O608+O615+O632+O635+O643</f>
        <v>0</v>
      </c>
      <c r="P607" s="96">
        <f t="shared" si="398"/>
        <v>77920078</v>
      </c>
      <c r="Q607" s="97"/>
      <c r="R607" s="98"/>
      <c r="S607" s="98"/>
      <c r="T607" s="96">
        <f>+T608+T615+T632+T635+T643</f>
        <v>0</v>
      </c>
      <c r="U607" s="96">
        <f t="shared" ref="U607:AC607" si="415">+U608+U615+U632+U635+U643</f>
        <v>0</v>
      </c>
      <c r="V607" s="96">
        <f t="shared" si="415"/>
        <v>0</v>
      </c>
      <c r="W607" s="96">
        <f t="shared" si="415"/>
        <v>0</v>
      </c>
      <c r="X607" s="96">
        <f t="shared" si="415"/>
        <v>0</v>
      </c>
      <c r="Y607" s="96">
        <f t="shared" si="415"/>
        <v>0</v>
      </c>
      <c r="Z607" s="96">
        <f t="shared" si="415"/>
        <v>0</v>
      </c>
      <c r="AA607" s="96">
        <f t="shared" si="415"/>
        <v>0</v>
      </c>
      <c r="AB607" s="96">
        <f t="shared" si="415"/>
        <v>77920078</v>
      </c>
      <c r="AC607" s="96">
        <f t="shared" si="415"/>
        <v>0</v>
      </c>
      <c r="AD607" s="96">
        <f t="shared" si="388"/>
        <v>77920078</v>
      </c>
      <c r="AE607" s="96">
        <f>+AE608+AE615+AE632+AE635+AE643</f>
        <v>0</v>
      </c>
      <c r="AF607" s="96">
        <f>+AF608+AF615+AF632+AF635+AF643</f>
        <v>0</v>
      </c>
      <c r="AG607" s="96">
        <f t="shared" si="389"/>
        <v>0</v>
      </c>
      <c r="AH607" s="96">
        <f>+AH608+AH615+AH632+AH635+AH643</f>
        <v>77920078</v>
      </c>
      <c r="AI607" s="96">
        <f>+AI608+AI615+AI632+AI635+AI643</f>
        <v>0</v>
      </c>
      <c r="AJ607" s="96">
        <f t="shared" si="390"/>
        <v>77920078</v>
      </c>
      <c r="AK607" s="96">
        <f>+AK608+AK615+AK632+AK635+AK643</f>
        <v>0</v>
      </c>
      <c r="AL607" s="96">
        <f>+AL608+AL615+AL632+AL635+AL643</f>
        <v>0</v>
      </c>
      <c r="AM607" s="96">
        <f t="shared" si="391"/>
        <v>0</v>
      </c>
      <c r="AN607" s="96">
        <f>+AN608+AN615+AN632+AN635+AN643</f>
        <v>0</v>
      </c>
      <c r="AO607" s="96">
        <f>+AO608+AO615+AO632+AO635+AO643</f>
        <v>0</v>
      </c>
      <c r="AP607" s="96">
        <f t="shared" si="392"/>
        <v>0</v>
      </c>
      <c r="AQ607" s="96">
        <f>+AQ608+AQ615+AQ632+AQ635+AQ643</f>
        <v>0</v>
      </c>
      <c r="AR607" s="96">
        <f>+AR608+AR615+AR632+AR635+AR643</f>
        <v>0</v>
      </c>
      <c r="AS607" s="96">
        <f t="shared" si="393"/>
        <v>0</v>
      </c>
      <c r="AT607" s="96"/>
      <c r="AU607" s="96"/>
      <c r="AV607" s="96"/>
      <c r="AW607" s="96"/>
      <c r="AX607" s="96"/>
      <c r="AY607" s="96"/>
      <c r="AZ607" s="96"/>
      <c r="BA607" s="96"/>
    </row>
    <row r="608" spans="2:53" ht="29.25" hidden="1">
      <c r="B608" s="73" t="str">
        <f t="shared" si="409"/>
        <v>14750005100</v>
      </c>
      <c r="C608" s="127">
        <v>2023</v>
      </c>
      <c r="D608" s="127">
        <v>15</v>
      </c>
      <c r="E608" s="127">
        <v>1</v>
      </c>
      <c r="F608" s="127">
        <v>4</v>
      </c>
      <c r="G608" s="127">
        <v>7</v>
      </c>
      <c r="H608" s="127">
        <v>5000</v>
      </c>
      <c r="I608" s="127">
        <v>5100</v>
      </c>
      <c r="J608" s="127"/>
      <c r="K608" s="186"/>
      <c r="L608" s="186"/>
      <c r="M608" s="101" t="s">
        <v>131</v>
      </c>
      <c r="N608" s="102">
        <f>+N609+N613</f>
        <v>0</v>
      </c>
      <c r="O608" s="102">
        <f>+O609+O613</f>
        <v>0</v>
      </c>
      <c r="P608" s="102">
        <f t="shared" si="398"/>
        <v>0</v>
      </c>
      <c r="Q608" s="103"/>
      <c r="R608" s="104"/>
      <c r="S608" s="104"/>
      <c r="T608" s="102">
        <f>+T609+T613</f>
        <v>0</v>
      </c>
      <c r="U608" s="102">
        <f t="shared" ref="U608:AC608" si="416">+U609+U613</f>
        <v>0</v>
      </c>
      <c r="V608" s="102">
        <f t="shared" si="416"/>
        <v>0</v>
      </c>
      <c r="W608" s="102">
        <f t="shared" si="416"/>
        <v>0</v>
      </c>
      <c r="X608" s="102">
        <f t="shared" si="416"/>
        <v>0</v>
      </c>
      <c r="Y608" s="102">
        <f t="shared" si="416"/>
        <v>0</v>
      </c>
      <c r="Z608" s="102">
        <f t="shared" si="416"/>
        <v>0</v>
      </c>
      <c r="AA608" s="102">
        <f t="shared" si="416"/>
        <v>0</v>
      </c>
      <c r="AB608" s="102">
        <f t="shared" si="416"/>
        <v>0</v>
      </c>
      <c r="AC608" s="102">
        <f t="shared" si="416"/>
        <v>0</v>
      </c>
      <c r="AD608" s="102">
        <f t="shared" si="388"/>
        <v>0</v>
      </c>
      <c r="AE608" s="102">
        <f>+AE609+AE613</f>
        <v>0</v>
      </c>
      <c r="AF608" s="102">
        <f>+AF609+AF613</f>
        <v>0</v>
      </c>
      <c r="AG608" s="102">
        <f t="shared" si="389"/>
        <v>0</v>
      </c>
      <c r="AH608" s="102">
        <f>+AH609+AH613</f>
        <v>0</v>
      </c>
      <c r="AI608" s="102">
        <f>+AI609+AI613</f>
        <v>0</v>
      </c>
      <c r="AJ608" s="102">
        <f t="shared" si="390"/>
        <v>0</v>
      </c>
      <c r="AK608" s="102">
        <f>+AK609+AK613</f>
        <v>0</v>
      </c>
      <c r="AL608" s="102">
        <f>+AL609+AL613</f>
        <v>0</v>
      </c>
      <c r="AM608" s="102">
        <f t="shared" si="391"/>
        <v>0</v>
      </c>
      <c r="AN608" s="102">
        <f>+AN609+AN613</f>
        <v>0</v>
      </c>
      <c r="AO608" s="102">
        <f>+AO609+AO613</f>
        <v>0</v>
      </c>
      <c r="AP608" s="102">
        <f t="shared" si="392"/>
        <v>0</v>
      </c>
      <c r="AQ608" s="102">
        <f>+AQ609+AQ613</f>
        <v>0</v>
      </c>
      <c r="AR608" s="102">
        <f>+AR609+AR613</f>
        <v>0</v>
      </c>
      <c r="AS608" s="102">
        <f t="shared" si="393"/>
        <v>0</v>
      </c>
      <c r="AT608" s="102"/>
      <c r="AU608" s="102"/>
      <c r="AV608" s="102"/>
      <c r="AW608" s="102"/>
      <c r="AX608" s="102"/>
      <c r="AY608" s="102"/>
      <c r="AZ608" s="102"/>
      <c r="BA608" s="102"/>
    </row>
    <row r="609" spans="2:53" ht="58.5" hidden="1">
      <c r="B609" s="73" t="str">
        <f t="shared" si="409"/>
        <v>14750005100515</v>
      </c>
      <c r="C609" s="130">
        <v>2023</v>
      </c>
      <c r="D609" s="130">
        <v>15</v>
      </c>
      <c r="E609" s="130">
        <v>1</v>
      </c>
      <c r="F609" s="130">
        <v>4</v>
      </c>
      <c r="G609" s="130">
        <v>7</v>
      </c>
      <c r="H609" s="130">
        <v>5000</v>
      </c>
      <c r="I609" s="130">
        <v>5100</v>
      </c>
      <c r="J609" s="130">
        <v>515</v>
      </c>
      <c r="K609" s="187"/>
      <c r="L609" s="187"/>
      <c r="M609" s="107" t="s">
        <v>132</v>
      </c>
      <c r="N609" s="108">
        <f>SUM(N610:N612)</f>
        <v>0</v>
      </c>
      <c r="O609" s="108">
        <f>SUM(O610:O612)</f>
        <v>0</v>
      </c>
      <c r="P609" s="108">
        <f t="shared" si="398"/>
        <v>0</v>
      </c>
      <c r="Q609" s="109"/>
      <c r="R609" s="110"/>
      <c r="S609" s="110"/>
      <c r="T609" s="108">
        <f>SUM(T610:T612)</f>
        <v>0</v>
      </c>
      <c r="U609" s="108">
        <f t="shared" ref="U609:AC609" si="417">SUM(U610:U612)</f>
        <v>0</v>
      </c>
      <c r="V609" s="108">
        <f t="shared" si="417"/>
        <v>0</v>
      </c>
      <c r="W609" s="108">
        <f t="shared" si="417"/>
        <v>0</v>
      </c>
      <c r="X609" s="108">
        <f t="shared" si="417"/>
        <v>0</v>
      </c>
      <c r="Y609" s="108">
        <f t="shared" si="417"/>
        <v>0</v>
      </c>
      <c r="Z609" s="108">
        <f t="shared" si="417"/>
        <v>0</v>
      </c>
      <c r="AA609" s="108">
        <f t="shared" si="417"/>
        <v>0</v>
      </c>
      <c r="AB609" s="108">
        <f t="shared" si="417"/>
        <v>0</v>
      </c>
      <c r="AC609" s="108">
        <f t="shared" si="417"/>
        <v>0</v>
      </c>
      <c r="AD609" s="108">
        <f t="shared" si="388"/>
        <v>0</v>
      </c>
      <c r="AE609" s="108">
        <f>SUM(AE610:AE612)</f>
        <v>0</v>
      </c>
      <c r="AF609" s="108">
        <f>SUM(AF610:AF612)</f>
        <v>0</v>
      </c>
      <c r="AG609" s="108">
        <f t="shared" si="389"/>
        <v>0</v>
      </c>
      <c r="AH609" s="108">
        <f>SUM(AH610:AH612)</f>
        <v>0</v>
      </c>
      <c r="AI609" s="108">
        <f>SUM(AI610:AI612)</f>
        <v>0</v>
      </c>
      <c r="AJ609" s="108">
        <f t="shared" si="390"/>
        <v>0</v>
      </c>
      <c r="AK609" s="108">
        <f>SUM(AK610:AK612)</f>
        <v>0</v>
      </c>
      <c r="AL609" s="108">
        <f>SUM(AL610:AL612)</f>
        <v>0</v>
      </c>
      <c r="AM609" s="108">
        <f t="shared" si="391"/>
        <v>0</v>
      </c>
      <c r="AN609" s="108">
        <f>SUM(AN610:AN612)</f>
        <v>0</v>
      </c>
      <c r="AO609" s="108">
        <f>SUM(AO610:AO612)</f>
        <v>0</v>
      </c>
      <c r="AP609" s="108">
        <f t="shared" si="392"/>
        <v>0</v>
      </c>
      <c r="AQ609" s="108">
        <f>SUM(AQ610:AQ612)</f>
        <v>0</v>
      </c>
      <c r="AR609" s="108">
        <f>SUM(AR610:AR612)</f>
        <v>0</v>
      </c>
      <c r="AS609" s="108">
        <f t="shared" si="393"/>
        <v>0</v>
      </c>
      <c r="AT609" s="108"/>
      <c r="AU609" s="108"/>
      <c r="AV609" s="108"/>
      <c r="AW609" s="108"/>
      <c r="AX609" s="108"/>
      <c r="AY609" s="108"/>
      <c r="AZ609" s="108"/>
      <c r="BA609" s="108"/>
    </row>
    <row r="610" spans="2:53" ht="29.25" hidden="1">
      <c r="B610" s="73" t="str">
        <f t="shared" si="409"/>
        <v>147500051005151</v>
      </c>
      <c r="C610" s="37">
        <v>2023</v>
      </c>
      <c r="D610" s="37">
        <v>15</v>
      </c>
      <c r="E610" s="37">
        <v>1</v>
      </c>
      <c r="F610" s="37">
        <v>4</v>
      </c>
      <c r="G610" s="37">
        <v>7</v>
      </c>
      <c r="H610" s="37">
        <v>5000</v>
      </c>
      <c r="I610" s="37">
        <v>5100</v>
      </c>
      <c r="J610" s="37">
        <v>515</v>
      </c>
      <c r="K610" s="133">
        <v>1</v>
      </c>
      <c r="L610" s="133"/>
      <c r="M610" s="113" t="s">
        <v>500</v>
      </c>
      <c r="N610" s="114">
        <f>IFERROR(VLOOKUP($B610,[5]MEX!$B$51:$S$1084,13,0),0)</f>
        <v>0</v>
      </c>
      <c r="O610" s="114">
        <f>IFERROR(VLOOKUP($B610,[5]MEX!$B$51:$S$1084,14,0),0)</f>
        <v>0</v>
      </c>
      <c r="P610" s="114">
        <f t="shared" si="398"/>
        <v>0</v>
      </c>
      <c r="Q610" s="115" t="s">
        <v>60</v>
      </c>
      <c r="R610" s="116">
        <f>IFERROR(VLOOKUP($B610,[5]MEX!$B$51:$S$1084,17,0),0)</f>
        <v>0</v>
      </c>
      <c r="S610" s="116">
        <f>IFERROR(VLOOKUP($B610,[5]MEX!$B$51:$S$1084,18,0),0)</f>
        <v>0</v>
      </c>
      <c r="T610" s="114">
        <v>0</v>
      </c>
      <c r="U610" s="114">
        <v>0</v>
      </c>
      <c r="V610" s="114">
        <v>0</v>
      </c>
      <c r="W610" s="114">
        <v>0</v>
      </c>
      <c r="X610" s="114">
        <v>0</v>
      </c>
      <c r="Y610" s="114">
        <v>0</v>
      </c>
      <c r="Z610" s="114">
        <v>0</v>
      </c>
      <c r="AA610" s="114">
        <v>0</v>
      </c>
      <c r="AB610" s="114">
        <f t="shared" ref="AB610:AC612" si="418">N610+T610-X610</f>
        <v>0</v>
      </c>
      <c r="AC610" s="114">
        <f t="shared" si="418"/>
        <v>0</v>
      </c>
      <c r="AD610" s="114">
        <f t="shared" si="388"/>
        <v>0</v>
      </c>
      <c r="AE610" s="114">
        <v>0</v>
      </c>
      <c r="AF610" s="114">
        <v>0</v>
      </c>
      <c r="AG610" s="114">
        <f t="shared" si="389"/>
        <v>0</v>
      </c>
      <c r="AH610" s="114">
        <v>0</v>
      </c>
      <c r="AI610" s="114">
        <v>0</v>
      </c>
      <c r="AJ610" s="114">
        <f t="shared" si="390"/>
        <v>0</v>
      </c>
      <c r="AK610" s="114">
        <v>0</v>
      </c>
      <c r="AL610" s="114">
        <v>0</v>
      </c>
      <c r="AM610" s="114">
        <f t="shared" si="391"/>
        <v>0</v>
      </c>
      <c r="AN610" s="114">
        <v>0</v>
      </c>
      <c r="AO610" s="114">
        <v>0</v>
      </c>
      <c r="AP610" s="114">
        <f t="shared" si="392"/>
        <v>0</v>
      </c>
      <c r="AQ610" s="114">
        <f t="shared" ref="AQ610:AR612" si="419">AB610-AE610-AH610-AK610-AN610</f>
        <v>0</v>
      </c>
      <c r="AR610" s="114">
        <f t="shared" si="419"/>
        <v>0</v>
      </c>
      <c r="AS610" s="114">
        <f t="shared" si="393"/>
        <v>0</v>
      </c>
      <c r="AT610" s="114">
        <f t="shared" ref="AT610:AU612" si="420">R610+V610-Z610</f>
        <v>0</v>
      </c>
      <c r="AU610" s="114">
        <f t="shared" si="420"/>
        <v>0</v>
      </c>
      <c r="AV610" s="114">
        <v>0</v>
      </c>
      <c r="AW610" s="114">
        <v>0</v>
      </c>
      <c r="AX610" s="114">
        <v>0</v>
      </c>
      <c r="AY610" s="114">
        <v>0</v>
      </c>
      <c r="AZ610" s="114">
        <f t="shared" si="394"/>
        <v>0</v>
      </c>
      <c r="BA610" s="114">
        <f t="shared" si="394"/>
        <v>0</v>
      </c>
    </row>
    <row r="611" spans="2:53" ht="29.25" hidden="1">
      <c r="B611" s="73" t="str">
        <f t="shared" si="409"/>
        <v>147500051005152</v>
      </c>
      <c r="C611" s="37">
        <v>2023</v>
      </c>
      <c r="D611" s="37">
        <v>15</v>
      </c>
      <c r="E611" s="37">
        <v>1</v>
      </c>
      <c r="F611" s="37">
        <v>4</v>
      </c>
      <c r="G611" s="37">
        <v>7</v>
      </c>
      <c r="H611" s="37">
        <v>5000</v>
      </c>
      <c r="I611" s="37">
        <v>5100</v>
      </c>
      <c r="J611" s="37">
        <v>515</v>
      </c>
      <c r="K611" s="133">
        <v>2</v>
      </c>
      <c r="L611" s="133"/>
      <c r="M611" s="113" t="s">
        <v>501</v>
      </c>
      <c r="N611" s="114">
        <f>IFERROR(VLOOKUP($B611,[5]MEX!$B$51:$S$1084,13,0),0)</f>
        <v>0</v>
      </c>
      <c r="O611" s="114">
        <f>IFERROR(VLOOKUP($B611,[5]MEX!$B$51:$S$1084,14,0),0)</f>
        <v>0</v>
      </c>
      <c r="P611" s="114">
        <f t="shared" si="398"/>
        <v>0</v>
      </c>
      <c r="Q611" s="115" t="s">
        <v>60</v>
      </c>
      <c r="R611" s="116">
        <f>IFERROR(VLOOKUP($B611,[5]MEX!$B$51:$S$1084,17,0),0)</f>
        <v>0</v>
      </c>
      <c r="S611" s="116">
        <f>IFERROR(VLOOKUP($B611,[5]MEX!$B$51:$S$1084,18,0),0)</f>
        <v>0</v>
      </c>
      <c r="T611" s="114">
        <v>0</v>
      </c>
      <c r="U611" s="114">
        <v>0</v>
      </c>
      <c r="V611" s="114">
        <v>0</v>
      </c>
      <c r="W611" s="114">
        <v>0</v>
      </c>
      <c r="X611" s="114">
        <v>0</v>
      </c>
      <c r="Y611" s="114">
        <v>0</v>
      </c>
      <c r="Z611" s="114">
        <v>0</v>
      </c>
      <c r="AA611" s="114">
        <v>0</v>
      </c>
      <c r="AB611" s="114">
        <f t="shared" si="418"/>
        <v>0</v>
      </c>
      <c r="AC611" s="114">
        <f t="shared" si="418"/>
        <v>0</v>
      </c>
      <c r="AD611" s="114">
        <f t="shared" si="388"/>
        <v>0</v>
      </c>
      <c r="AE611" s="114">
        <v>0</v>
      </c>
      <c r="AF611" s="114">
        <v>0</v>
      </c>
      <c r="AG611" s="114">
        <f t="shared" si="389"/>
        <v>0</v>
      </c>
      <c r="AH611" s="114">
        <v>0</v>
      </c>
      <c r="AI611" s="114">
        <v>0</v>
      </c>
      <c r="AJ611" s="114">
        <f t="shared" si="390"/>
        <v>0</v>
      </c>
      <c r="AK611" s="114">
        <v>0</v>
      </c>
      <c r="AL611" s="114">
        <v>0</v>
      </c>
      <c r="AM611" s="114">
        <f t="shared" si="391"/>
        <v>0</v>
      </c>
      <c r="AN611" s="114">
        <v>0</v>
      </c>
      <c r="AO611" s="114">
        <v>0</v>
      </c>
      <c r="AP611" s="114">
        <f t="shared" si="392"/>
        <v>0</v>
      </c>
      <c r="AQ611" s="114">
        <f t="shared" si="419"/>
        <v>0</v>
      </c>
      <c r="AR611" s="114">
        <f t="shared" si="419"/>
        <v>0</v>
      </c>
      <c r="AS611" s="114">
        <f t="shared" si="393"/>
        <v>0</v>
      </c>
      <c r="AT611" s="114">
        <f t="shared" si="420"/>
        <v>0</v>
      </c>
      <c r="AU611" s="114">
        <f t="shared" si="420"/>
        <v>0</v>
      </c>
      <c r="AV611" s="114">
        <v>0</v>
      </c>
      <c r="AW611" s="114">
        <v>0</v>
      </c>
      <c r="AX611" s="114">
        <v>0</v>
      </c>
      <c r="AY611" s="114">
        <v>0</v>
      </c>
      <c r="AZ611" s="114">
        <f t="shared" si="394"/>
        <v>0</v>
      </c>
      <c r="BA611" s="114">
        <f t="shared" si="394"/>
        <v>0</v>
      </c>
    </row>
    <row r="612" spans="2:53" ht="29.25" hidden="1">
      <c r="B612" s="73" t="str">
        <f t="shared" si="409"/>
        <v>147500051005153</v>
      </c>
      <c r="C612" s="37">
        <v>2023</v>
      </c>
      <c r="D612" s="37">
        <v>15</v>
      </c>
      <c r="E612" s="37">
        <v>1</v>
      </c>
      <c r="F612" s="37">
        <v>4</v>
      </c>
      <c r="G612" s="37">
        <v>7</v>
      </c>
      <c r="H612" s="37">
        <v>5000</v>
      </c>
      <c r="I612" s="37">
        <v>5100</v>
      </c>
      <c r="J612" s="37">
        <v>515</v>
      </c>
      <c r="K612" s="133">
        <v>3</v>
      </c>
      <c r="L612" s="133"/>
      <c r="M612" s="113" t="s">
        <v>502</v>
      </c>
      <c r="N612" s="114">
        <f>IFERROR(VLOOKUP($B612,[5]MEX!$B$51:$S$1084,13,0),0)</f>
        <v>0</v>
      </c>
      <c r="O612" s="114">
        <f>IFERROR(VLOOKUP($B612,[5]MEX!$B$51:$S$1084,14,0),0)</f>
        <v>0</v>
      </c>
      <c r="P612" s="114">
        <f t="shared" si="398"/>
        <v>0</v>
      </c>
      <c r="Q612" s="115" t="s">
        <v>60</v>
      </c>
      <c r="R612" s="116">
        <f>IFERROR(VLOOKUP($B612,[5]MEX!$B$51:$S$1084,17,0),0)</f>
        <v>0</v>
      </c>
      <c r="S612" s="116">
        <f>IFERROR(VLOOKUP($B612,[5]MEX!$B$51:$S$1084,18,0),0)</f>
        <v>0</v>
      </c>
      <c r="T612" s="114">
        <v>0</v>
      </c>
      <c r="U612" s="114">
        <v>0</v>
      </c>
      <c r="V612" s="114">
        <v>0</v>
      </c>
      <c r="W612" s="114">
        <v>0</v>
      </c>
      <c r="X612" s="114">
        <v>0</v>
      </c>
      <c r="Y612" s="114">
        <v>0</v>
      </c>
      <c r="Z612" s="114">
        <v>0</v>
      </c>
      <c r="AA612" s="114">
        <v>0</v>
      </c>
      <c r="AB612" s="114">
        <f t="shared" si="418"/>
        <v>0</v>
      </c>
      <c r="AC612" s="114">
        <f t="shared" si="418"/>
        <v>0</v>
      </c>
      <c r="AD612" s="114">
        <f t="shared" si="388"/>
        <v>0</v>
      </c>
      <c r="AE612" s="114">
        <v>0</v>
      </c>
      <c r="AF612" s="114">
        <v>0</v>
      </c>
      <c r="AG612" s="114">
        <f t="shared" si="389"/>
        <v>0</v>
      </c>
      <c r="AH612" s="114">
        <v>0</v>
      </c>
      <c r="AI612" s="114">
        <v>0</v>
      </c>
      <c r="AJ612" s="114">
        <f t="shared" si="390"/>
        <v>0</v>
      </c>
      <c r="AK612" s="114">
        <v>0</v>
      </c>
      <c r="AL612" s="114">
        <v>0</v>
      </c>
      <c r="AM612" s="114">
        <f t="shared" si="391"/>
        <v>0</v>
      </c>
      <c r="AN612" s="114">
        <v>0</v>
      </c>
      <c r="AO612" s="114">
        <v>0</v>
      </c>
      <c r="AP612" s="114">
        <f t="shared" si="392"/>
        <v>0</v>
      </c>
      <c r="AQ612" s="114">
        <f t="shared" si="419"/>
        <v>0</v>
      </c>
      <c r="AR612" s="114">
        <f t="shared" si="419"/>
        <v>0</v>
      </c>
      <c r="AS612" s="114">
        <f t="shared" si="393"/>
        <v>0</v>
      </c>
      <c r="AT612" s="114">
        <f t="shared" si="420"/>
        <v>0</v>
      </c>
      <c r="AU612" s="114">
        <f t="shared" si="420"/>
        <v>0</v>
      </c>
      <c r="AV612" s="114">
        <v>0</v>
      </c>
      <c r="AW612" s="114">
        <v>0</v>
      </c>
      <c r="AX612" s="114">
        <v>0</v>
      </c>
      <c r="AY612" s="114">
        <v>0</v>
      </c>
      <c r="AZ612" s="114">
        <f t="shared" si="394"/>
        <v>0</v>
      </c>
      <c r="BA612" s="114">
        <f t="shared" si="394"/>
        <v>0</v>
      </c>
    </row>
    <row r="613" spans="2:53" ht="29.25" hidden="1">
      <c r="B613" s="73" t="str">
        <f t="shared" si="409"/>
        <v>14750005100519</v>
      </c>
      <c r="C613" s="130">
        <v>2023</v>
      </c>
      <c r="D613" s="130">
        <v>15</v>
      </c>
      <c r="E613" s="130">
        <v>1</v>
      </c>
      <c r="F613" s="130">
        <v>4</v>
      </c>
      <c r="G613" s="130">
        <v>7</v>
      </c>
      <c r="H613" s="130">
        <v>5000</v>
      </c>
      <c r="I613" s="130">
        <v>5100</v>
      </c>
      <c r="J613" s="130">
        <v>519</v>
      </c>
      <c r="K613" s="187"/>
      <c r="L613" s="187"/>
      <c r="M613" s="107" t="s">
        <v>193</v>
      </c>
      <c r="N613" s="108">
        <f>+N614</f>
        <v>0</v>
      </c>
      <c r="O613" s="108">
        <f>+O614</f>
        <v>0</v>
      </c>
      <c r="P613" s="108">
        <f t="shared" si="398"/>
        <v>0</v>
      </c>
      <c r="Q613" s="109"/>
      <c r="R613" s="110"/>
      <c r="S613" s="110"/>
      <c r="T613" s="108">
        <f>+T614</f>
        <v>0</v>
      </c>
      <c r="U613" s="108">
        <f t="shared" ref="U613:AC613" si="421">+U614</f>
        <v>0</v>
      </c>
      <c r="V613" s="108">
        <f t="shared" si="421"/>
        <v>0</v>
      </c>
      <c r="W613" s="108">
        <f t="shared" si="421"/>
        <v>0</v>
      </c>
      <c r="X613" s="108">
        <f t="shared" si="421"/>
        <v>0</v>
      </c>
      <c r="Y613" s="108">
        <f t="shared" si="421"/>
        <v>0</v>
      </c>
      <c r="Z613" s="108">
        <f t="shared" si="421"/>
        <v>0</v>
      </c>
      <c r="AA613" s="108">
        <f t="shared" si="421"/>
        <v>0</v>
      </c>
      <c r="AB613" s="108">
        <f t="shared" si="421"/>
        <v>0</v>
      </c>
      <c r="AC613" s="108">
        <f t="shared" si="421"/>
        <v>0</v>
      </c>
      <c r="AD613" s="108">
        <f t="shared" si="388"/>
        <v>0</v>
      </c>
      <c r="AE613" s="108">
        <f>+AE614</f>
        <v>0</v>
      </c>
      <c r="AF613" s="108">
        <f>+AF614</f>
        <v>0</v>
      </c>
      <c r="AG613" s="108">
        <f t="shared" si="389"/>
        <v>0</v>
      </c>
      <c r="AH613" s="108">
        <f>+AH614</f>
        <v>0</v>
      </c>
      <c r="AI613" s="108">
        <f>+AI614</f>
        <v>0</v>
      </c>
      <c r="AJ613" s="108">
        <f t="shared" si="390"/>
        <v>0</v>
      </c>
      <c r="AK613" s="108">
        <f>+AK614</f>
        <v>0</v>
      </c>
      <c r="AL613" s="108">
        <f>+AL614</f>
        <v>0</v>
      </c>
      <c r="AM613" s="108">
        <f t="shared" si="391"/>
        <v>0</v>
      </c>
      <c r="AN613" s="108">
        <f>+AN614</f>
        <v>0</v>
      </c>
      <c r="AO613" s="108">
        <f>+AO614</f>
        <v>0</v>
      </c>
      <c r="AP613" s="108">
        <f t="shared" si="392"/>
        <v>0</v>
      </c>
      <c r="AQ613" s="108">
        <f>+AQ614</f>
        <v>0</v>
      </c>
      <c r="AR613" s="108">
        <f>+AR614</f>
        <v>0</v>
      </c>
      <c r="AS613" s="108">
        <f t="shared" si="393"/>
        <v>0</v>
      </c>
      <c r="AT613" s="108"/>
      <c r="AU613" s="108"/>
      <c r="AV613" s="108"/>
      <c r="AW613" s="108"/>
      <c r="AX613" s="108"/>
      <c r="AY613" s="108"/>
      <c r="AZ613" s="108"/>
      <c r="BA613" s="108"/>
    </row>
    <row r="614" spans="2:53" ht="29.25" hidden="1">
      <c r="B614" s="73" t="str">
        <f t="shared" si="409"/>
        <v>147500051005191</v>
      </c>
      <c r="C614" s="37">
        <v>2023</v>
      </c>
      <c r="D614" s="37">
        <v>15</v>
      </c>
      <c r="E614" s="37">
        <v>1</v>
      </c>
      <c r="F614" s="37">
        <v>4</v>
      </c>
      <c r="G614" s="37">
        <v>7</v>
      </c>
      <c r="H614" s="37">
        <v>5000</v>
      </c>
      <c r="I614" s="37">
        <v>5100</v>
      </c>
      <c r="J614" s="37">
        <v>519</v>
      </c>
      <c r="K614" s="133">
        <v>1</v>
      </c>
      <c r="L614" s="133"/>
      <c r="M614" s="113" t="s">
        <v>503</v>
      </c>
      <c r="N614" s="114">
        <f>IFERROR(VLOOKUP($B614,[5]MEX!$B$51:$S$1084,13,0),0)</f>
        <v>0</v>
      </c>
      <c r="O614" s="114">
        <f>IFERROR(VLOOKUP($B614,[5]MEX!$B$51:$S$1084,14,0),0)</f>
        <v>0</v>
      </c>
      <c r="P614" s="114">
        <f t="shared" si="398"/>
        <v>0</v>
      </c>
      <c r="Q614" s="115" t="s">
        <v>60</v>
      </c>
      <c r="R614" s="116">
        <f>IFERROR(VLOOKUP($B614,[5]MEX!$B$51:$S$1084,17,0),0)</f>
        <v>0</v>
      </c>
      <c r="S614" s="116">
        <f>IFERROR(VLOOKUP($B614,[5]MEX!$B$51:$S$1084,18,0),0)</f>
        <v>0</v>
      </c>
      <c r="T614" s="114">
        <v>0</v>
      </c>
      <c r="U614" s="114">
        <v>0</v>
      </c>
      <c r="V614" s="114">
        <v>0</v>
      </c>
      <c r="W614" s="114">
        <v>0</v>
      </c>
      <c r="X614" s="114">
        <v>0</v>
      </c>
      <c r="Y614" s="114">
        <v>0</v>
      </c>
      <c r="Z614" s="114">
        <v>0</v>
      </c>
      <c r="AA614" s="114">
        <v>0</v>
      </c>
      <c r="AB614" s="114">
        <f>N614+T614-X614</f>
        <v>0</v>
      </c>
      <c r="AC614" s="114">
        <f>O614+U614-Y614</f>
        <v>0</v>
      </c>
      <c r="AD614" s="114">
        <f t="shared" si="388"/>
        <v>0</v>
      </c>
      <c r="AE614" s="114">
        <v>0</v>
      </c>
      <c r="AF614" s="114">
        <v>0</v>
      </c>
      <c r="AG614" s="114">
        <f t="shared" si="389"/>
        <v>0</v>
      </c>
      <c r="AH614" s="114">
        <v>0</v>
      </c>
      <c r="AI614" s="114">
        <v>0</v>
      </c>
      <c r="AJ614" s="114">
        <f t="shared" si="390"/>
        <v>0</v>
      </c>
      <c r="AK614" s="114">
        <v>0</v>
      </c>
      <c r="AL614" s="114">
        <v>0</v>
      </c>
      <c r="AM614" s="114">
        <f t="shared" si="391"/>
        <v>0</v>
      </c>
      <c r="AN614" s="114">
        <v>0</v>
      </c>
      <c r="AO614" s="114">
        <v>0</v>
      </c>
      <c r="AP614" s="114">
        <f t="shared" si="392"/>
        <v>0</v>
      </c>
      <c r="AQ614" s="114">
        <f>AB614-AE614-AH614-AK614-AN614</f>
        <v>0</v>
      </c>
      <c r="AR614" s="114">
        <f>AC614-AF614-AI614-AL614-AO614</f>
        <v>0</v>
      </c>
      <c r="AS614" s="114">
        <f t="shared" si="393"/>
        <v>0</v>
      </c>
      <c r="AT614" s="114">
        <f>R614+V614-Z614</f>
        <v>0</v>
      </c>
      <c r="AU614" s="114">
        <f>S614+W614-AA614</f>
        <v>0</v>
      </c>
      <c r="AV614" s="114">
        <v>0</v>
      </c>
      <c r="AW614" s="114">
        <v>0</v>
      </c>
      <c r="AX614" s="114">
        <v>0</v>
      </c>
      <c r="AY614" s="114">
        <v>0</v>
      </c>
      <c r="AZ614" s="114">
        <f t="shared" si="394"/>
        <v>0</v>
      </c>
      <c r="BA614" s="114">
        <f t="shared" si="394"/>
        <v>0</v>
      </c>
    </row>
    <row r="615" spans="2:53" ht="29.25" hidden="1">
      <c r="B615" s="73" t="str">
        <f t="shared" si="409"/>
        <v>14750005200</v>
      </c>
      <c r="C615" s="127">
        <v>2023</v>
      </c>
      <c r="D615" s="127">
        <v>15</v>
      </c>
      <c r="E615" s="127">
        <v>1</v>
      </c>
      <c r="F615" s="127">
        <v>4</v>
      </c>
      <c r="G615" s="127">
        <v>7</v>
      </c>
      <c r="H615" s="127">
        <v>5000</v>
      </c>
      <c r="I615" s="127">
        <v>5200</v>
      </c>
      <c r="J615" s="127"/>
      <c r="K615" s="186" t="s">
        <v>46</v>
      </c>
      <c r="L615" s="186"/>
      <c r="M615" s="101" t="s">
        <v>134</v>
      </c>
      <c r="N615" s="102">
        <f>+N616+N618+N620</f>
        <v>0</v>
      </c>
      <c r="O615" s="102">
        <f>+O616+O618+O620</f>
        <v>0</v>
      </c>
      <c r="P615" s="102">
        <f t="shared" si="398"/>
        <v>0</v>
      </c>
      <c r="Q615" s="103"/>
      <c r="R615" s="104"/>
      <c r="S615" s="104"/>
      <c r="T615" s="102">
        <f>+T616+T618+T620</f>
        <v>0</v>
      </c>
      <c r="U615" s="102">
        <f t="shared" ref="U615:AC615" si="422">+U616+U618+U620</f>
        <v>0</v>
      </c>
      <c r="V615" s="102">
        <f t="shared" si="422"/>
        <v>0</v>
      </c>
      <c r="W615" s="102">
        <f t="shared" si="422"/>
        <v>0</v>
      </c>
      <c r="X615" s="102">
        <f t="shared" si="422"/>
        <v>0</v>
      </c>
      <c r="Y615" s="102">
        <f t="shared" si="422"/>
        <v>0</v>
      </c>
      <c r="Z615" s="102">
        <f t="shared" si="422"/>
        <v>0</v>
      </c>
      <c r="AA615" s="102">
        <f t="shared" si="422"/>
        <v>0</v>
      </c>
      <c r="AB615" s="102">
        <f t="shared" si="422"/>
        <v>0</v>
      </c>
      <c r="AC615" s="102">
        <f t="shared" si="422"/>
        <v>0</v>
      </c>
      <c r="AD615" s="102">
        <f t="shared" si="388"/>
        <v>0</v>
      </c>
      <c r="AE615" s="102">
        <f>+AE616+AE618+AE620</f>
        <v>0</v>
      </c>
      <c r="AF615" s="102">
        <f>+AF616+AF618+AF620</f>
        <v>0</v>
      </c>
      <c r="AG615" s="102">
        <f t="shared" si="389"/>
        <v>0</v>
      </c>
      <c r="AH615" s="102">
        <f>+AH616+AH618+AH620</f>
        <v>0</v>
      </c>
      <c r="AI615" s="102">
        <f>+AI616+AI618+AI620</f>
        <v>0</v>
      </c>
      <c r="AJ615" s="102">
        <f t="shared" si="390"/>
        <v>0</v>
      </c>
      <c r="AK615" s="102">
        <f>+AK616+AK618+AK620</f>
        <v>0</v>
      </c>
      <c r="AL615" s="102">
        <f>+AL616+AL618+AL620</f>
        <v>0</v>
      </c>
      <c r="AM615" s="102">
        <f t="shared" si="391"/>
        <v>0</v>
      </c>
      <c r="AN615" s="102">
        <f>+AN616+AN618+AN620</f>
        <v>0</v>
      </c>
      <c r="AO615" s="102">
        <f>+AO616+AO618+AO620</f>
        <v>0</v>
      </c>
      <c r="AP615" s="102">
        <f t="shared" si="392"/>
        <v>0</v>
      </c>
      <c r="AQ615" s="102">
        <f>+AQ616+AQ618+AQ620</f>
        <v>0</v>
      </c>
      <c r="AR615" s="102">
        <f>+AR616+AR618+AR620</f>
        <v>0</v>
      </c>
      <c r="AS615" s="102">
        <f t="shared" si="393"/>
        <v>0</v>
      </c>
      <c r="AT615" s="102"/>
      <c r="AU615" s="102"/>
      <c r="AV615" s="102"/>
      <c r="AW615" s="102"/>
      <c r="AX615" s="102"/>
      <c r="AY615" s="102"/>
      <c r="AZ615" s="102"/>
      <c r="BA615" s="102"/>
    </row>
    <row r="616" spans="2:53" ht="29.25" hidden="1">
      <c r="B616" s="73" t="str">
        <f t="shared" si="409"/>
        <v>14750005200521</v>
      </c>
      <c r="C616" s="130">
        <v>2023</v>
      </c>
      <c r="D616" s="130">
        <v>15</v>
      </c>
      <c r="E616" s="130">
        <v>1</v>
      </c>
      <c r="F616" s="130">
        <v>4</v>
      </c>
      <c r="G616" s="130">
        <v>7</v>
      </c>
      <c r="H616" s="130">
        <v>5000</v>
      </c>
      <c r="I616" s="130">
        <v>5200</v>
      </c>
      <c r="J616" s="130">
        <v>521</v>
      </c>
      <c r="K616" s="187"/>
      <c r="L616" s="187"/>
      <c r="M616" s="107" t="s">
        <v>196</v>
      </c>
      <c r="N616" s="108">
        <f>+N617</f>
        <v>0</v>
      </c>
      <c r="O616" s="108">
        <f>+O617</f>
        <v>0</v>
      </c>
      <c r="P616" s="108">
        <f t="shared" si="398"/>
        <v>0</v>
      </c>
      <c r="Q616" s="109"/>
      <c r="R616" s="110"/>
      <c r="S616" s="110"/>
      <c r="T616" s="108">
        <f>+T617</f>
        <v>0</v>
      </c>
      <c r="U616" s="108">
        <f t="shared" ref="U616:AC616" si="423">+U617</f>
        <v>0</v>
      </c>
      <c r="V616" s="108">
        <f t="shared" si="423"/>
        <v>0</v>
      </c>
      <c r="W616" s="108">
        <f t="shared" si="423"/>
        <v>0</v>
      </c>
      <c r="X616" s="108">
        <f t="shared" si="423"/>
        <v>0</v>
      </c>
      <c r="Y616" s="108">
        <f t="shared" si="423"/>
        <v>0</v>
      </c>
      <c r="Z616" s="108">
        <f t="shared" si="423"/>
        <v>0</v>
      </c>
      <c r="AA616" s="108">
        <f t="shared" si="423"/>
        <v>0</v>
      </c>
      <c r="AB616" s="108">
        <f t="shared" si="423"/>
        <v>0</v>
      </c>
      <c r="AC616" s="108">
        <f t="shared" si="423"/>
        <v>0</v>
      </c>
      <c r="AD616" s="108">
        <f t="shared" si="388"/>
        <v>0</v>
      </c>
      <c r="AE616" s="108">
        <f>+AE617</f>
        <v>0</v>
      </c>
      <c r="AF616" s="108">
        <f>+AF617</f>
        <v>0</v>
      </c>
      <c r="AG616" s="108">
        <f t="shared" si="389"/>
        <v>0</v>
      </c>
      <c r="AH616" s="108">
        <f>+AH617</f>
        <v>0</v>
      </c>
      <c r="AI616" s="108">
        <f>+AI617</f>
        <v>0</v>
      </c>
      <c r="AJ616" s="108">
        <f t="shared" si="390"/>
        <v>0</v>
      </c>
      <c r="AK616" s="108">
        <f>+AK617</f>
        <v>0</v>
      </c>
      <c r="AL616" s="108">
        <f>+AL617</f>
        <v>0</v>
      </c>
      <c r="AM616" s="108">
        <f t="shared" si="391"/>
        <v>0</v>
      </c>
      <c r="AN616" s="108">
        <f>+AN617</f>
        <v>0</v>
      </c>
      <c r="AO616" s="108">
        <f>+AO617</f>
        <v>0</v>
      </c>
      <c r="AP616" s="108">
        <f t="shared" si="392"/>
        <v>0</v>
      </c>
      <c r="AQ616" s="108">
        <f>+AQ617</f>
        <v>0</v>
      </c>
      <c r="AR616" s="108">
        <f>+AR617</f>
        <v>0</v>
      </c>
      <c r="AS616" s="108">
        <f t="shared" si="393"/>
        <v>0</v>
      </c>
      <c r="AT616" s="108"/>
      <c r="AU616" s="108"/>
      <c r="AV616" s="108"/>
      <c r="AW616" s="108"/>
      <c r="AX616" s="108"/>
      <c r="AY616" s="108"/>
      <c r="AZ616" s="108"/>
      <c r="BA616" s="108"/>
    </row>
    <row r="617" spans="2:53" ht="29.25" hidden="1">
      <c r="B617" s="73" t="str">
        <f t="shared" si="409"/>
        <v>147500052005211</v>
      </c>
      <c r="C617" s="37">
        <v>2023</v>
      </c>
      <c r="D617" s="37">
        <v>15</v>
      </c>
      <c r="E617" s="37">
        <v>1</v>
      </c>
      <c r="F617" s="37">
        <v>4</v>
      </c>
      <c r="G617" s="37">
        <v>7</v>
      </c>
      <c r="H617" s="37">
        <v>5000</v>
      </c>
      <c r="I617" s="37">
        <v>5200</v>
      </c>
      <c r="J617" s="37">
        <v>521</v>
      </c>
      <c r="K617" s="133">
        <v>1</v>
      </c>
      <c r="L617" s="133"/>
      <c r="M617" s="113" t="s">
        <v>504</v>
      </c>
      <c r="N617" s="114">
        <f>IFERROR(VLOOKUP($B617,[5]MEX!$B$51:$S$1084,13,0),0)</f>
        <v>0</v>
      </c>
      <c r="O617" s="114">
        <f>IFERROR(VLOOKUP($B617,[5]MEX!$B$51:$S$1084,14,0),0)</f>
        <v>0</v>
      </c>
      <c r="P617" s="114">
        <f t="shared" si="398"/>
        <v>0</v>
      </c>
      <c r="Q617" s="115" t="s">
        <v>60</v>
      </c>
      <c r="R617" s="116">
        <f>IFERROR(VLOOKUP($B617,[5]MEX!$B$51:$S$1084,17,0),0)</f>
        <v>0</v>
      </c>
      <c r="S617" s="116">
        <f>IFERROR(VLOOKUP($B617,[5]MEX!$B$51:$S$1084,18,0),0)</f>
        <v>0</v>
      </c>
      <c r="T617" s="114">
        <v>0</v>
      </c>
      <c r="U617" s="114">
        <v>0</v>
      </c>
      <c r="V617" s="114">
        <v>0</v>
      </c>
      <c r="W617" s="114">
        <v>0</v>
      </c>
      <c r="X617" s="114">
        <v>0</v>
      </c>
      <c r="Y617" s="114">
        <v>0</v>
      </c>
      <c r="Z617" s="114">
        <v>0</v>
      </c>
      <c r="AA617" s="114">
        <v>0</v>
      </c>
      <c r="AB617" s="114">
        <f>N617+T617-X617</f>
        <v>0</v>
      </c>
      <c r="AC617" s="114">
        <f>O617+U617-Y617</f>
        <v>0</v>
      </c>
      <c r="AD617" s="114">
        <f t="shared" si="388"/>
        <v>0</v>
      </c>
      <c r="AE617" s="114">
        <v>0</v>
      </c>
      <c r="AF617" s="114">
        <v>0</v>
      </c>
      <c r="AG617" s="114">
        <f t="shared" si="389"/>
        <v>0</v>
      </c>
      <c r="AH617" s="114">
        <v>0</v>
      </c>
      <c r="AI617" s="114">
        <v>0</v>
      </c>
      <c r="AJ617" s="114">
        <f t="shared" si="390"/>
        <v>0</v>
      </c>
      <c r="AK617" s="114">
        <v>0</v>
      </c>
      <c r="AL617" s="114">
        <v>0</v>
      </c>
      <c r="AM617" s="114">
        <f t="shared" si="391"/>
        <v>0</v>
      </c>
      <c r="AN617" s="114">
        <v>0</v>
      </c>
      <c r="AO617" s="114">
        <v>0</v>
      </c>
      <c r="AP617" s="114">
        <f t="shared" si="392"/>
        <v>0</v>
      </c>
      <c r="AQ617" s="114">
        <f>AB617-AE617-AH617-AK617-AN617</f>
        <v>0</v>
      </c>
      <c r="AR617" s="114">
        <f>AC617-AF617-AI617-AL617-AO617</f>
        <v>0</v>
      </c>
      <c r="AS617" s="114">
        <f t="shared" si="393"/>
        <v>0</v>
      </c>
      <c r="AT617" s="114">
        <f>R617+V617-Z617</f>
        <v>0</v>
      </c>
      <c r="AU617" s="114">
        <f>S617+W617-AA617</f>
        <v>0</v>
      </c>
      <c r="AV617" s="114">
        <v>0</v>
      </c>
      <c r="AW617" s="114">
        <v>0</v>
      </c>
      <c r="AX617" s="114">
        <v>0</v>
      </c>
      <c r="AY617" s="114">
        <v>0</v>
      </c>
      <c r="AZ617" s="114">
        <f t="shared" si="394"/>
        <v>0</v>
      </c>
      <c r="BA617" s="114">
        <f t="shared" si="394"/>
        <v>0</v>
      </c>
    </row>
    <row r="618" spans="2:53" ht="29.25" hidden="1">
      <c r="B618" s="73" t="str">
        <f t="shared" si="409"/>
        <v>14750005200523</v>
      </c>
      <c r="C618" s="130">
        <v>2023</v>
      </c>
      <c r="D618" s="130">
        <v>15</v>
      </c>
      <c r="E618" s="130">
        <v>1</v>
      </c>
      <c r="F618" s="130">
        <v>4</v>
      </c>
      <c r="G618" s="130">
        <v>7</v>
      </c>
      <c r="H618" s="130">
        <v>5000</v>
      </c>
      <c r="I618" s="130">
        <v>5200</v>
      </c>
      <c r="J618" s="130">
        <v>523</v>
      </c>
      <c r="K618" s="187"/>
      <c r="L618" s="187"/>
      <c r="M618" s="107" t="s">
        <v>135</v>
      </c>
      <c r="N618" s="108">
        <f>+N619</f>
        <v>0</v>
      </c>
      <c r="O618" s="108">
        <f>+O619</f>
        <v>0</v>
      </c>
      <c r="P618" s="108">
        <f t="shared" si="398"/>
        <v>0</v>
      </c>
      <c r="Q618" s="109"/>
      <c r="R618" s="110"/>
      <c r="S618" s="110"/>
      <c r="T618" s="108">
        <f>+T619</f>
        <v>0</v>
      </c>
      <c r="U618" s="108">
        <f t="shared" ref="U618:AC618" si="424">+U619</f>
        <v>0</v>
      </c>
      <c r="V618" s="108">
        <f t="shared" si="424"/>
        <v>0</v>
      </c>
      <c r="W618" s="108">
        <f t="shared" si="424"/>
        <v>0</v>
      </c>
      <c r="X618" s="108">
        <f t="shared" si="424"/>
        <v>0</v>
      </c>
      <c r="Y618" s="108">
        <f t="shared" si="424"/>
        <v>0</v>
      </c>
      <c r="Z618" s="108">
        <f t="shared" si="424"/>
        <v>0</v>
      </c>
      <c r="AA618" s="108">
        <f t="shared" si="424"/>
        <v>0</v>
      </c>
      <c r="AB618" s="108">
        <f t="shared" si="424"/>
        <v>0</v>
      </c>
      <c r="AC618" s="108">
        <f t="shared" si="424"/>
        <v>0</v>
      </c>
      <c r="AD618" s="108">
        <f t="shared" si="388"/>
        <v>0</v>
      </c>
      <c r="AE618" s="108">
        <f>+AE619</f>
        <v>0</v>
      </c>
      <c r="AF618" s="108">
        <f>+AF619</f>
        <v>0</v>
      </c>
      <c r="AG618" s="108">
        <f t="shared" si="389"/>
        <v>0</v>
      </c>
      <c r="AH618" s="108">
        <f>+AH619</f>
        <v>0</v>
      </c>
      <c r="AI618" s="108">
        <f>+AI619</f>
        <v>0</v>
      </c>
      <c r="AJ618" s="108">
        <f t="shared" si="390"/>
        <v>0</v>
      </c>
      <c r="AK618" s="108">
        <f>+AK619</f>
        <v>0</v>
      </c>
      <c r="AL618" s="108">
        <f>+AL619</f>
        <v>0</v>
      </c>
      <c r="AM618" s="108">
        <f t="shared" si="391"/>
        <v>0</v>
      </c>
      <c r="AN618" s="108">
        <f>+AN619</f>
        <v>0</v>
      </c>
      <c r="AO618" s="108">
        <f>+AO619</f>
        <v>0</v>
      </c>
      <c r="AP618" s="108">
        <f t="shared" si="392"/>
        <v>0</v>
      </c>
      <c r="AQ618" s="108">
        <f>+AQ619</f>
        <v>0</v>
      </c>
      <c r="AR618" s="108">
        <f>+AR619</f>
        <v>0</v>
      </c>
      <c r="AS618" s="108">
        <f t="shared" si="393"/>
        <v>0</v>
      </c>
      <c r="AT618" s="108"/>
      <c r="AU618" s="108"/>
      <c r="AV618" s="108"/>
      <c r="AW618" s="108"/>
      <c r="AX618" s="108"/>
      <c r="AY618" s="108"/>
      <c r="AZ618" s="108"/>
      <c r="BA618" s="108"/>
    </row>
    <row r="619" spans="2:53" ht="29.25" hidden="1">
      <c r="B619" s="73" t="str">
        <f t="shared" si="409"/>
        <v>147500052005231</v>
      </c>
      <c r="C619" s="37">
        <v>2023</v>
      </c>
      <c r="D619" s="37">
        <v>15</v>
      </c>
      <c r="E619" s="37">
        <v>1</v>
      </c>
      <c r="F619" s="37">
        <v>4</v>
      </c>
      <c r="G619" s="37">
        <v>7</v>
      </c>
      <c r="H619" s="37">
        <v>5000</v>
      </c>
      <c r="I619" s="37">
        <v>5200</v>
      </c>
      <c r="J619" s="37">
        <v>523</v>
      </c>
      <c r="K619" s="133">
        <v>1</v>
      </c>
      <c r="L619" s="133"/>
      <c r="M619" s="113" t="s">
        <v>139</v>
      </c>
      <c r="N619" s="114">
        <f>IFERROR(VLOOKUP($B619,[5]MEX!$B$51:$S$1084,13,0),0)</f>
        <v>0</v>
      </c>
      <c r="O619" s="114">
        <f>IFERROR(VLOOKUP($B619,[5]MEX!$B$51:$S$1084,14,0),0)</f>
        <v>0</v>
      </c>
      <c r="P619" s="114">
        <f t="shared" si="398"/>
        <v>0</v>
      </c>
      <c r="Q619" s="115" t="s">
        <v>60</v>
      </c>
      <c r="R619" s="116">
        <f>IFERROR(VLOOKUP($B619,[5]MEX!$B$51:$S$1084,17,0),0)</f>
        <v>0</v>
      </c>
      <c r="S619" s="116">
        <f>IFERROR(VLOOKUP($B619,[5]MEX!$B$51:$S$1084,18,0),0)</f>
        <v>0</v>
      </c>
      <c r="T619" s="114">
        <v>0</v>
      </c>
      <c r="U619" s="114">
        <v>0</v>
      </c>
      <c r="V619" s="114">
        <v>0</v>
      </c>
      <c r="W619" s="114">
        <v>0</v>
      </c>
      <c r="X619" s="114">
        <v>0</v>
      </c>
      <c r="Y619" s="114">
        <v>0</v>
      </c>
      <c r="Z619" s="114">
        <v>0</v>
      </c>
      <c r="AA619" s="114">
        <v>0</v>
      </c>
      <c r="AB619" s="114">
        <f>N619+T619-X619</f>
        <v>0</v>
      </c>
      <c r="AC619" s="114">
        <f>O619+U619-Y619</f>
        <v>0</v>
      </c>
      <c r="AD619" s="114">
        <f t="shared" si="388"/>
        <v>0</v>
      </c>
      <c r="AE619" s="114">
        <v>0</v>
      </c>
      <c r="AF619" s="114">
        <v>0</v>
      </c>
      <c r="AG619" s="114">
        <f t="shared" si="389"/>
        <v>0</v>
      </c>
      <c r="AH619" s="114">
        <v>0</v>
      </c>
      <c r="AI619" s="114">
        <v>0</v>
      </c>
      <c r="AJ619" s="114">
        <f t="shared" si="390"/>
        <v>0</v>
      </c>
      <c r="AK619" s="114">
        <v>0</v>
      </c>
      <c r="AL619" s="114">
        <v>0</v>
      </c>
      <c r="AM619" s="114">
        <f t="shared" si="391"/>
        <v>0</v>
      </c>
      <c r="AN619" s="114">
        <v>0</v>
      </c>
      <c r="AO619" s="114">
        <v>0</v>
      </c>
      <c r="AP619" s="114">
        <f t="shared" si="392"/>
        <v>0</v>
      </c>
      <c r="AQ619" s="114">
        <f>AB619-AE619-AH619-AK619-AN619</f>
        <v>0</v>
      </c>
      <c r="AR619" s="114">
        <f>AC619-AF619-AI619-AL619-AO619</f>
        <v>0</v>
      </c>
      <c r="AS619" s="114">
        <f t="shared" si="393"/>
        <v>0</v>
      </c>
      <c r="AT619" s="114">
        <f>R619+V619-Z619</f>
        <v>0</v>
      </c>
      <c r="AU619" s="114">
        <f>S619+W619-AA619</f>
        <v>0</v>
      </c>
      <c r="AV619" s="114">
        <v>0</v>
      </c>
      <c r="AW619" s="114">
        <v>0</v>
      </c>
      <c r="AX619" s="114">
        <v>0</v>
      </c>
      <c r="AY619" s="114">
        <v>0</v>
      </c>
      <c r="AZ619" s="114">
        <f t="shared" si="394"/>
        <v>0</v>
      </c>
      <c r="BA619" s="114">
        <f t="shared" si="394"/>
        <v>0</v>
      </c>
    </row>
    <row r="620" spans="2:53" ht="29.25" hidden="1">
      <c r="B620" s="73" t="str">
        <f t="shared" si="409"/>
        <v>14750005200529</v>
      </c>
      <c r="C620" s="130">
        <v>2023</v>
      </c>
      <c r="D620" s="130">
        <v>15</v>
      </c>
      <c r="E620" s="130">
        <v>1</v>
      </c>
      <c r="F620" s="130">
        <v>4</v>
      </c>
      <c r="G620" s="130">
        <v>7</v>
      </c>
      <c r="H620" s="130">
        <v>5000</v>
      </c>
      <c r="I620" s="130">
        <v>5200</v>
      </c>
      <c r="J620" s="130">
        <v>529</v>
      </c>
      <c r="K620" s="187"/>
      <c r="L620" s="187"/>
      <c r="M620" s="107" t="s">
        <v>505</v>
      </c>
      <c r="N620" s="108">
        <f>+N621</f>
        <v>0</v>
      </c>
      <c r="O620" s="108">
        <f>+O621</f>
        <v>0</v>
      </c>
      <c r="P620" s="108">
        <f t="shared" si="398"/>
        <v>0</v>
      </c>
      <c r="Q620" s="109"/>
      <c r="R620" s="110"/>
      <c r="S620" s="110"/>
      <c r="T620" s="108">
        <f t="shared" ref="T620:AC620" si="425">+T621</f>
        <v>0</v>
      </c>
      <c r="U620" s="108">
        <f t="shared" si="425"/>
        <v>0</v>
      </c>
      <c r="V620" s="108">
        <f t="shared" si="425"/>
        <v>0</v>
      </c>
      <c r="W620" s="108">
        <f t="shared" si="425"/>
        <v>0</v>
      </c>
      <c r="X620" s="108">
        <f t="shared" si="425"/>
        <v>0</v>
      </c>
      <c r="Y620" s="108">
        <f t="shared" si="425"/>
        <v>0</v>
      </c>
      <c r="Z620" s="108">
        <f t="shared" si="425"/>
        <v>0</v>
      </c>
      <c r="AA620" s="108">
        <f t="shared" si="425"/>
        <v>0</v>
      </c>
      <c r="AB620" s="108">
        <f t="shared" si="425"/>
        <v>0</v>
      </c>
      <c r="AC620" s="108">
        <f t="shared" si="425"/>
        <v>0</v>
      </c>
      <c r="AD620" s="108">
        <f t="shared" si="388"/>
        <v>0</v>
      </c>
      <c r="AE620" s="108">
        <f>+AE621</f>
        <v>0</v>
      </c>
      <c r="AF620" s="108">
        <f>+AF621</f>
        <v>0</v>
      </c>
      <c r="AG620" s="108">
        <f t="shared" si="389"/>
        <v>0</v>
      </c>
      <c r="AH620" s="108">
        <f>+AH621</f>
        <v>0</v>
      </c>
      <c r="AI620" s="108">
        <f>+AI621</f>
        <v>0</v>
      </c>
      <c r="AJ620" s="108">
        <f t="shared" si="390"/>
        <v>0</v>
      </c>
      <c r="AK620" s="108">
        <f>+AK621</f>
        <v>0</v>
      </c>
      <c r="AL620" s="108">
        <f>+AL621</f>
        <v>0</v>
      </c>
      <c r="AM620" s="108">
        <f t="shared" si="391"/>
        <v>0</v>
      </c>
      <c r="AN620" s="108">
        <f>+AN621</f>
        <v>0</v>
      </c>
      <c r="AO620" s="108">
        <f>+AO621</f>
        <v>0</v>
      </c>
      <c r="AP620" s="108">
        <f t="shared" si="392"/>
        <v>0</v>
      </c>
      <c r="AQ620" s="108">
        <f>+AQ621</f>
        <v>0</v>
      </c>
      <c r="AR620" s="108">
        <f>+AR621</f>
        <v>0</v>
      </c>
      <c r="AS620" s="108">
        <f t="shared" si="393"/>
        <v>0</v>
      </c>
      <c r="AT620" s="108"/>
      <c r="AU620" s="108"/>
      <c r="AV620" s="108"/>
      <c r="AW620" s="108"/>
      <c r="AX620" s="108"/>
      <c r="AY620" s="108"/>
      <c r="AZ620" s="108"/>
      <c r="BA620" s="108"/>
    </row>
    <row r="621" spans="2:53" ht="29.25" hidden="1">
      <c r="B621" s="73" t="str">
        <f t="shared" si="409"/>
        <v>147500052005291</v>
      </c>
      <c r="C621" s="37">
        <v>2023</v>
      </c>
      <c r="D621" s="37">
        <v>15</v>
      </c>
      <c r="E621" s="37">
        <v>1</v>
      </c>
      <c r="F621" s="37">
        <v>4</v>
      </c>
      <c r="G621" s="37">
        <v>7</v>
      </c>
      <c r="H621" s="37">
        <v>5000</v>
      </c>
      <c r="I621" s="37">
        <v>5200</v>
      </c>
      <c r="J621" s="37">
        <v>529</v>
      </c>
      <c r="K621" s="133">
        <v>1</v>
      </c>
      <c r="L621" s="133"/>
      <c r="M621" s="113" t="s">
        <v>505</v>
      </c>
      <c r="N621" s="114">
        <f>SUM(N622:N631)</f>
        <v>0</v>
      </c>
      <c r="O621" s="114">
        <f>SUM(O622:O631)</f>
        <v>0</v>
      </c>
      <c r="P621" s="114">
        <f t="shared" si="398"/>
        <v>0</v>
      </c>
      <c r="Q621" s="115"/>
      <c r="R621" s="188"/>
      <c r="S621" s="188"/>
      <c r="T621" s="114">
        <f t="shared" ref="T621:AC621" si="426">SUM(T622:T631)</f>
        <v>0</v>
      </c>
      <c r="U621" s="114">
        <f t="shared" si="426"/>
        <v>0</v>
      </c>
      <c r="V621" s="114">
        <f t="shared" si="426"/>
        <v>0</v>
      </c>
      <c r="W621" s="114">
        <f t="shared" si="426"/>
        <v>0</v>
      </c>
      <c r="X621" s="114">
        <f t="shared" si="426"/>
        <v>0</v>
      </c>
      <c r="Y621" s="114">
        <f t="shared" si="426"/>
        <v>0</v>
      </c>
      <c r="Z621" s="114">
        <f t="shared" si="426"/>
        <v>0</v>
      </c>
      <c r="AA621" s="114">
        <f t="shared" si="426"/>
        <v>0</v>
      </c>
      <c r="AB621" s="114">
        <f t="shared" si="426"/>
        <v>0</v>
      </c>
      <c r="AC621" s="114">
        <f t="shared" si="426"/>
        <v>0</v>
      </c>
      <c r="AD621" s="114">
        <f t="shared" si="388"/>
        <v>0</v>
      </c>
      <c r="AE621" s="114">
        <f>SUM(AE622:AE631)</f>
        <v>0</v>
      </c>
      <c r="AF621" s="114">
        <f>SUM(AF622:AF631)</f>
        <v>0</v>
      </c>
      <c r="AG621" s="114">
        <f t="shared" si="389"/>
        <v>0</v>
      </c>
      <c r="AH621" s="114">
        <f>SUM(AH622:AH631)</f>
        <v>0</v>
      </c>
      <c r="AI621" s="114">
        <f>SUM(AI622:AI631)</f>
        <v>0</v>
      </c>
      <c r="AJ621" s="114">
        <f t="shared" si="390"/>
        <v>0</v>
      </c>
      <c r="AK621" s="114">
        <f>SUM(AK622:AK631)</f>
        <v>0</v>
      </c>
      <c r="AL621" s="114">
        <f>SUM(AL622:AL631)</f>
        <v>0</v>
      </c>
      <c r="AM621" s="114">
        <f t="shared" si="391"/>
        <v>0</v>
      </c>
      <c r="AN621" s="114">
        <f>SUM(AN622:AN631)</f>
        <v>0</v>
      </c>
      <c r="AO621" s="114">
        <f>SUM(AO622:AO631)</f>
        <v>0</v>
      </c>
      <c r="AP621" s="114">
        <f t="shared" si="392"/>
        <v>0</v>
      </c>
      <c r="AQ621" s="114">
        <f>SUM(AQ622:AQ631)</f>
        <v>0</v>
      </c>
      <c r="AR621" s="114">
        <f t="shared" ref="AR621:AR631" si="427">AC621-AF621-AI621-AL621-AO621</f>
        <v>0</v>
      </c>
      <c r="AS621" s="114">
        <f t="shared" si="393"/>
        <v>0</v>
      </c>
      <c r="AT621" s="114"/>
      <c r="AU621" s="114"/>
      <c r="AV621" s="114"/>
      <c r="AW621" s="114"/>
      <c r="AX621" s="114"/>
      <c r="AY621" s="114"/>
      <c r="AZ621" s="114"/>
      <c r="BA621" s="114"/>
    </row>
    <row r="622" spans="2:53" ht="29.25" hidden="1">
      <c r="B622" s="73" t="str">
        <f t="shared" si="409"/>
        <v>147500052005291001</v>
      </c>
      <c r="C622" s="37">
        <v>2023</v>
      </c>
      <c r="D622" s="37">
        <v>15</v>
      </c>
      <c r="E622" s="37">
        <v>1</v>
      </c>
      <c r="F622" s="37">
        <v>4</v>
      </c>
      <c r="G622" s="37">
        <v>7</v>
      </c>
      <c r="H622" s="37">
        <v>5000</v>
      </c>
      <c r="I622" s="37">
        <v>5200</v>
      </c>
      <c r="J622" s="37">
        <v>529</v>
      </c>
      <c r="K622" s="189">
        <v>1001</v>
      </c>
      <c r="L622" s="189"/>
      <c r="M622" s="113" t="s">
        <v>506</v>
      </c>
      <c r="N622" s="114">
        <f>IFERROR(VLOOKUP($B622,[5]MEX!$B$51:$S$1084,13,0),0)</f>
        <v>0</v>
      </c>
      <c r="O622" s="114">
        <f>IFERROR(VLOOKUP($B622,[5]MEX!$B$51:$S$1084,14,0),0)</f>
        <v>0</v>
      </c>
      <c r="P622" s="114">
        <f t="shared" si="398"/>
        <v>0</v>
      </c>
      <c r="Q622" s="115" t="s">
        <v>60</v>
      </c>
      <c r="R622" s="116">
        <f>IFERROR(VLOOKUP($B622,[5]MEX!$B$51:$S$1084,17,0),0)</f>
        <v>0</v>
      </c>
      <c r="S622" s="116">
        <f>IFERROR(VLOOKUP($B622,[5]MEX!$B$51:$S$1084,18,0),0)</f>
        <v>0</v>
      </c>
      <c r="T622" s="114">
        <v>0</v>
      </c>
      <c r="U622" s="114">
        <v>0</v>
      </c>
      <c r="V622" s="114">
        <v>0</v>
      </c>
      <c r="W622" s="114">
        <v>0</v>
      </c>
      <c r="X622" s="114">
        <v>0</v>
      </c>
      <c r="Y622" s="114">
        <v>0</v>
      </c>
      <c r="Z622" s="114">
        <v>0</v>
      </c>
      <c r="AA622" s="114">
        <v>0</v>
      </c>
      <c r="AB622" s="114">
        <f t="shared" ref="AB622:AC631" si="428">N622+T622-X622</f>
        <v>0</v>
      </c>
      <c r="AC622" s="114">
        <f t="shared" si="428"/>
        <v>0</v>
      </c>
      <c r="AD622" s="114">
        <f t="shared" si="388"/>
        <v>0</v>
      </c>
      <c r="AE622" s="114">
        <v>0</v>
      </c>
      <c r="AF622" s="114">
        <v>0</v>
      </c>
      <c r="AG622" s="114">
        <f t="shared" si="389"/>
        <v>0</v>
      </c>
      <c r="AH622" s="114">
        <v>0</v>
      </c>
      <c r="AI622" s="114">
        <v>0</v>
      </c>
      <c r="AJ622" s="114">
        <f t="shared" si="390"/>
        <v>0</v>
      </c>
      <c r="AK622" s="114">
        <v>0</v>
      </c>
      <c r="AL622" s="114">
        <v>0</v>
      </c>
      <c r="AM622" s="114">
        <f t="shared" si="391"/>
        <v>0</v>
      </c>
      <c r="AN622" s="114">
        <v>0</v>
      </c>
      <c r="AO622" s="114">
        <v>0</v>
      </c>
      <c r="AP622" s="114">
        <f t="shared" si="392"/>
        <v>0</v>
      </c>
      <c r="AQ622" s="114">
        <f t="shared" ref="AQ622:AQ631" si="429">AB622-AE622-AH622-AK622-AN622</f>
        <v>0</v>
      </c>
      <c r="AR622" s="114">
        <f t="shared" si="427"/>
        <v>0</v>
      </c>
      <c r="AS622" s="114">
        <f t="shared" si="393"/>
        <v>0</v>
      </c>
      <c r="AT622" s="114">
        <f t="shared" ref="AT622:AU631" si="430">R622+V622-Z622</f>
        <v>0</v>
      </c>
      <c r="AU622" s="114">
        <f t="shared" si="430"/>
        <v>0</v>
      </c>
      <c r="AV622" s="114">
        <v>0</v>
      </c>
      <c r="AW622" s="114">
        <v>0</v>
      </c>
      <c r="AX622" s="114">
        <v>0</v>
      </c>
      <c r="AY622" s="114">
        <v>0</v>
      </c>
      <c r="AZ622" s="114">
        <f t="shared" si="394"/>
        <v>0</v>
      </c>
      <c r="BA622" s="114">
        <f t="shared" si="394"/>
        <v>0</v>
      </c>
    </row>
    <row r="623" spans="2:53" ht="29.25" hidden="1">
      <c r="B623" s="73" t="str">
        <f t="shared" si="409"/>
        <v>147500052005291002</v>
      </c>
      <c r="C623" s="37">
        <v>2023</v>
      </c>
      <c r="D623" s="37">
        <v>15</v>
      </c>
      <c r="E623" s="37">
        <v>1</v>
      </c>
      <c r="F623" s="37">
        <v>4</v>
      </c>
      <c r="G623" s="37">
        <v>7</v>
      </c>
      <c r="H623" s="37">
        <v>5000</v>
      </c>
      <c r="I623" s="37">
        <v>5200</v>
      </c>
      <c r="J623" s="37">
        <v>529</v>
      </c>
      <c r="K623" s="189">
        <v>1002</v>
      </c>
      <c r="L623" s="189"/>
      <c r="M623" s="113" t="s">
        <v>507</v>
      </c>
      <c r="N623" s="114">
        <f>IFERROR(VLOOKUP($B623,[5]MEX!$B$51:$S$1084,13,0),0)</f>
        <v>0</v>
      </c>
      <c r="O623" s="114">
        <f>IFERROR(VLOOKUP($B623,[5]MEX!$B$51:$S$1084,14,0),0)</f>
        <v>0</v>
      </c>
      <c r="P623" s="114">
        <f t="shared" si="398"/>
        <v>0</v>
      </c>
      <c r="Q623" s="115" t="s">
        <v>60</v>
      </c>
      <c r="R623" s="116">
        <f>IFERROR(VLOOKUP($B623,[5]MEX!$B$51:$S$1084,17,0),0)</f>
        <v>0</v>
      </c>
      <c r="S623" s="116">
        <f>IFERROR(VLOOKUP($B623,[5]MEX!$B$51:$S$1084,18,0),0)</f>
        <v>0</v>
      </c>
      <c r="T623" s="114">
        <v>0</v>
      </c>
      <c r="U623" s="114">
        <v>0</v>
      </c>
      <c r="V623" s="114">
        <v>0</v>
      </c>
      <c r="W623" s="114">
        <v>0</v>
      </c>
      <c r="X623" s="114">
        <v>0</v>
      </c>
      <c r="Y623" s="114">
        <v>0</v>
      </c>
      <c r="Z623" s="114">
        <v>0</v>
      </c>
      <c r="AA623" s="114">
        <v>0</v>
      </c>
      <c r="AB623" s="114">
        <f t="shared" si="428"/>
        <v>0</v>
      </c>
      <c r="AC623" s="114">
        <f t="shared" si="428"/>
        <v>0</v>
      </c>
      <c r="AD623" s="114">
        <f t="shared" si="388"/>
        <v>0</v>
      </c>
      <c r="AE623" s="114">
        <v>0</v>
      </c>
      <c r="AF623" s="114">
        <v>0</v>
      </c>
      <c r="AG623" s="114">
        <f t="shared" si="389"/>
        <v>0</v>
      </c>
      <c r="AH623" s="114">
        <v>0</v>
      </c>
      <c r="AI623" s="114">
        <v>0</v>
      </c>
      <c r="AJ623" s="114">
        <f t="shared" si="390"/>
        <v>0</v>
      </c>
      <c r="AK623" s="114">
        <v>0</v>
      </c>
      <c r="AL623" s="114">
        <v>0</v>
      </c>
      <c r="AM623" s="114">
        <f t="shared" si="391"/>
        <v>0</v>
      </c>
      <c r="AN623" s="114">
        <v>0</v>
      </c>
      <c r="AO623" s="114">
        <v>0</v>
      </c>
      <c r="AP623" s="114">
        <f t="shared" si="392"/>
        <v>0</v>
      </c>
      <c r="AQ623" s="114">
        <f t="shared" si="429"/>
        <v>0</v>
      </c>
      <c r="AR623" s="114">
        <f t="shared" si="427"/>
        <v>0</v>
      </c>
      <c r="AS623" s="114">
        <f t="shared" si="393"/>
        <v>0</v>
      </c>
      <c r="AT623" s="114">
        <f t="shared" si="430"/>
        <v>0</v>
      </c>
      <c r="AU623" s="114">
        <f t="shared" si="430"/>
        <v>0</v>
      </c>
      <c r="AV623" s="114">
        <v>0</v>
      </c>
      <c r="AW623" s="114">
        <v>0</v>
      </c>
      <c r="AX623" s="114">
        <v>0</v>
      </c>
      <c r="AY623" s="114">
        <v>0</v>
      </c>
      <c r="AZ623" s="114">
        <f t="shared" si="394"/>
        <v>0</v>
      </c>
      <c r="BA623" s="114">
        <f t="shared" si="394"/>
        <v>0</v>
      </c>
    </row>
    <row r="624" spans="2:53" ht="29.25" hidden="1">
      <c r="B624" s="73" t="str">
        <f t="shared" si="409"/>
        <v>147500052005291003</v>
      </c>
      <c r="C624" s="37">
        <v>2023</v>
      </c>
      <c r="D624" s="37">
        <v>15</v>
      </c>
      <c r="E624" s="37">
        <v>1</v>
      </c>
      <c r="F624" s="37">
        <v>4</v>
      </c>
      <c r="G624" s="37">
        <v>7</v>
      </c>
      <c r="H624" s="37">
        <v>5000</v>
      </c>
      <c r="I624" s="37">
        <v>5200</v>
      </c>
      <c r="J624" s="37">
        <v>529</v>
      </c>
      <c r="K624" s="189">
        <v>1003</v>
      </c>
      <c r="L624" s="189"/>
      <c r="M624" s="113" t="s">
        <v>508</v>
      </c>
      <c r="N624" s="114">
        <f>IFERROR(VLOOKUP($B624,[5]MEX!$B$51:$S$1084,13,0),0)</f>
        <v>0</v>
      </c>
      <c r="O624" s="114">
        <f>IFERROR(VLOOKUP($B624,[5]MEX!$B$51:$S$1084,14,0),0)</f>
        <v>0</v>
      </c>
      <c r="P624" s="114">
        <f t="shared" si="398"/>
        <v>0</v>
      </c>
      <c r="Q624" s="115" t="s">
        <v>60</v>
      </c>
      <c r="R624" s="116">
        <f>IFERROR(VLOOKUP($B624,[5]MEX!$B$51:$S$1084,17,0),0)</f>
        <v>0</v>
      </c>
      <c r="S624" s="116">
        <f>IFERROR(VLOOKUP($B624,[5]MEX!$B$51:$S$1084,18,0),0)</f>
        <v>0</v>
      </c>
      <c r="T624" s="114">
        <v>0</v>
      </c>
      <c r="U624" s="114">
        <v>0</v>
      </c>
      <c r="V624" s="114">
        <v>0</v>
      </c>
      <c r="W624" s="114">
        <v>0</v>
      </c>
      <c r="X624" s="114">
        <v>0</v>
      </c>
      <c r="Y624" s="114">
        <v>0</v>
      </c>
      <c r="Z624" s="114">
        <v>0</v>
      </c>
      <c r="AA624" s="114">
        <v>0</v>
      </c>
      <c r="AB624" s="114">
        <f t="shared" si="428"/>
        <v>0</v>
      </c>
      <c r="AC624" s="114">
        <f t="shared" si="428"/>
        <v>0</v>
      </c>
      <c r="AD624" s="114">
        <f t="shared" si="388"/>
        <v>0</v>
      </c>
      <c r="AE624" s="114">
        <v>0</v>
      </c>
      <c r="AF624" s="114">
        <v>0</v>
      </c>
      <c r="AG624" s="114">
        <f t="shared" si="389"/>
        <v>0</v>
      </c>
      <c r="AH624" s="114">
        <v>0</v>
      </c>
      <c r="AI624" s="114">
        <v>0</v>
      </c>
      <c r="AJ624" s="114">
        <f t="shared" si="390"/>
        <v>0</v>
      </c>
      <c r="AK624" s="114">
        <v>0</v>
      </c>
      <c r="AL624" s="114">
        <v>0</v>
      </c>
      <c r="AM624" s="114">
        <f t="shared" si="391"/>
        <v>0</v>
      </c>
      <c r="AN624" s="114">
        <v>0</v>
      </c>
      <c r="AO624" s="114">
        <v>0</v>
      </c>
      <c r="AP624" s="114">
        <f t="shared" si="392"/>
        <v>0</v>
      </c>
      <c r="AQ624" s="114">
        <f t="shared" si="429"/>
        <v>0</v>
      </c>
      <c r="AR624" s="114">
        <f t="shared" si="427"/>
        <v>0</v>
      </c>
      <c r="AS624" s="114">
        <f t="shared" si="393"/>
        <v>0</v>
      </c>
      <c r="AT624" s="114">
        <f t="shared" si="430"/>
        <v>0</v>
      </c>
      <c r="AU624" s="114">
        <f t="shared" si="430"/>
        <v>0</v>
      </c>
      <c r="AV624" s="114">
        <v>0</v>
      </c>
      <c r="AW624" s="114">
        <v>0</v>
      </c>
      <c r="AX624" s="114">
        <v>0</v>
      </c>
      <c r="AY624" s="114">
        <v>0</v>
      </c>
      <c r="AZ624" s="114">
        <f t="shared" si="394"/>
        <v>0</v>
      </c>
      <c r="BA624" s="114">
        <f t="shared" si="394"/>
        <v>0</v>
      </c>
    </row>
    <row r="625" spans="2:53" ht="29.25" hidden="1">
      <c r="B625" s="73" t="str">
        <f t="shared" si="409"/>
        <v>147500052005291004</v>
      </c>
      <c r="C625" s="37">
        <v>2023</v>
      </c>
      <c r="D625" s="37">
        <v>15</v>
      </c>
      <c r="E625" s="37">
        <v>1</v>
      </c>
      <c r="F625" s="37">
        <v>4</v>
      </c>
      <c r="G625" s="37">
        <v>7</v>
      </c>
      <c r="H625" s="37">
        <v>5000</v>
      </c>
      <c r="I625" s="37">
        <v>5200</v>
      </c>
      <c r="J625" s="37">
        <v>529</v>
      </c>
      <c r="K625" s="189">
        <v>1004</v>
      </c>
      <c r="L625" s="189"/>
      <c r="M625" s="113" t="s">
        <v>509</v>
      </c>
      <c r="N625" s="114">
        <f>IFERROR(VLOOKUP($B625,[5]MEX!$B$51:$S$1084,13,0),0)</f>
        <v>0</v>
      </c>
      <c r="O625" s="114">
        <f>IFERROR(VLOOKUP($B625,[5]MEX!$B$51:$S$1084,14,0),0)</f>
        <v>0</v>
      </c>
      <c r="P625" s="114">
        <f t="shared" si="398"/>
        <v>0</v>
      </c>
      <c r="Q625" s="115" t="s">
        <v>60</v>
      </c>
      <c r="R625" s="116">
        <f>IFERROR(VLOOKUP($B625,[5]MEX!$B$51:$S$1084,17,0),0)</f>
        <v>0</v>
      </c>
      <c r="S625" s="116">
        <f>IFERROR(VLOOKUP($B625,[5]MEX!$B$51:$S$1084,18,0),0)</f>
        <v>0</v>
      </c>
      <c r="T625" s="114">
        <v>0</v>
      </c>
      <c r="U625" s="114">
        <v>0</v>
      </c>
      <c r="V625" s="114">
        <v>0</v>
      </c>
      <c r="W625" s="114">
        <v>0</v>
      </c>
      <c r="X625" s="114">
        <v>0</v>
      </c>
      <c r="Y625" s="114">
        <v>0</v>
      </c>
      <c r="Z625" s="114">
        <v>0</v>
      </c>
      <c r="AA625" s="114">
        <v>0</v>
      </c>
      <c r="AB625" s="114">
        <f t="shared" si="428"/>
        <v>0</v>
      </c>
      <c r="AC625" s="114">
        <f t="shared" si="428"/>
        <v>0</v>
      </c>
      <c r="AD625" s="114">
        <f t="shared" si="388"/>
        <v>0</v>
      </c>
      <c r="AE625" s="114">
        <v>0</v>
      </c>
      <c r="AF625" s="114">
        <v>0</v>
      </c>
      <c r="AG625" s="114">
        <f t="shared" si="389"/>
        <v>0</v>
      </c>
      <c r="AH625" s="114">
        <v>0</v>
      </c>
      <c r="AI625" s="114">
        <v>0</v>
      </c>
      <c r="AJ625" s="114">
        <f t="shared" si="390"/>
        <v>0</v>
      </c>
      <c r="AK625" s="114">
        <v>0</v>
      </c>
      <c r="AL625" s="114">
        <v>0</v>
      </c>
      <c r="AM625" s="114">
        <f t="shared" si="391"/>
        <v>0</v>
      </c>
      <c r="AN625" s="114">
        <v>0</v>
      </c>
      <c r="AO625" s="114">
        <v>0</v>
      </c>
      <c r="AP625" s="114">
        <f t="shared" si="392"/>
        <v>0</v>
      </c>
      <c r="AQ625" s="114">
        <f t="shared" si="429"/>
        <v>0</v>
      </c>
      <c r="AR625" s="114">
        <f t="shared" si="427"/>
        <v>0</v>
      </c>
      <c r="AS625" s="114">
        <f t="shared" si="393"/>
        <v>0</v>
      </c>
      <c r="AT625" s="114">
        <f t="shared" si="430"/>
        <v>0</v>
      </c>
      <c r="AU625" s="114">
        <f t="shared" si="430"/>
        <v>0</v>
      </c>
      <c r="AV625" s="114">
        <v>0</v>
      </c>
      <c r="AW625" s="114">
        <v>0</v>
      </c>
      <c r="AX625" s="114">
        <v>0</v>
      </c>
      <c r="AY625" s="114">
        <v>0</v>
      </c>
      <c r="AZ625" s="114">
        <f t="shared" si="394"/>
        <v>0</v>
      </c>
      <c r="BA625" s="114">
        <f t="shared" si="394"/>
        <v>0</v>
      </c>
    </row>
    <row r="626" spans="2:53" ht="29.25" hidden="1">
      <c r="B626" s="73" t="str">
        <f t="shared" si="409"/>
        <v>147500052005291005</v>
      </c>
      <c r="C626" s="37">
        <v>2023</v>
      </c>
      <c r="D626" s="37">
        <v>15</v>
      </c>
      <c r="E626" s="37">
        <v>1</v>
      </c>
      <c r="F626" s="37">
        <v>4</v>
      </c>
      <c r="G626" s="37">
        <v>7</v>
      </c>
      <c r="H626" s="37">
        <v>5000</v>
      </c>
      <c r="I626" s="37">
        <v>5200</v>
      </c>
      <c r="J626" s="37">
        <v>529</v>
      </c>
      <c r="K626" s="189">
        <v>1005</v>
      </c>
      <c r="L626" s="189"/>
      <c r="M626" s="113" t="s">
        <v>510</v>
      </c>
      <c r="N626" s="114">
        <f>IFERROR(VLOOKUP($B626,[5]MEX!$B$51:$S$1084,13,0),0)</f>
        <v>0</v>
      </c>
      <c r="O626" s="114">
        <f>IFERROR(VLOOKUP($B626,[5]MEX!$B$51:$S$1084,14,0),0)</f>
        <v>0</v>
      </c>
      <c r="P626" s="114">
        <f t="shared" si="398"/>
        <v>0</v>
      </c>
      <c r="Q626" s="115" t="s">
        <v>60</v>
      </c>
      <c r="R626" s="116">
        <f>IFERROR(VLOOKUP($B626,[5]MEX!$B$51:$S$1084,17,0),0)</f>
        <v>0</v>
      </c>
      <c r="S626" s="116">
        <f>IFERROR(VLOOKUP($B626,[5]MEX!$B$51:$S$1084,18,0),0)</f>
        <v>0</v>
      </c>
      <c r="T626" s="114">
        <v>0</v>
      </c>
      <c r="U626" s="114">
        <v>0</v>
      </c>
      <c r="V626" s="114">
        <v>0</v>
      </c>
      <c r="W626" s="114">
        <v>0</v>
      </c>
      <c r="X626" s="114">
        <v>0</v>
      </c>
      <c r="Y626" s="114">
        <v>0</v>
      </c>
      <c r="Z626" s="114">
        <v>0</v>
      </c>
      <c r="AA626" s="114">
        <v>0</v>
      </c>
      <c r="AB626" s="114">
        <f t="shared" si="428"/>
        <v>0</v>
      </c>
      <c r="AC626" s="114">
        <f t="shared" si="428"/>
        <v>0</v>
      </c>
      <c r="AD626" s="114">
        <f t="shared" si="388"/>
        <v>0</v>
      </c>
      <c r="AE626" s="114">
        <v>0</v>
      </c>
      <c r="AF626" s="114">
        <v>0</v>
      </c>
      <c r="AG626" s="114">
        <f t="shared" si="389"/>
        <v>0</v>
      </c>
      <c r="AH626" s="114">
        <v>0</v>
      </c>
      <c r="AI626" s="114">
        <v>0</v>
      </c>
      <c r="AJ626" s="114">
        <f t="shared" si="390"/>
        <v>0</v>
      </c>
      <c r="AK626" s="114">
        <v>0</v>
      </c>
      <c r="AL626" s="114">
        <v>0</v>
      </c>
      <c r="AM626" s="114">
        <f t="shared" si="391"/>
        <v>0</v>
      </c>
      <c r="AN626" s="114">
        <v>0</v>
      </c>
      <c r="AO626" s="114">
        <v>0</v>
      </c>
      <c r="AP626" s="114">
        <f t="shared" si="392"/>
        <v>0</v>
      </c>
      <c r="AQ626" s="114">
        <f t="shared" si="429"/>
        <v>0</v>
      </c>
      <c r="AR626" s="114">
        <f t="shared" si="427"/>
        <v>0</v>
      </c>
      <c r="AS626" s="114">
        <f t="shared" si="393"/>
        <v>0</v>
      </c>
      <c r="AT626" s="114">
        <f t="shared" si="430"/>
        <v>0</v>
      </c>
      <c r="AU626" s="114">
        <f t="shared" si="430"/>
        <v>0</v>
      </c>
      <c r="AV626" s="114">
        <v>0</v>
      </c>
      <c r="AW626" s="114">
        <v>0</v>
      </c>
      <c r="AX626" s="114">
        <v>0</v>
      </c>
      <c r="AY626" s="114">
        <v>0</v>
      </c>
      <c r="AZ626" s="114">
        <f t="shared" si="394"/>
        <v>0</v>
      </c>
      <c r="BA626" s="114">
        <f t="shared" si="394"/>
        <v>0</v>
      </c>
    </row>
    <row r="627" spans="2:53" ht="29.25" hidden="1">
      <c r="B627" s="73" t="str">
        <f t="shared" si="409"/>
        <v>147500052005291006</v>
      </c>
      <c r="C627" s="37">
        <v>2023</v>
      </c>
      <c r="D627" s="37">
        <v>15</v>
      </c>
      <c r="E627" s="37">
        <v>1</v>
      </c>
      <c r="F627" s="37">
        <v>4</v>
      </c>
      <c r="G627" s="37">
        <v>7</v>
      </c>
      <c r="H627" s="37">
        <v>5000</v>
      </c>
      <c r="I627" s="37">
        <v>5200</v>
      </c>
      <c r="J627" s="37">
        <v>529</v>
      </c>
      <c r="K627" s="189">
        <v>1006</v>
      </c>
      <c r="L627" s="189"/>
      <c r="M627" s="113" t="s">
        <v>511</v>
      </c>
      <c r="N627" s="114">
        <f>IFERROR(VLOOKUP($B627,[5]MEX!$B$51:$S$1084,13,0),0)</f>
        <v>0</v>
      </c>
      <c r="O627" s="114">
        <f>IFERROR(VLOOKUP($B627,[5]MEX!$B$51:$S$1084,14,0),0)</f>
        <v>0</v>
      </c>
      <c r="P627" s="114">
        <f t="shared" si="398"/>
        <v>0</v>
      </c>
      <c r="Q627" s="115" t="s">
        <v>60</v>
      </c>
      <c r="R627" s="116">
        <f>IFERROR(VLOOKUP($B627,[5]MEX!$B$51:$S$1084,17,0),0)</f>
        <v>0</v>
      </c>
      <c r="S627" s="116">
        <f>IFERROR(VLOOKUP($B627,[5]MEX!$B$51:$S$1084,18,0),0)</f>
        <v>0</v>
      </c>
      <c r="T627" s="114">
        <v>0</v>
      </c>
      <c r="U627" s="114">
        <v>0</v>
      </c>
      <c r="V627" s="114">
        <v>0</v>
      </c>
      <c r="W627" s="114">
        <v>0</v>
      </c>
      <c r="X627" s="114">
        <v>0</v>
      </c>
      <c r="Y627" s="114">
        <v>0</v>
      </c>
      <c r="Z627" s="114">
        <v>0</v>
      </c>
      <c r="AA627" s="114">
        <v>0</v>
      </c>
      <c r="AB627" s="114">
        <f t="shared" si="428"/>
        <v>0</v>
      </c>
      <c r="AC627" s="114">
        <f t="shared" si="428"/>
        <v>0</v>
      </c>
      <c r="AD627" s="114">
        <f t="shared" si="388"/>
        <v>0</v>
      </c>
      <c r="AE627" s="114">
        <v>0</v>
      </c>
      <c r="AF627" s="114">
        <v>0</v>
      </c>
      <c r="AG627" s="114">
        <f t="shared" si="389"/>
        <v>0</v>
      </c>
      <c r="AH627" s="114">
        <v>0</v>
      </c>
      <c r="AI627" s="114">
        <v>0</v>
      </c>
      <c r="AJ627" s="114">
        <f t="shared" si="390"/>
        <v>0</v>
      </c>
      <c r="AK627" s="114">
        <v>0</v>
      </c>
      <c r="AL627" s="114">
        <v>0</v>
      </c>
      <c r="AM627" s="114">
        <f t="shared" si="391"/>
        <v>0</v>
      </c>
      <c r="AN627" s="114">
        <v>0</v>
      </c>
      <c r="AO627" s="114">
        <v>0</v>
      </c>
      <c r="AP627" s="114">
        <f t="shared" si="392"/>
        <v>0</v>
      </c>
      <c r="AQ627" s="114">
        <f t="shared" si="429"/>
        <v>0</v>
      </c>
      <c r="AR627" s="114">
        <f t="shared" si="427"/>
        <v>0</v>
      </c>
      <c r="AS627" s="114">
        <f t="shared" si="393"/>
        <v>0</v>
      </c>
      <c r="AT627" s="114">
        <f t="shared" si="430"/>
        <v>0</v>
      </c>
      <c r="AU627" s="114">
        <f t="shared" si="430"/>
        <v>0</v>
      </c>
      <c r="AV627" s="114">
        <v>0</v>
      </c>
      <c r="AW627" s="114">
        <v>0</v>
      </c>
      <c r="AX627" s="114">
        <v>0</v>
      </c>
      <c r="AY627" s="114">
        <v>0</v>
      </c>
      <c r="AZ627" s="114">
        <f t="shared" si="394"/>
        <v>0</v>
      </c>
      <c r="BA627" s="114">
        <f t="shared" si="394"/>
        <v>0</v>
      </c>
    </row>
    <row r="628" spans="2:53" ht="29.25" hidden="1">
      <c r="B628" s="73" t="str">
        <f t="shared" si="409"/>
        <v>147500052005291007</v>
      </c>
      <c r="C628" s="37">
        <v>2023</v>
      </c>
      <c r="D628" s="37">
        <v>15</v>
      </c>
      <c r="E628" s="37">
        <v>1</v>
      </c>
      <c r="F628" s="37">
        <v>4</v>
      </c>
      <c r="G628" s="37">
        <v>7</v>
      </c>
      <c r="H628" s="37">
        <v>5000</v>
      </c>
      <c r="I628" s="37">
        <v>5200</v>
      </c>
      <c r="J628" s="37">
        <v>529</v>
      </c>
      <c r="K628" s="189">
        <v>1007</v>
      </c>
      <c r="L628" s="189"/>
      <c r="M628" s="113" t="s">
        <v>512</v>
      </c>
      <c r="N628" s="114">
        <f>IFERROR(VLOOKUP($B628,[5]MEX!$B$51:$S$1084,13,0),0)</f>
        <v>0</v>
      </c>
      <c r="O628" s="114">
        <f>IFERROR(VLOOKUP($B628,[5]MEX!$B$51:$S$1084,14,0),0)</f>
        <v>0</v>
      </c>
      <c r="P628" s="114">
        <f t="shared" si="398"/>
        <v>0</v>
      </c>
      <c r="Q628" s="115" t="s">
        <v>60</v>
      </c>
      <c r="R628" s="116">
        <f>IFERROR(VLOOKUP($B628,[5]MEX!$B$51:$S$1084,17,0),0)</f>
        <v>0</v>
      </c>
      <c r="S628" s="116">
        <f>IFERROR(VLOOKUP($B628,[5]MEX!$B$51:$S$1084,18,0),0)</f>
        <v>0</v>
      </c>
      <c r="T628" s="114">
        <v>0</v>
      </c>
      <c r="U628" s="114">
        <v>0</v>
      </c>
      <c r="V628" s="114">
        <v>0</v>
      </c>
      <c r="W628" s="114">
        <v>0</v>
      </c>
      <c r="X628" s="114">
        <v>0</v>
      </c>
      <c r="Y628" s="114">
        <v>0</v>
      </c>
      <c r="Z628" s="114">
        <v>0</v>
      </c>
      <c r="AA628" s="114">
        <v>0</v>
      </c>
      <c r="AB628" s="114">
        <f t="shared" si="428"/>
        <v>0</v>
      </c>
      <c r="AC628" s="114">
        <f t="shared" si="428"/>
        <v>0</v>
      </c>
      <c r="AD628" s="114">
        <f t="shared" ref="AD628:AD691" si="431">+AC628+AB628</f>
        <v>0</v>
      </c>
      <c r="AE628" s="114">
        <v>0</v>
      </c>
      <c r="AF628" s="114">
        <v>0</v>
      </c>
      <c r="AG628" s="114">
        <f t="shared" ref="AG628:AG691" si="432">+AF628+AE628</f>
        <v>0</v>
      </c>
      <c r="AH628" s="114">
        <v>0</v>
      </c>
      <c r="AI628" s="114">
        <v>0</v>
      </c>
      <c r="AJ628" s="114">
        <f t="shared" ref="AJ628:AJ691" si="433">+AI628+AH628</f>
        <v>0</v>
      </c>
      <c r="AK628" s="114">
        <v>0</v>
      </c>
      <c r="AL628" s="114">
        <v>0</v>
      </c>
      <c r="AM628" s="114">
        <f t="shared" ref="AM628:AM691" si="434">+AL628+AK628</f>
        <v>0</v>
      </c>
      <c r="AN628" s="114">
        <v>0</v>
      </c>
      <c r="AO628" s="114">
        <v>0</v>
      </c>
      <c r="AP628" s="114">
        <f t="shared" ref="AP628:AP691" si="435">+AO628+AN628</f>
        <v>0</v>
      </c>
      <c r="AQ628" s="114">
        <f t="shared" si="429"/>
        <v>0</v>
      </c>
      <c r="AR628" s="114">
        <f t="shared" si="427"/>
        <v>0</v>
      </c>
      <c r="AS628" s="114">
        <f t="shared" ref="AS628:AS691" si="436">+AR628+AQ628</f>
        <v>0</v>
      </c>
      <c r="AT628" s="114">
        <f t="shared" si="430"/>
        <v>0</v>
      </c>
      <c r="AU628" s="114">
        <f t="shared" si="430"/>
        <v>0</v>
      </c>
      <c r="AV628" s="114">
        <v>0</v>
      </c>
      <c r="AW628" s="114">
        <v>0</v>
      </c>
      <c r="AX628" s="114">
        <v>0</v>
      </c>
      <c r="AY628" s="114">
        <v>0</v>
      </c>
      <c r="AZ628" s="114">
        <f t="shared" si="394"/>
        <v>0</v>
      </c>
      <c r="BA628" s="114">
        <f t="shared" si="394"/>
        <v>0</v>
      </c>
    </row>
    <row r="629" spans="2:53" ht="29.25" hidden="1">
      <c r="B629" s="73" t="str">
        <f t="shared" si="409"/>
        <v>147500052005291008</v>
      </c>
      <c r="C629" s="37">
        <v>2023</v>
      </c>
      <c r="D629" s="37">
        <v>15</v>
      </c>
      <c r="E629" s="37">
        <v>1</v>
      </c>
      <c r="F629" s="37">
        <v>4</v>
      </c>
      <c r="G629" s="37">
        <v>7</v>
      </c>
      <c r="H629" s="37">
        <v>5000</v>
      </c>
      <c r="I629" s="37">
        <v>5200</v>
      </c>
      <c r="J629" s="37">
        <v>529</v>
      </c>
      <c r="K629" s="189">
        <v>1008</v>
      </c>
      <c r="L629" s="189"/>
      <c r="M629" s="113" t="s">
        <v>513</v>
      </c>
      <c r="N629" s="114">
        <f>IFERROR(VLOOKUP($B629,[5]MEX!$B$51:$S$1084,13,0),0)</f>
        <v>0</v>
      </c>
      <c r="O629" s="114">
        <f>IFERROR(VLOOKUP($B629,[5]MEX!$B$51:$S$1084,14,0),0)</f>
        <v>0</v>
      </c>
      <c r="P629" s="114">
        <f t="shared" si="398"/>
        <v>0</v>
      </c>
      <c r="Q629" s="115" t="s">
        <v>60</v>
      </c>
      <c r="R629" s="116">
        <f>IFERROR(VLOOKUP($B629,[5]MEX!$B$51:$S$1084,17,0),0)</f>
        <v>0</v>
      </c>
      <c r="S629" s="116">
        <f>IFERROR(VLOOKUP($B629,[5]MEX!$B$51:$S$1084,18,0),0)</f>
        <v>0</v>
      </c>
      <c r="T629" s="114">
        <v>0</v>
      </c>
      <c r="U629" s="114">
        <v>0</v>
      </c>
      <c r="V629" s="114">
        <v>0</v>
      </c>
      <c r="W629" s="114">
        <v>0</v>
      </c>
      <c r="X629" s="114">
        <v>0</v>
      </c>
      <c r="Y629" s="114">
        <v>0</v>
      </c>
      <c r="Z629" s="114">
        <v>0</v>
      </c>
      <c r="AA629" s="114">
        <v>0</v>
      </c>
      <c r="AB629" s="114">
        <f t="shared" si="428"/>
        <v>0</v>
      </c>
      <c r="AC629" s="114">
        <f t="shared" si="428"/>
        <v>0</v>
      </c>
      <c r="AD629" s="114">
        <f t="shared" si="431"/>
        <v>0</v>
      </c>
      <c r="AE629" s="114">
        <v>0</v>
      </c>
      <c r="AF629" s="114">
        <v>0</v>
      </c>
      <c r="AG629" s="114">
        <f t="shared" si="432"/>
        <v>0</v>
      </c>
      <c r="AH629" s="114">
        <v>0</v>
      </c>
      <c r="AI629" s="114">
        <v>0</v>
      </c>
      <c r="AJ629" s="114">
        <f t="shared" si="433"/>
        <v>0</v>
      </c>
      <c r="AK629" s="114">
        <v>0</v>
      </c>
      <c r="AL629" s="114">
        <v>0</v>
      </c>
      <c r="AM629" s="114">
        <f t="shared" si="434"/>
        <v>0</v>
      </c>
      <c r="AN629" s="114">
        <v>0</v>
      </c>
      <c r="AO629" s="114">
        <v>0</v>
      </c>
      <c r="AP629" s="114">
        <f t="shared" si="435"/>
        <v>0</v>
      </c>
      <c r="AQ629" s="114">
        <f t="shared" si="429"/>
        <v>0</v>
      </c>
      <c r="AR629" s="114">
        <f t="shared" si="427"/>
        <v>0</v>
      </c>
      <c r="AS629" s="114">
        <f t="shared" si="436"/>
        <v>0</v>
      </c>
      <c r="AT629" s="114">
        <f t="shared" si="430"/>
        <v>0</v>
      </c>
      <c r="AU629" s="114">
        <f t="shared" si="430"/>
        <v>0</v>
      </c>
      <c r="AV629" s="114">
        <v>0</v>
      </c>
      <c r="AW629" s="114">
        <v>0</v>
      </c>
      <c r="AX629" s="114">
        <v>0</v>
      </c>
      <c r="AY629" s="114">
        <v>0</v>
      </c>
      <c r="AZ629" s="114">
        <f t="shared" si="394"/>
        <v>0</v>
      </c>
      <c r="BA629" s="114">
        <f t="shared" si="394"/>
        <v>0</v>
      </c>
    </row>
    <row r="630" spans="2:53" ht="29.25" hidden="1">
      <c r="B630" s="73" t="str">
        <f t="shared" si="409"/>
        <v>147500052005291009</v>
      </c>
      <c r="C630" s="37">
        <v>2023</v>
      </c>
      <c r="D630" s="37">
        <v>15</v>
      </c>
      <c r="E630" s="37">
        <v>1</v>
      </c>
      <c r="F630" s="37">
        <v>4</v>
      </c>
      <c r="G630" s="37">
        <v>7</v>
      </c>
      <c r="H630" s="37">
        <v>5000</v>
      </c>
      <c r="I630" s="37">
        <v>5200</v>
      </c>
      <c r="J630" s="37">
        <v>529</v>
      </c>
      <c r="K630" s="189">
        <v>1009</v>
      </c>
      <c r="L630" s="189"/>
      <c r="M630" s="113" t="s">
        <v>514</v>
      </c>
      <c r="N630" s="114">
        <f>IFERROR(VLOOKUP($B630,[5]MEX!$B$51:$S$1084,13,0),0)</f>
        <v>0</v>
      </c>
      <c r="O630" s="114">
        <f>IFERROR(VLOOKUP($B630,[5]MEX!$B$51:$S$1084,14,0),0)</f>
        <v>0</v>
      </c>
      <c r="P630" s="114">
        <f t="shared" si="398"/>
        <v>0</v>
      </c>
      <c r="Q630" s="115" t="s">
        <v>60</v>
      </c>
      <c r="R630" s="116">
        <f>IFERROR(VLOOKUP($B630,[5]MEX!$B$51:$S$1084,17,0),0)</f>
        <v>0</v>
      </c>
      <c r="S630" s="116">
        <f>IFERROR(VLOOKUP($B630,[5]MEX!$B$51:$S$1084,18,0),0)</f>
        <v>0</v>
      </c>
      <c r="T630" s="114">
        <v>0</v>
      </c>
      <c r="U630" s="114">
        <v>0</v>
      </c>
      <c r="V630" s="114">
        <v>0</v>
      </c>
      <c r="W630" s="114">
        <v>0</v>
      </c>
      <c r="X630" s="114">
        <v>0</v>
      </c>
      <c r="Y630" s="114">
        <v>0</v>
      </c>
      <c r="Z630" s="114">
        <v>0</v>
      </c>
      <c r="AA630" s="114">
        <v>0</v>
      </c>
      <c r="AB630" s="114">
        <f t="shared" si="428"/>
        <v>0</v>
      </c>
      <c r="AC630" s="114">
        <f t="shared" si="428"/>
        <v>0</v>
      </c>
      <c r="AD630" s="114">
        <f t="shared" si="431"/>
        <v>0</v>
      </c>
      <c r="AE630" s="114">
        <v>0</v>
      </c>
      <c r="AF630" s="114">
        <v>0</v>
      </c>
      <c r="AG630" s="114">
        <f t="shared" si="432"/>
        <v>0</v>
      </c>
      <c r="AH630" s="114">
        <v>0</v>
      </c>
      <c r="AI630" s="114">
        <v>0</v>
      </c>
      <c r="AJ630" s="114">
        <f t="shared" si="433"/>
        <v>0</v>
      </c>
      <c r="AK630" s="114">
        <v>0</v>
      </c>
      <c r="AL630" s="114">
        <v>0</v>
      </c>
      <c r="AM630" s="114">
        <f t="shared" si="434"/>
        <v>0</v>
      </c>
      <c r="AN630" s="114">
        <v>0</v>
      </c>
      <c r="AO630" s="114">
        <v>0</v>
      </c>
      <c r="AP630" s="114">
        <f t="shared" si="435"/>
        <v>0</v>
      </c>
      <c r="AQ630" s="114">
        <f t="shared" si="429"/>
        <v>0</v>
      </c>
      <c r="AR630" s="114">
        <f t="shared" si="427"/>
        <v>0</v>
      </c>
      <c r="AS630" s="114">
        <f t="shared" si="436"/>
        <v>0</v>
      </c>
      <c r="AT630" s="114">
        <f t="shared" si="430"/>
        <v>0</v>
      </c>
      <c r="AU630" s="114">
        <f t="shared" si="430"/>
        <v>0</v>
      </c>
      <c r="AV630" s="114">
        <v>0</v>
      </c>
      <c r="AW630" s="114">
        <v>0</v>
      </c>
      <c r="AX630" s="114">
        <v>0</v>
      </c>
      <c r="AY630" s="114">
        <v>0</v>
      </c>
      <c r="AZ630" s="114">
        <f t="shared" si="394"/>
        <v>0</v>
      </c>
      <c r="BA630" s="114">
        <f t="shared" si="394"/>
        <v>0</v>
      </c>
    </row>
    <row r="631" spans="2:53" ht="29.25" hidden="1">
      <c r="B631" s="73" t="str">
        <f t="shared" si="409"/>
        <v>147500052005291010</v>
      </c>
      <c r="C631" s="37">
        <v>2023</v>
      </c>
      <c r="D631" s="37">
        <v>15</v>
      </c>
      <c r="E631" s="37">
        <v>1</v>
      </c>
      <c r="F631" s="37">
        <v>4</v>
      </c>
      <c r="G631" s="37">
        <v>7</v>
      </c>
      <c r="H631" s="37">
        <v>5000</v>
      </c>
      <c r="I631" s="37">
        <v>5200</v>
      </c>
      <c r="J631" s="37">
        <v>529</v>
      </c>
      <c r="K631" s="189">
        <v>1010</v>
      </c>
      <c r="L631" s="189"/>
      <c r="M631" s="113" t="s">
        <v>515</v>
      </c>
      <c r="N631" s="114">
        <f>IFERROR(VLOOKUP($B631,[5]MEX!$B$51:$S$1084,13,0),0)</f>
        <v>0</v>
      </c>
      <c r="O631" s="114">
        <f>IFERROR(VLOOKUP($B631,[5]MEX!$B$51:$S$1084,14,0),0)</f>
        <v>0</v>
      </c>
      <c r="P631" s="114">
        <f t="shared" si="398"/>
        <v>0</v>
      </c>
      <c r="Q631" s="115" t="s">
        <v>60</v>
      </c>
      <c r="R631" s="116">
        <f>IFERROR(VLOOKUP($B631,[5]MEX!$B$51:$S$1084,17,0),0)</f>
        <v>0</v>
      </c>
      <c r="S631" s="116">
        <f>IFERROR(VLOOKUP($B631,[5]MEX!$B$51:$S$1084,18,0),0)</f>
        <v>0</v>
      </c>
      <c r="T631" s="114">
        <v>0</v>
      </c>
      <c r="U631" s="114">
        <v>0</v>
      </c>
      <c r="V631" s="114">
        <v>0</v>
      </c>
      <c r="W631" s="114">
        <v>0</v>
      </c>
      <c r="X631" s="114">
        <v>0</v>
      </c>
      <c r="Y631" s="114">
        <v>0</v>
      </c>
      <c r="Z631" s="114">
        <v>0</v>
      </c>
      <c r="AA631" s="114">
        <v>0</v>
      </c>
      <c r="AB631" s="114">
        <f t="shared" si="428"/>
        <v>0</v>
      </c>
      <c r="AC631" s="114">
        <f t="shared" si="428"/>
        <v>0</v>
      </c>
      <c r="AD631" s="114">
        <f t="shared" si="431"/>
        <v>0</v>
      </c>
      <c r="AE631" s="114">
        <v>0</v>
      </c>
      <c r="AF631" s="114">
        <v>0</v>
      </c>
      <c r="AG631" s="114">
        <f t="shared" si="432"/>
        <v>0</v>
      </c>
      <c r="AH631" s="114">
        <v>0</v>
      </c>
      <c r="AI631" s="114">
        <v>0</v>
      </c>
      <c r="AJ631" s="114">
        <f t="shared" si="433"/>
        <v>0</v>
      </c>
      <c r="AK631" s="114">
        <v>0</v>
      </c>
      <c r="AL631" s="114">
        <v>0</v>
      </c>
      <c r="AM631" s="114">
        <f t="shared" si="434"/>
        <v>0</v>
      </c>
      <c r="AN631" s="114">
        <v>0</v>
      </c>
      <c r="AO631" s="114">
        <v>0</v>
      </c>
      <c r="AP631" s="114">
        <f t="shared" si="435"/>
        <v>0</v>
      </c>
      <c r="AQ631" s="114">
        <f t="shared" si="429"/>
        <v>0</v>
      </c>
      <c r="AR631" s="114">
        <f t="shared" si="427"/>
        <v>0</v>
      </c>
      <c r="AS631" s="114">
        <f t="shared" si="436"/>
        <v>0</v>
      </c>
      <c r="AT631" s="114">
        <f t="shared" si="430"/>
        <v>0</v>
      </c>
      <c r="AU631" s="114">
        <f t="shared" si="430"/>
        <v>0</v>
      </c>
      <c r="AV631" s="114">
        <v>0</v>
      </c>
      <c r="AW631" s="114">
        <v>0</v>
      </c>
      <c r="AX631" s="114">
        <v>0</v>
      </c>
      <c r="AY631" s="114">
        <v>0</v>
      </c>
      <c r="AZ631" s="114">
        <f t="shared" si="394"/>
        <v>0</v>
      </c>
      <c r="BA631" s="114">
        <f t="shared" si="394"/>
        <v>0</v>
      </c>
    </row>
    <row r="632" spans="2:53" ht="29.25" hidden="1">
      <c r="B632" s="73" t="str">
        <f t="shared" si="409"/>
        <v>14750005500</v>
      </c>
      <c r="C632" s="127">
        <v>2023</v>
      </c>
      <c r="D632" s="127">
        <v>15</v>
      </c>
      <c r="E632" s="127">
        <v>1</v>
      </c>
      <c r="F632" s="127">
        <v>4</v>
      </c>
      <c r="G632" s="127">
        <v>7</v>
      </c>
      <c r="H632" s="127">
        <v>5000</v>
      </c>
      <c r="I632" s="127">
        <v>5500</v>
      </c>
      <c r="J632" s="127"/>
      <c r="K632" s="186" t="s">
        <v>46</v>
      </c>
      <c r="L632" s="186"/>
      <c r="M632" s="101" t="s">
        <v>151</v>
      </c>
      <c r="N632" s="102">
        <f>+N633</f>
        <v>0</v>
      </c>
      <c r="O632" s="102">
        <f>+O633</f>
        <v>0</v>
      </c>
      <c r="P632" s="102">
        <f t="shared" si="398"/>
        <v>0</v>
      </c>
      <c r="Q632" s="103"/>
      <c r="R632" s="104"/>
      <c r="S632" s="104"/>
      <c r="T632" s="102">
        <f>+T633</f>
        <v>0</v>
      </c>
      <c r="U632" s="102">
        <f t="shared" ref="U632:AC633" si="437">+U633</f>
        <v>0</v>
      </c>
      <c r="V632" s="102">
        <f t="shared" si="437"/>
        <v>0</v>
      </c>
      <c r="W632" s="102">
        <f t="shared" si="437"/>
        <v>0</v>
      </c>
      <c r="X632" s="102">
        <f t="shared" si="437"/>
        <v>0</v>
      </c>
      <c r="Y632" s="102">
        <f t="shared" si="437"/>
        <v>0</v>
      </c>
      <c r="Z632" s="102">
        <f t="shared" si="437"/>
        <v>0</v>
      </c>
      <c r="AA632" s="102">
        <f t="shared" si="437"/>
        <v>0</v>
      </c>
      <c r="AB632" s="102">
        <f t="shared" si="437"/>
        <v>0</v>
      </c>
      <c r="AC632" s="102">
        <f t="shared" si="437"/>
        <v>0</v>
      </c>
      <c r="AD632" s="102">
        <f t="shared" si="431"/>
        <v>0</v>
      </c>
      <c r="AE632" s="102">
        <f>+AE633</f>
        <v>0</v>
      </c>
      <c r="AF632" s="102">
        <f>+AF633</f>
        <v>0</v>
      </c>
      <c r="AG632" s="102">
        <f t="shared" si="432"/>
        <v>0</v>
      </c>
      <c r="AH632" s="102">
        <f>+AH633</f>
        <v>0</v>
      </c>
      <c r="AI632" s="102">
        <f>+AI633</f>
        <v>0</v>
      </c>
      <c r="AJ632" s="102">
        <f t="shared" si="433"/>
        <v>0</v>
      </c>
      <c r="AK632" s="102">
        <f>+AK633</f>
        <v>0</v>
      </c>
      <c r="AL632" s="102">
        <f>+AL633</f>
        <v>0</v>
      </c>
      <c r="AM632" s="102">
        <f t="shared" si="434"/>
        <v>0</v>
      </c>
      <c r="AN632" s="102">
        <f>+AN633</f>
        <v>0</v>
      </c>
      <c r="AO632" s="102">
        <f>+AO633</f>
        <v>0</v>
      </c>
      <c r="AP632" s="102">
        <f t="shared" si="435"/>
        <v>0</v>
      </c>
      <c r="AQ632" s="102">
        <f>+AQ633</f>
        <v>0</v>
      </c>
      <c r="AR632" s="102">
        <f>+AR633</f>
        <v>0</v>
      </c>
      <c r="AS632" s="102">
        <f t="shared" si="436"/>
        <v>0</v>
      </c>
      <c r="AT632" s="102"/>
      <c r="AU632" s="102"/>
      <c r="AV632" s="102"/>
      <c r="AW632" s="102"/>
      <c r="AX632" s="102"/>
      <c r="AY632" s="102"/>
      <c r="AZ632" s="102"/>
      <c r="BA632" s="102"/>
    </row>
    <row r="633" spans="2:53" ht="29.25" hidden="1">
      <c r="B633" s="73" t="str">
        <f t="shared" si="409"/>
        <v>14750005500551</v>
      </c>
      <c r="C633" s="130">
        <v>2023</v>
      </c>
      <c r="D633" s="130">
        <v>15</v>
      </c>
      <c r="E633" s="130">
        <v>1</v>
      </c>
      <c r="F633" s="130">
        <v>4</v>
      </c>
      <c r="G633" s="130">
        <v>7</v>
      </c>
      <c r="H633" s="130">
        <v>5000</v>
      </c>
      <c r="I633" s="130">
        <v>5500</v>
      </c>
      <c r="J633" s="130">
        <v>551</v>
      </c>
      <c r="K633" s="187"/>
      <c r="L633" s="187"/>
      <c r="M633" s="107" t="s">
        <v>152</v>
      </c>
      <c r="N633" s="108">
        <f>+N634</f>
        <v>0</v>
      </c>
      <c r="O633" s="108">
        <f>+O634</f>
        <v>0</v>
      </c>
      <c r="P633" s="108">
        <f t="shared" si="398"/>
        <v>0</v>
      </c>
      <c r="Q633" s="109"/>
      <c r="R633" s="110"/>
      <c r="S633" s="110"/>
      <c r="T633" s="108">
        <f>+T634</f>
        <v>0</v>
      </c>
      <c r="U633" s="108">
        <f t="shared" si="437"/>
        <v>0</v>
      </c>
      <c r="V633" s="108">
        <f t="shared" si="437"/>
        <v>0</v>
      </c>
      <c r="W633" s="108">
        <f t="shared" si="437"/>
        <v>0</v>
      </c>
      <c r="X633" s="108">
        <f t="shared" si="437"/>
        <v>0</v>
      </c>
      <c r="Y633" s="108">
        <f t="shared" si="437"/>
        <v>0</v>
      </c>
      <c r="Z633" s="108">
        <f t="shared" si="437"/>
        <v>0</v>
      </c>
      <c r="AA633" s="108">
        <f t="shared" si="437"/>
        <v>0</v>
      </c>
      <c r="AB633" s="108">
        <f t="shared" si="437"/>
        <v>0</v>
      </c>
      <c r="AC633" s="108">
        <f t="shared" si="437"/>
        <v>0</v>
      </c>
      <c r="AD633" s="108">
        <f t="shared" si="431"/>
        <v>0</v>
      </c>
      <c r="AE633" s="108">
        <f>+AE634</f>
        <v>0</v>
      </c>
      <c r="AF633" s="108">
        <f>+AF634</f>
        <v>0</v>
      </c>
      <c r="AG633" s="108">
        <f t="shared" si="432"/>
        <v>0</v>
      </c>
      <c r="AH633" s="108">
        <f>+AH634</f>
        <v>0</v>
      </c>
      <c r="AI633" s="108">
        <f>+AI634</f>
        <v>0</v>
      </c>
      <c r="AJ633" s="108">
        <f t="shared" si="433"/>
        <v>0</v>
      </c>
      <c r="AK633" s="108">
        <f>+AK634</f>
        <v>0</v>
      </c>
      <c r="AL633" s="108">
        <f>+AL634</f>
        <v>0</v>
      </c>
      <c r="AM633" s="108">
        <f t="shared" si="434"/>
        <v>0</v>
      </c>
      <c r="AN633" s="108">
        <f>+AN634</f>
        <v>0</v>
      </c>
      <c r="AO633" s="108">
        <f>+AO634</f>
        <v>0</v>
      </c>
      <c r="AP633" s="108">
        <f t="shared" si="435"/>
        <v>0</v>
      </c>
      <c r="AQ633" s="108">
        <f>+AQ634</f>
        <v>0</v>
      </c>
      <c r="AR633" s="108">
        <f>+AR634</f>
        <v>0</v>
      </c>
      <c r="AS633" s="108">
        <f t="shared" si="436"/>
        <v>0</v>
      </c>
      <c r="AT633" s="108"/>
      <c r="AU633" s="108"/>
      <c r="AV633" s="108"/>
      <c r="AW633" s="108"/>
      <c r="AX633" s="108"/>
      <c r="AY633" s="108"/>
      <c r="AZ633" s="108"/>
      <c r="BA633" s="108"/>
    </row>
    <row r="634" spans="2:53" ht="29.25" hidden="1">
      <c r="B634" s="73" t="str">
        <f t="shared" si="409"/>
        <v>147500055005511</v>
      </c>
      <c r="C634" s="37">
        <v>2023</v>
      </c>
      <c r="D634" s="37">
        <v>15</v>
      </c>
      <c r="E634" s="37">
        <v>1</v>
      </c>
      <c r="F634" s="37">
        <v>4</v>
      </c>
      <c r="G634" s="37">
        <v>7</v>
      </c>
      <c r="H634" s="37">
        <v>5000</v>
      </c>
      <c r="I634" s="37">
        <v>5500</v>
      </c>
      <c r="J634" s="37">
        <v>551</v>
      </c>
      <c r="K634" s="133">
        <v>1</v>
      </c>
      <c r="L634" s="133"/>
      <c r="M634" s="113" t="s">
        <v>155</v>
      </c>
      <c r="N634" s="114">
        <f>IFERROR(VLOOKUP($B634,[5]MEX!$B$51:$S$1084,13,0),0)</f>
        <v>0</v>
      </c>
      <c r="O634" s="114">
        <f>IFERROR(VLOOKUP($B634,[5]MEX!$B$51:$S$1084,14,0),0)</f>
        <v>0</v>
      </c>
      <c r="P634" s="114">
        <f t="shared" si="398"/>
        <v>0</v>
      </c>
      <c r="Q634" s="115" t="s">
        <v>60</v>
      </c>
      <c r="R634" s="116">
        <f>IFERROR(VLOOKUP($B634,[5]MEX!$B$51:$S$1084,17,0),0)</f>
        <v>0</v>
      </c>
      <c r="S634" s="116">
        <f>IFERROR(VLOOKUP($B634,[5]MEX!$B$51:$S$1084,18,0),0)</f>
        <v>0</v>
      </c>
      <c r="T634" s="114">
        <v>0</v>
      </c>
      <c r="U634" s="114">
        <v>0</v>
      </c>
      <c r="V634" s="114">
        <v>0</v>
      </c>
      <c r="W634" s="114">
        <v>0</v>
      </c>
      <c r="X634" s="114">
        <v>0</v>
      </c>
      <c r="Y634" s="114">
        <v>0</v>
      </c>
      <c r="Z634" s="114">
        <v>0</v>
      </c>
      <c r="AA634" s="114">
        <v>0</v>
      </c>
      <c r="AB634" s="114">
        <f>N634+T634-X634</f>
        <v>0</v>
      </c>
      <c r="AC634" s="114">
        <f>O634+U634-Y634</f>
        <v>0</v>
      </c>
      <c r="AD634" s="114">
        <f t="shared" si="431"/>
        <v>0</v>
      </c>
      <c r="AE634" s="114">
        <v>0</v>
      </c>
      <c r="AF634" s="114">
        <v>0</v>
      </c>
      <c r="AG634" s="114">
        <f t="shared" si="432"/>
        <v>0</v>
      </c>
      <c r="AH634" s="114">
        <v>0</v>
      </c>
      <c r="AI634" s="114">
        <v>0</v>
      </c>
      <c r="AJ634" s="114">
        <f t="shared" si="433"/>
        <v>0</v>
      </c>
      <c r="AK634" s="114">
        <v>0</v>
      </c>
      <c r="AL634" s="114">
        <v>0</v>
      </c>
      <c r="AM634" s="114">
        <f t="shared" si="434"/>
        <v>0</v>
      </c>
      <c r="AN634" s="114">
        <v>0</v>
      </c>
      <c r="AO634" s="114">
        <v>0</v>
      </c>
      <c r="AP634" s="114">
        <f t="shared" si="435"/>
        <v>0</v>
      </c>
      <c r="AQ634" s="114">
        <f>AB634-AE634-AH634-AK634-AN634</f>
        <v>0</v>
      </c>
      <c r="AR634" s="114">
        <f>AC634-AF634-AI634-AL634-AO634</f>
        <v>0</v>
      </c>
      <c r="AS634" s="114">
        <f t="shared" si="436"/>
        <v>0</v>
      </c>
      <c r="AT634" s="114">
        <f>R634+V634-Z634</f>
        <v>0</v>
      </c>
      <c r="AU634" s="114">
        <f>S634+W634-AA634</f>
        <v>0</v>
      </c>
      <c r="AV634" s="114">
        <v>0</v>
      </c>
      <c r="AW634" s="114">
        <v>0</v>
      </c>
      <c r="AX634" s="114">
        <v>0</v>
      </c>
      <c r="AY634" s="114">
        <v>0</v>
      </c>
      <c r="AZ634" s="114">
        <f t="shared" si="394"/>
        <v>0</v>
      </c>
      <c r="BA634" s="114">
        <f t="shared" si="394"/>
        <v>0</v>
      </c>
    </row>
    <row r="635" spans="2:53" ht="29.25">
      <c r="B635" s="73" t="str">
        <f t="shared" si="409"/>
        <v>14750005600</v>
      </c>
      <c r="C635" s="127">
        <v>2023</v>
      </c>
      <c r="D635" s="127">
        <v>15</v>
      </c>
      <c r="E635" s="127">
        <v>1</v>
      </c>
      <c r="F635" s="127">
        <v>4</v>
      </c>
      <c r="G635" s="127">
        <v>7</v>
      </c>
      <c r="H635" s="127">
        <v>5000</v>
      </c>
      <c r="I635" s="127">
        <v>5600</v>
      </c>
      <c r="J635" s="127"/>
      <c r="K635" s="186" t="s">
        <v>46</v>
      </c>
      <c r="L635" s="186"/>
      <c r="M635" s="101" t="s">
        <v>516</v>
      </c>
      <c r="N635" s="102">
        <f>+N636+N641</f>
        <v>77920078</v>
      </c>
      <c r="O635" s="102">
        <f>+O636+O641</f>
        <v>0</v>
      </c>
      <c r="P635" s="102">
        <f t="shared" si="398"/>
        <v>77920078</v>
      </c>
      <c r="Q635" s="103"/>
      <c r="R635" s="104"/>
      <c r="S635" s="104"/>
      <c r="T635" s="102">
        <f>+T636+T641</f>
        <v>0</v>
      </c>
      <c r="U635" s="102">
        <f t="shared" ref="U635:AC635" si="438">+U636+U641</f>
        <v>0</v>
      </c>
      <c r="V635" s="102">
        <f t="shared" si="438"/>
        <v>0</v>
      </c>
      <c r="W635" s="102">
        <f t="shared" si="438"/>
        <v>0</v>
      </c>
      <c r="X635" s="102">
        <f t="shared" si="438"/>
        <v>0</v>
      </c>
      <c r="Y635" s="102">
        <f t="shared" si="438"/>
        <v>0</v>
      </c>
      <c r="Z635" s="102">
        <f t="shared" si="438"/>
        <v>0</v>
      </c>
      <c r="AA635" s="102">
        <f t="shared" si="438"/>
        <v>0</v>
      </c>
      <c r="AB635" s="102">
        <f t="shared" si="438"/>
        <v>77920078</v>
      </c>
      <c r="AC635" s="102">
        <f t="shared" si="438"/>
        <v>0</v>
      </c>
      <c r="AD635" s="102">
        <f t="shared" si="431"/>
        <v>77920078</v>
      </c>
      <c r="AE635" s="102">
        <f>+AE636+AE641</f>
        <v>0</v>
      </c>
      <c r="AF635" s="102">
        <f>+AF636+AF641</f>
        <v>0</v>
      </c>
      <c r="AG635" s="102">
        <f t="shared" si="432"/>
        <v>0</v>
      </c>
      <c r="AH635" s="102">
        <f>+AH636+AH641</f>
        <v>77920078</v>
      </c>
      <c r="AI635" s="102">
        <f>+AI636+AI641</f>
        <v>0</v>
      </c>
      <c r="AJ635" s="102">
        <f t="shared" si="433"/>
        <v>77920078</v>
      </c>
      <c r="AK635" s="102">
        <f>+AK636+AK641</f>
        <v>0</v>
      </c>
      <c r="AL635" s="102">
        <f>+AL636+AL641</f>
        <v>0</v>
      </c>
      <c r="AM635" s="102">
        <f t="shared" si="434"/>
        <v>0</v>
      </c>
      <c r="AN635" s="102">
        <f>+AN636+AN641</f>
        <v>0</v>
      </c>
      <c r="AO635" s="102">
        <f>+AO636+AO641</f>
        <v>0</v>
      </c>
      <c r="AP635" s="102">
        <f t="shared" si="435"/>
        <v>0</v>
      </c>
      <c r="AQ635" s="102">
        <f>+AQ636+AQ641</f>
        <v>0</v>
      </c>
      <c r="AR635" s="102">
        <f>+AR636+AR641</f>
        <v>0</v>
      </c>
      <c r="AS635" s="102">
        <f t="shared" si="436"/>
        <v>0</v>
      </c>
      <c r="AT635" s="102"/>
      <c r="AU635" s="102"/>
      <c r="AV635" s="102"/>
      <c r="AW635" s="102"/>
      <c r="AX635" s="102"/>
      <c r="AY635" s="102"/>
      <c r="AZ635" s="102"/>
      <c r="BA635" s="102"/>
    </row>
    <row r="636" spans="2:53" ht="29.25" hidden="1">
      <c r="B636" s="73" t="str">
        <f t="shared" si="409"/>
        <v>14750005600565</v>
      </c>
      <c r="C636" s="130">
        <v>2023</v>
      </c>
      <c r="D636" s="130">
        <v>15</v>
      </c>
      <c r="E636" s="130">
        <v>1</v>
      </c>
      <c r="F636" s="130">
        <v>4</v>
      </c>
      <c r="G636" s="130">
        <v>7</v>
      </c>
      <c r="H636" s="130">
        <v>5000</v>
      </c>
      <c r="I636" s="130">
        <v>5600</v>
      </c>
      <c r="J636" s="130">
        <v>565</v>
      </c>
      <c r="K636" s="187"/>
      <c r="L636" s="187"/>
      <c r="M636" s="107" t="s">
        <v>216</v>
      </c>
      <c r="N636" s="108">
        <f>SUM(N637:N640)</f>
        <v>0</v>
      </c>
      <c r="O636" s="108">
        <f>SUM(O637:O640)</f>
        <v>0</v>
      </c>
      <c r="P636" s="108">
        <f t="shared" si="398"/>
        <v>0</v>
      </c>
      <c r="Q636" s="109"/>
      <c r="R636" s="110"/>
      <c r="S636" s="110"/>
      <c r="T636" s="108">
        <f>SUM(T637:T640)</f>
        <v>0</v>
      </c>
      <c r="U636" s="108">
        <f t="shared" ref="U636:AC636" si="439">SUM(U637:U640)</f>
        <v>0</v>
      </c>
      <c r="V636" s="108">
        <f t="shared" si="439"/>
        <v>0</v>
      </c>
      <c r="W636" s="108">
        <f t="shared" si="439"/>
        <v>0</v>
      </c>
      <c r="X636" s="108">
        <f t="shared" si="439"/>
        <v>0</v>
      </c>
      <c r="Y636" s="108">
        <f t="shared" si="439"/>
        <v>0</v>
      </c>
      <c r="Z636" s="108">
        <f t="shared" si="439"/>
        <v>0</v>
      </c>
      <c r="AA636" s="108">
        <f t="shared" si="439"/>
        <v>0</v>
      </c>
      <c r="AB636" s="108">
        <f t="shared" si="439"/>
        <v>0</v>
      </c>
      <c r="AC636" s="108">
        <f t="shared" si="439"/>
        <v>0</v>
      </c>
      <c r="AD636" s="108">
        <f t="shared" si="431"/>
        <v>0</v>
      </c>
      <c r="AE636" s="108">
        <f>SUM(AE637:AE640)</f>
        <v>0</v>
      </c>
      <c r="AF636" s="108">
        <f>SUM(AF637:AF640)</f>
        <v>0</v>
      </c>
      <c r="AG636" s="108">
        <f t="shared" si="432"/>
        <v>0</v>
      </c>
      <c r="AH636" s="108">
        <f>SUM(AH637:AH640)</f>
        <v>0</v>
      </c>
      <c r="AI636" s="108">
        <f>SUM(AI637:AI640)</f>
        <v>0</v>
      </c>
      <c r="AJ636" s="108">
        <f t="shared" si="433"/>
        <v>0</v>
      </c>
      <c r="AK636" s="108">
        <f>SUM(AK637:AK640)</f>
        <v>0</v>
      </c>
      <c r="AL636" s="108">
        <f>SUM(AL637:AL640)</f>
        <v>0</v>
      </c>
      <c r="AM636" s="108">
        <f t="shared" si="434"/>
        <v>0</v>
      </c>
      <c r="AN636" s="108">
        <f>SUM(AN637:AN640)</f>
        <v>0</v>
      </c>
      <c r="AO636" s="108">
        <f>SUM(AO637:AO640)</f>
        <v>0</v>
      </c>
      <c r="AP636" s="108">
        <f t="shared" si="435"/>
        <v>0</v>
      </c>
      <c r="AQ636" s="108">
        <f>SUM(AQ637:AQ640)</f>
        <v>0</v>
      </c>
      <c r="AR636" s="108">
        <f>SUM(AR637:AR640)</f>
        <v>0</v>
      </c>
      <c r="AS636" s="108">
        <f t="shared" si="436"/>
        <v>0</v>
      </c>
      <c r="AT636" s="108"/>
      <c r="AU636" s="108"/>
      <c r="AV636" s="108"/>
      <c r="AW636" s="108"/>
      <c r="AX636" s="108"/>
      <c r="AY636" s="108"/>
      <c r="AZ636" s="108"/>
      <c r="BA636" s="108"/>
    </row>
    <row r="637" spans="2:53" ht="29.25" hidden="1">
      <c r="B637" s="73" t="str">
        <f t="shared" si="409"/>
        <v>147500056005651</v>
      </c>
      <c r="C637" s="37">
        <v>2023</v>
      </c>
      <c r="D637" s="37">
        <v>15</v>
      </c>
      <c r="E637" s="37">
        <v>1</v>
      </c>
      <c r="F637" s="37">
        <v>4</v>
      </c>
      <c r="G637" s="37">
        <v>7</v>
      </c>
      <c r="H637" s="37">
        <v>5000</v>
      </c>
      <c r="I637" s="37">
        <v>5600</v>
      </c>
      <c r="J637" s="37">
        <v>565</v>
      </c>
      <c r="K637" s="133">
        <v>1</v>
      </c>
      <c r="L637" s="133"/>
      <c r="M637" s="113" t="s">
        <v>517</v>
      </c>
      <c r="N637" s="114">
        <f>IFERROR(VLOOKUP($B637,[5]MEX!$B$51:$S$1084,13,0),0)</f>
        <v>0</v>
      </c>
      <c r="O637" s="114">
        <f>IFERROR(VLOOKUP($B637,[5]MEX!$B$51:$S$1084,14,0),0)</f>
        <v>0</v>
      </c>
      <c r="P637" s="114">
        <f t="shared" si="398"/>
        <v>0</v>
      </c>
      <c r="Q637" s="115" t="s">
        <v>60</v>
      </c>
      <c r="R637" s="116">
        <f>IFERROR(VLOOKUP($B637,[5]MEX!$B$51:$S$1084,17,0),0)</f>
        <v>0</v>
      </c>
      <c r="S637" s="116">
        <f>IFERROR(VLOOKUP($B637,[5]MEX!$B$51:$S$1084,18,0),0)</f>
        <v>0</v>
      </c>
      <c r="T637" s="114">
        <v>0</v>
      </c>
      <c r="U637" s="114">
        <v>0</v>
      </c>
      <c r="V637" s="114">
        <v>0</v>
      </c>
      <c r="W637" s="114">
        <v>0</v>
      </c>
      <c r="X637" s="114">
        <v>0</v>
      </c>
      <c r="Y637" s="114">
        <v>0</v>
      </c>
      <c r="Z637" s="114">
        <v>0</v>
      </c>
      <c r="AA637" s="114">
        <v>0</v>
      </c>
      <c r="AB637" s="114">
        <f t="shared" ref="AB637:AC640" si="440">N637+T637-X637</f>
        <v>0</v>
      </c>
      <c r="AC637" s="114">
        <f t="shared" si="440"/>
        <v>0</v>
      </c>
      <c r="AD637" s="114">
        <f t="shared" si="431"/>
        <v>0</v>
      </c>
      <c r="AE637" s="114">
        <v>0</v>
      </c>
      <c r="AF637" s="114">
        <v>0</v>
      </c>
      <c r="AG637" s="114">
        <f t="shared" si="432"/>
        <v>0</v>
      </c>
      <c r="AH637" s="114">
        <v>0</v>
      </c>
      <c r="AI637" s="114">
        <v>0</v>
      </c>
      <c r="AJ637" s="114">
        <f t="shared" si="433"/>
        <v>0</v>
      </c>
      <c r="AK637" s="114">
        <v>0</v>
      </c>
      <c r="AL637" s="114">
        <v>0</v>
      </c>
      <c r="AM637" s="114">
        <f t="shared" si="434"/>
        <v>0</v>
      </c>
      <c r="AN637" s="114">
        <v>0</v>
      </c>
      <c r="AO637" s="114">
        <v>0</v>
      </c>
      <c r="AP637" s="114">
        <f t="shared" si="435"/>
        <v>0</v>
      </c>
      <c r="AQ637" s="114">
        <f t="shared" ref="AQ637:AR640" si="441">AB637-AE637-AH637-AK637-AN637</f>
        <v>0</v>
      </c>
      <c r="AR637" s="114">
        <f t="shared" si="441"/>
        <v>0</v>
      </c>
      <c r="AS637" s="114">
        <f t="shared" si="436"/>
        <v>0</v>
      </c>
      <c r="AT637" s="114">
        <f t="shared" ref="AT637:AU640" si="442">R637+V637-Z637</f>
        <v>0</v>
      </c>
      <c r="AU637" s="114">
        <f t="shared" si="442"/>
        <v>0</v>
      </c>
      <c r="AV637" s="114">
        <v>0</v>
      </c>
      <c r="AW637" s="114">
        <v>0</v>
      </c>
      <c r="AX637" s="114">
        <v>0</v>
      </c>
      <c r="AY637" s="114">
        <v>0</v>
      </c>
      <c r="AZ637" s="114">
        <f t="shared" ref="AZ637:BA697" si="443">AT637-AV637-AX637</f>
        <v>0</v>
      </c>
      <c r="BA637" s="114">
        <f t="shared" si="443"/>
        <v>0</v>
      </c>
    </row>
    <row r="638" spans="2:53" ht="29.25" hidden="1">
      <c r="B638" s="73" t="str">
        <f t="shared" si="409"/>
        <v>147500056005652</v>
      </c>
      <c r="C638" s="37">
        <v>2023</v>
      </c>
      <c r="D638" s="37">
        <v>15</v>
      </c>
      <c r="E638" s="37">
        <v>1</v>
      </c>
      <c r="F638" s="37">
        <v>4</v>
      </c>
      <c r="G638" s="37">
        <v>7</v>
      </c>
      <c r="H638" s="37">
        <v>5000</v>
      </c>
      <c r="I638" s="37">
        <v>5600</v>
      </c>
      <c r="J638" s="37">
        <v>565</v>
      </c>
      <c r="K638" s="133">
        <v>2</v>
      </c>
      <c r="L638" s="133"/>
      <c r="M638" s="113" t="s">
        <v>518</v>
      </c>
      <c r="N638" s="114">
        <f>IFERROR(VLOOKUP($B638,[5]MEX!$B$51:$S$1084,13,0),0)</f>
        <v>0</v>
      </c>
      <c r="O638" s="114">
        <f>IFERROR(VLOOKUP($B638,[5]MEX!$B$51:$S$1084,14,0),0)</f>
        <v>0</v>
      </c>
      <c r="P638" s="114">
        <f t="shared" si="398"/>
        <v>0</v>
      </c>
      <c r="Q638" s="115" t="s">
        <v>60</v>
      </c>
      <c r="R638" s="116">
        <f>IFERROR(VLOOKUP($B638,[5]MEX!$B$51:$S$1084,17,0),0)</f>
        <v>0</v>
      </c>
      <c r="S638" s="116">
        <f>IFERROR(VLOOKUP($B638,[5]MEX!$B$51:$S$1084,18,0),0)</f>
        <v>0</v>
      </c>
      <c r="T638" s="114">
        <v>0</v>
      </c>
      <c r="U638" s="114">
        <v>0</v>
      </c>
      <c r="V638" s="114">
        <v>0</v>
      </c>
      <c r="W638" s="114">
        <v>0</v>
      </c>
      <c r="X638" s="114">
        <v>0</v>
      </c>
      <c r="Y638" s="114">
        <v>0</v>
      </c>
      <c r="Z638" s="114">
        <v>0</v>
      </c>
      <c r="AA638" s="114">
        <v>0</v>
      </c>
      <c r="AB638" s="114">
        <f t="shared" si="440"/>
        <v>0</v>
      </c>
      <c r="AC638" s="114">
        <f t="shared" si="440"/>
        <v>0</v>
      </c>
      <c r="AD638" s="114">
        <f t="shared" si="431"/>
        <v>0</v>
      </c>
      <c r="AE638" s="114">
        <v>0</v>
      </c>
      <c r="AF638" s="114">
        <v>0</v>
      </c>
      <c r="AG638" s="114">
        <f t="shared" si="432"/>
        <v>0</v>
      </c>
      <c r="AH638" s="114">
        <v>0</v>
      </c>
      <c r="AI638" s="114">
        <v>0</v>
      </c>
      <c r="AJ638" s="114">
        <f t="shared" si="433"/>
        <v>0</v>
      </c>
      <c r="AK638" s="114">
        <v>0</v>
      </c>
      <c r="AL638" s="114">
        <v>0</v>
      </c>
      <c r="AM638" s="114">
        <f t="shared" si="434"/>
        <v>0</v>
      </c>
      <c r="AN638" s="114">
        <v>0</v>
      </c>
      <c r="AO638" s="114">
        <v>0</v>
      </c>
      <c r="AP638" s="114">
        <f t="shared" si="435"/>
        <v>0</v>
      </c>
      <c r="AQ638" s="114">
        <f t="shared" si="441"/>
        <v>0</v>
      </c>
      <c r="AR638" s="114">
        <f t="shared" si="441"/>
        <v>0</v>
      </c>
      <c r="AS638" s="114">
        <f t="shared" si="436"/>
        <v>0</v>
      </c>
      <c r="AT638" s="114">
        <f t="shared" si="442"/>
        <v>0</v>
      </c>
      <c r="AU638" s="114">
        <f t="shared" si="442"/>
        <v>0</v>
      </c>
      <c r="AV638" s="114">
        <v>0</v>
      </c>
      <c r="AW638" s="114">
        <v>0</v>
      </c>
      <c r="AX638" s="114">
        <v>0</v>
      </c>
      <c r="AY638" s="114">
        <v>0</v>
      </c>
      <c r="AZ638" s="114">
        <f t="shared" si="443"/>
        <v>0</v>
      </c>
      <c r="BA638" s="114">
        <f t="shared" si="443"/>
        <v>0</v>
      </c>
    </row>
    <row r="639" spans="2:53" ht="29.25" hidden="1">
      <c r="B639" s="73" t="str">
        <f t="shared" si="409"/>
        <v>147500056005653</v>
      </c>
      <c r="C639" s="37">
        <v>2023</v>
      </c>
      <c r="D639" s="37">
        <v>15</v>
      </c>
      <c r="E639" s="37">
        <v>1</v>
      </c>
      <c r="F639" s="37">
        <v>4</v>
      </c>
      <c r="G639" s="37">
        <v>7</v>
      </c>
      <c r="H639" s="37">
        <v>5000</v>
      </c>
      <c r="I639" s="37">
        <v>5600</v>
      </c>
      <c r="J639" s="37">
        <v>565</v>
      </c>
      <c r="K639" s="133">
        <v>3</v>
      </c>
      <c r="L639" s="133"/>
      <c r="M639" s="113" t="s">
        <v>519</v>
      </c>
      <c r="N639" s="114">
        <f>IFERROR(VLOOKUP($B639,[5]MEX!$B$51:$S$1084,13,0),0)</f>
        <v>0</v>
      </c>
      <c r="O639" s="114">
        <f>IFERROR(VLOOKUP($B639,[5]MEX!$B$51:$S$1084,14,0),0)</f>
        <v>0</v>
      </c>
      <c r="P639" s="114">
        <f t="shared" si="398"/>
        <v>0</v>
      </c>
      <c r="Q639" s="115" t="s">
        <v>60</v>
      </c>
      <c r="R639" s="116">
        <f>IFERROR(VLOOKUP($B639,[5]MEX!$B$51:$S$1084,17,0),0)</f>
        <v>0</v>
      </c>
      <c r="S639" s="116">
        <f>IFERROR(VLOOKUP($B639,[5]MEX!$B$51:$S$1084,18,0),0)</f>
        <v>0</v>
      </c>
      <c r="T639" s="114">
        <v>0</v>
      </c>
      <c r="U639" s="114">
        <v>0</v>
      </c>
      <c r="V639" s="114">
        <v>0</v>
      </c>
      <c r="W639" s="114">
        <v>0</v>
      </c>
      <c r="X639" s="114">
        <v>0</v>
      </c>
      <c r="Y639" s="114">
        <v>0</v>
      </c>
      <c r="Z639" s="114">
        <v>0</v>
      </c>
      <c r="AA639" s="114">
        <v>0</v>
      </c>
      <c r="AB639" s="114">
        <f t="shared" si="440"/>
        <v>0</v>
      </c>
      <c r="AC639" s="114">
        <f t="shared" si="440"/>
        <v>0</v>
      </c>
      <c r="AD639" s="114">
        <f t="shared" si="431"/>
        <v>0</v>
      </c>
      <c r="AE639" s="114">
        <v>0</v>
      </c>
      <c r="AF639" s="114">
        <v>0</v>
      </c>
      <c r="AG639" s="114">
        <f t="shared" si="432"/>
        <v>0</v>
      </c>
      <c r="AH639" s="114">
        <v>0</v>
      </c>
      <c r="AI639" s="114">
        <v>0</v>
      </c>
      <c r="AJ639" s="114">
        <f t="shared" si="433"/>
        <v>0</v>
      </c>
      <c r="AK639" s="114">
        <v>0</v>
      </c>
      <c r="AL639" s="114">
        <v>0</v>
      </c>
      <c r="AM639" s="114">
        <f t="shared" si="434"/>
        <v>0</v>
      </c>
      <c r="AN639" s="114">
        <v>0</v>
      </c>
      <c r="AO639" s="114">
        <v>0</v>
      </c>
      <c r="AP639" s="114">
        <f t="shared" si="435"/>
        <v>0</v>
      </c>
      <c r="AQ639" s="114">
        <f t="shared" si="441"/>
        <v>0</v>
      </c>
      <c r="AR639" s="114">
        <f t="shared" si="441"/>
        <v>0</v>
      </c>
      <c r="AS639" s="114">
        <f t="shared" si="436"/>
        <v>0</v>
      </c>
      <c r="AT639" s="114">
        <f t="shared" si="442"/>
        <v>0</v>
      </c>
      <c r="AU639" s="114">
        <f t="shared" si="442"/>
        <v>0</v>
      </c>
      <c r="AV639" s="114">
        <v>0</v>
      </c>
      <c r="AW639" s="114">
        <v>0</v>
      </c>
      <c r="AX639" s="114">
        <v>0</v>
      </c>
      <c r="AY639" s="114">
        <v>0</v>
      </c>
      <c r="AZ639" s="114">
        <f t="shared" si="443"/>
        <v>0</v>
      </c>
      <c r="BA639" s="114">
        <f t="shared" si="443"/>
        <v>0</v>
      </c>
    </row>
    <row r="640" spans="2:53" ht="29.25" hidden="1">
      <c r="B640" s="73" t="str">
        <f t="shared" si="409"/>
        <v>147500056005654</v>
      </c>
      <c r="C640" s="37">
        <v>2023</v>
      </c>
      <c r="D640" s="37">
        <v>15</v>
      </c>
      <c r="E640" s="37">
        <v>1</v>
      </c>
      <c r="F640" s="37">
        <v>4</v>
      </c>
      <c r="G640" s="37">
        <v>7</v>
      </c>
      <c r="H640" s="37">
        <v>5000</v>
      </c>
      <c r="I640" s="37">
        <v>5600</v>
      </c>
      <c r="J640" s="37">
        <v>565</v>
      </c>
      <c r="K640" s="133">
        <v>4</v>
      </c>
      <c r="L640" s="133"/>
      <c r="M640" s="113" t="s">
        <v>520</v>
      </c>
      <c r="N640" s="114">
        <f>IFERROR(VLOOKUP($B640,[5]MEX!$B$51:$S$1084,13,0),0)</f>
        <v>0</v>
      </c>
      <c r="O640" s="114">
        <f>IFERROR(VLOOKUP($B640,[5]MEX!$B$51:$S$1084,14,0),0)</f>
        <v>0</v>
      </c>
      <c r="P640" s="114">
        <f t="shared" si="398"/>
        <v>0</v>
      </c>
      <c r="Q640" s="115" t="s">
        <v>60</v>
      </c>
      <c r="R640" s="116">
        <f>IFERROR(VLOOKUP($B640,[5]MEX!$B$51:$S$1084,17,0),0)</f>
        <v>0</v>
      </c>
      <c r="S640" s="116">
        <f>IFERROR(VLOOKUP($B640,[5]MEX!$B$51:$S$1084,18,0),0)</f>
        <v>0</v>
      </c>
      <c r="T640" s="114">
        <v>0</v>
      </c>
      <c r="U640" s="114">
        <v>0</v>
      </c>
      <c r="V640" s="114">
        <v>0</v>
      </c>
      <c r="W640" s="114">
        <v>0</v>
      </c>
      <c r="X640" s="114">
        <v>0</v>
      </c>
      <c r="Y640" s="114">
        <v>0</v>
      </c>
      <c r="Z640" s="114">
        <v>0</v>
      </c>
      <c r="AA640" s="114">
        <v>0</v>
      </c>
      <c r="AB640" s="114">
        <f t="shared" si="440"/>
        <v>0</v>
      </c>
      <c r="AC640" s="114">
        <f t="shared" si="440"/>
        <v>0</v>
      </c>
      <c r="AD640" s="114">
        <f t="shared" si="431"/>
        <v>0</v>
      </c>
      <c r="AE640" s="114">
        <v>0</v>
      </c>
      <c r="AF640" s="114">
        <v>0</v>
      </c>
      <c r="AG640" s="114">
        <f t="shared" si="432"/>
        <v>0</v>
      </c>
      <c r="AH640" s="114">
        <v>0</v>
      </c>
      <c r="AI640" s="114">
        <v>0</v>
      </c>
      <c r="AJ640" s="114">
        <f t="shared" si="433"/>
        <v>0</v>
      </c>
      <c r="AK640" s="114">
        <v>0</v>
      </c>
      <c r="AL640" s="114">
        <v>0</v>
      </c>
      <c r="AM640" s="114">
        <f t="shared" si="434"/>
        <v>0</v>
      </c>
      <c r="AN640" s="114">
        <v>0</v>
      </c>
      <c r="AO640" s="114">
        <v>0</v>
      </c>
      <c r="AP640" s="114">
        <f t="shared" si="435"/>
        <v>0</v>
      </c>
      <c r="AQ640" s="114">
        <f t="shared" si="441"/>
        <v>0</v>
      </c>
      <c r="AR640" s="114">
        <f t="shared" si="441"/>
        <v>0</v>
      </c>
      <c r="AS640" s="114">
        <f t="shared" si="436"/>
        <v>0</v>
      </c>
      <c r="AT640" s="114">
        <f t="shared" si="442"/>
        <v>0</v>
      </c>
      <c r="AU640" s="114">
        <f t="shared" si="442"/>
        <v>0</v>
      </c>
      <c r="AV640" s="114">
        <v>0</v>
      </c>
      <c r="AW640" s="114">
        <v>0</v>
      </c>
      <c r="AX640" s="114">
        <v>0</v>
      </c>
      <c r="AY640" s="114">
        <v>0</v>
      </c>
      <c r="AZ640" s="114">
        <f t="shared" si="443"/>
        <v>0</v>
      </c>
      <c r="BA640" s="114">
        <f t="shared" si="443"/>
        <v>0</v>
      </c>
    </row>
    <row r="641" spans="2:53" ht="29.25">
      <c r="B641" s="73" t="str">
        <f>+CONCATENATE(E641,F641,G641,H641,I641,J641,K641,L641)</f>
        <v>14750005600569</v>
      </c>
      <c r="C641" s="130">
        <v>2023</v>
      </c>
      <c r="D641" s="130">
        <v>15</v>
      </c>
      <c r="E641" s="130">
        <v>1</v>
      </c>
      <c r="F641" s="130">
        <v>4</v>
      </c>
      <c r="G641" s="130">
        <v>7</v>
      </c>
      <c r="H641" s="130">
        <v>5000</v>
      </c>
      <c r="I641" s="130">
        <v>5600</v>
      </c>
      <c r="J641" s="130">
        <v>569</v>
      </c>
      <c r="K641" s="187"/>
      <c r="L641" s="187"/>
      <c r="M641" s="107" t="s">
        <v>521</v>
      </c>
      <c r="N641" s="108">
        <f>+N642</f>
        <v>77920078</v>
      </c>
      <c r="O641" s="108">
        <f>+O642</f>
        <v>0</v>
      </c>
      <c r="P641" s="108">
        <f>+O641+N641</f>
        <v>77920078</v>
      </c>
      <c r="Q641" s="109"/>
      <c r="R641" s="110"/>
      <c r="S641" s="110"/>
      <c r="T641" s="108">
        <f>T642</f>
        <v>0</v>
      </c>
      <c r="U641" s="108">
        <f t="shared" ref="U641:AC641" si="444">U642</f>
        <v>0</v>
      </c>
      <c r="V641" s="108">
        <f t="shared" si="444"/>
        <v>0</v>
      </c>
      <c r="W641" s="108">
        <f t="shared" si="444"/>
        <v>0</v>
      </c>
      <c r="X641" s="108">
        <f t="shared" si="444"/>
        <v>0</v>
      </c>
      <c r="Y641" s="108">
        <f t="shared" si="444"/>
        <v>0</v>
      </c>
      <c r="Z641" s="108">
        <f t="shared" si="444"/>
        <v>0</v>
      </c>
      <c r="AA641" s="108">
        <f t="shared" si="444"/>
        <v>0</v>
      </c>
      <c r="AB641" s="108">
        <f t="shared" si="444"/>
        <v>77920078</v>
      </c>
      <c r="AC641" s="108">
        <f t="shared" si="444"/>
        <v>0</v>
      </c>
      <c r="AD641" s="108">
        <f t="shared" si="431"/>
        <v>77920078</v>
      </c>
      <c r="AE641" s="108">
        <f>AE642</f>
        <v>0</v>
      </c>
      <c r="AF641" s="108">
        <f>AF642</f>
        <v>0</v>
      </c>
      <c r="AG641" s="108">
        <f t="shared" si="432"/>
        <v>0</v>
      </c>
      <c r="AH641" s="108">
        <f>AH642</f>
        <v>77920078</v>
      </c>
      <c r="AI641" s="108">
        <f>AI642</f>
        <v>0</v>
      </c>
      <c r="AJ641" s="108">
        <f t="shared" si="433"/>
        <v>77920078</v>
      </c>
      <c r="AK641" s="108">
        <f>AK642</f>
        <v>0</v>
      </c>
      <c r="AL641" s="108">
        <f>AL642</f>
        <v>0</v>
      </c>
      <c r="AM641" s="108">
        <f t="shared" si="434"/>
        <v>0</v>
      </c>
      <c r="AN641" s="108">
        <f>AN642</f>
        <v>0</v>
      </c>
      <c r="AO641" s="108">
        <f>AO642</f>
        <v>0</v>
      </c>
      <c r="AP641" s="108">
        <f t="shared" si="435"/>
        <v>0</v>
      </c>
      <c r="AQ641" s="108">
        <f>AQ642</f>
        <v>0</v>
      </c>
      <c r="AR641" s="108">
        <f>AR642</f>
        <v>0</v>
      </c>
      <c r="AS641" s="108">
        <f t="shared" si="436"/>
        <v>0</v>
      </c>
      <c r="AT641" s="108"/>
      <c r="AU641" s="108"/>
      <c r="AV641" s="108"/>
      <c r="AW641" s="108"/>
      <c r="AX641" s="108"/>
      <c r="AY641" s="108"/>
      <c r="AZ641" s="108"/>
      <c r="BA641" s="108"/>
    </row>
    <row r="642" spans="2:53" ht="29.25">
      <c r="B642" s="73" t="str">
        <f>+CONCATENATE(E642,F642,G642,H642,I642,J642,K642,L642)</f>
        <v>147500056005691</v>
      </c>
      <c r="C642" s="37">
        <v>2023</v>
      </c>
      <c r="D642" s="37">
        <v>15</v>
      </c>
      <c r="E642" s="37">
        <v>1</v>
      </c>
      <c r="F642" s="37">
        <v>4</v>
      </c>
      <c r="G642" s="37">
        <v>7</v>
      </c>
      <c r="H642" s="37">
        <v>5000</v>
      </c>
      <c r="I642" s="37">
        <v>5600</v>
      </c>
      <c r="J642" s="37">
        <v>569</v>
      </c>
      <c r="K642" s="133">
        <v>1</v>
      </c>
      <c r="L642" s="133"/>
      <c r="M642" s="113" t="s">
        <v>522</v>
      </c>
      <c r="N642" s="114">
        <f>IFERROR(VLOOKUP($B642,[5]MEX!$B$51:$S$1084,13,0),0)</f>
        <v>77920078</v>
      </c>
      <c r="O642" s="114">
        <f>IFERROR(VLOOKUP($B642,[5]MEX!$B$51:$S$1084,14,0),0)</f>
        <v>0</v>
      </c>
      <c r="P642" s="114">
        <f>+O642+N642</f>
        <v>77920078</v>
      </c>
      <c r="Q642" s="115" t="s">
        <v>60</v>
      </c>
      <c r="R642" s="116">
        <f>IFERROR(VLOOKUP($B642,[5]MEX!$B$51:$S$1084,17,0),0)</f>
        <v>1</v>
      </c>
      <c r="S642" s="116">
        <f>IFERROR(VLOOKUP($B642,[5]MEX!$B$51:$S$1084,18,0),0)</f>
        <v>0</v>
      </c>
      <c r="T642" s="114">
        <v>0</v>
      </c>
      <c r="U642" s="114">
        <v>0</v>
      </c>
      <c r="V642" s="114">
        <v>0</v>
      </c>
      <c r="W642" s="114">
        <v>0</v>
      </c>
      <c r="X642" s="114">
        <v>0</v>
      </c>
      <c r="Y642" s="114">
        <v>0</v>
      </c>
      <c r="Z642" s="114">
        <v>0</v>
      </c>
      <c r="AA642" s="114">
        <v>0</v>
      </c>
      <c r="AB642" s="114">
        <f>N642+T642-X642</f>
        <v>77920078</v>
      </c>
      <c r="AC642" s="114">
        <f>O642+U642-Y642</f>
        <v>0</v>
      </c>
      <c r="AD642" s="114">
        <f t="shared" si="431"/>
        <v>77920078</v>
      </c>
      <c r="AE642" s="114">
        <v>0</v>
      </c>
      <c r="AF642" s="114">
        <v>0</v>
      </c>
      <c r="AG642" s="114">
        <f t="shared" si="432"/>
        <v>0</v>
      </c>
      <c r="AH642" s="114">
        <v>77920078</v>
      </c>
      <c r="AI642" s="114">
        <v>0</v>
      </c>
      <c r="AJ642" s="114">
        <f t="shared" si="433"/>
        <v>77920078</v>
      </c>
      <c r="AK642" s="114">
        <v>0</v>
      </c>
      <c r="AL642" s="114">
        <v>0</v>
      </c>
      <c r="AM642" s="114">
        <f t="shared" si="434"/>
        <v>0</v>
      </c>
      <c r="AN642" s="114">
        <v>0</v>
      </c>
      <c r="AO642" s="114">
        <v>0</v>
      </c>
      <c r="AP642" s="114">
        <f t="shared" si="435"/>
        <v>0</v>
      </c>
      <c r="AQ642" s="114">
        <f>AB642-AE642-AH642-AK642-AN642</f>
        <v>0</v>
      </c>
      <c r="AR642" s="114">
        <f>AC642-AF642-AI642-AL642-AO642</f>
        <v>0</v>
      </c>
      <c r="AS642" s="114">
        <f t="shared" si="436"/>
        <v>0</v>
      </c>
      <c r="AT642" s="114">
        <f>R642+V642-Z642</f>
        <v>1</v>
      </c>
      <c r="AU642" s="114">
        <f>S642+W642-AA642</f>
        <v>0</v>
      </c>
      <c r="AV642" s="114">
        <v>0</v>
      </c>
      <c r="AW642" s="114">
        <v>0</v>
      </c>
      <c r="AX642" s="114">
        <v>0</v>
      </c>
      <c r="AY642" s="114">
        <v>0</v>
      </c>
      <c r="AZ642" s="114">
        <f t="shared" si="443"/>
        <v>1</v>
      </c>
      <c r="BA642" s="114">
        <f t="shared" si="443"/>
        <v>0</v>
      </c>
    </row>
    <row r="643" spans="2:53" ht="29.25" hidden="1">
      <c r="B643" s="73" t="str">
        <f t="shared" si="409"/>
        <v>14750005900</v>
      </c>
      <c r="C643" s="127">
        <v>2023</v>
      </c>
      <c r="D643" s="127">
        <v>15</v>
      </c>
      <c r="E643" s="127">
        <v>1</v>
      </c>
      <c r="F643" s="127">
        <v>4</v>
      </c>
      <c r="G643" s="127">
        <v>7</v>
      </c>
      <c r="H643" s="127">
        <v>5000</v>
      </c>
      <c r="I643" s="127">
        <v>5900</v>
      </c>
      <c r="J643" s="127"/>
      <c r="K643" s="186" t="s">
        <v>46</v>
      </c>
      <c r="L643" s="186"/>
      <c r="M643" s="101" t="s">
        <v>241</v>
      </c>
      <c r="N643" s="102">
        <f>+N644+N646</f>
        <v>0</v>
      </c>
      <c r="O643" s="102">
        <f>+O644+O646</f>
        <v>0</v>
      </c>
      <c r="P643" s="102">
        <f t="shared" si="398"/>
        <v>0</v>
      </c>
      <c r="Q643" s="103"/>
      <c r="R643" s="104"/>
      <c r="S643" s="104"/>
      <c r="T643" s="102">
        <f>+T644+T646</f>
        <v>0</v>
      </c>
      <c r="U643" s="102">
        <f t="shared" ref="U643:AC643" si="445">+U644+U646</f>
        <v>0</v>
      </c>
      <c r="V643" s="102">
        <f t="shared" si="445"/>
        <v>0</v>
      </c>
      <c r="W643" s="102">
        <f t="shared" si="445"/>
        <v>0</v>
      </c>
      <c r="X643" s="102">
        <f t="shared" si="445"/>
        <v>0</v>
      </c>
      <c r="Y643" s="102">
        <f t="shared" si="445"/>
        <v>0</v>
      </c>
      <c r="Z643" s="102">
        <f t="shared" si="445"/>
        <v>0</v>
      </c>
      <c r="AA643" s="102">
        <f t="shared" si="445"/>
        <v>0</v>
      </c>
      <c r="AB643" s="102">
        <f t="shared" si="445"/>
        <v>0</v>
      </c>
      <c r="AC643" s="102">
        <f t="shared" si="445"/>
        <v>0</v>
      </c>
      <c r="AD643" s="102">
        <f t="shared" si="431"/>
        <v>0</v>
      </c>
      <c r="AE643" s="102">
        <f>+AE644+AE646</f>
        <v>0</v>
      </c>
      <c r="AF643" s="102">
        <f>+AF644+AF646</f>
        <v>0</v>
      </c>
      <c r="AG643" s="102">
        <f t="shared" si="432"/>
        <v>0</v>
      </c>
      <c r="AH643" s="102">
        <f>+AH644+AH646</f>
        <v>0</v>
      </c>
      <c r="AI643" s="102">
        <f>+AI644+AI646</f>
        <v>0</v>
      </c>
      <c r="AJ643" s="102">
        <f t="shared" si="433"/>
        <v>0</v>
      </c>
      <c r="AK643" s="102">
        <f>+AK644+AK646</f>
        <v>0</v>
      </c>
      <c r="AL643" s="102">
        <f>+AL644+AL646</f>
        <v>0</v>
      </c>
      <c r="AM643" s="102">
        <f t="shared" si="434"/>
        <v>0</v>
      </c>
      <c r="AN643" s="102">
        <f>+AN644+AN646</f>
        <v>0</v>
      </c>
      <c r="AO643" s="102">
        <f>+AO644+AO646</f>
        <v>0</v>
      </c>
      <c r="AP643" s="102">
        <f t="shared" si="435"/>
        <v>0</v>
      </c>
      <c r="AQ643" s="102">
        <f>+AQ644+AQ646</f>
        <v>0</v>
      </c>
      <c r="AR643" s="102">
        <f>+AR644+AR646</f>
        <v>0</v>
      </c>
      <c r="AS643" s="102">
        <f t="shared" si="436"/>
        <v>0</v>
      </c>
      <c r="AT643" s="102"/>
      <c r="AU643" s="102"/>
      <c r="AV643" s="102"/>
      <c r="AW643" s="102"/>
      <c r="AX643" s="102"/>
      <c r="AY643" s="102"/>
      <c r="AZ643" s="102"/>
      <c r="BA643" s="102"/>
    </row>
    <row r="644" spans="2:53" ht="29.25" hidden="1">
      <c r="B644" s="73" t="str">
        <f t="shared" si="409"/>
        <v>14750005900591</v>
      </c>
      <c r="C644" s="130">
        <v>2023</v>
      </c>
      <c r="D644" s="130">
        <v>15</v>
      </c>
      <c r="E644" s="130">
        <v>1</v>
      </c>
      <c r="F644" s="130">
        <v>4</v>
      </c>
      <c r="G644" s="130">
        <v>7</v>
      </c>
      <c r="H644" s="130">
        <v>5000</v>
      </c>
      <c r="I644" s="130">
        <v>5900</v>
      </c>
      <c r="J644" s="130">
        <v>591</v>
      </c>
      <c r="K644" s="187"/>
      <c r="L644" s="187"/>
      <c r="M644" s="107" t="s">
        <v>242</v>
      </c>
      <c r="N644" s="108">
        <f>+N645</f>
        <v>0</v>
      </c>
      <c r="O644" s="108">
        <f>+O645</f>
        <v>0</v>
      </c>
      <c r="P644" s="108">
        <f t="shared" si="398"/>
        <v>0</v>
      </c>
      <c r="Q644" s="109"/>
      <c r="R644" s="110"/>
      <c r="S644" s="110"/>
      <c r="T644" s="108">
        <f t="shared" ref="T644:AC644" si="446">+T645</f>
        <v>0</v>
      </c>
      <c r="U644" s="108">
        <f t="shared" si="446"/>
        <v>0</v>
      </c>
      <c r="V644" s="108">
        <f t="shared" si="446"/>
        <v>0</v>
      </c>
      <c r="W644" s="108">
        <f t="shared" si="446"/>
        <v>0</v>
      </c>
      <c r="X644" s="108">
        <f t="shared" si="446"/>
        <v>0</v>
      </c>
      <c r="Y644" s="108">
        <f t="shared" si="446"/>
        <v>0</v>
      </c>
      <c r="Z644" s="108">
        <f t="shared" si="446"/>
        <v>0</v>
      </c>
      <c r="AA644" s="108">
        <f t="shared" si="446"/>
        <v>0</v>
      </c>
      <c r="AB644" s="108">
        <f t="shared" si="446"/>
        <v>0</v>
      </c>
      <c r="AC644" s="108">
        <f t="shared" si="446"/>
        <v>0</v>
      </c>
      <c r="AD644" s="108">
        <f t="shared" si="431"/>
        <v>0</v>
      </c>
      <c r="AE644" s="108">
        <f>+AE645</f>
        <v>0</v>
      </c>
      <c r="AF644" s="108">
        <f>+AF645</f>
        <v>0</v>
      </c>
      <c r="AG644" s="108">
        <f t="shared" si="432"/>
        <v>0</v>
      </c>
      <c r="AH644" s="108">
        <f>+AH645</f>
        <v>0</v>
      </c>
      <c r="AI644" s="108">
        <f>+AI645</f>
        <v>0</v>
      </c>
      <c r="AJ644" s="108">
        <f t="shared" si="433"/>
        <v>0</v>
      </c>
      <c r="AK644" s="108">
        <f>+AK645</f>
        <v>0</v>
      </c>
      <c r="AL644" s="108">
        <f>+AL645</f>
        <v>0</v>
      </c>
      <c r="AM644" s="108">
        <f t="shared" si="434"/>
        <v>0</v>
      </c>
      <c r="AN644" s="108">
        <f>+AN645</f>
        <v>0</v>
      </c>
      <c r="AO644" s="108">
        <f>+AO645</f>
        <v>0</v>
      </c>
      <c r="AP644" s="108">
        <f t="shared" si="435"/>
        <v>0</v>
      </c>
      <c r="AQ644" s="108">
        <f>+AQ645</f>
        <v>0</v>
      </c>
      <c r="AR644" s="108">
        <f>+AR645</f>
        <v>0</v>
      </c>
      <c r="AS644" s="108">
        <f t="shared" si="436"/>
        <v>0</v>
      </c>
      <c r="AT644" s="108"/>
      <c r="AU644" s="108"/>
      <c r="AV644" s="108"/>
      <c r="AW644" s="108"/>
      <c r="AX644" s="108"/>
      <c r="AY644" s="108"/>
      <c r="AZ644" s="108"/>
      <c r="BA644" s="108"/>
    </row>
    <row r="645" spans="2:53" ht="29.25" hidden="1">
      <c r="B645" s="73" t="str">
        <f t="shared" si="409"/>
        <v>147500059005911</v>
      </c>
      <c r="C645" s="37">
        <v>2023</v>
      </c>
      <c r="D645" s="37">
        <v>15</v>
      </c>
      <c r="E645" s="37">
        <v>1</v>
      </c>
      <c r="F645" s="37">
        <v>4</v>
      </c>
      <c r="G645" s="37">
        <v>7</v>
      </c>
      <c r="H645" s="37">
        <v>5000</v>
      </c>
      <c r="I645" s="37">
        <v>5900</v>
      </c>
      <c r="J645" s="37">
        <v>591</v>
      </c>
      <c r="K645" s="133">
        <v>1</v>
      </c>
      <c r="L645" s="133"/>
      <c r="M645" s="113" t="s">
        <v>242</v>
      </c>
      <c r="N645" s="114">
        <f>IFERROR(VLOOKUP($B645,[5]MEX!$B$51:$S$1084,13,0),0)</f>
        <v>0</v>
      </c>
      <c r="O645" s="114">
        <f>IFERROR(VLOOKUP($B645,[5]MEX!$B$51:$S$1084,14,0),0)</f>
        <v>0</v>
      </c>
      <c r="P645" s="114">
        <f t="shared" si="398"/>
        <v>0</v>
      </c>
      <c r="Q645" s="115" t="s">
        <v>81</v>
      </c>
      <c r="R645" s="116">
        <f>IFERROR(VLOOKUP($B645,[5]MEX!$B$51:$S$1084,17,0),0)</f>
        <v>0</v>
      </c>
      <c r="S645" s="116">
        <f>IFERROR(VLOOKUP($B645,[5]MEX!$B$51:$S$1084,18,0),0)</f>
        <v>0</v>
      </c>
      <c r="T645" s="114">
        <v>0</v>
      </c>
      <c r="U645" s="114">
        <v>0</v>
      </c>
      <c r="V645" s="114">
        <v>0</v>
      </c>
      <c r="W645" s="114">
        <v>0</v>
      </c>
      <c r="X645" s="114">
        <v>0</v>
      </c>
      <c r="Y645" s="114">
        <v>0</v>
      </c>
      <c r="Z645" s="114">
        <v>0</v>
      </c>
      <c r="AA645" s="114">
        <v>0</v>
      </c>
      <c r="AB645" s="114">
        <f>N645+T645-X645</f>
        <v>0</v>
      </c>
      <c r="AC645" s="114">
        <f>O645+U645-Y645</f>
        <v>0</v>
      </c>
      <c r="AD645" s="114">
        <f t="shared" si="431"/>
        <v>0</v>
      </c>
      <c r="AE645" s="114">
        <v>0</v>
      </c>
      <c r="AF645" s="114">
        <v>0</v>
      </c>
      <c r="AG645" s="114">
        <f t="shared" si="432"/>
        <v>0</v>
      </c>
      <c r="AH645" s="114">
        <v>0</v>
      </c>
      <c r="AI645" s="114">
        <v>0</v>
      </c>
      <c r="AJ645" s="114">
        <f t="shared" si="433"/>
        <v>0</v>
      </c>
      <c r="AK645" s="114">
        <v>0</v>
      </c>
      <c r="AL645" s="114">
        <v>0</v>
      </c>
      <c r="AM645" s="114">
        <f t="shared" si="434"/>
        <v>0</v>
      </c>
      <c r="AN645" s="114">
        <v>0</v>
      </c>
      <c r="AO645" s="114">
        <v>0</v>
      </c>
      <c r="AP645" s="114">
        <f t="shared" si="435"/>
        <v>0</v>
      </c>
      <c r="AQ645" s="114">
        <f>AB645-AE645-AH645-AK645-AN645</f>
        <v>0</v>
      </c>
      <c r="AR645" s="114">
        <f>AC645-AF645-AI645-AL645-AO645</f>
        <v>0</v>
      </c>
      <c r="AS645" s="114">
        <f t="shared" si="436"/>
        <v>0</v>
      </c>
      <c r="AT645" s="114">
        <f>R645+V645-Z645</f>
        <v>0</v>
      </c>
      <c r="AU645" s="114">
        <f>S645+W645-AA645</f>
        <v>0</v>
      </c>
      <c r="AV645" s="114">
        <v>0</v>
      </c>
      <c r="AW645" s="114">
        <v>0</v>
      </c>
      <c r="AX645" s="114">
        <v>0</v>
      </c>
      <c r="AY645" s="114">
        <v>0</v>
      </c>
      <c r="AZ645" s="114">
        <f t="shared" si="443"/>
        <v>0</v>
      </c>
      <c r="BA645" s="114">
        <f t="shared" si="443"/>
        <v>0</v>
      </c>
    </row>
    <row r="646" spans="2:53" ht="29.25" hidden="1">
      <c r="B646" s="73" t="str">
        <f t="shared" si="409"/>
        <v>14750005900597</v>
      </c>
      <c r="C646" s="130">
        <v>2023</v>
      </c>
      <c r="D646" s="130">
        <v>15</v>
      </c>
      <c r="E646" s="130">
        <v>1</v>
      </c>
      <c r="F646" s="130">
        <v>4</v>
      </c>
      <c r="G646" s="130">
        <v>7</v>
      </c>
      <c r="H646" s="130">
        <v>5000</v>
      </c>
      <c r="I646" s="130">
        <v>5900</v>
      </c>
      <c r="J646" s="130">
        <v>597</v>
      </c>
      <c r="K646" s="187"/>
      <c r="L646" s="187"/>
      <c r="M646" s="107" t="s">
        <v>523</v>
      </c>
      <c r="N646" s="108">
        <f>+N647</f>
        <v>0</v>
      </c>
      <c r="O646" s="108">
        <f>+O647</f>
        <v>0</v>
      </c>
      <c r="P646" s="108">
        <f t="shared" si="398"/>
        <v>0</v>
      </c>
      <c r="Q646" s="109"/>
      <c r="R646" s="110"/>
      <c r="S646" s="110"/>
      <c r="T646" s="108">
        <f t="shared" ref="T646:AC646" si="447">+T647</f>
        <v>0</v>
      </c>
      <c r="U646" s="108">
        <f t="shared" si="447"/>
        <v>0</v>
      </c>
      <c r="V646" s="108">
        <f t="shared" si="447"/>
        <v>0</v>
      </c>
      <c r="W646" s="108">
        <f t="shared" si="447"/>
        <v>0</v>
      </c>
      <c r="X646" s="108">
        <f t="shared" si="447"/>
        <v>0</v>
      </c>
      <c r="Y646" s="108">
        <f t="shared" si="447"/>
        <v>0</v>
      </c>
      <c r="Z646" s="108">
        <f t="shared" si="447"/>
        <v>0</v>
      </c>
      <c r="AA646" s="108">
        <f t="shared" si="447"/>
        <v>0</v>
      </c>
      <c r="AB646" s="108">
        <f t="shared" si="447"/>
        <v>0</v>
      </c>
      <c r="AC646" s="108">
        <f t="shared" si="447"/>
        <v>0</v>
      </c>
      <c r="AD646" s="108">
        <f t="shared" si="431"/>
        <v>0</v>
      </c>
      <c r="AE646" s="108">
        <f>+AE647</f>
        <v>0</v>
      </c>
      <c r="AF646" s="108">
        <f>+AF647</f>
        <v>0</v>
      </c>
      <c r="AG646" s="108">
        <f t="shared" si="432"/>
        <v>0</v>
      </c>
      <c r="AH646" s="108">
        <f>+AH647</f>
        <v>0</v>
      </c>
      <c r="AI646" s="108">
        <f>+AI647</f>
        <v>0</v>
      </c>
      <c r="AJ646" s="108">
        <f t="shared" si="433"/>
        <v>0</v>
      </c>
      <c r="AK646" s="108">
        <f>+AK647</f>
        <v>0</v>
      </c>
      <c r="AL646" s="108">
        <f>+AL647</f>
        <v>0</v>
      </c>
      <c r="AM646" s="108">
        <f t="shared" si="434"/>
        <v>0</v>
      </c>
      <c r="AN646" s="108">
        <f>+AN647</f>
        <v>0</v>
      </c>
      <c r="AO646" s="108">
        <f>+AO647</f>
        <v>0</v>
      </c>
      <c r="AP646" s="108">
        <f t="shared" si="435"/>
        <v>0</v>
      </c>
      <c r="AQ646" s="108">
        <f>+AQ647</f>
        <v>0</v>
      </c>
      <c r="AR646" s="108">
        <f>+AR647</f>
        <v>0</v>
      </c>
      <c r="AS646" s="108">
        <f t="shared" si="436"/>
        <v>0</v>
      </c>
      <c r="AT646" s="108"/>
      <c r="AU646" s="108"/>
      <c r="AV646" s="108"/>
      <c r="AW646" s="108"/>
      <c r="AX646" s="108"/>
      <c r="AY646" s="108"/>
      <c r="AZ646" s="108"/>
      <c r="BA646" s="108"/>
    </row>
    <row r="647" spans="2:53" ht="29.25" hidden="1">
      <c r="B647" s="73" t="str">
        <f t="shared" si="409"/>
        <v>147500059005971</v>
      </c>
      <c r="C647" s="37">
        <v>2023</v>
      </c>
      <c r="D647" s="37">
        <v>15</v>
      </c>
      <c r="E647" s="37">
        <v>1</v>
      </c>
      <c r="F647" s="37">
        <v>4</v>
      </c>
      <c r="G647" s="37">
        <v>7</v>
      </c>
      <c r="H647" s="37">
        <v>5000</v>
      </c>
      <c r="I647" s="37">
        <v>5900</v>
      </c>
      <c r="J647" s="37">
        <v>597</v>
      </c>
      <c r="K647" s="133">
        <v>1</v>
      </c>
      <c r="L647" s="133"/>
      <c r="M647" s="113" t="s">
        <v>524</v>
      </c>
      <c r="N647" s="114">
        <f>IFERROR(VLOOKUP($B647,[5]MEX!$B$51:$S$1084,13,0),0)</f>
        <v>0</v>
      </c>
      <c r="O647" s="114">
        <f>IFERROR(VLOOKUP($B647,[5]MEX!$B$51:$S$1084,14,0),0)</f>
        <v>0</v>
      </c>
      <c r="P647" s="114">
        <f t="shared" si="398"/>
        <v>0</v>
      </c>
      <c r="Q647" s="115" t="s">
        <v>244</v>
      </c>
      <c r="R647" s="116">
        <f>IFERROR(VLOOKUP($B647,[5]MEX!$B$51:$S$1084,17,0),0)</f>
        <v>0</v>
      </c>
      <c r="S647" s="116">
        <f>IFERROR(VLOOKUP($B647,[5]MEX!$B$51:$S$1084,18,0),0)</f>
        <v>0</v>
      </c>
      <c r="T647" s="114">
        <v>0</v>
      </c>
      <c r="U647" s="114">
        <v>0</v>
      </c>
      <c r="V647" s="114">
        <v>0</v>
      </c>
      <c r="W647" s="114">
        <v>0</v>
      </c>
      <c r="X647" s="114">
        <v>0</v>
      </c>
      <c r="Y647" s="114">
        <v>0</v>
      </c>
      <c r="Z647" s="114">
        <v>0</v>
      </c>
      <c r="AA647" s="114">
        <v>0</v>
      </c>
      <c r="AB647" s="114">
        <f>N647+T647-X647</f>
        <v>0</v>
      </c>
      <c r="AC647" s="114">
        <f>O647+U647-Y647</f>
        <v>0</v>
      </c>
      <c r="AD647" s="114">
        <f t="shared" si="431"/>
        <v>0</v>
      </c>
      <c r="AE647" s="114">
        <v>0</v>
      </c>
      <c r="AF647" s="114">
        <v>0</v>
      </c>
      <c r="AG647" s="114">
        <f t="shared" si="432"/>
        <v>0</v>
      </c>
      <c r="AH647" s="114">
        <v>0</v>
      </c>
      <c r="AI647" s="114">
        <v>0</v>
      </c>
      <c r="AJ647" s="114">
        <f t="shared" si="433"/>
        <v>0</v>
      </c>
      <c r="AK647" s="114">
        <v>0</v>
      </c>
      <c r="AL647" s="114">
        <v>0</v>
      </c>
      <c r="AM647" s="114">
        <f t="shared" si="434"/>
        <v>0</v>
      </c>
      <c r="AN647" s="114">
        <v>0</v>
      </c>
      <c r="AO647" s="114">
        <v>0</v>
      </c>
      <c r="AP647" s="114">
        <f t="shared" si="435"/>
        <v>0</v>
      </c>
      <c r="AQ647" s="114">
        <f>AB647-AE647-AH647-AK647-AN647</f>
        <v>0</v>
      </c>
      <c r="AR647" s="114">
        <f>AC647-AF647-AI647-AL647-AO647</f>
        <v>0</v>
      </c>
      <c r="AS647" s="114">
        <f t="shared" si="436"/>
        <v>0</v>
      </c>
      <c r="AT647" s="114">
        <f>R647+V647-Z647</f>
        <v>0</v>
      </c>
      <c r="AU647" s="114">
        <f>S647+W647-AA647</f>
        <v>0</v>
      </c>
      <c r="AV647" s="114">
        <v>0</v>
      </c>
      <c r="AW647" s="114">
        <v>0</v>
      </c>
      <c r="AX647" s="114">
        <v>0</v>
      </c>
      <c r="AY647" s="114">
        <v>0</v>
      </c>
      <c r="AZ647" s="114">
        <f t="shared" si="443"/>
        <v>0</v>
      </c>
      <c r="BA647" s="114">
        <f t="shared" si="443"/>
        <v>0</v>
      </c>
    </row>
    <row r="648" spans="2:53" ht="58.5" hidden="1">
      <c r="B648" s="73" t="str">
        <f t="shared" si="409"/>
        <v xml:space="preserve">148 </v>
      </c>
      <c r="C648" s="141">
        <v>2023</v>
      </c>
      <c r="D648" s="136">
        <v>15</v>
      </c>
      <c r="E648" s="136">
        <v>1</v>
      </c>
      <c r="F648" s="136">
        <v>4</v>
      </c>
      <c r="G648" s="136">
        <v>8</v>
      </c>
      <c r="H648" s="136"/>
      <c r="I648" s="142" t="s">
        <v>48</v>
      </c>
      <c r="J648" s="142"/>
      <c r="K648" s="143" t="s">
        <v>46</v>
      </c>
      <c r="L648" s="143"/>
      <c r="M648" s="183" t="s">
        <v>525</v>
      </c>
      <c r="N648" s="184">
        <f>+N649+N653</f>
        <v>0</v>
      </c>
      <c r="O648" s="184">
        <f>+O649+O653</f>
        <v>0</v>
      </c>
      <c r="P648" s="184">
        <f t="shared" si="398"/>
        <v>0</v>
      </c>
      <c r="Q648" s="91"/>
      <c r="R648" s="92"/>
      <c r="S648" s="92"/>
      <c r="T648" s="184">
        <f>+T649+T653</f>
        <v>0</v>
      </c>
      <c r="U648" s="184">
        <f t="shared" ref="U648:AC648" si="448">+U649+U653</f>
        <v>0</v>
      </c>
      <c r="V648" s="184">
        <f t="shared" si="448"/>
        <v>0</v>
      </c>
      <c r="W648" s="184">
        <f t="shared" si="448"/>
        <v>0</v>
      </c>
      <c r="X648" s="184">
        <f t="shared" si="448"/>
        <v>0</v>
      </c>
      <c r="Y648" s="184">
        <f t="shared" si="448"/>
        <v>0</v>
      </c>
      <c r="Z648" s="184">
        <f t="shared" si="448"/>
        <v>0</v>
      </c>
      <c r="AA648" s="184">
        <f t="shared" si="448"/>
        <v>0</v>
      </c>
      <c r="AB648" s="184">
        <f t="shared" si="448"/>
        <v>0</v>
      </c>
      <c r="AC648" s="184">
        <f t="shared" si="448"/>
        <v>0</v>
      </c>
      <c r="AD648" s="184">
        <f t="shared" si="431"/>
        <v>0</v>
      </c>
      <c r="AE648" s="184">
        <f>+AE649+AE653</f>
        <v>0</v>
      </c>
      <c r="AF648" s="184">
        <f>+AF649+AF653</f>
        <v>0</v>
      </c>
      <c r="AG648" s="184">
        <f t="shared" si="432"/>
        <v>0</v>
      </c>
      <c r="AH648" s="184">
        <f>+AH649+AH653</f>
        <v>0</v>
      </c>
      <c r="AI648" s="184">
        <f>+AI649+AI653</f>
        <v>0</v>
      </c>
      <c r="AJ648" s="184">
        <f t="shared" si="433"/>
        <v>0</v>
      </c>
      <c r="AK648" s="184">
        <f>+AK649+AK653</f>
        <v>0</v>
      </c>
      <c r="AL648" s="184">
        <f>+AL649+AL653</f>
        <v>0</v>
      </c>
      <c r="AM648" s="184">
        <f t="shared" si="434"/>
        <v>0</v>
      </c>
      <c r="AN648" s="184">
        <f>+AN649+AN653</f>
        <v>0</v>
      </c>
      <c r="AO648" s="184">
        <f>+AO649+AO653</f>
        <v>0</v>
      </c>
      <c r="AP648" s="184">
        <f t="shared" si="435"/>
        <v>0</v>
      </c>
      <c r="AQ648" s="184">
        <f>+AQ649+AQ653</f>
        <v>0</v>
      </c>
      <c r="AR648" s="184">
        <f>+AR649+AR653</f>
        <v>0</v>
      </c>
      <c r="AS648" s="184">
        <f t="shared" si="436"/>
        <v>0</v>
      </c>
      <c r="AT648" s="184"/>
      <c r="AU648" s="184"/>
      <c r="AV648" s="184"/>
      <c r="AW648" s="184"/>
      <c r="AX648" s="184"/>
      <c r="AY648" s="184"/>
      <c r="AZ648" s="184"/>
      <c r="BA648" s="184"/>
    </row>
    <row r="649" spans="2:53" ht="29.25" hidden="1">
      <c r="B649" s="73" t="str">
        <f t="shared" si="409"/>
        <v>1483000</v>
      </c>
      <c r="C649" s="126">
        <v>2023</v>
      </c>
      <c r="D649" s="126">
        <v>15</v>
      </c>
      <c r="E649" s="126">
        <v>1</v>
      </c>
      <c r="F649" s="126">
        <v>4</v>
      </c>
      <c r="G649" s="126">
        <v>8</v>
      </c>
      <c r="H649" s="126">
        <v>3000</v>
      </c>
      <c r="I649" s="126"/>
      <c r="J649" s="126"/>
      <c r="K649" s="167"/>
      <c r="L649" s="167"/>
      <c r="M649" s="95" t="s">
        <v>72</v>
      </c>
      <c r="N649" s="96">
        <f t="shared" ref="N649:O651" si="449">+N650</f>
        <v>0</v>
      </c>
      <c r="O649" s="96">
        <f t="shared" si="449"/>
        <v>0</v>
      </c>
      <c r="P649" s="96">
        <f t="shared" si="398"/>
        <v>0</v>
      </c>
      <c r="Q649" s="97"/>
      <c r="R649" s="98"/>
      <c r="S649" s="98"/>
      <c r="T649" s="96">
        <f>+T650</f>
        <v>0</v>
      </c>
      <c r="U649" s="96">
        <f t="shared" ref="U649:AC651" si="450">+U650</f>
        <v>0</v>
      </c>
      <c r="V649" s="96">
        <f t="shared" si="450"/>
        <v>0</v>
      </c>
      <c r="W649" s="96">
        <f t="shared" si="450"/>
        <v>0</v>
      </c>
      <c r="X649" s="96">
        <f t="shared" si="450"/>
        <v>0</v>
      </c>
      <c r="Y649" s="96">
        <f t="shared" si="450"/>
        <v>0</v>
      </c>
      <c r="Z649" s="96">
        <f t="shared" si="450"/>
        <v>0</v>
      </c>
      <c r="AA649" s="96">
        <f t="shared" si="450"/>
        <v>0</v>
      </c>
      <c r="AB649" s="96">
        <f t="shared" si="450"/>
        <v>0</v>
      </c>
      <c r="AC649" s="96">
        <f t="shared" si="450"/>
        <v>0</v>
      </c>
      <c r="AD649" s="96">
        <f t="shared" si="431"/>
        <v>0</v>
      </c>
      <c r="AE649" s="96">
        <f t="shared" ref="AE649:AF651" si="451">+AE650</f>
        <v>0</v>
      </c>
      <c r="AF649" s="96">
        <f t="shared" si="451"/>
        <v>0</v>
      </c>
      <c r="AG649" s="96">
        <f t="shared" si="432"/>
        <v>0</v>
      </c>
      <c r="AH649" s="96">
        <f t="shared" ref="AH649:AI651" si="452">+AH650</f>
        <v>0</v>
      </c>
      <c r="AI649" s="96">
        <f t="shared" si="452"/>
        <v>0</v>
      </c>
      <c r="AJ649" s="96">
        <f t="shared" si="433"/>
        <v>0</v>
      </c>
      <c r="AK649" s="96">
        <f t="shared" ref="AK649:AL651" si="453">+AK650</f>
        <v>0</v>
      </c>
      <c r="AL649" s="96">
        <f t="shared" si="453"/>
        <v>0</v>
      </c>
      <c r="AM649" s="96">
        <f t="shared" si="434"/>
        <v>0</v>
      </c>
      <c r="AN649" s="96">
        <f t="shared" ref="AN649:AO651" si="454">+AN650</f>
        <v>0</v>
      </c>
      <c r="AO649" s="96">
        <f t="shared" si="454"/>
        <v>0</v>
      </c>
      <c r="AP649" s="96">
        <f t="shared" si="435"/>
        <v>0</v>
      </c>
      <c r="AQ649" s="96">
        <f t="shared" ref="AQ649:AR651" si="455">+AQ650</f>
        <v>0</v>
      </c>
      <c r="AR649" s="96">
        <f t="shared" si="455"/>
        <v>0</v>
      </c>
      <c r="AS649" s="96">
        <f t="shared" si="436"/>
        <v>0</v>
      </c>
      <c r="AT649" s="96"/>
      <c r="AU649" s="96"/>
      <c r="AV649" s="96"/>
      <c r="AW649" s="96"/>
      <c r="AX649" s="96"/>
      <c r="AY649" s="96"/>
      <c r="AZ649" s="96"/>
      <c r="BA649" s="96"/>
    </row>
    <row r="650" spans="2:53" ht="29.25" hidden="1">
      <c r="B650" s="73" t="str">
        <f t="shared" si="409"/>
        <v>14830003100</v>
      </c>
      <c r="C650" s="127">
        <v>2023</v>
      </c>
      <c r="D650" s="127">
        <v>15</v>
      </c>
      <c r="E650" s="127">
        <v>1</v>
      </c>
      <c r="F650" s="127">
        <v>4</v>
      </c>
      <c r="G650" s="127">
        <v>8</v>
      </c>
      <c r="H650" s="127">
        <v>3000</v>
      </c>
      <c r="I650" s="127">
        <v>3100</v>
      </c>
      <c r="J650" s="127"/>
      <c r="K650" s="186" t="s">
        <v>46</v>
      </c>
      <c r="L650" s="186"/>
      <c r="M650" s="101" t="s">
        <v>167</v>
      </c>
      <c r="N650" s="102">
        <f t="shared" si="449"/>
        <v>0</v>
      </c>
      <c r="O650" s="102">
        <f t="shared" si="449"/>
        <v>0</v>
      </c>
      <c r="P650" s="102">
        <f t="shared" si="398"/>
        <v>0</v>
      </c>
      <c r="Q650" s="103"/>
      <c r="R650" s="104"/>
      <c r="S650" s="104"/>
      <c r="T650" s="102">
        <f>+T651</f>
        <v>0</v>
      </c>
      <c r="U650" s="102">
        <f t="shared" si="450"/>
        <v>0</v>
      </c>
      <c r="V650" s="102">
        <f t="shared" si="450"/>
        <v>0</v>
      </c>
      <c r="W650" s="102">
        <f t="shared" si="450"/>
        <v>0</v>
      </c>
      <c r="X650" s="102">
        <f t="shared" si="450"/>
        <v>0</v>
      </c>
      <c r="Y650" s="102">
        <f t="shared" si="450"/>
        <v>0</v>
      </c>
      <c r="Z650" s="102">
        <f t="shared" si="450"/>
        <v>0</v>
      </c>
      <c r="AA650" s="102">
        <f t="shared" si="450"/>
        <v>0</v>
      </c>
      <c r="AB650" s="102">
        <f t="shared" si="450"/>
        <v>0</v>
      </c>
      <c r="AC650" s="102">
        <f t="shared" si="450"/>
        <v>0</v>
      </c>
      <c r="AD650" s="102">
        <f t="shared" si="431"/>
        <v>0</v>
      </c>
      <c r="AE650" s="102">
        <f t="shared" si="451"/>
        <v>0</v>
      </c>
      <c r="AF650" s="102">
        <f t="shared" si="451"/>
        <v>0</v>
      </c>
      <c r="AG650" s="102">
        <f t="shared" si="432"/>
        <v>0</v>
      </c>
      <c r="AH650" s="102">
        <f t="shared" si="452"/>
        <v>0</v>
      </c>
      <c r="AI650" s="102">
        <f t="shared" si="452"/>
        <v>0</v>
      </c>
      <c r="AJ650" s="102">
        <f t="shared" si="433"/>
        <v>0</v>
      </c>
      <c r="AK650" s="102">
        <f t="shared" si="453"/>
        <v>0</v>
      </c>
      <c r="AL650" s="102">
        <f t="shared" si="453"/>
        <v>0</v>
      </c>
      <c r="AM650" s="102">
        <f t="shared" si="434"/>
        <v>0</v>
      </c>
      <c r="AN650" s="102">
        <f t="shared" si="454"/>
        <v>0</v>
      </c>
      <c r="AO650" s="102">
        <f t="shared" si="454"/>
        <v>0</v>
      </c>
      <c r="AP650" s="102">
        <f t="shared" si="435"/>
        <v>0</v>
      </c>
      <c r="AQ650" s="102">
        <f t="shared" si="455"/>
        <v>0</v>
      </c>
      <c r="AR650" s="102">
        <f t="shared" si="455"/>
        <v>0</v>
      </c>
      <c r="AS650" s="102">
        <f t="shared" si="436"/>
        <v>0</v>
      </c>
      <c r="AT650" s="102"/>
      <c r="AU650" s="102"/>
      <c r="AV650" s="102"/>
      <c r="AW650" s="102"/>
      <c r="AX650" s="102"/>
      <c r="AY650" s="102"/>
      <c r="AZ650" s="102"/>
      <c r="BA650" s="102"/>
    </row>
    <row r="651" spans="2:53" ht="29.25" hidden="1">
      <c r="B651" s="73" t="str">
        <f t="shared" si="409"/>
        <v>14830003100319</v>
      </c>
      <c r="C651" s="130">
        <v>2023</v>
      </c>
      <c r="D651" s="130">
        <v>15</v>
      </c>
      <c r="E651" s="130">
        <v>1</v>
      </c>
      <c r="F651" s="130">
        <v>4</v>
      </c>
      <c r="G651" s="130">
        <v>8</v>
      </c>
      <c r="H651" s="130">
        <v>3000</v>
      </c>
      <c r="I651" s="130">
        <v>3100</v>
      </c>
      <c r="J651" s="130">
        <v>319</v>
      </c>
      <c r="K651" s="187"/>
      <c r="L651" s="187"/>
      <c r="M651" s="107" t="s">
        <v>526</v>
      </c>
      <c r="N651" s="108">
        <f t="shared" si="449"/>
        <v>0</v>
      </c>
      <c r="O651" s="108">
        <f t="shared" si="449"/>
        <v>0</v>
      </c>
      <c r="P651" s="108">
        <f t="shared" si="398"/>
        <v>0</v>
      </c>
      <c r="Q651" s="109"/>
      <c r="R651" s="110"/>
      <c r="S651" s="110"/>
      <c r="T651" s="108">
        <f>+T652</f>
        <v>0</v>
      </c>
      <c r="U651" s="108">
        <f t="shared" si="450"/>
        <v>0</v>
      </c>
      <c r="V651" s="108">
        <f t="shared" si="450"/>
        <v>0</v>
      </c>
      <c r="W651" s="108">
        <f t="shared" si="450"/>
        <v>0</v>
      </c>
      <c r="X651" s="108">
        <f t="shared" si="450"/>
        <v>0</v>
      </c>
      <c r="Y651" s="108">
        <f t="shared" si="450"/>
        <v>0</v>
      </c>
      <c r="Z651" s="108">
        <f t="shared" si="450"/>
        <v>0</v>
      </c>
      <c r="AA651" s="108">
        <f t="shared" si="450"/>
        <v>0</v>
      </c>
      <c r="AB651" s="108">
        <f t="shared" si="450"/>
        <v>0</v>
      </c>
      <c r="AC651" s="108">
        <f t="shared" si="450"/>
        <v>0</v>
      </c>
      <c r="AD651" s="108">
        <f t="shared" si="431"/>
        <v>0</v>
      </c>
      <c r="AE651" s="108">
        <f t="shared" si="451"/>
        <v>0</v>
      </c>
      <c r="AF651" s="108">
        <f t="shared" si="451"/>
        <v>0</v>
      </c>
      <c r="AG651" s="108">
        <f t="shared" si="432"/>
        <v>0</v>
      </c>
      <c r="AH651" s="108">
        <f t="shared" si="452"/>
        <v>0</v>
      </c>
      <c r="AI651" s="108">
        <f t="shared" si="452"/>
        <v>0</v>
      </c>
      <c r="AJ651" s="108">
        <f t="shared" si="433"/>
        <v>0</v>
      </c>
      <c r="AK651" s="108">
        <f t="shared" si="453"/>
        <v>0</v>
      </c>
      <c r="AL651" s="108">
        <f t="shared" si="453"/>
        <v>0</v>
      </c>
      <c r="AM651" s="108">
        <f t="shared" si="434"/>
        <v>0</v>
      </c>
      <c r="AN651" s="108">
        <f t="shared" si="454"/>
        <v>0</v>
      </c>
      <c r="AO651" s="108">
        <f t="shared" si="454"/>
        <v>0</v>
      </c>
      <c r="AP651" s="108">
        <f t="shared" si="435"/>
        <v>0</v>
      </c>
      <c r="AQ651" s="108">
        <f t="shared" si="455"/>
        <v>0</v>
      </c>
      <c r="AR651" s="108">
        <f t="shared" si="455"/>
        <v>0</v>
      </c>
      <c r="AS651" s="108">
        <f t="shared" si="436"/>
        <v>0</v>
      </c>
      <c r="AT651" s="108"/>
      <c r="AU651" s="108"/>
      <c r="AV651" s="108"/>
      <c r="AW651" s="108"/>
      <c r="AX651" s="108"/>
      <c r="AY651" s="108"/>
      <c r="AZ651" s="108"/>
      <c r="BA651" s="108"/>
    </row>
    <row r="652" spans="2:53" ht="29.25" hidden="1">
      <c r="B652" s="73" t="str">
        <f t="shared" si="409"/>
        <v>148300031003191</v>
      </c>
      <c r="C652" s="37">
        <v>2023</v>
      </c>
      <c r="D652" s="37">
        <v>15</v>
      </c>
      <c r="E652" s="37">
        <v>1</v>
      </c>
      <c r="F652" s="37">
        <v>4</v>
      </c>
      <c r="G652" s="37">
        <v>8</v>
      </c>
      <c r="H652" s="37">
        <v>3000</v>
      </c>
      <c r="I652" s="37">
        <v>3100</v>
      </c>
      <c r="J652" s="37">
        <v>319</v>
      </c>
      <c r="K652" s="133">
        <v>1</v>
      </c>
      <c r="L652" s="133"/>
      <c r="M652" s="113" t="s">
        <v>171</v>
      </c>
      <c r="N652" s="114">
        <f>IFERROR(VLOOKUP($B652,[5]MEX!$B$51:$S$1084,13,0),0)</f>
        <v>0</v>
      </c>
      <c r="O652" s="114">
        <f>IFERROR(VLOOKUP($B652,[5]MEX!$B$51:$S$1084,14,0),0)</f>
        <v>0</v>
      </c>
      <c r="P652" s="114">
        <f t="shared" ref="P652:P715" si="456">+O652+N652</f>
        <v>0</v>
      </c>
      <c r="Q652" s="115" t="s">
        <v>81</v>
      </c>
      <c r="R652" s="116">
        <f>IFERROR(VLOOKUP($B652,[5]MEX!$B$51:$S$1084,17,0),0)</f>
        <v>0</v>
      </c>
      <c r="S652" s="116">
        <f>IFERROR(VLOOKUP($B652,[5]MEX!$B$51:$S$1084,18,0),0)</f>
        <v>0</v>
      </c>
      <c r="T652" s="114">
        <v>0</v>
      </c>
      <c r="U652" s="114">
        <v>0</v>
      </c>
      <c r="V652" s="114">
        <v>0</v>
      </c>
      <c r="W652" s="114">
        <v>0</v>
      </c>
      <c r="X652" s="114">
        <v>0</v>
      </c>
      <c r="Y652" s="114">
        <v>0</v>
      </c>
      <c r="Z652" s="114">
        <v>0</v>
      </c>
      <c r="AA652" s="114">
        <v>0</v>
      </c>
      <c r="AB652" s="114">
        <f>N652+T652-X652</f>
        <v>0</v>
      </c>
      <c r="AC652" s="114">
        <f>O652+U652-Y652</f>
        <v>0</v>
      </c>
      <c r="AD652" s="114">
        <f t="shared" si="431"/>
        <v>0</v>
      </c>
      <c r="AE652" s="114">
        <v>0</v>
      </c>
      <c r="AF652" s="114">
        <v>0</v>
      </c>
      <c r="AG652" s="114">
        <f t="shared" si="432"/>
        <v>0</v>
      </c>
      <c r="AH652" s="114">
        <v>0</v>
      </c>
      <c r="AI652" s="114">
        <v>0</v>
      </c>
      <c r="AJ652" s="114">
        <f t="shared" si="433"/>
        <v>0</v>
      </c>
      <c r="AK652" s="114">
        <v>0</v>
      </c>
      <c r="AL652" s="114">
        <v>0</v>
      </c>
      <c r="AM652" s="114">
        <f t="shared" si="434"/>
        <v>0</v>
      </c>
      <c r="AN652" s="114">
        <v>0</v>
      </c>
      <c r="AO652" s="114">
        <v>0</v>
      </c>
      <c r="AP652" s="114">
        <f t="shared" si="435"/>
        <v>0</v>
      </c>
      <c r="AQ652" s="114">
        <f>AB652-AE652-AH652-AK652-AN652</f>
        <v>0</v>
      </c>
      <c r="AR652" s="114">
        <f>AC652-AF652-AI652-AL652-AO652</f>
        <v>0</v>
      </c>
      <c r="AS652" s="114">
        <f t="shared" si="436"/>
        <v>0</v>
      </c>
      <c r="AT652" s="114">
        <f>R652+V652-Z652</f>
        <v>0</v>
      </c>
      <c r="AU652" s="114">
        <f>S652+W652-AA652</f>
        <v>0</v>
      </c>
      <c r="AV652" s="114">
        <v>0</v>
      </c>
      <c r="AW652" s="114">
        <v>0</v>
      </c>
      <c r="AX652" s="114">
        <v>0</v>
      </c>
      <c r="AY652" s="114">
        <v>0</v>
      </c>
      <c r="AZ652" s="114">
        <f t="shared" si="443"/>
        <v>0</v>
      </c>
      <c r="BA652" s="114">
        <f t="shared" si="443"/>
        <v>0</v>
      </c>
    </row>
    <row r="653" spans="2:53" ht="29.25" hidden="1">
      <c r="B653" s="73" t="str">
        <f t="shared" si="409"/>
        <v>1485000</v>
      </c>
      <c r="C653" s="126">
        <v>2023</v>
      </c>
      <c r="D653" s="126">
        <v>15</v>
      </c>
      <c r="E653" s="126">
        <v>1</v>
      </c>
      <c r="F653" s="126">
        <v>4</v>
      </c>
      <c r="G653" s="126">
        <v>8</v>
      </c>
      <c r="H653" s="126">
        <v>5000</v>
      </c>
      <c r="I653" s="126"/>
      <c r="J653" s="126"/>
      <c r="K653" s="167"/>
      <c r="L653" s="167"/>
      <c r="M653" s="95" t="s">
        <v>130</v>
      </c>
      <c r="N653" s="96">
        <f>+N654</f>
        <v>0</v>
      </c>
      <c r="O653" s="96">
        <f>+O654</f>
        <v>0</v>
      </c>
      <c r="P653" s="96">
        <f t="shared" si="456"/>
        <v>0</v>
      </c>
      <c r="Q653" s="97"/>
      <c r="R653" s="98"/>
      <c r="S653" s="98"/>
      <c r="T653" s="96">
        <f>+T654</f>
        <v>0</v>
      </c>
      <c r="U653" s="96">
        <f t="shared" ref="U653:AC654" si="457">+U654</f>
        <v>0</v>
      </c>
      <c r="V653" s="96">
        <f t="shared" si="457"/>
        <v>0</v>
      </c>
      <c r="W653" s="96">
        <f t="shared" si="457"/>
        <v>0</v>
      </c>
      <c r="X653" s="96">
        <f t="shared" si="457"/>
        <v>0</v>
      </c>
      <c r="Y653" s="96">
        <f t="shared" si="457"/>
        <v>0</v>
      </c>
      <c r="Z653" s="96">
        <f t="shared" si="457"/>
        <v>0</v>
      </c>
      <c r="AA653" s="96">
        <f t="shared" si="457"/>
        <v>0</v>
      </c>
      <c r="AB653" s="96">
        <f t="shared" si="457"/>
        <v>0</v>
      </c>
      <c r="AC653" s="96">
        <f t="shared" si="457"/>
        <v>0</v>
      </c>
      <c r="AD653" s="96">
        <f t="shared" si="431"/>
        <v>0</v>
      </c>
      <c r="AE653" s="96">
        <f>+AE654</f>
        <v>0</v>
      </c>
      <c r="AF653" s="96">
        <f>+AF654</f>
        <v>0</v>
      </c>
      <c r="AG653" s="96">
        <f t="shared" si="432"/>
        <v>0</v>
      </c>
      <c r="AH653" s="96">
        <f>+AH654</f>
        <v>0</v>
      </c>
      <c r="AI653" s="96">
        <f>+AI654</f>
        <v>0</v>
      </c>
      <c r="AJ653" s="96">
        <f t="shared" si="433"/>
        <v>0</v>
      </c>
      <c r="AK653" s="96">
        <f>+AK654</f>
        <v>0</v>
      </c>
      <c r="AL653" s="96">
        <f>+AL654</f>
        <v>0</v>
      </c>
      <c r="AM653" s="96">
        <f t="shared" si="434"/>
        <v>0</v>
      </c>
      <c r="AN653" s="96">
        <f>+AN654</f>
        <v>0</v>
      </c>
      <c r="AO653" s="96">
        <f>+AO654</f>
        <v>0</v>
      </c>
      <c r="AP653" s="96">
        <f t="shared" si="435"/>
        <v>0</v>
      </c>
      <c r="AQ653" s="96">
        <f>+AQ654</f>
        <v>0</v>
      </c>
      <c r="AR653" s="96">
        <f>+AR654</f>
        <v>0</v>
      </c>
      <c r="AS653" s="96">
        <f t="shared" si="436"/>
        <v>0</v>
      </c>
      <c r="AT653" s="96"/>
      <c r="AU653" s="96"/>
      <c r="AV653" s="96"/>
      <c r="AW653" s="96"/>
      <c r="AX653" s="96"/>
      <c r="AY653" s="96"/>
      <c r="AZ653" s="96"/>
      <c r="BA653" s="96"/>
    </row>
    <row r="654" spans="2:53" ht="29.25" hidden="1">
      <c r="B654" s="73" t="str">
        <f t="shared" si="409"/>
        <v>14850005100</v>
      </c>
      <c r="C654" s="127">
        <v>2023</v>
      </c>
      <c r="D654" s="127">
        <v>15</v>
      </c>
      <c r="E654" s="127">
        <v>1</v>
      </c>
      <c r="F654" s="127">
        <v>4</v>
      </c>
      <c r="G654" s="127">
        <v>8</v>
      </c>
      <c r="H654" s="127">
        <v>5000</v>
      </c>
      <c r="I654" s="127">
        <v>5100</v>
      </c>
      <c r="J654" s="127"/>
      <c r="K654" s="186" t="s">
        <v>46</v>
      </c>
      <c r="L654" s="186"/>
      <c r="M654" s="173" t="s">
        <v>131</v>
      </c>
      <c r="N654" s="174">
        <f>+N655</f>
        <v>0</v>
      </c>
      <c r="O654" s="174">
        <f>+O655</f>
        <v>0</v>
      </c>
      <c r="P654" s="174">
        <f t="shared" si="456"/>
        <v>0</v>
      </c>
      <c r="Q654" s="103"/>
      <c r="R654" s="104"/>
      <c r="S654" s="104"/>
      <c r="T654" s="174">
        <f>+T655</f>
        <v>0</v>
      </c>
      <c r="U654" s="174">
        <f t="shared" si="457"/>
        <v>0</v>
      </c>
      <c r="V654" s="174">
        <f t="shared" si="457"/>
        <v>0</v>
      </c>
      <c r="W654" s="174">
        <f t="shared" si="457"/>
        <v>0</v>
      </c>
      <c r="X654" s="174">
        <f t="shared" si="457"/>
        <v>0</v>
      </c>
      <c r="Y654" s="174">
        <f t="shared" si="457"/>
        <v>0</v>
      </c>
      <c r="Z654" s="174">
        <f t="shared" si="457"/>
        <v>0</v>
      </c>
      <c r="AA654" s="174">
        <f t="shared" si="457"/>
        <v>0</v>
      </c>
      <c r="AB654" s="174">
        <f t="shared" si="457"/>
        <v>0</v>
      </c>
      <c r="AC654" s="174">
        <f t="shared" si="457"/>
        <v>0</v>
      </c>
      <c r="AD654" s="174">
        <f t="shared" si="431"/>
        <v>0</v>
      </c>
      <c r="AE654" s="174">
        <f>+AE655</f>
        <v>0</v>
      </c>
      <c r="AF654" s="174">
        <f>+AF655</f>
        <v>0</v>
      </c>
      <c r="AG654" s="174">
        <f t="shared" si="432"/>
        <v>0</v>
      </c>
      <c r="AH654" s="174">
        <f>+AH655</f>
        <v>0</v>
      </c>
      <c r="AI654" s="174">
        <f>+AI655</f>
        <v>0</v>
      </c>
      <c r="AJ654" s="174">
        <f t="shared" si="433"/>
        <v>0</v>
      </c>
      <c r="AK654" s="174">
        <f>+AK655</f>
        <v>0</v>
      </c>
      <c r="AL654" s="174">
        <f>+AL655</f>
        <v>0</v>
      </c>
      <c r="AM654" s="174">
        <f t="shared" si="434"/>
        <v>0</v>
      </c>
      <c r="AN654" s="174">
        <f>+AN655</f>
        <v>0</v>
      </c>
      <c r="AO654" s="174">
        <f>+AO655</f>
        <v>0</v>
      </c>
      <c r="AP654" s="174">
        <f t="shared" si="435"/>
        <v>0</v>
      </c>
      <c r="AQ654" s="174">
        <f>+AQ655</f>
        <v>0</v>
      </c>
      <c r="AR654" s="174">
        <f>+AR655</f>
        <v>0</v>
      </c>
      <c r="AS654" s="174">
        <f t="shared" si="436"/>
        <v>0</v>
      </c>
      <c r="AT654" s="174"/>
      <c r="AU654" s="174"/>
      <c r="AV654" s="174"/>
      <c r="AW654" s="174"/>
      <c r="AX654" s="174"/>
      <c r="AY654" s="174"/>
      <c r="AZ654" s="174"/>
      <c r="BA654" s="174"/>
    </row>
    <row r="655" spans="2:53" ht="58.5" hidden="1">
      <c r="B655" s="73" t="str">
        <f t="shared" si="409"/>
        <v>14850005100515</v>
      </c>
      <c r="C655" s="130">
        <v>2023</v>
      </c>
      <c r="D655" s="130">
        <v>15</v>
      </c>
      <c r="E655" s="130">
        <v>1</v>
      </c>
      <c r="F655" s="130">
        <v>4</v>
      </c>
      <c r="G655" s="130">
        <v>8</v>
      </c>
      <c r="H655" s="130">
        <v>5000</v>
      </c>
      <c r="I655" s="130">
        <v>5100</v>
      </c>
      <c r="J655" s="130">
        <v>515</v>
      </c>
      <c r="K655" s="187"/>
      <c r="L655" s="187"/>
      <c r="M655" s="107" t="s">
        <v>132</v>
      </c>
      <c r="N655" s="108">
        <f>SUM(N656:N659)</f>
        <v>0</v>
      </c>
      <c r="O655" s="108">
        <f>SUM(O656:O659)</f>
        <v>0</v>
      </c>
      <c r="P655" s="108">
        <f t="shared" si="456"/>
        <v>0</v>
      </c>
      <c r="Q655" s="109"/>
      <c r="R655" s="110"/>
      <c r="S655" s="110"/>
      <c r="T655" s="108">
        <f>SUM(T656:T659)</f>
        <v>0</v>
      </c>
      <c r="U655" s="108">
        <f t="shared" ref="U655:AC655" si="458">SUM(U656:U659)</f>
        <v>0</v>
      </c>
      <c r="V655" s="108">
        <f t="shared" si="458"/>
        <v>0</v>
      </c>
      <c r="W655" s="108">
        <f t="shared" si="458"/>
        <v>0</v>
      </c>
      <c r="X655" s="108">
        <f t="shared" si="458"/>
        <v>0</v>
      </c>
      <c r="Y655" s="108">
        <f t="shared" si="458"/>
        <v>0</v>
      </c>
      <c r="Z655" s="108">
        <f t="shared" si="458"/>
        <v>0</v>
      </c>
      <c r="AA655" s="108">
        <f t="shared" si="458"/>
        <v>0</v>
      </c>
      <c r="AB655" s="108">
        <f t="shared" si="458"/>
        <v>0</v>
      </c>
      <c r="AC655" s="108">
        <f t="shared" si="458"/>
        <v>0</v>
      </c>
      <c r="AD655" s="108">
        <f t="shared" si="431"/>
        <v>0</v>
      </c>
      <c r="AE655" s="108">
        <f>SUM(AE656:AE659)</f>
        <v>0</v>
      </c>
      <c r="AF655" s="108">
        <f>SUM(AF656:AF659)</f>
        <v>0</v>
      </c>
      <c r="AG655" s="108">
        <f t="shared" si="432"/>
        <v>0</v>
      </c>
      <c r="AH655" s="108">
        <f>SUM(AH656:AH659)</f>
        <v>0</v>
      </c>
      <c r="AI655" s="108">
        <f>SUM(AI656:AI659)</f>
        <v>0</v>
      </c>
      <c r="AJ655" s="108">
        <f t="shared" si="433"/>
        <v>0</v>
      </c>
      <c r="AK655" s="108">
        <f>SUM(AK656:AK659)</f>
        <v>0</v>
      </c>
      <c r="AL655" s="108">
        <f>SUM(AL656:AL659)</f>
        <v>0</v>
      </c>
      <c r="AM655" s="108">
        <f t="shared" si="434"/>
        <v>0</v>
      </c>
      <c r="AN655" s="108">
        <f>SUM(AN656:AN659)</f>
        <v>0</v>
      </c>
      <c r="AO655" s="108">
        <f>SUM(AO656:AO659)</f>
        <v>0</v>
      </c>
      <c r="AP655" s="108">
        <f t="shared" si="435"/>
        <v>0</v>
      </c>
      <c r="AQ655" s="108">
        <f>SUM(AQ656:AQ659)</f>
        <v>0</v>
      </c>
      <c r="AR655" s="108">
        <f>SUM(AR656:AR659)</f>
        <v>0</v>
      </c>
      <c r="AS655" s="108">
        <f t="shared" si="436"/>
        <v>0</v>
      </c>
      <c r="AT655" s="108"/>
      <c r="AU655" s="108"/>
      <c r="AV655" s="108"/>
      <c r="AW655" s="108"/>
      <c r="AX655" s="108"/>
      <c r="AY655" s="108"/>
      <c r="AZ655" s="108"/>
      <c r="BA655" s="108"/>
    </row>
    <row r="656" spans="2:53" ht="58.5" hidden="1">
      <c r="B656" s="73" t="str">
        <f t="shared" si="409"/>
        <v>148500051005151</v>
      </c>
      <c r="C656" s="37">
        <v>2023</v>
      </c>
      <c r="D656" s="37">
        <v>15</v>
      </c>
      <c r="E656" s="37">
        <v>1</v>
      </c>
      <c r="F656" s="37">
        <v>4</v>
      </c>
      <c r="G656" s="37">
        <v>8</v>
      </c>
      <c r="H656" s="37">
        <v>5000</v>
      </c>
      <c r="I656" s="37">
        <v>5100</v>
      </c>
      <c r="J656" s="37">
        <v>515</v>
      </c>
      <c r="K656" s="133">
        <v>1</v>
      </c>
      <c r="L656" s="133"/>
      <c r="M656" s="113" t="s">
        <v>179</v>
      </c>
      <c r="N656" s="114">
        <f>IFERROR(VLOOKUP($B656,[5]MEX!$B$51:$S$1084,13,0),0)</f>
        <v>0</v>
      </c>
      <c r="O656" s="114">
        <f>IFERROR(VLOOKUP($B656,[5]MEX!$B$51:$S$1084,14,0),0)</f>
        <v>0</v>
      </c>
      <c r="P656" s="114">
        <f t="shared" si="456"/>
        <v>0</v>
      </c>
      <c r="Q656" s="135" t="s">
        <v>206</v>
      </c>
      <c r="R656" s="116">
        <f>IFERROR(VLOOKUP($B656,[5]MEX!$B$51:$S$1084,17,0),0)</f>
        <v>0</v>
      </c>
      <c r="S656" s="116">
        <f>IFERROR(VLOOKUP($B656,[5]MEX!$B$51:$S$1084,18,0),0)</f>
        <v>0</v>
      </c>
      <c r="T656" s="114">
        <v>0</v>
      </c>
      <c r="U656" s="114">
        <v>0</v>
      </c>
      <c r="V656" s="114">
        <v>0</v>
      </c>
      <c r="W656" s="114">
        <v>0</v>
      </c>
      <c r="X656" s="114">
        <v>0</v>
      </c>
      <c r="Y656" s="114">
        <v>0</v>
      </c>
      <c r="Z656" s="114">
        <v>0</v>
      </c>
      <c r="AA656" s="114">
        <v>0</v>
      </c>
      <c r="AB656" s="114">
        <f t="shared" ref="AB656:AC659" si="459">N656+T656-X656</f>
        <v>0</v>
      </c>
      <c r="AC656" s="114">
        <f t="shared" si="459"/>
        <v>0</v>
      </c>
      <c r="AD656" s="114">
        <f t="shared" si="431"/>
        <v>0</v>
      </c>
      <c r="AE656" s="114">
        <v>0</v>
      </c>
      <c r="AF656" s="114">
        <v>0</v>
      </c>
      <c r="AG656" s="114">
        <f t="shared" si="432"/>
        <v>0</v>
      </c>
      <c r="AH656" s="114">
        <v>0</v>
      </c>
      <c r="AI656" s="114">
        <v>0</v>
      </c>
      <c r="AJ656" s="114">
        <f t="shared" si="433"/>
        <v>0</v>
      </c>
      <c r="AK656" s="114">
        <v>0</v>
      </c>
      <c r="AL656" s="114">
        <v>0</v>
      </c>
      <c r="AM656" s="114">
        <f t="shared" si="434"/>
        <v>0</v>
      </c>
      <c r="AN656" s="114">
        <v>0</v>
      </c>
      <c r="AO656" s="114">
        <v>0</v>
      </c>
      <c r="AP656" s="114">
        <f t="shared" si="435"/>
        <v>0</v>
      </c>
      <c r="AQ656" s="114">
        <f t="shared" ref="AQ656:AR659" si="460">AB656-AE656-AH656-AK656-AN656</f>
        <v>0</v>
      </c>
      <c r="AR656" s="114">
        <f t="shared" si="460"/>
        <v>0</v>
      </c>
      <c r="AS656" s="114">
        <f t="shared" si="436"/>
        <v>0</v>
      </c>
      <c r="AT656" s="114">
        <f t="shared" ref="AT656:AU659" si="461">R656+V656-Z656</f>
        <v>0</v>
      </c>
      <c r="AU656" s="114">
        <f t="shared" si="461"/>
        <v>0</v>
      </c>
      <c r="AV656" s="114">
        <v>0</v>
      </c>
      <c r="AW656" s="114">
        <v>0</v>
      </c>
      <c r="AX656" s="114">
        <v>0</v>
      </c>
      <c r="AY656" s="114">
        <v>0</v>
      </c>
      <c r="AZ656" s="114">
        <f t="shared" si="443"/>
        <v>0</v>
      </c>
      <c r="BA656" s="114">
        <f t="shared" si="443"/>
        <v>0</v>
      </c>
    </row>
    <row r="657" spans="2:53" ht="58.5" hidden="1">
      <c r="B657" s="73" t="str">
        <f t="shared" si="409"/>
        <v>148500051005152</v>
      </c>
      <c r="C657" s="37">
        <v>2023</v>
      </c>
      <c r="D657" s="37">
        <v>15</v>
      </c>
      <c r="E657" s="37">
        <v>1</v>
      </c>
      <c r="F657" s="37">
        <v>4</v>
      </c>
      <c r="G657" s="37">
        <v>8</v>
      </c>
      <c r="H657" s="37">
        <v>5000</v>
      </c>
      <c r="I657" s="37">
        <v>5100</v>
      </c>
      <c r="J657" s="37">
        <v>515</v>
      </c>
      <c r="K657" s="133">
        <v>2</v>
      </c>
      <c r="L657" s="133"/>
      <c r="M657" s="113" t="s">
        <v>527</v>
      </c>
      <c r="N657" s="114">
        <f>IFERROR(VLOOKUP($B657,[5]MEX!$B$51:$S$1084,13,0),0)</f>
        <v>0</v>
      </c>
      <c r="O657" s="114">
        <f>IFERROR(VLOOKUP($B657,[5]MEX!$B$51:$S$1084,14,0),0)</f>
        <v>0</v>
      </c>
      <c r="P657" s="114">
        <f t="shared" si="456"/>
        <v>0</v>
      </c>
      <c r="Q657" s="135" t="s">
        <v>206</v>
      </c>
      <c r="R657" s="116">
        <f>IFERROR(VLOOKUP($B657,[5]MEX!$B$51:$S$1084,17,0),0)</f>
        <v>0</v>
      </c>
      <c r="S657" s="116">
        <f>IFERROR(VLOOKUP($B657,[5]MEX!$B$51:$S$1084,18,0),0)</f>
        <v>0</v>
      </c>
      <c r="T657" s="114">
        <v>0</v>
      </c>
      <c r="U657" s="114">
        <v>0</v>
      </c>
      <c r="V657" s="114">
        <v>0</v>
      </c>
      <c r="W657" s="114">
        <v>0</v>
      </c>
      <c r="X657" s="114">
        <v>0</v>
      </c>
      <c r="Y657" s="114">
        <v>0</v>
      </c>
      <c r="Z657" s="114">
        <v>0</v>
      </c>
      <c r="AA657" s="114">
        <v>0</v>
      </c>
      <c r="AB657" s="114">
        <f t="shared" si="459"/>
        <v>0</v>
      </c>
      <c r="AC657" s="114">
        <f t="shared" si="459"/>
        <v>0</v>
      </c>
      <c r="AD657" s="114">
        <f t="shared" si="431"/>
        <v>0</v>
      </c>
      <c r="AE657" s="114">
        <v>0</v>
      </c>
      <c r="AF657" s="114">
        <v>0</v>
      </c>
      <c r="AG657" s="114">
        <f t="shared" si="432"/>
        <v>0</v>
      </c>
      <c r="AH657" s="114">
        <v>0</v>
      </c>
      <c r="AI657" s="114">
        <v>0</v>
      </c>
      <c r="AJ657" s="114">
        <f t="shared" si="433"/>
        <v>0</v>
      </c>
      <c r="AK657" s="114">
        <v>0</v>
      </c>
      <c r="AL657" s="114">
        <v>0</v>
      </c>
      <c r="AM657" s="114">
        <f t="shared" si="434"/>
        <v>0</v>
      </c>
      <c r="AN657" s="114">
        <v>0</v>
      </c>
      <c r="AO657" s="114">
        <v>0</v>
      </c>
      <c r="AP657" s="114">
        <f t="shared" si="435"/>
        <v>0</v>
      </c>
      <c r="AQ657" s="114">
        <f t="shared" si="460"/>
        <v>0</v>
      </c>
      <c r="AR657" s="114">
        <f t="shared" si="460"/>
        <v>0</v>
      </c>
      <c r="AS657" s="114">
        <f t="shared" si="436"/>
        <v>0</v>
      </c>
      <c r="AT657" s="114">
        <f t="shared" si="461"/>
        <v>0</v>
      </c>
      <c r="AU657" s="114">
        <f t="shared" si="461"/>
        <v>0</v>
      </c>
      <c r="AV657" s="114">
        <v>0</v>
      </c>
      <c r="AW657" s="114">
        <v>0</v>
      </c>
      <c r="AX657" s="114">
        <v>0</v>
      </c>
      <c r="AY657" s="114">
        <v>0</v>
      </c>
      <c r="AZ657" s="114">
        <f t="shared" si="443"/>
        <v>0</v>
      </c>
      <c r="BA657" s="114">
        <f t="shared" si="443"/>
        <v>0</v>
      </c>
    </row>
    <row r="658" spans="2:53" ht="58.5" hidden="1">
      <c r="B658" s="73" t="str">
        <f t="shared" si="409"/>
        <v>148500051005153</v>
      </c>
      <c r="C658" s="37">
        <v>2023</v>
      </c>
      <c r="D658" s="37">
        <v>15</v>
      </c>
      <c r="E658" s="37">
        <v>1</v>
      </c>
      <c r="F658" s="37">
        <v>4</v>
      </c>
      <c r="G658" s="37">
        <v>8</v>
      </c>
      <c r="H658" s="37">
        <v>5000</v>
      </c>
      <c r="I658" s="37">
        <v>5100</v>
      </c>
      <c r="J658" s="37">
        <v>515</v>
      </c>
      <c r="K658" s="133">
        <v>3</v>
      </c>
      <c r="L658" s="133"/>
      <c r="M658" s="113" t="s">
        <v>528</v>
      </c>
      <c r="N658" s="114">
        <f>IFERROR(VLOOKUP($B658,[5]MEX!$B$51:$S$1084,13,0),0)</f>
        <v>0</v>
      </c>
      <c r="O658" s="114">
        <f>IFERROR(VLOOKUP($B658,[5]MEX!$B$51:$S$1084,14,0),0)</f>
        <v>0</v>
      </c>
      <c r="P658" s="114">
        <f t="shared" si="456"/>
        <v>0</v>
      </c>
      <c r="Q658" s="135" t="s">
        <v>206</v>
      </c>
      <c r="R658" s="116">
        <f>IFERROR(VLOOKUP($B658,[5]MEX!$B$51:$S$1084,17,0),0)</f>
        <v>0</v>
      </c>
      <c r="S658" s="116">
        <f>IFERROR(VLOOKUP($B658,[5]MEX!$B$51:$S$1084,18,0),0)</f>
        <v>0</v>
      </c>
      <c r="T658" s="114">
        <v>0</v>
      </c>
      <c r="U658" s="114">
        <v>0</v>
      </c>
      <c r="V658" s="114">
        <v>0</v>
      </c>
      <c r="W658" s="114">
        <v>0</v>
      </c>
      <c r="X658" s="114">
        <v>0</v>
      </c>
      <c r="Y658" s="114">
        <v>0</v>
      </c>
      <c r="Z658" s="114">
        <v>0</v>
      </c>
      <c r="AA658" s="114">
        <v>0</v>
      </c>
      <c r="AB658" s="114">
        <f t="shared" si="459"/>
        <v>0</v>
      </c>
      <c r="AC658" s="114">
        <f t="shared" si="459"/>
        <v>0</v>
      </c>
      <c r="AD658" s="114">
        <f t="shared" si="431"/>
        <v>0</v>
      </c>
      <c r="AE658" s="114">
        <v>0</v>
      </c>
      <c r="AF658" s="114">
        <v>0</v>
      </c>
      <c r="AG658" s="114">
        <f t="shared" si="432"/>
        <v>0</v>
      </c>
      <c r="AH658" s="114">
        <v>0</v>
      </c>
      <c r="AI658" s="114">
        <v>0</v>
      </c>
      <c r="AJ658" s="114">
        <f t="shared" si="433"/>
        <v>0</v>
      </c>
      <c r="AK658" s="114">
        <v>0</v>
      </c>
      <c r="AL658" s="114">
        <v>0</v>
      </c>
      <c r="AM658" s="114">
        <f t="shared" si="434"/>
        <v>0</v>
      </c>
      <c r="AN658" s="114">
        <v>0</v>
      </c>
      <c r="AO658" s="114">
        <v>0</v>
      </c>
      <c r="AP658" s="114">
        <f t="shared" si="435"/>
        <v>0</v>
      </c>
      <c r="AQ658" s="114">
        <f t="shared" si="460"/>
        <v>0</v>
      </c>
      <c r="AR658" s="114">
        <f t="shared" si="460"/>
        <v>0</v>
      </c>
      <c r="AS658" s="114">
        <f t="shared" si="436"/>
        <v>0</v>
      </c>
      <c r="AT658" s="114">
        <f t="shared" si="461"/>
        <v>0</v>
      </c>
      <c r="AU658" s="114">
        <f t="shared" si="461"/>
        <v>0</v>
      </c>
      <c r="AV658" s="114">
        <v>0</v>
      </c>
      <c r="AW658" s="114">
        <v>0</v>
      </c>
      <c r="AX658" s="114">
        <v>0</v>
      </c>
      <c r="AY658" s="114">
        <v>0</v>
      </c>
      <c r="AZ658" s="114">
        <f t="shared" si="443"/>
        <v>0</v>
      </c>
      <c r="BA658" s="114">
        <f t="shared" si="443"/>
        <v>0</v>
      </c>
    </row>
    <row r="659" spans="2:53" ht="58.5" hidden="1">
      <c r="B659" s="73" t="str">
        <f t="shared" si="409"/>
        <v>148500051005154</v>
      </c>
      <c r="C659" s="37">
        <v>2023</v>
      </c>
      <c r="D659" s="37">
        <v>15</v>
      </c>
      <c r="E659" s="37">
        <v>1</v>
      </c>
      <c r="F659" s="37">
        <v>4</v>
      </c>
      <c r="G659" s="37">
        <v>8</v>
      </c>
      <c r="H659" s="37">
        <v>5000</v>
      </c>
      <c r="I659" s="37">
        <v>5100</v>
      </c>
      <c r="J659" s="37">
        <v>515</v>
      </c>
      <c r="K659" s="133">
        <v>4</v>
      </c>
      <c r="L659" s="133"/>
      <c r="M659" s="113" t="s">
        <v>192</v>
      </c>
      <c r="N659" s="114">
        <f>IFERROR(VLOOKUP($B659,[5]MEX!$B$51:$S$1084,13,0),0)</f>
        <v>0</v>
      </c>
      <c r="O659" s="114">
        <f>IFERROR(VLOOKUP($B659,[5]MEX!$B$51:$S$1084,14,0),0)</f>
        <v>0</v>
      </c>
      <c r="P659" s="114">
        <f t="shared" si="456"/>
        <v>0</v>
      </c>
      <c r="Q659" s="135" t="s">
        <v>206</v>
      </c>
      <c r="R659" s="116">
        <f>IFERROR(VLOOKUP($B659,[5]MEX!$B$51:$S$1084,17,0),0)</f>
        <v>0</v>
      </c>
      <c r="S659" s="116">
        <f>IFERROR(VLOOKUP($B659,[5]MEX!$B$51:$S$1084,18,0),0)</f>
        <v>0</v>
      </c>
      <c r="T659" s="114">
        <v>0</v>
      </c>
      <c r="U659" s="114">
        <v>0</v>
      </c>
      <c r="V659" s="114">
        <v>0</v>
      </c>
      <c r="W659" s="114">
        <v>0</v>
      </c>
      <c r="X659" s="114">
        <v>0</v>
      </c>
      <c r="Y659" s="114">
        <v>0</v>
      </c>
      <c r="Z659" s="114">
        <v>0</v>
      </c>
      <c r="AA659" s="114">
        <v>0</v>
      </c>
      <c r="AB659" s="114">
        <f t="shared" si="459"/>
        <v>0</v>
      </c>
      <c r="AC659" s="114">
        <f t="shared" si="459"/>
        <v>0</v>
      </c>
      <c r="AD659" s="114">
        <f t="shared" si="431"/>
        <v>0</v>
      </c>
      <c r="AE659" s="114">
        <v>0</v>
      </c>
      <c r="AF659" s="114">
        <v>0</v>
      </c>
      <c r="AG659" s="114">
        <f t="shared" si="432"/>
        <v>0</v>
      </c>
      <c r="AH659" s="114">
        <v>0</v>
      </c>
      <c r="AI659" s="114">
        <v>0</v>
      </c>
      <c r="AJ659" s="114">
        <f t="shared" si="433"/>
        <v>0</v>
      </c>
      <c r="AK659" s="114">
        <v>0</v>
      </c>
      <c r="AL659" s="114">
        <v>0</v>
      </c>
      <c r="AM659" s="114">
        <f t="shared" si="434"/>
        <v>0</v>
      </c>
      <c r="AN659" s="114">
        <v>0</v>
      </c>
      <c r="AO659" s="114">
        <v>0</v>
      </c>
      <c r="AP659" s="114">
        <f t="shared" si="435"/>
        <v>0</v>
      </c>
      <c r="AQ659" s="114">
        <f t="shared" si="460"/>
        <v>0</v>
      </c>
      <c r="AR659" s="114">
        <f t="shared" si="460"/>
        <v>0</v>
      </c>
      <c r="AS659" s="114">
        <f t="shared" si="436"/>
        <v>0</v>
      </c>
      <c r="AT659" s="114">
        <f t="shared" si="461"/>
        <v>0</v>
      </c>
      <c r="AU659" s="114">
        <f t="shared" si="461"/>
        <v>0</v>
      </c>
      <c r="AV659" s="114">
        <v>0</v>
      </c>
      <c r="AW659" s="114">
        <v>0</v>
      </c>
      <c r="AX659" s="114">
        <v>0</v>
      </c>
      <c r="AY659" s="114">
        <v>0</v>
      </c>
      <c r="AZ659" s="114">
        <f t="shared" si="443"/>
        <v>0</v>
      </c>
      <c r="BA659" s="114">
        <f t="shared" si="443"/>
        <v>0</v>
      </c>
    </row>
    <row r="660" spans="2:53" ht="204.75" hidden="1">
      <c r="B660" s="73" t="str">
        <f t="shared" si="409"/>
        <v>2</v>
      </c>
      <c r="C660" s="190">
        <v>2023</v>
      </c>
      <c r="D660" s="190">
        <v>15</v>
      </c>
      <c r="E660" s="190">
        <v>2</v>
      </c>
      <c r="F660" s="190"/>
      <c r="G660" s="190"/>
      <c r="H660" s="190"/>
      <c r="I660" s="191"/>
      <c r="J660" s="191"/>
      <c r="K660" s="192" t="s">
        <v>46</v>
      </c>
      <c r="L660" s="192"/>
      <c r="M660" s="193" t="s">
        <v>529</v>
      </c>
      <c r="N660" s="194">
        <f>+N661+N685</f>
        <v>0</v>
      </c>
      <c r="O660" s="194">
        <f>+O661+O685</f>
        <v>0</v>
      </c>
      <c r="P660" s="194">
        <f t="shared" si="456"/>
        <v>0</v>
      </c>
      <c r="Q660" s="195"/>
      <c r="R660" s="196"/>
      <c r="S660" s="196"/>
      <c r="T660" s="194">
        <f>+T661+T685</f>
        <v>0</v>
      </c>
      <c r="U660" s="194">
        <f t="shared" ref="U660:AC660" si="462">+U661+U685</f>
        <v>0</v>
      </c>
      <c r="V660" s="194">
        <f t="shared" si="462"/>
        <v>0</v>
      </c>
      <c r="W660" s="194">
        <f t="shared" si="462"/>
        <v>0</v>
      </c>
      <c r="X660" s="194">
        <f t="shared" si="462"/>
        <v>0</v>
      </c>
      <c r="Y660" s="194">
        <f t="shared" si="462"/>
        <v>0</v>
      </c>
      <c r="Z660" s="194">
        <f t="shared" si="462"/>
        <v>0</v>
      </c>
      <c r="AA660" s="194">
        <f t="shared" si="462"/>
        <v>0</v>
      </c>
      <c r="AB660" s="194">
        <f t="shared" si="462"/>
        <v>0</v>
      </c>
      <c r="AC660" s="194">
        <f t="shared" si="462"/>
        <v>0</v>
      </c>
      <c r="AD660" s="194">
        <f t="shared" si="431"/>
        <v>0</v>
      </c>
      <c r="AE660" s="194">
        <f>+AE661+AE685</f>
        <v>0</v>
      </c>
      <c r="AF660" s="194">
        <f>+AF661+AF685</f>
        <v>0</v>
      </c>
      <c r="AG660" s="194">
        <f t="shared" si="432"/>
        <v>0</v>
      </c>
      <c r="AH660" s="194">
        <f>+AH661+AH685</f>
        <v>0</v>
      </c>
      <c r="AI660" s="194">
        <f>+AI661+AI685</f>
        <v>0</v>
      </c>
      <c r="AJ660" s="194">
        <f t="shared" si="433"/>
        <v>0</v>
      </c>
      <c r="AK660" s="194">
        <f>+AK661+AK685</f>
        <v>0</v>
      </c>
      <c r="AL660" s="194">
        <f>+AL661+AL685</f>
        <v>0</v>
      </c>
      <c r="AM660" s="194">
        <f t="shared" si="434"/>
        <v>0</v>
      </c>
      <c r="AN660" s="194">
        <f>+AN661+AN685</f>
        <v>0</v>
      </c>
      <c r="AO660" s="194">
        <f>+AO661+AO685</f>
        <v>0</v>
      </c>
      <c r="AP660" s="194">
        <f t="shared" si="435"/>
        <v>0</v>
      </c>
      <c r="AQ660" s="194">
        <f>+AQ661+AQ685</f>
        <v>0</v>
      </c>
      <c r="AR660" s="194">
        <f>+AR661+AR685</f>
        <v>0</v>
      </c>
      <c r="AS660" s="194">
        <f t="shared" si="436"/>
        <v>0</v>
      </c>
      <c r="AT660" s="194"/>
      <c r="AU660" s="194"/>
      <c r="AV660" s="194"/>
      <c r="AW660" s="194"/>
      <c r="AX660" s="194"/>
      <c r="AY660" s="194"/>
      <c r="AZ660" s="194"/>
      <c r="BA660" s="194"/>
    </row>
    <row r="661" spans="2:53" ht="58.5" hidden="1">
      <c r="B661" s="73" t="str">
        <f t="shared" si="409"/>
        <v>25</v>
      </c>
      <c r="C661" s="80">
        <v>2023</v>
      </c>
      <c r="D661" s="80">
        <v>15</v>
      </c>
      <c r="E661" s="80">
        <v>2</v>
      </c>
      <c r="F661" s="80">
        <v>5</v>
      </c>
      <c r="G661" s="80"/>
      <c r="H661" s="80"/>
      <c r="I661" s="80"/>
      <c r="J661" s="80"/>
      <c r="K661" s="81" t="s">
        <v>46</v>
      </c>
      <c r="L661" s="81"/>
      <c r="M661" s="197" t="s">
        <v>530</v>
      </c>
      <c r="N661" s="83">
        <f>+N662</f>
        <v>0</v>
      </c>
      <c r="O661" s="83">
        <f>+O662</f>
        <v>0</v>
      </c>
      <c r="P661" s="83">
        <f t="shared" si="456"/>
        <v>0</v>
      </c>
      <c r="Q661" s="84"/>
      <c r="R661" s="80"/>
      <c r="S661" s="80"/>
      <c r="T661" s="83">
        <f>+T662</f>
        <v>0</v>
      </c>
      <c r="U661" s="83">
        <f t="shared" ref="U661:AC661" si="463">+U662</f>
        <v>0</v>
      </c>
      <c r="V661" s="83">
        <f t="shared" si="463"/>
        <v>0</v>
      </c>
      <c r="W661" s="83">
        <f t="shared" si="463"/>
        <v>0</v>
      </c>
      <c r="X661" s="83">
        <f t="shared" si="463"/>
        <v>0</v>
      </c>
      <c r="Y661" s="83">
        <f t="shared" si="463"/>
        <v>0</v>
      </c>
      <c r="Z661" s="83">
        <f t="shared" si="463"/>
        <v>0</v>
      </c>
      <c r="AA661" s="83">
        <f t="shared" si="463"/>
        <v>0</v>
      </c>
      <c r="AB661" s="83">
        <f t="shared" si="463"/>
        <v>0</v>
      </c>
      <c r="AC661" s="83">
        <f t="shared" si="463"/>
        <v>0</v>
      </c>
      <c r="AD661" s="83">
        <f t="shared" si="431"/>
        <v>0</v>
      </c>
      <c r="AE661" s="83">
        <f>+AE662</f>
        <v>0</v>
      </c>
      <c r="AF661" s="83">
        <f>+AF662</f>
        <v>0</v>
      </c>
      <c r="AG661" s="83">
        <f t="shared" si="432"/>
        <v>0</v>
      </c>
      <c r="AH661" s="83">
        <f>+AH662</f>
        <v>0</v>
      </c>
      <c r="AI661" s="83">
        <f>+AI662</f>
        <v>0</v>
      </c>
      <c r="AJ661" s="83">
        <f t="shared" si="433"/>
        <v>0</v>
      </c>
      <c r="AK661" s="83">
        <f>+AK662</f>
        <v>0</v>
      </c>
      <c r="AL661" s="83">
        <f>+AL662</f>
        <v>0</v>
      </c>
      <c r="AM661" s="83">
        <f t="shared" si="434"/>
        <v>0</v>
      </c>
      <c r="AN661" s="83">
        <f>+AN662</f>
        <v>0</v>
      </c>
      <c r="AO661" s="83">
        <f>+AO662</f>
        <v>0</v>
      </c>
      <c r="AP661" s="83">
        <f t="shared" si="435"/>
        <v>0</v>
      </c>
      <c r="AQ661" s="83">
        <f>+AQ662</f>
        <v>0</v>
      </c>
      <c r="AR661" s="83">
        <f>+AR662</f>
        <v>0</v>
      </c>
      <c r="AS661" s="83">
        <f t="shared" si="436"/>
        <v>0</v>
      </c>
      <c r="AT661" s="83"/>
      <c r="AU661" s="83"/>
      <c r="AV661" s="83"/>
      <c r="AW661" s="83"/>
      <c r="AX661" s="83"/>
      <c r="AY661" s="83"/>
      <c r="AZ661" s="83"/>
      <c r="BA661" s="83"/>
    </row>
    <row r="662" spans="2:53" ht="87.75" hidden="1">
      <c r="B662" s="73" t="str">
        <f t="shared" si="409"/>
        <v>259</v>
      </c>
      <c r="C662" s="86">
        <v>2023</v>
      </c>
      <c r="D662" s="86">
        <v>15</v>
      </c>
      <c r="E662" s="86">
        <v>2</v>
      </c>
      <c r="F662" s="86">
        <v>5</v>
      </c>
      <c r="G662" s="86">
        <v>9</v>
      </c>
      <c r="H662" s="86"/>
      <c r="I662" s="87"/>
      <c r="J662" s="87"/>
      <c r="K662" s="88" t="s">
        <v>46</v>
      </c>
      <c r="L662" s="88"/>
      <c r="M662" s="183" t="s">
        <v>531</v>
      </c>
      <c r="N662" s="198">
        <f>+N663+N672</f>
        <v>0</v>
      </c>
      <c r="O662" s="198">
        <f>+O663+O672</f>
        <v>0</v>
      </c>
      <c r="P662" s="198">
        <f t="shared" si="456"/>
        <v>0</v>
      </c>
      <c r="Q662" s="124"/>
      <c r="R662" s="86"/>
      <c r="S662" s="86"/>
      <c r="T662" s="198">
        <f>+T663+T672</f>
        <v>0</v>
      </c>
      <c r="U662" s="198">
        <f t="shared" ref="U662:AC662" si="464">+U663+U672</f>
        <v>0</v>
      </c>
      <c r="V662" s="198">
        <f t="shared" si="464"/>
        <v>0</v>
      </c>
      <c r="W662" s="198">
        <f t="shared" si="464"/>
        <v>0</v>
      </c>
      <c r="X662" s="198">
        <f t="shared" si="464"/>
        <v>0</v>
      </c>
      <c r="Y662" s="198">
        <f t="shared" si="464"/>
        <v>0</v>
      </c>
      <c r="Z662" s="198">
        <f t="shared" si="464"/>
        <v>0</v>
      </c>
      <c r="AA662" s="198">
        <f t="shared" si="464"/>
        <v>0</v>
      </c>
      <c r="AB662" s="198">
        <f t="shared" si="464"/>
        <v>0</v>
      </c>
      <c r="AC662" s="198">
        <f t="shared" si="464"/>
        <v>0</v>
      </c>
      <c r="AD662" s="198">
        <f t="shared" si="431"/>
        <v>0</v>
      </c>
      <c r="AE662" s="198">
        <f>+AE663+AE672</f>
        <v>0</v>
      </c>
      <c r="AF662" s="198">
        <f>+AF663+AF672</f>
        <v>0</v>
      </c>
      <c r="AG662" s="198">
        <f t="shared" si="432"/>
        <v>0</v>
      </c>
      <c r="AH662" s="198">
        <f>+AH663+AH672</f>
        <v>0</v>
      </c>
      <c r="AI662" s="198">
        <f>+AI663+AI672</f>
        <v>0</v>
      </c>
      <c r="AJ662" s="198">
        <f t="shared" si="433"/>
        <v>0</v>
      </c>
      <c r="AK662" s="198">
        <f>+AK663+AK672</f>
        <v>0</v>
      </c>
      <c r="AL662" s="198">
        <f>+AL663+AL672</f>
        <v>0</v>
      </c>
      <c r="AM662" s="198">
        <f t="shared" si="434"/>
        <v>0</v>
      </c>
      <c r="AN662" s="198">
        <f>+AN663+AN672</f>
        <v>0</v>
      </c>
      <c r="AO662" s="198">
        <f>+AO663+AO672</f>
        <v>0</v>
      </c>
      <c r="AP662" s="198">
        <f t="shared" si="435"/>
        <v>0</v>
      </c>
      <c r="AQ662" s="198">
        <f>+AQ663+AQ672</f>
        <v>0</v>
      </c>
      <c r="AR662" s="198">
        <f>+AR663+AR672</f>
        <v>0</v>
      </c>
      <c r="AS662" s="198">
        <f t="shared" si="436"/>
        <v>0</v>
      </c>
      <c r="AT662" s="198"/>
      <c r="AU662" s="198"/>
      <c r="AV662" s="198"/>
      <c r="AW662" s="198"/>
      <c r="AX662" s="198"/>
      <c r="AY662" s="198"/>
      <c r="AZ662" s="198"/>
      <c r="BA662" s="198"/>
    </row>
    <row r="663" spans="2:53" ht="29.25" hidden="1">
      <c r="B663" s="73" t="str">
        <f t="shared" si="409"/>
        <v>2593000</v>
      </c>
      <c r="C663" s="93">
        <v>2023</v>
      </c>
      <c r="D663" s="93">
        <v>15</v>
      </c>
      <c r="E663" s="93">
        <v>2</v>
      </c>
      <c r="F663" s="93">
        <v>5</v>
      </c>
      <c r="G663" s="93">
        <v>9</v>
      </c>
      <c r="H663" s="93">
        <v>3000</v>
      </c>
      <c r="I663" s="93"/>
      <c r="J663" s="93"/>
      <c r="K663" s="94" t="s">
        <v>46</v>
      </c>
      <c r="L663" s="94"/>
      <c r="M663" s="95" t="s">
        <v>72</v>
      </c>
      <c r="N663" s="96">
        <f>+N664</f>
        <v>0</v>
      </c>
      <c r="O663" s="96">
        <f>+O664</f>
        <v>0</v>
      </c>
      <c r="P663" s="96">
        <f t="shared" si="456"/>
        <v>0</v>
      </c>
      <c r="Q663" s="97"/>
      <c r="R663" s="98"/>
      <c r="S663" s="98"/>
      <c r="T663" s="96">
        <f>+T664</f>
        <v>0</v>
      </c>
      <c r="U663" s="96">
        <f t="shared" ref="U663:AC663" si="465">+U664</f>
        <v>0</v>
      </c>
      <c r="V663" s="96">
        <f t="shared" si="465"/>
        <v>0</v>
      </c>
      <c r="W663" s="96">
        <f t="shared" si="465"/>
        <v>0</v>
      </c>
      <c r="X663" s="96">
        <f t="shared" si="465"/>
        <v>0</v>
      </c>
      <c r="Y663" s="96">
        <f t="shared" si="465"/>
        <v>0</v>
      </c>
      <c r="Z663" s="96">
        <f t="shared" si="465"/>
        <v>0</v>
      </c>
      <c r="AA663" s="96">
        <f t="shared" si="465"/>
        <v>0</v>
      </c>
      <c r="AB663" s="96">
        <f t="shared" si="465"/>
        <v>0</v>
      </c>
      <c r="AC663" s="96">
        <f t="shared" si="465"/>
        <v>0</v>
      </c>
      <c r="AD663" s="96">
        <f t="shared" si="431"/>
        <v>0</v>
      </c>
      <c r="AE663" s="96">
        <f>+AE664</f>
        <v>0</v>
      </c>
      <c r="AF663" s="96">
        <f>+AF664</f>
        <v>0</v>
      </c>
      <c r="AG663" s="96">
        <f t="shared" si="432"/>
        <v>0</v>
      </c>
      <c r="AH663" s="96">
        <f>+AH664</f>
        <v>0</v>
      </c>
      <c r="AI663" s="96">
        <f>+AI664</f>
        <v>0</v>
      </c>
      <c r="AJ663" s="96">
        <f t="shared" si="433"/>
        <v>0</v>
      </c>
      <c r="AK663" s="96">
        <f>+AK664</f>
        <v>0</v>
      </c>
      <c r="AL663" s="96">
        <f>+AL664</f>
        <v>0</v>
      </c>
      <c r="AM663" s="96">
        <f t="shared" si="434"/>
        <v>0</v>
      </c>
      <c r="AN663" s="96">
        <f>+AN664</f>
        <v>0</v>
      </c>
      <c r="AO663" s="96">
        <f>+AO664</f>
        <v>0</v>
      </c>
      <c r="AP663" s="96">
        <f t="shared" si="435"/>
        <v>0</v>
      </c>
      <c r="AQ663" s="96">
        <f>+AQ664</f>
        <v>0</v>
      </c>
      <c r="AR663" s="96">
        <f>+AR664</f>
        <v>0</v>
      </c>
      <c r="AS663" s="96">
        <f t="shared" si="436"/>
        <v>0</v>
      </c>
      <c r="AT663" s="96"/>
      <c r="AU663" s="96"/>
      <c r="AV663" s="96"/>
      <c r="AW663" s="96"/>
      <c r="AX663" s="96"/>
      <c r="AY663" s="96"/>
      <c r="AZ663" s="96"/>
      <c r="BA663" s="96"/>
    </row>
    <row r="664" spans="2:53" ht="58.5" hidden="1">
      <c r="B664" s="73" t="str">
        <f t="shared" si="409"/>
        <v>25930003300</v>
      </c>
      <c r="C664" s="99">
        <v>2023</v>
      </c>
      <c r="D664" s="99">
        <v>15</v>
      </c>
      <c r="E664" s="99">
        <v>2</v>
      </c>
      <c r="F664" s="99">
        <v>5</v>
      </c>
      <c r="G664" s="99">
        <v>9</v>
      </c>
      <c r="H664" s="99">
        <v>3000</v>
      </c>
      <c r="I664" s="99">
        <v>3300</v>
      </c>
      <c r="J664" s="99"/>
      <c r="K664" s="100" t="s">
        <v>46</v>
      </c>
      <c r="L664" s="100"/>
      <c r="M664" s="151" t="s">
        <v>73</v>
      </c>
      <c r="N664" s="152">
        <f>+N665+N669</f>
        <v>0</v>
      </c>
      <c r="O664" s="152">
        <f>+O665+O669</f>
        <v>0</v>
      </c>
      <c r="P664" s="152">
        <f t="shared" si="456"/>
        <v>0</v>
      </c>
      <c r="Q664" s="153"/>
      <c r="R664" s="154"/>
      <c r="S664" s="154"/>
      <c r="T664" s="152">
        <f>+T665+T669</f>
        <v>0</v>
      </c>
      <c r="U664" s="152">
        <f t="shared" ref="U664:AC664" si="466">+U665+U669</f>
        <v>0</v>
      </c>
      <c r="V664" s="152">
        <f t="shared" si="466"/>
        <v>0</v>
      </c>
      <c r="W664" s="152">
        <f t="shared" si="466"/>
        <v>0</v>
      </c>
      <c r="X664" s="152">
        <f t="shared" si="466"/>
        <v>0</v>
      </c>
      <c r="Y664" s="152">
        <f t="shared" si="466"/>
        <v>0</v>
      </c>
      <c r="Z664" s="152">
        <f t="shared" si="466"/>
        <v>0</v>
      </c>
      <c r="AA664" s="152">
        <f t="shared" si="466"/>
        <v>0</v>
      </c>
      <c r="AB664" s="152">
        <f t="shared" si="466"/>
        <v>0</v>
      </c>
      <c r="AC664" s="152">
        <f t="shared" si="466"/>
        <v>0</v>
      </c>
      <c r="AD664" s="152">
        <f t="shared" si="431"/>
        <v>0</v>
      </c>
      <c r="AE664" s="152">
        <f>+AE665+AE669</f>
        <v>0</v>
      </c>
      <c r="AF664" s="152">
        <f>+AF665+AF669</f>
        <v>0</v>
      </c>
      <c r="AG664" s="152">
        <f t="shared" si="432"/>
        <v>0</v>
      </c>
      <c r="AH664" s="152">
        <f>+AH665+AH669</f>
        <v>0</v>
      </c>
      <c r="AI664" s="152">
        <f>+AI665+AI669</f>
        <v>0</v>
      </c>
      <c r="AJ664" s="152">
        <f t="shared" si="433"/>
        <v>0</v>
      </c>
      <c r="AK664" s="152">
        <f>+AK665+AK669</f>
        <v>0</v>
      </c>
      <c r="AL664" s="152">
        <f>+AL665+AL669</f>
        <v>0</v>
      </c>
      <c r="AM664" s="152">
        <f t="shared" si="434"/>
        <v>0</v>
      </c>
      <c r="AN664" s="152">
        <f>+AN665+AN669</f>
        <v>0</v>
      </c>
      <c r="AO664" s="152">
        <f>+AO665+AO669</f>
        <v>0</v>
      </c>
      <c r="AP664" s="152">
        <f t="shared" si="435"/>
        <v>0</v>
      </c>
      <c r="AQ664" s="152">
        <f>+AQ665+AQ669</f>
        <v>0</v>
      </c>
      <c r="AR664" s="152">
        <f>+AR665+AR669</f>
        <v>0</v>
      </c>
      <c r="AS664" s="152">
        <f t="shared" si="436"/>
        <v>0</v>
      </c>
      <c r="AT664" s="152"/>
      <c r="AU664" s="152"/>
      <c r="AV664" s="152"/>
      <c r="AW664" s="152"/>
      <c r="AX664" s="152"/>
      <c r="AY664" s="152"/>
      <c r="AZ664" s="152"/>
      <c r="BA664" s="152"/>
    </row>
    <row r="665" spans="2:53" ht="29.25" hidden="1">
      <c r="B665" s="73" t="str">
        <f t="shared" ref="B665:B728" si="467">+CONCATENATE(E665,F665,G665,H665,I665,J665,K665,L665)</f>
        <v>25930003300335</v>
      </c>
      <c r="C665" s="105">
        <v>2023</v>
      </c>
      <c r="D665" s="105">
        <v>15</v>
      </c>
      <c r="E665" s="105">
        <v>2</v>
      </c>
      <c r="F665" s="105">
        <v>5</v>
      </c>
      <c r="G665" s="105">
        <v>9</v>
      </c>
      <c r="H665" s="105">
        <v>3000</v>
      </c>
      <c r="I665" s="105">
        <v>3300</v>
      </c>
      <c r="J665" s="105">
        <v>335</v>
      </c>
      <c r="K665" s="106"/>
      <c r="L665" s="106"/>
      <c r="M665" s="199" t="s">
        <v>532</v>
      </c>
      <c r="N665" s="200">
        <f>SUM(N666:N668)</f>
        <v>0</v>
      </c>
      <c r="O665" s="200">
        <f>SUM(O666:O668)</f>
        <v>0</v>
      </c>
      <c r="P665" s="200">
        <f t="shared" si="456"/>
        <v>0</v>
      </c>
      <c r="Q665" s="201"/>
      <c r="R665" s="202"/>
      <c r="S665" s="202"/>
      <c r="T665" s="200">
        <f>SUM(T666:T668)</f>
        <v>0</v>
      </c>
      <c r="U665" s="200">
        <f t="shared" ref="U665:AC665" si="468">SUM(U666:U668)</f>
        <v>0</v>
      </c>
      <c r="V665" s="200">
        <f t="shared" si="468"/>
        <v>0</v>
      </c>
      <c r="W665" s="200">
        <f t="shared" si="468"/>
        <v>0</v>
      </c>
      <c r="X665" s="200">
        <f t="shared" si="468"/>
        <v>0</v>
      </c>
      <c r="Y665" s="200">
        <f t="shared" si="468"/>
        <v>0</v>
      </c>
      <c r="Z665" s="200">
        <f t="shared" si="468"/>
        <v>0</v>
      </c>
      <c r="AA665" s="200">
        <f t="shared" si="468"/>
        <v>0</v>
      </c>
      <c r="AB665" s="200">
        <f t="shared" si="468"/>
        <v>0</v>
      </c>
      <c r="AC665" s="200">
        <f t="shared" si="468"/>
        <v>0</v>
      </c>
      <c r="AD665" s="200">
        <f t="shared" si="431"/>
        <v>0</v>
      </c>
      <c r="AE665" s="200">
        <f>SUM(AE666:AE668)</f>
        <v>0</v>
      </c>
      <c r="AF665" s="200">
        <f>SUM(AF666:AF668)</f>
        <v>0</v>
      </c>
      <c r="AG665" s="200">
        <f t="shared" si="432"/>
        <v>0</v>
      </c>
      <c r="AH665" s="200">
        <f>SUM(AH666:AH668)</f>
        <v>0</v>
      </c>
      <c r="AI665" s="200">
        <f>SUM(AI666:AI668)</f>
        <v>0</v>
      </c>
      <c r="AJ665" s="200">
        <f t="shared" si="433"/>
        <v>0</v>
      </c>
      <c r="AK665" s="200">
        <f>SUM(AK666:AK668)</f>
        <v>0</v>
      </c>
      <c r="AL665" s="200">
        <f>SUM(AL666:AL668)</f>
        <v>0</v>
      </c>
      <c r="AM665" s="200">
        <f t="shared" si="434"/>
        <v>0</v>
      </c>
      <c r="AN665" s="200">
        <f>SUM(AN666:AN668)</f>
        <v>0</v>
      </c>
      <c r="AO665" s="200">
        <f>SUM(AO666:AO668)</f>
        <v>0</v>
      </c>
      <c r="AP665" s="200">
        <f t="shared" si="435"/>
        <v>0</v>
      </c>
      <c r="AQ665" s="200">
        <f>SUM(AQ666:AQ668)</f>
        <v>0</v>
      </c>
      <c r="AR665" s="200">
        <f>SUM(AR666:AR668)</f>
        <v>0</v>
      </c>
      <c r="AS665" s="200">
        <f t="shared" si="436"/>
        <v>0</v>
      </c>
      <c r="AT665" s="200"/>
      <c r="AU665" s="200"/>
      <c r="AV665" s="200"/>
      <c r="AW665" s="200"/>
      <c r="AX665" s="200"/>
      <c r="AY665" s="200"/>
      <c r="AZ665" s="200"/>
      <c r="BA665" s="200"/>
    </row>
    <row r="666" spans="2:53" ht="58.5" hidden="1">
      <c r="B666" s="73" t="str">
        <f t="shared" si="467"/>
        <v>259300033003351</v>
      </c>
      <c r="C666" s="111">
        <v>2023</v>
      </c>
      <c r="D666" s="111">
        <v>15</v>
      </c>
      <c r="E666" s="111">
        <v>2</v>
      </c>
      <c r="F666" s="111">
        <v>5</v>
      </c>
      <c r="G666" s="111">
        <v>9</v>
      </c>
      <c r="H666" s="111">
        <v>3000</v>
      </c>
      <c r="I666" s="111">
        <v>3300</v>
      </c>
      <c r="J666" s="111">
        <v>335</v>
      </c>
      <c r="K666" s="112">
        <v>1</v>
      </c>
      <c r="L666" s="112"/>
      <c r="M666" s="113" t="s">
        <v>533</v>
      </c>
      <c r="N666" s="114">
        <f>IFERROR(VLOOKUP($B666,[5]MEX!$B$51:$S$1084,13,0),0)</f>
        <v>0</v>
      </c>
      <c r="O666" s="114">
        <f>IFERROR(VLOOKUP($B666,[5]MEX!$B$51:$S$1084,14,0),0)</f>
        <v>0</v>
      </c>
      <c r="P666" s="114">
        <f t="shared" si="456"/>
        <v>0</v>
      </c>
      <c r="Q666" s="115" t="s">
        <v>534</v>
      </c>
      <c r="R666" s="116">
        <f>IFERROR(VLOOKUP($B666,[5]MEX!$B$51:$S$1084,17,0),0)</f>
        <v>0</v>
      </c>
      <c r="S666" s="116">
        <f>IFERROR(VLOOKUP($B666,[5]MEX!$B$51:$S$1084,18,0),0)</f>
        <v>0</v>
      </c>
      <c r="T666" s="114">
        <v>0</v>
      </c>
      <c r="U666" s="114">
        <v>0</v>
      </c>
      <c r="V666" s="114">
        <v>0</v>
      </c>
      <c r="W666" s="114">
        <v>0</v>
      </c>
      <c r="X666" s="114">
        <v>0</v>
      </c>
      <c r="Y666" s="114">
        <v>0</v>
      </c>
      <c r="Z666" s="114">
        <v>0</v>
      </c>
      <c r="AA666" s="114">
        <v>0</v>
      </c>
      <c r="AB666" s="114">
        <f t="shared" ref="AB666:AC668" si="469">N666+T666-X666</f>
        <v>0</v>
      </c>
      <c r="AC666" s="114">
        <f t="shared" si="469"/>
        <v>0</v>
      </c>
      <c r="AD666" s="114">
        <f t="shared" si="431"/>
        <v>0</v>
      </c>
      <c r="AE666" s="114">
        <v>0</v>
      </c>
      <c r="AF666" s="114">
        <v>0</v>
      </c>
      <c r="AG666" s="114">
        <f t="shared" si="432"/>
        <v>0</v>
      </c>
      <c r="AH666" s="114">
        <v>0</v>
      </c>
      <c r="AI666" s="114">
        <v>0</v>
      </c>
      <c r="AJ666" s="114">
        <f t="shared" si="433"/>
        <v>0</v>
      </c>
      <c r="AK666" s="114">
        <v>0</v>
      </c>
      <c r="AL666" s="114">
        <v>0</v>
      </c>
      <c r="AM666" s="114">
        <f t="shared" si="434"/>
        <v>0</v>
      </c>
      <c r="AN666" s="114">
        <v>0</v>
      </c>
      <c r="AO666" s="114">
        <v>0</v>
      </c>
      <c r="AP666" s="114">
        <f t="shared" si="435"/>
        <v>0</v>
      </c>
      <c r="AQ666" s="114">
        <f t="shared" ref="AQ666:AR668" si="470">AB666-AE666-AH666-AK666-AN666</f>
        <v>0</v>
      </c>
      <c r="AR666" s="114">
        <f t="shared" si="470"/>
        <v>0</v>
      </c>
      <c r="AS666" s="114">
        <f t="shared" si="436"/>
        <v>0</v>
      </c>
      <c r="AT666" s="114">
        <f t="shared" ref="AT666:AU668" si="471">R666+V666-Z666</f>
        <v>0</v>
      </c>
      <c r="AU666" s="114">
        <f t="shared" si="471"/>
        <v>0</v>
      </c>
      <c r="AV666" s="114">
        <v>0</v>
      </c>
      <c r="AW666" s="114">
        <v>0</v>
      </c>
      <c r="AX666" s="114">
        <v>0</v>
      </c>
      <c r="AY666" s="114">
        <v>0</v>
      </c>
      <c r="AZ666" s="114">
        <f t="shared" si="443"/>
        <v>0</v>
      </c>
      <c r="BA666" s="114">
        <f t="shared" si="443"/>
        <v>0</v>
      </c>
    </row>
    <row r="667" spans="2:53" ht="58.5" hidden="1">
      <c r="B667" s="73" t="str">
        <f t="shared" si="467"/>
        <v>259300033003352</v>
      </c>
      <c r="C667" s="111">
        <v>2023</v>
      </c>
      <c r="D667" s="111">
        <v>15</v>
      </c>
      <c r="E667" s="111">
        <v>2</v>
      </c>
      <c r="F667" s="111">
        <v>5</v>
      </c>
      <c r="G667" s="111">
        <v>9</v>
      </c>
      <c r="H667" s="111">
        <v>3000</v>
      </c>
      <c r="I667" s="111">
        <v>3300</v>
      </c>
      <c r="J667" s="111">
        <v>335</v>
      </c>
      <c r="K667" s="112">
        <v>2</v>
      </c>
      <c r="L667" s="112"/>
      <c r="M667" s="113" t="s">
        <v>535</v>
      </c>
      <c r="N667" s="114">
        <f>IFERROR(VLOOKUP($B667,[5]MEX!$B$51:$S$1084,13,0),0)</f>
        <v>0</v>
      </c>
      <c r="O667" s="114">
        <f>IFERROR(VLOOKUP($B667,[5]MEX!$B$51:$S$1084,14,0),0)</f>
        <v>0</v>
      </c>
      <c r="P667" s="114">
        <f t="shared" si="456"/>
        <v>0</v>
      </c>
      <c r="Q667" s="115" t="s">
        <v>534</v>
      </c>
      <c r="R667" s="116">
        <f>IFERROR(VLOOKUP($B667,[5]MEX!$B$51:$S$1084,17,0),0)</f>
        <v>0</v>
      </c>
      <c r="S667" s="116">
        <f>IFERROR(VLOOKUP($B667,[5]MEX!$B$51:$S$1084,18,0),0)</f>
        <v>0</v>
      </c>
      <c r="T667" s="114">
        <v>0</v>
      </c>
      <c r="U667" s="114">
        <v>0</v>
      </c>
      <c r="V667" s="114">
        <v>0</v>
      </c>
      <c r="W667" s="114">
        <v>0</v>
      </c>
      <c r="X667" s="114">
        <v>0</v>
      </c>
      <c r="Y667" s="114">
        <v>0</v>
      </c>
      <c r="Z667" s="114">
        <v>0</v>
      </c>
      <c r="AA667" s="114">
        <v>0</v>
      </c>
      <c r="AB667" s="114">
        <f t="shared" si="469"/>
        <v>0</v>
      </c>
      <c r="AC667" s="114">
        <f t="shared" si="469"/>
        <v>0</v>
      </c>
      <c r="AD667" s="114">
        <f t="shared" si="431"/>
        <v>0</v>
      </c>
      <c r="AE667" s="114">
        <v>0</v>
      </c>
      <c r="AF667" s="114">
        <v>0</v>
      </c>
      <c r="AG667" s="114">
        <f t="shared" si="432"/>
        <v>0</v>
      </c>
      <c r="AH667" s="114">
        <v>0</v>
      </c>
      <c r="AI667" s="114">
        <v>0</v>
      </c>
      <c r="AJ667" s="114">
        <f t="shared" si="433"/>
        <v>0</v>
      </c>
      <c r="AK667" s="114">
        <v>0</v>
      </c>
      <c r="AL667" s="114">
        <v>0</v>
      </c>
      <c r="AM667" s="114">
        <f t="shared" si="434"/>
        <v>0</v>
      </c>
      <c r="AN667" s="114">
        <v>0</v>
      </c>
      <c r="AO667" s="114">
        <v>0</v>
      </c>
      <c r="AP667" s="114">
        <f t="shared" si="435"/>
        <v>0</v>
      </c>
      <c r="AQ667" s="114">
        <f t="shared" si="470"/>
        <v>0</v>
      </c>
      <c r="AR667" s="114">
        <f t="shared" si="470"/>
        <v>0</v>
      </c>
      <c r="AS667" s="114">
        <f t="shared" si="436"/>
        <v>0</v>
      </c>
      <c r="AT667" s="114">
        <f t="shared" si="471"/>
        <v>0</v>
      </c>
      <c r="AU667" s="114">
        <f t="shared" si="471"/>
        <v>0</v>
      </c>
      <c r="AV667" s="114">
        <v>0</v>
      </c>
      <c r="AW667" s="114">
        <v>0</v>
      </c>
      <c r="AX667" s="114">
        <v>0</v>
      </c>
      <c r="AY667" s="114">
        <v>0</v>
      </c>
      <c r="AZ667" s="114">
        <f t="shared" si="443"/>
        <v>0</v>
      </c>
      <c r="BA667" s="114">
        <f t="shared" si="443"/>
        <v>0</v>
      </c>
    </row>
    <row r="668" spans="2:53" ht="58.5" hidden="1">
      <c r="B668" s="73" t="str">
        <f t="shared" si="467"/>
        <v>259300033003353</v>
      </c>
      <c r="C668" s="111">
        <v>2023</v>
      </c>
      <c r="D668" s="111">
        <v>15</v>
      </c>
      <c r="E668" s="111">
        <v>2</v>
      </c>
      <c r="F668" s="111">
        <v>5</v>
      </c>
      <c r="G668" s="111">
        <v>9</v>
      </c>
      <c r="H668" s="111">
        <v>3000</v>
      </c>
      <c r="I668" s="111">
        <v>3300</v>
      </c>
      <c r="J668" s="111">
        <v>335</v>
      </c>
      <c r="K668" s="112">
        <v>3</v>
      </c>
      <c r="L668" s="112"/>
      <c r="M668" s="113" t="s">
        <v>536</v>
      </c>
      <c r="N668" s="114">
        <f>IFERROR(VLOOKUP($B668,[5]MEX!$B$51:$S$1084,13,0),0)</f>
        <v>0</v>
      </c>
      <c r="O668" s="114">
        <f>IFERROR(VLOOKUP($B668,[5]MEX!$B$51:$S$1084,14,0),0)</f>
        <v>0</v>
      </c>
      <c r="P668" s="114">
        <f t="shared" si="456"/>
        <v>0</v>
      </c>
      <c r="Q668" s="115" t="s">
        <v>534</v>
      </c>
      <c r="R668" s="116">
        <f>IFERROR(VLOOKUP($B668,[5]MEX!$B$51:$S$1084,17,0),0)</f>
        <v>0</v>
      </c>
      <c r="S668" s="116">
        <f>IFERROR(VLOOKUP($B668,[5]MEX!$B$51:$S$1084,18,0),0)</f>
        <v>0</v>
      </c>
      <c r="T668" s="114">
        <v>0</v>
      </c>
      <c r="U668" s="114">
        <v>0</v>
      </c>
      <c r="V668" s="114">
        <v>0</v>
      </c>
      <c r="W668" s="114">
        <v>0</v>
      </c>
      <c r="X668" s="114">
        <v>0</v>
      </c>
      <c r="Y668" s="114">
        <v>0</v>
      </c>
      <c r="Z668" s="114">
        <v>0</v>
      </c>
      <c r="AA668" s="114">
        <v>0</v>
      </c>
      <c r="AB668" s="114">
        <f t="shared" si="469"/>
        <v>0</v>
      </c>
      <c r="AC668" s="114">
        <f t="shared" si="469"/>
        <v>0</v>
      </c>
      <c r="AD668" s="114">
        <f t="shared" si="431"/>
        <v>0</v>
      </c>
      <c r="AE668" s="114">
        <v>0</v>
      </c>
      <c r="AF668" s="114">
        <v>0</v>
      </c>
      <c r="AG668" s="114">
        <f t="shared" si="432"/>
        <v>0</v>
      </c>
      <c r="AH668" s="114">
        <v>0</v>
      </c>
      <c r="AI668" s="114">
        <v>0</v>
      </c>
      <c r="AJ668" s="114">
        <f t="shared" si="433"/>
        <v>0</v>
      </c>
      <c r="AK668" s="114">
        <v>0</v>
      </c>
      <c r="AL668" s="114">
        <v>0</v>
      </c>
      <c r="AM668" s="114">
        <f t="shared" si="434"/>
        <v>0</v>
      </c>
      <c r="AN668" s="114">
        <v>0</v>
      </c>
      <c r="AO668" s="114">
        <v>0</v>
      </c>
      <c r="AP668" s="114">
        <f t="shared" si="435"/>
        <v>0</v>
      </c>
      <c r="AQ668" s="114">
        <f t="shared" si="470"/>
        <v>0</v>
      </c>
      <c r="AR668" s="114">
        <f t="shared" si="470"/>
        <v>0</v>
      </c>
      <c r="AS668" s="114">
        <f t="shared" si="436"/>
        <v>0</v>
      </c>
      <c r="AT668" s="114">
        <f t="shared" si="471"/>
        <v>0</v>
      </c>
      <c r="AU668" s="114">
        <f t="shared" si="471"/>
        <v>0</v>
      </c>
      <c r="AV668" s="114">
        <v>0</v>
      </c>
      <c r="AW668" s="114">
        <v>0</v>
      </c>
      <c r="AX668" s="114">
        <v>0</v>
      </c>
      <c r="AY668" s="114">
        <v>0</v>
      </c>
      <c r="AZ668" s="114">
        <f t="shared" si="443"/>
        <v>0</v>
      </c>
      <c r="BA668" s="114">
        <f t="shared" si="443"/>
        <v>0</v>
      </c>
    </row>
    <row r="669" spans="2:53" ht="58.5" hidden="1">
      <c r="B669" s="73" t="str">
        <f t="shared" si="467"/>
        <v>25930003300339</v>
      </c>
      <c r="C669" s="105">
        <v>2023</v>
      </c>
      <c r="D669" s="105">
        <v>15</v>
      </c>
      <c r="E669" s="105">
        <v>2</v>
      </c>
      <c r="F669" s="105">
        <v>5</v>
      </c>
      <c r="G669" s="105">
        <v>9</v>
      </c>
      <c r="H669" s="105">
        <v>3000</v>
      </c>
      <c r="I669" s="105">
        <v>3300</v>
      </c>
      <c r="J669" s="105">
        <v>339</v>
      </c>
      <c r="K669" s="106"/>
      <c r="L669" s="106"/>
      <c r="M669" s="107" t="s">
        <v>74</v>
      </c>
      <c r="N669" s="200">
        <f>SUM(N670:N671)</f>
        <v>0</v>
      </c>
      <c r="O669" s="200">
        <f>SUM(O670:O671)</f>
        <v>0</v>
      </c>
      <c r="P669" s="200">
        <f t="shared" si="456"/>
        <v>0</v>
      </c>
      <c r="Q669" s="201"/>
      <c r="R669" s="202"/>
      <c r="S669" s="202"/>
      <c r="T669" s="200">
        <f>SUM(T670:T671)</f>
        <v>0</v>
      </c>
      <c r="U669" s="200">
        <f t="shared" ref="U669:AC669" si="472">SUM(U670:U671)</f>
        <v>0</v>
      </c>
      <c r="V669" s="200">
        <f t="shared" si="472"/>
        <v>0</v>
      </c>
      <c r="W669" s="200">
        <f t="shared" si="472"/>
        <v>0</v>
      </c>
      <c r="X669" s="200">
        <f t="shared" si="472"/>
        <v>0</v>
      </c>
      <c r="Y669" s="200">
        <f t="shared" si="472"/>
        <v>0</v>
      </c>
      <c r="Z669" s="200">
        <f t="shared" si="472"/>
        <v>0</v>
      </c>
      <c r="AA669" s="200">
        <f t="shared" si="472"/>
        <v>0</v>
      </c>
      <c r="AB669" s="200">
        <f t="shared" si="472"/>
        <v>0</v>
      </c>
      <c r="AC669" s="200">
        <f t="shared" si="472"/>
        <v>0</v>
      </c>
      <c r="AD669" s="200">
        <f t="shared" si="431"/>
        <v>0</v>
      </c>
      <c r="AE669" s="200">
        <f>SUM(AE670:AE671)</f>
        <v>0</v>
      </c>
      <c r="AF669" s="200">
        <f>SUM(AF670:AF671)</f>
        <v>0</v>
      </c>
      <c r="AG669" s="200">
        <f t="shared" si="432"/>
        <v>0</v>
      </c>
      <c r="AH669" s="200">
        <f>SUM(AH670:AH671)</f>
        <v>0</v>
      </c>
      <c r="AI669" s="200">
        <f>SUM(AI670:AI671)</f>
        <v>0</v>
      </c>
      <c r="AJ669" s="200">
        <f t="shared" si="433"/>
        <v>0</v>
      </c>
      <c r="AK669" s="200">
        <f>SUM(AK670:AK671)</f>
        <v>0</v>
      </c>
      <c r="AL669" s="200">
        <f>SUM(AL670:AL671)</f>
        <v>0</v>
      </c>
      <c r="AM669" s="200">
        <f t="shared" si="434"/>
        <v>0</v>
      </c>
      <c r="AN669" s="200">
        <f>SUM(AN670:AN671)</f>
        <v>0</v>
      </c>
      <c r="AO669" s="200">
        <f>SUM(AO670:AO671)</f>
        <v>0</v>
      </c>
      <c r="AP669" s="200">
        <f t="shared" si="435"/>
        <v>0</v>
      </c>
      <c r="AQ669" s="200">
        <f>SUM(AQ670:AQ671)</f>
        <v>0</v>
      </c>
      <c r="AR669" s="200">
        <f>SUM(AR670:AR671)</f>
        <v>0</v>
      </c>
      <c r="AS669" s="200">
        <f t="shared" si="436"/>
        <v>0</v>
      </c>
      <c r="AT669" s="200"/>
      <c r="AU669" s="200"/>
      <c r="AV669" s="200"/>
      <c r="AW669" s="200"/>
      <c r="AX669" s="200"/>
      <c r="AY669" s="200"/>
      <c r="AZ669" s="200"/>
      <c r="BA669" s="200"/>
    </row>
    <row r="670" spans="2:53" ht="58.5" hidden="1">
      <c r="B670" s="73" t="str">
        <f t="shared" si="467"/>
        <v>259300033003391</v>
      </c>
      <c r="C670" s="111">
        <v>2023</v>
      </c>
      <c r="D670" s="111">
        <v>15</v>
      </c>
      <c r="E670" s="111">
        <v>2</v>
      </c>
      <c r="F670" s="111">
        <v>5</v>
      </c>
      <c r="G670" s="111">
        <v>9</v>
      </c>
      <c r="H670" s="111">
        <v>3000</v>
      </c>
      <c r="I670" s="111">
        <v>3300</v>
      </c>
      <c r="J670" s="111">
        <v>339</v>
      </c>
      <c r="K670" s="112">
        <v>1</v>
      </c>
      <c r="L670" s="112"/>
      <c r="M670" s="113" t="s">
        <v>537</v>
      </c>
      <c r="N670" s="114">
        <f>IFERROR(VLOOKUP($B670,[5]MEX!$B$51:$S$1084,13,0),0)</f>
        <v>0</v>
      </c>
      <c r="O670" s="114">
        <f>IFERROR(VLOOKUP($B670,[5]MEX!$B$51:$S$1084,14,0),0)</f>
        <v>0</v>
      </c>
      <c r="P670" s="114">
        <f t="shared" si="456"/>
        <v>0</v>
      </c>
      <c r="Q670" s="115" t="s">
        <v>534</v>
      </c>
      <c r="R670" s="116">
        <f>IFERROR(VLOOKUP($B670,[5]MEX!$B$51:$S$1084,17,0),0)</f>
        <v>0</v>
      </c>
      <c r="S670" s="116">
        <f>IFERROR(VLOOKUP($B670,[5]MEX!$B$51:$S$1084,18,0),0)</f>
        <v>0</v>
      </c>
      <c r="T670" s="114">
        <v>0</v>
      </c>
      <c r="U670" s="114">
        <v>0</v>
      </c>
      <c r="V670" s="114">
        <v>0</v>
      </c>
      <c r="W670" s="114">
        <v>0</v>
      </c>
      <c r="X670" s="114">
        <v>0</v>
      </c>
      <c r="Y670" s="114">
        <v>0</v>
      </c>
      <c r="Z670" s="114">
        <v>0</v>
      </c>
      <c r="AA670" s="114">
        <v>0</v>
      </c>
      <c r="AB670" s="114">
        <f>N670+T670-X670</f>
        <v>0</v>
      </c>
      <c r="AC670" s="114">
        <f>O670+U670-Y670</f>
        <v>0</v>
      </c>
      <c r="AD670" s="114">
        <f t="shared" si="431"/>
        <v>0</v>
      </c>
      <c r="AE670" s="114">
        <v>0</v>
      </c>
      <c r="AF670" s="114">
        <v>0</v>
      </c>
      <c r="AG670" s="114">
        <f t="shared" si="432"/>
        <v>0</v>
      </c>
      <c r="AH670" s="114">
        <v>0</v>
      </c>
      <c r="AI670" s="114">
        <v>0</v>
      </c>
      <c r="AJ670" s="114">
        <f t="shared" si="433"/>
        <v>0</v>
      </c>
      <c r="AK670" s="114">
        <v>0</v>
      </c>
      <c r="AL670" s="114">
        <v>0</v>
      </c>
      <c r="AM670" s="114">
        <f t="shared" si="434"/>
        <v>0</v>
      </c>
      <c r="AN670" s="114">
        <v>0</v>
      </c>
      <c r="AO670" s="114">
        <v>0</v>
      </c>
      <c r="AP670" s="114">
        <f t="shared" si="435"/>
        <v>0</v>
      </c>
      <c r="AQ670" s="114">
        <f>AB670-AE670-AH670-AK670-AN670</f>
        <v>0</v>
      </c>
      <c r="AR670" s="114">
        <f>AC670-AF670-AI670-AL670-AO670</f>
        <v>0</v>
      </c>
      <c r="AS670" s="114">
        <f t="shared" si="436"/>
        <v>0</v>
      </c>
      <c r="AT670" s="114">
        <f>R670+V670-Z670</f>
        <v>0</v>
      </c>
      <c r="AU670" s="114">
        <f>S670+W670-AA670</f>
        <v>0</v>
      </c>
      <c r="AV670" s="114">
        <v>0</v>
      </c>
      <c r="AW670" s="114">
        <v>0</v>
      </c>
      <c r="AX670" s="114">
        <v>0</v>
      </c>
      <c r="AY670" s="114">
        <v>0</v>
      </c>
      <c r="AZ670" s="114">
        <f t="shared" si="443"/>
        <v>0</v>
      </c>
      <c r="BA670" s="114">
        <f t="shared" si="443"/>
        <v>0</v>
      </c>
    </row>
    <row r="671" spans="2:53" ht="58.5" hidden="1">
      <c r="B671" s="73" t="str">
        <f t="shared" si="467"/>
        <v>259300033003393</v>
      </c>
      <c r="C671" s="111">
        <v>2023</v>
      </c>
      <c r="D671" s="111">
        <v>15</v>
      </c>
      <c r="E671" s="111">
        <v>2</v>
      </c>
      <c r="F671" s="111">
        <v>5</v>
      </c>
      <c r="G671" s="111">
        <v>9</v>
      </c>
      <c r="H671" s="111">
        <v>3000</v>
      </c>
      <c r="I671" s="111">
        <v>3300</v>
      </c>
      <c r="J671" s="111">
        <v>339</v>
      </c>
      <c r="K671" s="112">
        <v>3</v>
      </c>
      <c r="L671" s="112"/>
      <c r="M671" s="113" t="s">
        <v>538</v>
      </c>
      <c r="N671" s="114">
        <f>IFERROR(VLOOKUP($B671,[5]MEX!$B$51:$S$1084,13,0),0)</f>
        <v>0</v>
      </c>
      <c r="O671" s="114">
        <f>IFERROR(VLOOKUP($B671,[5]MEX!$B$51:$S$1084,14,0),0)</f>
        <v>0</v>
      </c>
      <c r="P671" s="114">
        <f t="shared" si="456"/>
        <v>0</v>
      </c>
      <c r="Q671" s="115" t="s">
        <v>534</v>
      </c>
      <c r="R671" s="116">
        <f>IFERROR(VLOOKUP($B671,[5]MEX!$B$51:$S$1084,17,0),0)</f>
        <v>0</v>
      </c>
      <c r="S671" s="116">
        <f>IFERROR(VLOOKUP($B671,[5]MEX!$B$51:$S$1084,18,0),0)</f>
        <v>0</v>
      </c>
      <c r="T671" s="114">
        <v>0</v>
      </c>
      <c r="U671" s="114">
        <v>0</v>
      </c>
      <c r="V671" s="114">
        <v>0</v>
      </c>
      <c r="W671" s="114">
        <v>0</v>
      </c>
      <c r="X671" s="114">
        <v>0</v>
      </c>
      <c r="Y671" s="114">
        <v>0</v>
      </c>
      <c r="Z671" s="114">
        <v>0</v>
      </c>
      <c r="AA671" s="114">
        <v>0</v>
      </c>
      <c r="AB671" s="114">
        <f>N671+T671-X671</f>
        <v>0</v>
      </c>
      <c r="AC671" s="114">
        <f>O671+U671-Y671</f>
        <v>0</v>
      </c>
      <c r="AD671" s="114">
        <f t="shared" si="431"/>
        <v>0</v>
      </c>
      <c r="AE671" s="114">
        <v>0</v>
      </c>
      <c r="AF671" s="114">
        <v>0</v>
      </c>
      <c r="AG671" s="114">
        <f t="shared" si="432"/>
        <v>0</v>
      </c>
      <c r="AH671" s="114">
        <v>0</v>
      </c>
      <c r="AI671" s="114">
        <v>0</v>
      </c>
      <c r="AJ671" s="114">
        <f t="shared" si="433"/>
        <v>0</v>
      </c>
      <c r="AK671" s="114">
        <v>0</v>
      </c>
      <c r="AL671" s="114">
        <v>0</v>
      </c>
      <c r="AM671" s="114">
        <f t="shared" si="434"/>
        <v>0</v>
      </c>
      <c r="AN671" s="114">
        <v>0</v>
      </c>
      <c r="AO671" s="114">
        <v>0</v>
      </c>
      <c r="AP671" s="114">
        <f t="shared" si="435"/>
        <v>0</v>
      </c>
      <c r="AQ671" s="114">
        <f>AB671-AE671-AH671-AK671-AN671</f>
        <v>0</v>
      </c>
      <c r="AR671" s="114">
        <f>AC671-AF671-AI671-AL671-AO671</f>
        <v>0</v>
      </c>
      <c r="AS671" s="114">
        <f t="shared" si="436"/>
        <v>0</v>
      </c>
      <c r="AT671" s="114">
        <f>R671+V671-Z671</f>
        <v>0</v>
      </c>
      <c r="AU671" s="114">
        <f>S671+W671-AA671</f>
        <v>0</v>
      </c>
      <c r="AV671" s="114">
        <v>0</v>
      </c>
      <c r="AW671" s="114">
        <v>0</v>
      </c>
      <c r="AX671" s="114">
        <v>0</v>
      </c>
      <c r="AY671" s="114">
        <v>0</v>
      </c>
      <c r="AZ671" s="114">
        <f t="shared" si="443"/>
        <v>0</v>
      </c>
      <c r="BA671" s="114">
        <f t="shared" si="443"/>
        <v>0</v>
      </c>
    </row>
    <row r="672" spans="2:53" ht="29.25" hidden="1">
      <c r="B672" s="73" t="str">
        <f t="shared" si="467"/>
        <v>2595000</v>
      </c>
      <c r="C672" s="93">
        <v>2023</v>
      </c>
      <c r="D672" s="93">
        <v>15</v>
      </c>
      <c r="E672" s="93">
        <v>2</v>
      </c>
      <c r="F672" s="93">
        <v>5</v>
      </c>
      <c r="G672" s="93">
        <v>9</v>
      </c>
      <c r="H672" s="93">
        <v>5000</v>
      </c>
      <c r="I672" s="93"/>
      <c r="J672" s="93"/>
      <c r="K672" s="94"/>
      <c r="L672" s="94"/>
      <c r="M672" s="95" t="s">
        <v>130</v>
      </c>
      <c r="N672" s="96">
        <f>+N673+N678</f>
        <v>0</v>
      </c>
      <c r="O672" s="96">
        <f>+O673+O678</f>
        <v>0</v>
      </c>
      <c r="P672" s="96">
        <f t="shared" si="456"/>
        <v>0</v>
      </c>
      <c r="Q672" s="97"/>
      <c r="R672" s="98"/>
      <c r="S672" s="98"/>
      <c r="T672" s="96">
        <f>+T673+T678</f>
        <v>0</v>
      </c>
      <c r="U672" s="96">
        <f t="shared" ref="U672:AC672" si="473">+U673+U678</f>
        <v>0</v>
      </c>
      <c r="V672" s="96">
        <f t="shared" si="473"/>
        <v>0</v>
      </c>
      <c r="W672" s="96">
        <f t="shared" si="473"/>
        <v>0</v>
      </c>
      <c r="X672" s="96">
        <f t="shared" si="473"/>
        <v>0</v>
      </c>
      <c r="Y672" s="96">
        <f t="shared" si="473"/>
        <v>0</v>
      </c>
      <c r="Z672" s="96">
        <f t="shared" si="473"/>
        <v>0</v>
      </c>
      <c r="AA672" s="96">
        <f t="shared" si="473"/>
        <v>0</v>
      </c>
      <c r="AB672" s="96">
        <f t="shared" si="473"/>
        <v>0</v>
      </c>
      <c r="AC672" s="96">
        <f t="shared" si="473"/>
        <v>0</v>
      </c>
      <c r="AD672" s="96">
        <f t="shared" si="431"/>
        <v>0</v>
      </c>
      <c r="AE672" s="96">
        <f>+AE673+AE678</f>
        <v>0</v>
      </c>
      <c r="AF672" s="96">
        <f>+AF673+AF678</f>
        <v>0</v>
      </c>
      <c r="AG672" s="96">
        <f t="shared" si="432"/>
        <v>0</v>
      </c>
      <c r="AH672" s="96">
        <f>+AH673+AH678</f>
        <v>0</v>
      </c>
      <c r="AI672" s="96">
        <f>+AI673+AI678</f>
        <v>0</v>
      </c>
      <c r="AJ672" s="96">
        <f t="shared" si="433"/>
        <v>0</v>
      </c>
      <c r="AK672" s="96">
        <f>+AK673+AK678</f>
        <v>0</v>
      </c>
      <c r="AL672" s="96">
        <f>+AL673+AL678</f>
        <v>0</v>
      </c>
      <c r="AM672" s="96">
        <f t="shared" si="434"/>
        <v>0</v>
      </c>
      <c r="AN672" s="96">
        <f>+AN673+AN678</f>
        <v>0</v>
      </c>
      <c r="AO672" s="96">
        <f>+AO673+AO678</f>
        <v>0</v>
      </c>
      <c r="AP672" s="96">
        <f t="shared" si="435"/>
        <v>0</v>
      </c>
      <c r="AQ672" s="96">
        <f>+AQ673+AQ678</f>
        <v>0</v>
      </c>
      <c r="AR672" s="96">
        <f>+AR673+AR678</f>
        <v>0</v>
      </c>
      <c r="AS672" s="96">
        <f t="shared" si="436"/>
        <v>0</v>
      </c>
      <c r="AT672" s="96"/>
      <c r="AU672" s="96"/>
      <c r="AV672" s="96"/>
      <c r="AW672" s="96"/>
      <c r="AX672" s="96"/>
      <c r="AY672" s="96"/>
      <c r="AZ672" s="96"/>
      <c r="BA672" s="96"/>
    </row>
    <row r="673" spans="2:53" ht="29.25" hidden="1">
      <c r="B673" s="73" t="str">
        <f t="shared" si="467"/>
        <v>25950005100</v>
      </c>
      <c r="C673" s="99">
        <v>2023</v>
      </c>
      <c r="D673" s="99">
        <v>15</v>
      </c>
      <c r="E673" s="99">
        <v>2</v>
      </c>
      <c r="F673" s="99">
        <v>5</v>
      </c>
      <c r="G673" s="99">
        <v>9</v>
      </c>
      <c r="H673" s="99">
        <v>5000</v>
      </c>
      <c r="I673" s="99">
        <v>5100</v>
      </c>
      <c r="J673" s="99"/>
      <c r="K673" s="99"/>
      <c r="L673" s="99"/>
      <c r="M673" s="101" t="s">
        <v>131</v>
      </c>
      <c r="N673" s="102">
        <f>+N674+N676</f>
        <v>0</v>
      </c>
      <c r="O673" s="102">
        <f>+O674+O676</f>
        <v>0</v>
      </c>
      <c r="P673" s="102">
        <f t="shared" si="456"/>
        <v>0</v>
      </c>
      <c r="Q673" s="103"/>
      <c r="R673" s="104"/>
      <c r="S673" s="104"/>
      <c r="T673" s="102">
        <f>+T674+T676</f>
        <v>0</v>
      </c>
      <c r="U673" s="102">
        <f t="shared" ref="U673:AC673" si="474">+U674+U676</f>
        <v>0</v>
      </c>
      <c r="V673" s="102">
        <f t="shared" si="474"/>
        <v>0</v>
      </c>
      <c r="W673" s="102">
        <f t="shared" si="474"/>
        <v>0</v>
      </c>
      <c r="X673" s="102">
        <f t="shared" si="474"/>
        <v>0</v>
      </c>
      <c r="Y673" s="102">
        <f t="shared" si="474"/>
        <v>0</v>
      </c>
      <c r="Z673" s="102">
        <f t="shared" si="474"/>
        <v>0</v>
      </c>
      <c r="AA673" s="102">
        <f t="shared" si="474"/>
        <v>0</v>
      </c>
      <c r="AB673" s="102">
        <f t="shared" si="474"/>
        <v>0</v>
      </c>
      <c r="AC673" s="102">
        <f t="shared" si="474"/>
        <v>0</v>
      </c>
      <c r="AD673" s="102">
        <f t="shared" si="431"/>
        <v>0</v>
      </c>
      <c r="AE673" s="102">
        <f>+AE674+AE676</f>
        <v>0</v>
      </c>
      <c r="AF673" s="102">
        <f>+AF674+AF676</f>
        <v>0</v>
      </c>
      <c r="AG673" s="102">
        <f t="shared" si="432"/>
        <v>0</v>
      </c>
      <c r="AH673" s="102">
        <f>+AH674+AH676</f>
        <v>0</v>
      </c>
      <c r="AI673" s="102">
        <f>+AI674+AI676</f>
        <v>0</v>
      </c>
      <c r="AJ673" s="102">
        <f t="shared" si="433"/>
        <v>0</v>
      </c>
      <c r="AK673" s="102">
        <f>+AK674+AK676</f>
        <v>0</v>
      </c>
      <c r="AL673" s="102">
        <f>+AL674+AL676</f>
        <v>0</v>
      </c>
      <c r="AM673" s="102">
        <f t="shared" si="434"/>
        <v>0</v>
      </c>
      <c r="AN673" s="102">
        <f>+AN674+AN676</f>
        <v>0</v>
      </c>
      <c r="AO673" s="102">
        <f>+AO674+AO676</f>
        <v>0</v>
      </c>
      <c r="AP673" s="102">
        <f t="shared" si="435"/>
        <v>0</v>
      </c>
      <c r="AQ673" s="102">
        <f>+AQ674+AQ676</f>
        <v>0</v>
      </c>
      <c r="AR673" s="102">
        <f>+AR674+AR676</f>
        <v>0</v>
      </c>
      <c r="AS673" s="102">
        <f t="shared" si="436"/>
        <v>0</v>
      </c>
      <c r="AT673" s="102"/>
      <c r="AU673" s="102"/>
      <c r="AV673" s="102"/>
      <c r="AW673" s="102"/>
      <c r="AX673" s="102"/>
      <c r="AY673" s="102"/>
      <c r="AZ673" s="102"/>
      <c r="BA673" s="102"/>
    </row>
    <row r="674" spans="2:53" ht="29.25" hidden="1">
      <c r="B674" s="73" t="str">
        <f t="shared" si="467"/>
        <v>25950005100511</v>
      </c>
      <c r="C674" s="105">
        <v>2023</v>
      </c>
      <c r="D674" s="105">
        <v>15</v>
      </c>
      <c r="E674" s="105">
        <v>2</v>
      </c>
      <c r="F674" s="105">
        <v>5</v>
      </c>
      <c r="G674" s="105">
        <v>9</v>
      </c>
      <c r="H674" s="105">
        <v>5000</v>
      </c>
      <c r="I674" s="105">
        <v>5100</v>
      </c>
      <c r="J674" s="105">
        <v>511</v>
      </c>
      <c r="K674" s="105"/>
      <c r="L674" s="105"/>
      <c r="M674" s="107" t="s">
        <v>539</v>
      </c>
      <c r="N674" s="108">
        <f>+N675</f>
        <v>0</v>
      </c>
      <c r="O674" s="108">
        <f>+O675</f>
        <v>0</v>
      </c>
      <c r="P674" s="108">
        <f t="shared" si="456"/>
        <v>0</v>
      </c>
      <c r="Q674" s="109"/>
      <c r="R674" s="110"/>
      <c r="S674" s="110"/>
      <c r="T674" s="108">
        <f>+T675</f>
        <v>0</v>
      </c>
      <c r="U674" s="108">
        <f t="shared" ref="U674:AC674" si="475">+U675</f>
        <v>0</v>
      </c>
      <c r="V674" s="108">
        <f t="shared" si="475"/>
        <v>0</v>
      </c>
      <c r="W674" s="108">
        <f t="shared" si="475"/>
        <v>0</v>
      </c>
      <c r="X674" s="108">
        <f t="shared" si="475"/>
        <v>0</v>
      </c>
      <c r="Y674" s="108">
        <f t="shared" si="475"/>
        <v>0</v>
      </c>
      <c r="Z674" s="108">
        <f t="shared" si="475"/>
        <v>0</v>
      </c>
      <c r="AA674" s="108">
        <f t="shared" si="475"/>
        <v>0</v>
      </c>
      <c r="AB674" s="108">
        <f t="shared" si="475"/>
        <v>0</v>
      </c>
      <c r="AC674" s="108">
        <f t="shared" si="475"/>
        <v>0</v>
      </c>
      <c r="AD674" s="108">
        <f t="shared" si="431"/>
        <v>0</v>
      </c>
      <c r="AE674" s="108">
        <f>+AE675</f>
        <v>0</v>
      </c>
      <c r="AF674" s="108">
        <f>+AF675</f>
        <v>0</v>
      </c>
      <c r="AG674" s="108">
        <f t="shared" si="432"/>
        <v>0</v>
      </c>
      <c r="AH674" s="108">
        <f>+AH675</f>
        <v>0</v>
      </c>
      <c r="AI674" s="108">
        <f>+AI675</f>
        <v>0</v>
      </c>
      <c r="AJ674" s="108">
        <f t="shared" si="433"/>
        <v>0</v>
      </c>
      <c r="AK674" s="108">
        <f>+AK675</f>
        <v>0</v>
      </c>
      <c r="AL674" s="108">
        <f>+AL675</f>
        <v>0</v>
      </c>
      <c r="AM674" s="108">
        <f t="shared" si="434"/>
        <v>0</v>
      </c>
      <c r="AN674" s="108">
        <f>+AN675</f>
        <v>0</v>
      </c>
      <c r="AO674" s="108">
        <f>+AO675</f>
        <v>0</v>
      </c>
      <c r="AP674" s="108">
        <f t="shared" si="435"/>
        <v>0</v>
      </c>
      <c r="AQ674" s="108">
        <f>+AQ675</f>
        <v>0</v>
      </c>
      <c r="AR674" s="108">
        <f>+AR675</f>
        <v>0</v>
      </c>
      <c r="AS674" s="108">
        <f t="shared" si="436"/>
        <v>0</v>
      </c>
      <c r="AT674" s="108"/>
      <c r="AU674" s="108"/>
      <c r="AV674" s="108"/>
      <c r="AW674" s="108"/>
      <c r="AX674" s="108"/>
      <c r="AY674" s="108"/>
      <c r="AZ674" s="108"/>
      <c r="BA674" s="108"/>
    </row>
    <row r="675" spans="2:53" ht="58.5" hidden="1">
      <c r="B675" s="73" t="str">
        <f t="shared" si="467"/>
        <v>259500051005111</v>
      </c>
      <c r="C675" s="111">
        <v>2023</v>
      </c>
      <c r="D675" s="111">
        <v>15</v>
      </c>
      <c r="E675" s="111">
        <v>2</v>
      </c>
      <c r="F675" s="111">
        <v>5</v>
      </c>
      <c r="G675" s="111">
        <v>9</v>
      </c>
      <c r="H675" s="111">
        <v>5000</v>
      </c>
      <c r="I675" s="111">
        <v>5100</v>
      </c>
      <c r="J675" s="111">
        <v>511</v>
      </c>
      <c r="K675" s="112">
        <v>1</v>
      </c>
      <c r="L675" s="112"/>
      <c r="M675" s="113" t="s">
        <v>540</v>
      </c>
      <c r="N675" s="114">
        <f>IFERROR(VLOOKUP($B675,[5]MEX!$B$51:$S$1084,13,0),0)</f>
        <v>0</v>
      </c>
      <c r="O675" s="114">
        <f>IFERROR(VLOOKUP($B675,[5]MEX!$B$51:$S$1084,14,0),0)</f>
        <v>0</v>
      </c>
      <c r="P675" s="114">
        <f t="shared" si="456"/>
        <v>0</v>
      </c>
      <c r="Q675" s="115" t="s">
        <v>534</v>
      </c>
      <c r="R675" s="116">
        <f>IFERROR(VLOOKUP($B675,[5]MEX!$B$51:$S$1084,17,0),0)</f>
        <v>0</v>
      </c>
      <c r="S675" s="116">
        <f>IFERROR(VLOOKUP($B675,[5]MEX!$B$51:$S$1084,18,0),0)</f>
        <v>0</v>
      </c>
      <c r="T675" s="114">
        <v>0</v>
      </c>
      <c r="U675" s="114">
        <v>0</v>
      </c>
      <c r="V675" s="114">
        <v>0</v>
      </c>
      <c r="W675" s="114">
        <v>0</v>
      </c>
      <c r="X675" s="114">
        <v>0</v>
      </c>
      <c r="Y675" s="114">
        <v>0</v>
      </c>
      <c r="Z675" s="114">
        <v>0</v>
      </c>
      <c r="AA675" s="114">
        <v>0</v>
      </c>
      <c r="AB675" s="114">
        <f>N675+T675-X675</f>
        <v>0</v>
      </c>
      <c r="AC675" s="114">
        <f>O675+U675-Y675</f>
        <v>0</v>
      </c>
      <c r="AD675" s="114">
        <f t="shared" si="431"/>
        <v>0</v>
      </c>
      <c r="AE675" s="114">
        <v>0</v>
      </c>
      <c r="AF675" s="114">
        <v>0</v>
      </c>
      <c r="AG675" s="114">
        <f t="shared" si="432"/>
        <v>0</v>
      </c>
      <c r="AH675" s="114">
        <v>0</v>
      </c>
      <c r="AI675" s="114">
        <v>0</v>
      </c>
      <c r="AJ675" s="114">
        <f t="shared" si="433"/>
        <v>0</v>
      </c>
      <c r="AK675" s="114">
        <v>0</v>
      </c>
      <c r="AL675" s="114">
        <v>0</v>
      </c>
      <c r="AM675" s="114">
        <f t="shared" si="434"/>
        <v>0</v>
      </c>
      <c r="AN675" s="114">
        <v>0</v>
      </c>
      <c r="AO675" s="114">
        <v>0</v>
      </c>
      <c r="AP675" s="114">
        <f t="shared" si="435"/>
        <v>0</v>
      </c>
      <c r="AQ675" s="114">
        <f>AB675-AE675-AH675-AK675-AN675</f>
        <v>0</v>
      </c>
      <c r="AR675" s="114">
        <f>AC675-AF675-AI675-AL675-AO675</f>
        <v>0</v>
      </c>
      <c r="AS675" s="114">
        <f t="shared" si="436"/>
        <v>0</v>
      </c>
      <c r="AT675" s="114">
        <f>R675+V675-Z675</f>
        <v>0</v>
      </c>
      <c r="AU675" s="114">
        <f>S675+W675-AA675</f>
        <v>0</v>
      </c>
      <c r="AV675" s="114">
        <v>0</v>
      </c>
      <c r="AW675" s="114">
        <v>0</v>
      </c>
      <c r="AX675" s="114">
        <v>0</v>
      </c>
      <c r="AY675" s="114">
        <v>0</v>
      </c>
      <c r="AZ675" s="114">
        <f t="shared" si="443"/>
        <v>0</v>
      </c>
      <c r="BA675" s="114">
        <f t="shared" si="443"/>
        <v>0</v>
      </c>
    </row>
    <row r="676" spans="2:53" ht="58.5" hidden="1">
      <c r="B676" s="73" t="str">
        <f t="shared" si="467"/>
        <v>25950005100515</v>
      </c>
      <c r="C676" s="105">
        <v>2023</v>
      </c>
      <c r="D676" s="105">
        <v>15</v>
      </c>
      <c r="E676" s="105">
        <v>2</v>
      </c>
      <c r="F676" s="105">
        <v>5</v>
      </c>
      <c r="G676" s="105">
        <v>9</v>
      </c>
      <c r="H676" s="105">
        <v>5000</v>
      </c>
      <c r="I676" s="105">
        <v>5100</v>
      </c>
      <c r="J676" s="105">
        <v>515</v>
      </c>
      <c r="K676" s="106"/>
      <c r="L676" s="106"/>
      <c r="M676" s="107" t="s">
        <v>132</v>
      </c>
      <c r="N676" s="108">
        <f>+N677</f>
        <v>0</v>
      </c>
      <c r="O676" s="108">
        <f>+O677</f>
        <v>0</v>
      </c>
      <c r="P676" s="108">
        <f t="shared" si="456"/>
        <v>0</v>
      </c>
      <c r="Q676" s="109"/>
      <c r="R676" s="110"/>
      <c r="S676" s="110"/>
      <c r="T676" s="108">
        <f>+T677</f>
        <v>0</v>
      </c>
      <c r="U676" s="108">
        <f t="shared" ref="U676:AC676" si="476">+U677</f>
        <v>0</v>
      </c>
      <c r="V676" s="108">
        <f t="shared" si="476"/>
        <v>0</v>
      </c>
      <c r="W676" s="108">
        <f t="shared" si="476"/>
        <v>0</v>
      </c>
      <c r="X676" s="108">
        <f t="shared" si="476"/>
        <v>0</v>
      </c>
      <c r="Y676" s="108">
        <f t="shared" si="476"/>
        <v>0</v>
      </c>
      <c r="Z676" s="108">
        <f t="shared" si="476"/>
        <v>0</v>
      </c>
      <c r="AA676" s="108">
        <f t="shared" si="476"/>
        <v>0</v>
      </c>
      <c r="AB676" s="108">
        <f t="shared" si="476"/>
        <v>0</v>
      </c>
      <c r="AC676" s="108">
        <f t="shared" si="476"/>
        <v>0</v>
      </c>
      <c r="AD676" s="108">
        <f t="shared" si="431"/>
        <v>0</v>
      </c>
      <c r="AE676" s="108">
        <f>+AE677</f>
        <v>0</v>
      </c>
      <c r="AF676" s="108">
        <f>+AF677</f>
        <v>0</v>
      </c>
      <c r="AG676" s="108">
        <f t="shared" si="432"/>
        <v>0</v>
      </c>
      <c r="AH676" s="108">
        <f>+AH677</f>
        <v>0</v>
      </c>
      <c r="AI676" s="108">
        <f>+AI677</f>
        <v>0</v>
      </c>
      <c r="AJ676" s="108">
        <f t="shared" si="433"/>
        <v>0</v>
      </c>
      <c r="AK676" s="108">
        <f>+AK677</f>
        <v>0</v>
      </c>
      <c r="AL676" s="108">
        <f>+AL677</f>
        <v>0</v>
      </c>
      <c r="AM676" s="108">
        <f t="shared" si="434"/>
        <v>0</v>
      </c>
      <c r="AN676" s="108">
        <f>+AN677</f>
        <v>0</v>
      </c>
      <c r="AO676" s="108">
        <f>+AO677</f>
        <v>0</v>
      </c>
      <c r="AP676" s="108">
        <f t="shared" si="435"/>
        <v>0</v>
      </c>
      <c r="AQ676" s="108">
        <f>+AQ677</f>
        <v>0</v>
      </c>
      <c r="AR676" s="108">
        <f>+AR677</f>
        <v>0</v>
      </c>
      <c r="AS676" s="108">
        <f t="shared" si="436"/>
        <v>0</v>
      </c>
      <c r="AT676" s="108"/>
      <c r="AU676" s="108"/>
      <c r="AV676" s="108"/>
      <c r="AW676" s="108"/>
      <c r="AX676" s="108"/>
      <c r="AY676" s="108"/>
      <c r="AZ676" s="108"/>
      <c r="BA676" s="108"/>
    </row>
    <row r="677" spans="2:53" ht="58.5" hidden="1">
      <c r="B677" s="73" t="str">
        <f t="shared" si="467"/>
        <v>259500051005151</v>
      </c>
      <c r="C677" s="111">
        <v>2023</v>
      </c>
      <c r="D677" s="111">
        <v>15</v>
      </c>
      <c r="E677" s="111">
        <v>2</v>
      </c>
      <c r="F677" s="111">
        <v>5</v>
      </c>
      <c r="G677" s="111">
        <v>9</v>
      </c>
      <c r="H677" s="111">
        <v>5000</v>
      </c>
      <c r="I677" s="111">
        <v>5100</v>
      </c>
      <c r="J677" s="111">
        <v>515</v>
      </c>
      <c r="K677" s="112">
        <v>1</v>
      </c>
      <c r="L677" s="112"/>
      <c r="M677" s="113" t="s">
        <v>540</v>
      </c>
      <c r="N677" s="114">
        <f>IFERROR(VLOOKUP($B677,[5]MEX!$B$51:$S$1084,13,0),0)</f>
        <v>0</v>
      </c>
      <c r="O677" s="114">
        <f>IFERROR(VLOOKUP($B677,[5]MEX!$B$51:$S$1084,14,0),0)</f>
        <v>0</v>
      </c>
      <c r="P677" s="114">
        <f t="shared" si="456"/>
        <v>0</v>
      </c>
      <c r="Q677" s="115" t="s">
        <v>534</v>
      </c>
      <c r="R677" s="116">
        <f>IFERROR(VLOOKUP($B677,[5]MEX!$B$51:$S$1084,17,0),0)</f>
        <v>0</v>
      </c>
      <c r="S677" s="116">
        <f>IFERROR(VLOOKUP($B677,[5]MEX!$B$51:$S$1084,18,0),0)</f>
        <v>0</v>
      </c>
      <c r="T677" s="114">
        <v>0</v>
      </c>
      <c r="U677" s="114">
        <v>0</v>
      </c>
      <c r="V677" s="114">
        <v>0</v>
      </c>
      <c r="W677" s="114">
        <v>0</v>
      </c>
      <c r="X677" s="114">
        <v>0</v>
      </c>
      <c r="Y677" s="114">
        <v>0</v>
      </c>
      <c r="Z677" s="114">
        <v>0</v>
      </c>
      <c r="AA677" s="114">
        <v>0</v>
      </c>
      <c r="AB677" s="114">
        <f>N677+T677-X677</f>
        <v>0</v>
      </c>
      <c r="AC677" s="114">
        <f>O677+U677-Y677</f>
        <v>0</v>
      </c>
      <c r="AD677" s="114">
        <f t="shared" si="431"/>
        <v>0</v>
      </c>
      <c r="AE677" s="114">
        <v>0</v>
      </c>
      <c r="AF677" s="114">
        <v>0</v>
      </c>
      <c r="AG677" s="114">
        <f t="shared" si="432"/>
        <v>0</v>
      </c>
      <c r="AH677" s="114">
        <v>0</v>
      </c>
      <c r="AI677" s="114">
        <v>0</v>
      </c>
      <c r="AJ677" s="114">
        <f t="shared" si="433"/>
        <v>0</v>
      </c>
      <c r="AK677" s="114">
        <v>0</v>
      </c>
      <c r="AL677" s="114">
        <v>0</v>
      </c>
      <c r="AM677" s="114">
        <f t="shared" si="434"/>
        <v>0</v>
      </c>
      <c r="AN677" s="114">
        <v>0</v>
      </c>
      <c r="AO677" s="114">
        <v>0</v>
      </c>
      <c r="AP677" s="114">
        <f t="shared" si="435"/>
        <v>0</v>
      </c>
      <c r="AQ677" s="114">
        <f>AB677-AE677-AH677-AK677-AN677</f>
        <v>0</v>
      </c>
      <c r="AR677" s="114">
        <f>AC677-AF677-AI677-AL677-AO677</f>
        <v>0</v>
      </c>
      <c r="AS677" s="114">
        <f t="shared" si="436"/>
        <v>0</v>
      </c>
      <c r="AT677" s="114">
        <f>R677+V677-Z677</f>
        <v>0</v>
      </c>
      <c r="AU677" s="114">
        <f>S677+W677-AA677</f>
        <v>0</v>
      </c>
      <c r="AV677" s="114">
        <v>0</v>
      </c>
      <c r="AW677" s="114">
        <v>0</v>
      </c>
      <c r="AX677" s="114">
        <v>0</v>
      </c>
      <c r="AY677" s="114">
        <v>0</v>
      </c>
      <c r="AZ677" s="114">
        <f t="shared" si="443"/>
        <v>0</v>
      </c>
      <c r="BA677" s="114">
        <f t="shared" si="443"/>
        <v>0</v>
      </c>
    </row>
    <row r="678" spans="2:53" ht="29.25" hidden="1">
      <c r="B678" s="73" t="str">
        <f t="shared" si="467"/>
        <v>25950005200</v>
      </c>
      <c r="C678" s="99">
        <v>2023</v>
      </c>
      <c r="D678" s="99">
        <v>15</v>
      </c>
      <c r="E678" s="99">
        <v>2</v>
      </c>
      <c r="F678" s="99">
        <v>5</v>
      </c>
      <c r="G678" s="99">
        <v>9</v>
      </c>
      <c r="H678" s="99">
        <v>5000</v>
      </c>
      <c r="I678" s="99">
        <v>5200</v>
      </c>
      <c r="J678" s="99"/>
      <c r="K678" s="100"/>
      <c r="L678" s="100"/>
      <c r="M678" s="101" t="s">
        <v>134</v>
      </c>
      <c r="N678" s="102">
        <f>+N679+N681+N683</f>
        <v>0</v>
      </c>
      <c r="O678" s="102">
        <f>+O679+O681+O683</f>
        <v>0</v>
      </c>
      <c r="P678" s="102">
        <f t="shared" si="456"/>
        <v>0</v>
      </c>
      <c r="Q678" s="103"/>
      <c r="R678" s="104"/>
      <c r="S678" s="104"/>
      <c r="T678" s="102">
        <f>+T679+T681+T683</f>
        <v>0</v>
      </c>
      <c r="U678" s="102">
        <f t="shared" ref="U678:AC678" si="477">+U679+U681+U683</f>
        <v>0</v>
      </c>
      <c r="V678" s="102">
        <f t="shared" si="477"/>
        <v>0</v>
      </c>
      <c r="W678" s="102">
        <f t="shared" si="477"/>
        <v>0</v>
      </c>
      <c r="X678" s="102">
        <f t="shared" si="477"/>
        <v>0</v>
      </c>
      <c r="Y678" s="102">
        <f t="shared" si="477"/>
        <v>0</v>
      </c>
      <c r="Z678" s="102">
        <f t="shared" si="477"/>
        <v>0</v>
      </c>
      <c r="AA678" s="102">
        <f t="shared" si="477"/>
        <v>0</v>
      </c>
      <c r="AB678" s="102">
        <f t="shared" si="477"/>
        <v>0</v>
      </c>
      <c r="AC678" s="102">
        <f t="shared" si="477"/>
        <v>0</v>
      </c>
      <c r="AD678" s="102">
        <f t="shared" si="431"/>
        <v>0</v>
      </c>
      <c r="AE678" s="102">
        <f>+AE679+AE681+AE683</f>
        <v>0</v>
      </c>
      <c r="AF678" s="102">
        <f>+AF679+AF681+AF683</f>
        <v>0</v>
      </c>
      <c r="AG678" s="102">
        <f t="shared" si="432"/>
        <v>0</v>
      </c>
      <c r="AH678" s="102">
        <f>+AH679+AH681+AH683</f>
        <v>0</v>
      </c>
      <c r="AI678" s="102">
        <f>+AI679+AI681+AI683</f>
        <v>0</v>
      </c>
      <c r="AJ678" s="102">
        <f t="shared" si="433"/>
        <v>0</v>
      </c>
      <c r="AK678" s="102">
        <f>+AK679+AK681+AK683</f>
        <v>0</v>
      </c>
      <c r="AL678" s="102">
        <f>+AL679+AL681+AL683</f>
        <v>0</v>
      </c>
      <c r="AM678" s="102">
        <f t="shared" si="434"/>
        <v>0</v>
      </c>
      <c r="AN678" s="102">
        <f>+AN679+AN681+AN683</f>
        <v>0</v>
      </c>
      <c r="AO678" s="102">
        <f>+AO679+AO681+AO683</f>
        <v>0</v>
      </c>
      <c r="AP678" s="102">
        <f t="shared" si="435"/>
        <v>0</v>
      </c>
      <c r="AQ678" s="102">
        <f>+AQ679+AQ681+AQ683</f>
        <v>0</v>
      </c>
      <c r="AR678" s="102">
        <f>+AR679+AR681+AR683</f>
        <v>0</v>
      </c>
      <c r="AS678" s="102">
        <f t="shared" si="436"/>
        <v>0</v>
      </c>
      <c r="AT678" s="102"/>
      <c r="AU678" s="102"/>
      <c r="AV678" s="102"/>
      <c r="AW678" s="102"/>
      <c r="AX678" s="102"/>
      <c r="AY678" s="102"/>
      <c r="AZ678" s="102"/>
      <c r="BA678" s="102"/>
    </row>
    <row r="679" spans="2:53" ht="29.25" hidden="1">
      <c r="B679" s="73" t="str">
        <f t="shared" si="467"/>
        <v>25950005200521</v>
      </c>
      <c r="C679" s="105">
        <v>2023</v>
      </c>
      <c r="D679" s="105">
        <v>15</v>
      </c>
      <c r="E679" s="105">
        <v>2</v>
      </c>
      <c r="F679" s="105">
        <v>5</v>
      </c>
      <c r="G679" s="105">
        <v>9</v>
      </c>
      <c r="H679" s="105">
        <v>5000</v>
      </c>
      <c r="I679" s="105">
        <v>5200</v>
      </c>
      <c r="J679" s="105">
        <v>521</v>
      </c>
      <c r="K679" s="106"/>
      <c r="L679" s="106"/>
      <c r="M679" s="107" t="s">
        <v>196</v>
      </c>
      <c r="N679" s="108">
        <f>+N680</f>
        <v>0</v>
      </c>
      <c r="O679" s="108">
        <f>+O680</f>
        <v>0</v>
      </c>
      <c r="P679" s="108">
        <f t="shared" si="456"/>
        <v>0</v>
      </c>
      <c r="Q679" s="109"/>
      <c r="R679" s="110"/>
      <c r="S679" s="110"/>
      <c r="T679" s="108">
        <f>+T680</f>
        <v>0</v>
      </c>
      <c r="U679" s="108">
        <f t="shared" ref="U679:AC679" si="478">+U680</f>
        <v>0</v>
      </c>
      <c r="V679" s="108">
        <f t="shared" si="478"/>
        <v>0</v>
      </c>
      <c r="W679" s="108">
        <f t="shared" si="478"/>
        <v>0</v>
      </c>
      <c r="X679" s="108">
        <f t="shared" si="478"/>
        <v>0</v>
      </c>
      <c r="Y679" s="108">
        <f t="shared" si="478"/>
        <v>0</v>
      </c>
      <c r="Z679" s="108">
        <f t="shared" si="478"/>
        <v>0</v>
      </c>
      <c r="AA679" s="108">
        <f t="shared" si="478"/>
        <v>0</v>
      </c>
      <c r="AB679" s="108">
        <f t="shared" si="478"/>
        <v>0</v>
      </c>
      <c r="AC679" s="108">
        <f t="shared" si="478"/>
        <v>0</v>
      </c>
      <c r="AD679" s="108">
        <f t="shared" si="431"/>
        <v>0</v>
      </c>
      <c r="AE679" s="108">
        <f>+AE680</f>
        <v>0</v>
      </c>
      <c r="AF679" s="108">
        <f>+AF680</f>
        <v>0</v>
      </c>
      <c r="AG679" s="108">
        <f t="shared" si="432"/>
        <v>0</v>
      </c>
      <c r="AH679" s="108">
        <f>+AH680</f>
        <v>0</v>
      </c>
      <c r="AI679" s="108">
        <f>+AI680</f>
        <v>0</v>
      </c>
      <c r="AJ679" s="108">
        <f t="shared" si="433"/>
        <v>0</v>
      </c>
      <c r="AK679" s="108">
        <f>+AK680</f>
        <v>0</v>
      </c>
      <c r="AL679" s="108">
        <f>+AL680</f>
        <v>0</v>
      </c>
      <c r="AM679" s="108">
        <f t="shared" si="434"/>
        <v>0</v>
      </c>
      <c r="AN679" s="108">
        <f>+AN680</f>
        <v>0</v>
      </c>
      <c r="AO679" s="108">
        <f>+AO680</f>
        <v>0</v>
      </c>
      <c r="AP679" s="108">
        <f t="shared" si="435"/>
        <v>0</v>
      </c>
      <c r="AQ679" s="108">
        <f>+AQ680</f>
        <v>0</v>
      </c>
      <c r="AR679" s="108">
        <f>+AR680</f>
        <v>0</v>
      </c>
      <c r="AS679" s="108">
        <f t="shared" si="436"/>
        <v>0</v>
      </c>
      <c r="AT679" s="108"/>
      <c r="AU679" s="108"/>
      <c r="AV679" s="108"/>
      <c r="AW679" s="108"/>
      <c r="AX679" s="108"/>
      <c r="AY679" s="108"/>
      <c r="AZ679" s="108"/>
      <c r="BA679" s="108"/>
    </row>
    <row r="680" spans="2:53" ht="58.5" hidden="1">
      <c r="B680" s="73" t="str">
        <f t="shared" si="467"/>
        <v>259500052005211</v>
      </c>
      <c r="C680" s="111">
        <v>2023</v>
      </c>
      <c r="D680" s="111">
        <v>15</v>
      </c>
      <c r="E680" s="111">
        <v>2</v>
      </c>
      <c r="F680" s="111">
        <v>5</v>
      </c>
      <c r="G680" s="111">
        <v>9</v>
      </c>
      <c r="H680" s="111">
        <v>5000</v>
      </c>
      <c r="I680" s="111">
        <v>5200</v>
      </c>
      <c r="J680" s="111">
        <v>521</v>
      </c>
      <c r="K680" s="112">
        <v>1</v>
      </c>
      <c r="L680" s="112"/>
      <c r="M680" s="113" t="s">
        <v>540</v>
      </c>
      <c r="N680" s="114">
        <f>IFERROR(VLOOKUP($B680,[5]MEX!$B$51:$S$1084,13,0),0)</f>
        <v>0</v>
      </c>
      <c r="O680" s="114">
        <f>IFERROR(VLOOKUP($B680,[5]MEX!$B$51:$S$1084,14,0),0)</f>
        <v>0</v>
      </c>
      <c r="P680" s="114">
        <f t="shared" si="456"/>
        <v>0</v>
      </c>
      <c r="Q680" s="115" t="s">
        <v>534</v>
      </c>
      <c r="R680" s="116">
        <f>IFERROR(VLOOKUP($B680,[5]MEX!$B$51:$S$1084,17,0),0)</f>
        <v>0</v>
      </c>
      <c r="S680" s="116">
        <f>IFERROR(VLOOKUP($B680,[5]MEX!$B$51:$S$1084,18,0),0)</f>
        <v>0</v>
      </c>
      <c r="T680" s="114">
        <v>0</v>
      </c>
      <c r="U680" s="114">
        <v>0</v>
      </c>
      <c r="V680" s="114">
        <v>0</v>
      </c>
      <c r="W680" s="114">
        <v>0</v>
      </c>
      <c r="X680" s="114">
        <v>0</v>
      </c>
      <c r="Y680" s="114">
        <v>0</v>
      </c>
      <c r="Z680" s="114">
        <v>0</v>
      </c>
      <c r="AA680" s="114">
        <v>0</v>
      </c>
      <c r="AB680" s="114">
        <f>N680+T680-X680</f>
        <v>0</v>
      </c>
      <c r="AC680" s="114">
        <f>O680+U680-Y680</f>
        <v>0</v>
      </c>
      <c r="AD680" s="114">
        <f t="shared" si="431"/>
        <v>0</v>
      </c>
      <c r="AE680" s="114">
        <v>0</v>
      </c>
      <c r="AF680" s="114">
        <v>0</v>
      </c>
      <c r="AG680" s="114">
        <f t="shared" si="432"/>
        <v>0</v>
      </c>
      <c r="AH680" s="114">
        <v>0</v>
      </c>
      <c r="AI680" s="114">
        <v>0</v>
      </c>
      <c r="AJ680" s="114">
        <f t="shared" si="433"/>
        <v>0</v>
      </c>
      <c r="AK680" s="114">
        <v>0</v>
      </c>
      <c r="AL680" s="114">
        <v>0</v>
      </c>
      <c r="AM680" s="114">
        <f t="shared" si="434"/>
        <v>0</v>
      </c>
      <c r="AN680" s="114">
        <v>0</v>
      </c>
      <c r="AO680" s="114">
        <v>0</v>
      </c>
      <c r="AP680" s="114">
        <f t="shared" si="435"/>
        <v>0</v>
      </c>
      <c r="AQ680" s="114">
        <f>AB680-AE680-AH680-AK680-AN680</f>
        <v>0</v>
      </c>
      <c r="AR680" s="114">
        <f>AC680-AF680-AI680-AL680-AO680</f>
        <v>0</v>
      </c>
      <c r="AS680" s="114">
        <f t="shared" si="436"/>
        <v>0</v>
      </c>
      <c r="AT680" s="114">
        <f>R680+V680-Z680</f>
        <v>0</v>
      </c>
      <c r="AU680" s="114">
        <f>S680+W680-AA680</f>
        <v>0</v>
      </c>
      <c r="AV680" s="114">
        <v>0</v>
      </c>
      <c r="AW680" s="114">
        <v>0</v>
      </c>
      <c r="AX680" s="114">
        <v>0</v>
      </c>
      <c r="AY680" s="114">
        <v>0</v>
      </c>
      <c r="AZ680" s="114">
        <f t="shared" si="443"/>
        <v>0</v>
      </c>
      <c r="BA680" s="114">
        <f t="shared" si="443"/>
        <v>0</v>
      </c>
    </row>
    <row r="681" spans="2:53" ht="29.25" hidden="1">
      <c r="B681" s="73" t="str">
        <f t="shared" si="467"/>
        <v>25950005200522</v>
      </c>
      <c r="C681" s="105">
        <v>2023</v>
      </c>
      <c r="D681" s="105">
        <v>15</v>
      </c>
      <c r="E681" s="105">
        <v>2</v>
      </c>
      <c r="F681" s="105">
        <v>5</v>
      </c>
      <c r="G681" s="105">
        <v>9</v>
      </c>
      <c r="H681" s="105">
        <v>5000</v>
      </c>
      <c r="I681" s="105">
        <v>5200</v>
      </c>
      <c r="J681" s="105">
        <v>522</v>
      </c>
      <c r="K681" s="106"/>
      <c r="L681" s="106"/>
      <c r="M681" s="107" t="s">
        <v>541</v>
      </c>
      <c r="N681" s="108">
        <f>+N682</f>
        <v>0</v>
      </c>
      <c r="O681" s="108">
        <f>+O682</f>
        <v>0</v>
      </c>
      <c r="P681" s="108">
        <f t="shared" si="456"/>
        <v>0</v>
      </c>
      <c r="Q681" s="109"/>
      <c r="R681" s="110"/>
      <c r="S681" s="110"/>
      <c r="T681" s="108">
        <f>+T682</f>
        <v>0</v>
      </c>
      <c r="U681" s="108">
        <f t="shared" ref="U681:AC681" si="479">+U682</f>
        <v>0</v>
      </c>
      <c r="V681" s="108">
        <f t="shared" si="479"/>
        <v>0</v>
      </c>
      <c r="W681" s="108">
        <f t="shared" si="479"/>
        <v>0</v>
      </c>
      <c r="X681" s="108">
        <f t="shared" si="479"/>
        <v>0</v>
      </c>
      <c r="Y681" s="108">
        <f t="shared" si="479"/>
        <v>0</v>
      </c>
      <c r="Z681" s="108">
        <f t="shared" si="479"/>
        <v>0</v>
      </c>
      <c r="AA681" s="108">
        <f t="shared" si="479"/>
        <v>0</v>
      </c>
      <c r="AB681" s="108">
        <f t="shared" si="479"/>
        <v>0</v>
      </c>
      <c r="AC681" s="108">
        <f t="shared" si="479"/>
        <v>0</v>
      </c>
      <c r="AD681" s="108">
        <f t="shared" si="431"/>
        <v>0</v>
      </c>
      <c r="AE681" s="108">
        <f>+AE682</f>
        <v>0</v>
      </c>
      <c r="AF681" s="108">
        <f>+AF682</f>
        <v>0</v>
      </c>
      <c r="AG681" s="108">
        <f t="shared" si="432"/>
        <v>0</v>
      </c>
      <c r="AH681" s="108">
        <f>+AH682</f>
        <v>0</v>
      </c>
      <c r="AI681" s="108">
        <f>+AI682</f>
        <v>0</v>
      </c>
      <c r="AJ681" s="108">
        <f t="shared" si="433"/>
        <v>0</v>
      </c>
      <c r="AK681" s="108">
        <f>+AK682</f>
        <v>0</v>
      </c>
      <c r="AL681" s="108">
        <f>+AL682</f>
        <v>0</v>
      </c>
      <c r="AM681" s="108">
        <f t="shared" si="434"/>
        <v>0</v>
      </c>
      <c r="AN681" s="108">
        <f>+AN682</f>
        <v>0</v>
      </c>
      <c r="AO681" s="108">
        <f>+AO682</f>
        <v>0</v>
      </c>
      <c r="AP681" s="108">
        <f t="shared" si="435"/>
        <v>0</v>
      </c>
      <c r="AQ681" s="108">
        <f>+AQ682</f>
        <v>0</v>
      </c>
      <c r="AR681" s="108">
        <f>+AR682</f>
        <v>0</v>
      </c>
      <c r="AS681" s="108">
        <f t="shared" si="436"/>
        <v>0</v>
      </c>
      <c r="AT681" s="108"/>
      <c r="AU681" s="108"/>
      <c r="AV681" s="108"/>
      <c r="AW681" s="108"/>
      <c r="AX681" s="108"/>
      <c r="AY681" s="108"/>
      <c r="AZ681" s="108"/>
      <c r="BA681" s="108"/>
    </row>
    <row r="682" spans="2:53" ht="58.5" hidden="1">
      <c r="B682" s="73" t="str">
        <f t="shared" si="467"/>
        <v>259500052005221</v>
      </c>
      <c r="C682" s="111">
        <v>2023</v>
      </c>
      <c r="D682" s="111">
        <v>15</v>
      </c>
      <c r="E682" s="111">
        <v>2</v>
      </c>
      <c r="F682" s="111">
        <v>5</v>
      </c>
      <c r="G682" s="111">
        <v>9</v>
      </c>
      <c r="H682" s="111">
        <v>5000</v>
      </c>
      <c r="I682" s="111">
        <v>5200</v>
      </c>
      <c r="J682" s="111">
        <v>522</v>
      </c>
      <c r="K682" s="112">
        <v>1</v>
      </c>
      <c r="L682" s="112"/>
      <c r="M682" s="140" t="s">
        <v>540</v>
      </c>
      <c r="N682" s="114">
        <f>IFERROR(VLOOKUP($B682,[5]MEX!$B$51:$S$1084,13,0),0)</f>
        <v>0</v>
      </c>
      <c r="O682" s="114">
        <f>IFERROR(VLOOKUP($B682,[5]MEX!$B$51:$S$1084,14,0),0)</f>
        <v>0</v>
      </c>
      <c r="P682" s="114">
        <f t="shared" si="456"/>
        <v>0</v>
      </c>
      <c r="Q682" s="115" t="s">
        <v>534</v>
      </c>
      <c r="R682" s="116">
        <f>IFERROR(VLOOKUP($B682,[5]MEX!$B$51:$S$1084,17,0),0)</f>
        <v>0</v>
      </c>
      <c r="S682" s="116">
        <f>IFERROR(VLOOKUP($B682,[5]MEX!$B$51:$S$1084,18,0),0)</f>
        <v>0</v>
      </c>
      <c r="T682" s="114">
        <v>0</v>
      </c>
      <c r="U682" s="114">
        <v>0</v>
      </c>
      <c r="V682" s="114">
        <v>0</v>
      </c>
      <c r="W682" s="114">
        <v>0</v>
      </c>
      <c r="X682" s="114">
        <v>0</v>
      </c>
      <c r="Y682" s="114">
        <v>0</v>
      </c>
      <c r="Z682" s="114">
        <v>0</v>
      </c>
      <c r="AA682" s="114">
        <v>0</v>
      </c>
      <c r="AB682" s="114">
        <f>N682+T682-X682</f>
        <v>0</v>
      </c>
      <c r="AC682" s="114">
        <f>O682+U682-Y682</f>
        <v>0</v>
      </c>
      <c r="AD682" s="114">
        <f t="shared" si="431"/>
        <v>0</v>
      </c>
      <c r="AE682" s="114">
        <v>0</v>
      </c>
      <c r="AF682" s="114">
        <v>0</v>
      </c>
      <c r="AG682" s="114">
        <f t="shared" si="432"/>
        <v>0</v>
      </c>
      <c r="AH682" s="114">
        <v>0</v>
      </c>
      <c r="AI682" s="114">
        <v>0</v>
      </c>
      <c r="AJ682" s="114">
        <f t="shared" si="433"/>
        <v>0</v>
      </c>
      <c r="AK682" s="114">
        <v>0</v>
      </c>
      <c r="AL682" s="114">
        <v>0</v>
      </c>
      <c r="AM682" s="114">
        <f t="shared" si="434"/>
        <v>0</v>
      </c>
      <c r="AN682" s="114">
        <v>0</v>
      </c>
      <c r="AO682" s="114">
        <v>0</v>
      </c>
      <c r="AP682" s="114">
        <f t="shared" si="435"/>
        <v>0</v>
      </c>
      <c r="AQ682" s="114">
        <f>AB682-AE682-AH682-AK682-AN682</f>
        <v>0</v>
      </c>
      <c r="AR682" s="114">
        <f>AC682-AF682-AI682-AL682-AO682</f>
        <v>0</v>
      </c>
      <c r="AS682" s="114">
        <f t="shared" si="436"/>
        <v>0</v>
      </c>
      <c r="AT682" s="114">
        <f>R682+V682-Z682</f>
        <v>0</v>
      </c>
      <c r="AU682" s="114">
        <f>S682+W682-AA682</f>
        <v>0</v>
      </c>
      <c r="AV682" s="114">
        <v>0</v>
      </c>
      <c r="AW682" s="114">
        <v>0</v>
      </c>
      <c r="AX682" s="114">
        <v>0</v>
      </c>
      <c r="AY682" s="114">
        <v>0</v>
      </c>
      <c r="AZ682" s="114">
        <f t="shared" si="443"/>
        <v>0</v>
      </c>
      <c r="BA682" s="114">
        <f t="shared" si="443"/>
        <v>0</v>
      </c>
    </row>
    <row r="683" spans="2:53" ht="29.25" hidden="1">
      <c r="B683" s="73" t="str">
        <f t="shared" si="467"/>
        <v>25950005200529</v>
      </c>
      <c r="C683" s="105">
        <v>2023</v>
      </c>
      <c r="D683" s="105">
        <v>15</v>
      </c>
      <c r="E683" s="105">
        <v>2</v>
      </c>
      <c r="F683" s="105">
        <v>5</v>
      </c>
      <c r="G683" s="105">
        <v>9</v>
      </c>
      <c r="H683" s="105">
        <v>5000</v>
      </c>
      <c r="I683" s="105">
        <v>5200</v>
      </c>
      <c r="J683" s="105">
        <v>529</v>
      </c>
      <c r="K683" s="106"/>
      <c r="L683" s="106"/>
      <c r="M683" s="107" t="s">
        <v>505</v>
      </c>
      <c r="N683" s="108">
        <f>+N684</f>
        <v>0</v>
      </c>
      <c r="O683" s="108">
        <f>+O684</f>
        <v>0</v>
      </c>
      <c r="P683" s="108">
        <f t="shared" si="456"/>
        <v>0</v>
      </c>
      <c r="Q683" s="109"/>
      <c r="R683" s="110"/>
      <c r="S683" s="110"/>
      <c r="T683" s="108">
        <f>+T684</f>
        <v>0</v>
      </c>
      <c r="U683" s="108">
        <f t="shared" ref="U683:AC683" si="480">+U684</f>
        <v>0</v>
      </c>
      <c r="V683" s="108">
        <f t="shared" si="480"/>
        <v>0</v>
      </c>
      <c r="W683" s="108">
        <f t="shared" si="480"/>
        <v>0</v>
      </c>
      <c r="X683" s="108">
        <f t="shared" si="480"/>
        <v>0</v>
      </c>
      <c r="Y683" s="108">
        <f t="shared" si="480"/>
        <v>0</v>
      </c>
      <c r="Z683" s="108">
        <f t="shared" si="480"/>
        <v>0</v>
      </c>
      <c r="AA683" s="108">
        <f t="shared" si="480"/>
        <v>0</v>
      </c>
      <c r="AB683" s="108">
        <f t="shared" si="480"/>
        <v>0</v>
      </c>
      <c r="AC683" s="108">
        <f t="shared" si="480"/>
        <v>0</v>
      </c>
      <c r="AD683" s="108">
        <f t="shared" si="431"/>
        <v>0</v>
      </c>
      <c r="AE683" s="108">
        <f>+AE684</f>
        <v>0</v>
      </c>
      <c r="AF683" s="108">
        <f>+AF684</f>
        <v>0</v>
      </c>
      <c r="AG683" s="108">
        <f t="shared" si="432"/>
        <v>0</v>
      </c>
      <c r="AH683" s="108">
        <f>+AH684</f>
        <v>0</v>
      </c>
      <c r="AI683" s="108">
        <f>+AI684</f>
        <v>0</v>
      </c>
      <c r="AJ683" s="108">
        <f t="shared" si="433"/>
        <v>0</v>
      </c>
      <c r="AK683" s="108">
        <f>+AK684</f>
        <v>0</v>
      </c>
      <c r="AL683" s="108">
        <f>+AL684</f>
        <v>0</v>
      </c>
      <c r="AM683" s="108">
        <f t="shared" si="434"/>
        <v>0</v>
      </c>
      <c r="AN683" s="108">
        <f>+AN684</f>
        <v>0</v>
      </c>
      <c r="AO683" s="108">
        <f>+AO684</f>
        <v>0</v>
      </c>
      <c r="AP683" s="108">
        <f t="shared" si="435"/>
        <v>0</v>
      </c>
      <c r="AQ683" s="108">
        <f>+AQ684</f>
        <v>0</v>
      </c>
      <c r="AR683" s="108">
        <f>+AR684</f>
        <v>0</v>
      </c>
      <c r="AS683" s="108">
        <f t="shared" si="436"/>
        <v>0</v>
      </c>
      <c r="AT683" s="108"/>
      <c r="AU683" s="108"/>
      <c r="AV683" s="108"/>
      <c r="AW683" s="108"/>
      <c r="AX683" s="108"/>
      <c r="AY683" s="108"/>
      <c r="AZ683" s="108"/>
      <c r="BA683" s="108"/>
    </row>
    <row r="684" spans="2:53" ht="58.5" hidden="1">
      <c r="B684" s="73" t="str">
        <f t="shared" si="467"/>
        <v>259500052005291</v>
      </c>
      <c r="C684" s="111">
        <v>2023</v>
      </c>
      <c r="D684" s="111">
        <v>15</v>
      </c>
      <c r="E684" s="111">
        <v>2</v>
      </c>
      <c r="F684" s="111">
        <v>5</v>
      </c>
      <c r="G684" s="111">
        <v>9</v>
      </c>
      <c r="H684" s="111">
        <v>5000</v>
      </c>
      <c r="I684" s="111">
        <v>5200</v>
      </c>
      <c r="J684" s="111">
        <v>529</v>
      </c>
      <c r="K684" s="112">
        <v>1</v>
      </c>
      <c r="L684" s="112"/>
      <c r="M684" s="113" t="s">
        <v>540</v>
      </c>
      <c r="N684" s="114">
        <f>IFERROR(VLOOKUP($B684,[5]MEX!$B$51:$S$1084,13,0),0)</f>
        <v>0</v>
      </c>
      <c r="O684" s="114">
        <f>IFERROR(VLOOKUP($B684,[5]MEX!$B$51:$S$1084,14,0),0)</f>
        <v>0</v>
      </c>
      <c r="P684" s="114">
        <f t="shared" si="456"/>
        <v>0</v>
      </c>
      <c r="Q684" s="115" t="s">
        <v>534</v>
      </c>
      <c r="R684" s="116">
        <f>IFERROR(VLOOKUP($B684,[5]MEX!$B$51:$S$1084,17,0),0)</f>
        <v>0</v>
      </c>
      <c r="S684" s="116">
        <f>IFERROR(VLOOKUP($B684,[5]MEX!$B$51:$S$1084,18,0),0)</f>
        <v>0</v>
      </c>
      <c r="T684" s="114">
        <v>0</v>
      </c>
      <c r="U684" s="114">
        <v>0</v>
      </c>
      <c r="V684" s="114">
        <v>0</v>
      </c>
      <c r="W684" s="114">
        <v>0</v>
      </c>
      <c r="X684" s="114">
        <v>0</v>
      </c>
      <c r="Y684" s="114">
        <v>0</v>
      </c>
      <c r="Z684" s="114">
        <v>0</v>
      </c>
      <c r="AA684" s="114">
        <v>0</v>
      </c>
      <c r="AB684" s="114">
        <f>N684+T684-X684</f>
        <v>0</v>
      </c>
      <c r="AC684" s="114">
        <f>O684+U684-Y684</f>
        <v>0</v>
      </c>
      <c r="AD684" s="114">
        <f t="shared" si="431"/>
        <v>0</v>
      </c>
      <c r="AE684" s="114">
        <v>0</v>
      </c>
      <c r="AF684" s="114">
        <v>0</v>
      </c>
      <c r="AG684" s="114">
        <f t="shared" si="432"/>
        <v>0</v>
      </c>
      <c r="AH684" s="114">
        <v>0</v>
      </c>
      <c r="AI684" s="114">
        <v>0</v>
      </c>
      <c r="AJ684" s="114">
        <f t="shared" si="433"/>
        <v>0</v>
      </c>
      <c r="AK684" s="114">
        <v>0</v>
      </c>
      <c r="AL684" s="114">
        <v>0</v>
      </c>
      <c r="AM684" s="114">
        <f t="shared" si="434"/>
        <v>0</v>
      </c>
      <c r="AN684" s="114">
        <v>0</v>
      </c>
      <c r="AO684" s="114">
        <v>0</v>
      </c>
      <c r="AP684" s="114">
        <f t="shared" si="435"/>
        <v>0</v>
      </c>
      <c r="AQ684" s="114">
        <f>AB684-AE684-AH684-AK684-AN684</f>
        <v>0</v>
      </c>
      <c r="AR684" s="114">
        <f>AC684-AF684-AI684-AL684-AO684</f>
        <v>0</v>
      </c>
      <c r="AS684" s="114">
        <f t="shared" si="436"/>
        <v>0</v>
      </c>
      <c r="AT684" s="114">
        <f>R684+V684-Z684</f>
        <v>0</v>
      </c>
      <c r="AU684" s="114">
        <f>S684+W684-AA684</f>
        <v>0</v>
      </c>
      <c r="AV684" s="114">
        <v>0</v>
      </c>
      <c r="AW684" s="114">
        <v>0</v>
      </c>
      <c r="AX684" s="114">
        <v>0</v>
      </c>
      <c r="AY684" s="114">
        <v>0</v>
      </c>
      <c r="AZ684" s="114">
        <f t="shared" si="443"/>
        <v>0</v>
      </c>
      <c r="BA684" s="114">
        <f t="shared" si="443"/>
        <v>0</v>
      </c>
    </row>
    <row r="685" spans="2:53" ht="58.5" hidden="1">
      <c r="B685" s="73" t="str">
        <f t="shared" si="467"/>
        <v>26</v>
      </c>
      <c r="C685" s="122">
        <v>2023</v>
      </c>
      <c r="D685" s="122">
        <v>15</v>
      </c>
      <c r="E685" s="122">
        <v>2</v>
      </c>
      <c r="F685" s="122">
        <v>6</v>
      </c>
      <c r="G685" s="122"/>
      <c r="H685" s="122"/>
      <c r="I685" s="122"/>
      <c r="J685" s="122"/>
      <c r="K685" s="123"/>
      <c r="L685" s="123"/>
      <c r="M685" s="82" t="s">
        <v>542</v>
      </c>
      <c r="N685" s="83">
        <f>+N686+N746</f>
        <v>0</v>
      </c>
      <c r="O685" s="83">
        <f>+O686+O746</f>
        <v>0</v>
      </c>
      <c r="P685" s="83">
        <f t="shared" si="456"/>
        <v>0</v>
      </c>
      <c r="Q685" s="84"/>
      <c r="R685" s="80"/>
      <c r="S685" s="80"/>
      <c r="T685" s="83">
        <f>+T686+T746</f>
        <v>0</v>
      </c>
      <c r="U685" s="83">
        <f t="shared" ref="U685:AC685" si="481">+U686+U746</f>
        <v>0</v>
      </c>
      <c r="V685" s="83">
        <f t="shared" si="481"/>
        <v>0</v>
      </c>
      <c r="W685" s="83">
        <f t="shared" si="481"/>
        <v>0</v>
      </c>
      <c r="X685" s="83">
        <f t="shared" si="481"/>
        <v>0</v>
      </c>
      <c r="Y685" s="83">
        <f t="shared" si="481"/>
        <v>0</v>
      </c>
      <c r="Z685" s="83">
        <f t="shared" si="481"/>
        <v>0</v>
      </c>
      <c r="AA685" s="83">
        <f t="shared" si="481"/>
        <v>0</v>
      </c>
      <c r="AB685" s="83">
        <f t="shared" si="481"/>
        <v>0</v>
      </c>
      <c r="AC685" s="83">
        <f t="shared" si="481"/>
        <v>0</v>
      </c>
      <c r="AD685" s="83">
        <f t="shared" si="431"/>
        <v>0</v>
      </c>
      <c r="AE685" s="83">
        <f>+AE686+AE746</f>
        <v>0</v>
      </c>
      <c r="AF685" s="83">
        <f>+AF686+AF746</f>
        <v>0</v>
      </c>
      <c r="AG685" s="83">
        <f t="shared" si="432"/>
        <v>0</v>
      </c>
      <c r="AH685" s="83">
        <f>+AH686+AH746</f>
        <v>0</v>
      </c>
      <c r="AI685" s="83">
        <f>+AI686+AI746</f>
        <v>0</v>
      </c>
      <c r="AJ685" s="83">
        <f t="shared" si="433"/>
        <v>0</v>
      </c>
      <c r="AK685" s="83">
        <f>+AK686+AK746</f>
        <v>0</v>
      </c>
      <c r="AL685" s="83">
        <f>+AL686+AL746</f>
        <v>0</v>
      </c>
      <c r="AM685" s="83">
        <f t="shared" si="434"/>
        <v>0</v>
      </c>
      <c r="AN685" s="83">
        <f>+AN686+AN746</f>
        <v>0</v>
      </c>
      <c r="AO685" s="83">
        <f>+AO686+AO746</f>
        <v>0</v>
      </c>
      <c r="AP685" s="83">
        <f t="shared" si="435"/>
        <v>0</v>
      </c>
      <c r="AQ685" s="83">
        <f>+AQ686+AQ746</f>
        <v>0</v>
      </c>
      <c r="AR685" s="83">
        <f>+AR686+AR746</f>
        <v>0</v>
      </c>
      <c r="AS685" s="83">
        <f t="shared" si="436"/>
        <v>0</v>
      </c>
      <c r="AT685" s="83"/>
      <c r="AU685" s="83"/>
      <c r="AV685" s="83"/>
      <c r="AW685" s="83"/>
      <c r="AX685" s="83"/>
      <c r="AY685" s="83"/>
      <c r="AZ685" s="83"/>
      <c r="BA685" s="83"/>
    </row>
    <row r="686" spans="2:53" ht="58.5" hidden="1">
      <c r="B686" s="73" t="str">
        <f t="shared" si="467"/>
        <v>2610</v>
      </c>
      <c r="C686" s="136">
        <v>2023</v>
      </c>
      <c r="D686" s="136">
        <v>15</v>
      </c>
      <c r="E686" s="136">
        <v>2</v>
      </c>
      <c r="F686" s="136">
        <v>6</v>
      </c>
      <c r="G686" s="136">
        <v>10</v>
      </c>
      <c r="H686" s="136"/>
      <c r="I686" s="136"/>
      <c r="J686" s="136"/>
      <c r="K686" s="136"/>
      <c r="L686" s="136"/>
      <c r="M686" s="183" t="s">
        <v>543</v>
      </c>
      <c r="N686" s="184">
        <f>+N687+N694+N707</f>
        <v>0</v>
      </c>
      <c r="O686" s="184">
        <f>+O687+O694+O707</f>
        <v>0</v>
      </c>
      <c r="P686" s="184">
        <f t="shared" si="456"/>
        <v>0</v>
      </c>
      <c r="Q686" s="124"/>
      <c r="R686" s="136"/>
      <c r="S686" s="136"/>
      <c r="T686" s="184">
        <f>+T687+T694+T707</f>
        <v>0</v>
      </c>
      <c r="U686" s="184">
        <f t="shared" ref="U686:AC686" si="482">+U687+U694+U707</f>
        <v>0</v>
      </c>
      <c r="V686" s="184">
        <f t="shared" si="482"/>
        <v>0</v>
      </c>
      <c r="W686" s="184">
        <f t="shared" si="482"/>
        <v>0</v>
      </c>
      <c r="X686" s="184">
        <f t="shared" si="482"/>
        <v>0</v>
      </c>
      <c r="Y686" s="184">
        <f t="shared" si="482"/>
        <v>0</v>
      </c>
      <c r="Z686" s="184">
        <f t="shared" si="482"/>
        <v>0</v>
      </c>
      <c r="AA686" s="184">
        <f t="shared" si="482"/>
        <v>0</v>
      </c>
      <c r="AB686" s="184">
        <f t="shared" si="482"/>
        <v>0</v>
      </c>
      <c r="AC686" s="184">
        <f t="shared" si="482"/>
        <v>0</v>
      </c>
      <c r="AD686" s="184">
        <f t="shared" si="431"/>
        <v>0</v>
      </c>
      <c r="AE686" s="184">
        <f>+AE687+AE694+AE707</f>
        <v>0</v>
      </c>
      <c r="AF686" s="184">
        <f>+AF687+AF694+AF707</f>
        <v>0</v>
      </c>
      <c r="AG686" s="184">
        <f t="shared" si="432"/>
        <v>0</v>
      </c>
      <c r="AH686" s="184">
        <f>+AH687+AH694+AH707</f>
        <v>0</v>
      </c>
      <c r="AI686" s="184">
        <f>+AI687+AI694+AI707</f>
        <v>0</v>
      </c>
      <c r="AJ686" s="184">
        <f t="shared" si="433"/>
        <v>0</v>
      </c>
      <c r="AK686" s="184">
        <f>+AK687+AK694+AK707</f>
        <v>0</v>
      </c>
      <c r="AL686" s="184">
        <f>+AL687+AL694+AL707</f>
        <v>0</v>
      </c>
      <c r="AM686" s="184">
        <f t="shared" si="434"/>
        <v>0</v>
      </c>
      <c r="AN686" s="184">
        <f>+AN687+AN694+AN707</f>
        <v>0</v>
      </c>
      <c r="AO686" s="184">
        <f>+AO687+AO694+AO707</f>
        <v>0</v>
      </c>
      <c r="AP686" s="184">
        <f t="shared" si="435"/>
        <v>0</v>
      </c>
      <c r="AQ686" s="184">
        <f>+AQ687+AQ694+AQ707</f>
        <v>0</v>
      </c>
      <c r="AR686" s="184">
        <f>+AR687+AR694+AR707</f>
        <v>0</v>
      </c>
      <c r="AS686" s="184">
        <f t="shared" si="436"/>
        <v>0</v>
      </c>
      <c r="AT686" s="184"/>
      <c r="AU686" s="184"/>
      <c r="AV686" s="184"/>
      <c r="AW686" s="184"/>
      <c r="AX686" s="184"/>
      <c r="AY686" s="184"/>
      <c r="AZ686" s="184"/>
      <c r="BA686" s="184"/>
    </row>
    <row r="687" spans="2:53" ht="29.25" hidden="1">
      <c r="B687" s="73" t="str">
        <f t="shared" si="467"/>
        <v>26102000</v>
      </c>
      <c r="C687" s="93">
        <v>2023</v>
      </c>
      <c r="D687" s="93">
        <v>15</v>
      </c>
      <c r="E687" s="93">
        <v>2</v>
      </c>
      <c r="F687" s="93">
        <v>6</v>
      </c>
      <c r="G687" s="93">
        <v>10</v>
      </c>
      <c r="H687" s="93">
        <v>2000</v>
      </c>
      <c r="I687" s="93"/>
      <c r="J687" s="93"/>
      <c r="K687" s="94" t="s">
        <v>46</v>
      </c>
      <c r="L687" s="94"/>
      <c r="M687" s="203" t="s">
        <v>56</v>
      </c>
      <c r="N687" s="204">
        <f>+N688+N691</f>
        <v>0</v>
      </c>
      <c r="O687" s="204">
        <f>+O688+O691</f>
        <v>0</v>
      </c>
      <c r="P687" s="204">
        <f t="shared" si="456"/>
        <v>0</v>
      </c>
      <c r="Q687" s="205"/>
      <c r="R687" s="203"/>
      <c r="S687" s="203"/>
      <c r="T687" s="204">
        <f>+T688+T691</f>
        <v>0</v>
      </c>
      <c r="U687" s="204">
        <f t="shared" ref="U687:AC687" si="483">+U688+U691</f>
        <v>0</v>
      </c>
      <c r="V687" s="204">
        <f t="shared" si="483"/>
        <v>0</v>
      </c>
      <c r="W687" s="204">
        <f t="shared" si="483"/>
        <v>0</v>
      </c>
      <c r="X687" s="204">
        <f t="shared" si="483"/>
        <v>0</v>
      </c>
      <c r="Y687" s="204">
        <f t="shared" si="483"/>
        <v>0</v>
      </c>
      <c r="Z687" s="204">
        <f t="shared" si="483"/>
        <v>0</v>
      </c>
      <c r="AA687" s="204">
        <f t="shared" si="483"/>
        <v>0</v>
      </c>
      <c r="AB687" s="204">
        <f t="shared" si="483"/>
        <v>0</v>
      </c>
      <c r="AC687" s="204">
        <f t="shared" si="483"/>
        <v>0</v>
      </c>
      <c r="AD687" s="204">
        <f t="shared" si="431"/>
        <v>0</v>
      </c>
      <c r="AE687" s="204">
        <f>+AE688+AE691</f>
        <v>0</v>
      </c>
      <c r="AF687" s="204">
        <f>+AF688+AF691</f>
        <v>0</v>
      </c>
      <c r="AG687" s="204">
        <f t="shared" si="432"/>
        <v>0</v>
      </c>
      <c r="AH687" s="204">
        <f>+AH688+AH691</f>
        <v>0</v>
      </c>
      <c r="AI687" s="204">
        <f>+AI688+AI691</f>
        <v>0</v>
      </c>
      <c r="AJ687" s="204">
        <f t="shared" si="433"/>
        <v>0</v>
      </c>
      <c r="AK687" s="204">
        <f>+AK688+AK691</f>
        <v>0</v>
      </c>
      <c r="AL687" s="204">
        <f>+AL688+AL691</f>
        <v>0</v>
      </c>
      <c r="AM687" s="204">
        <f t="shared" si="434"/>
        <v>0</v>
      </c>
      <c r="AN687" s="204">
        <f>+AN688+AN691</f>
        <v>0</v>
      </c>
      <c r="AO687" s="204">
        <f>+AO688+AO691</f>
        <v>0</v>
      </c>
      <c r="AP687" s="204">
        <f t="shared" si="435"/>
        <v>0</v>
      </c>
      <c r="AQ687" s="204">
        <f>+AQ688+AQ691</f>
        <v>0</v>
      </c>
      <c r="AR687" s="204">
        <f>+AR688+AR691</f>
        <v>0</v>
      </c>
      <c r="AS687" s="204">
        <f t="shared" si="436"/>
        <v>0</v>
      </c>
      <c r="AT687" s="204"/>
      <c r="AU687" s="204"/>
      <c r="AV687" s="204"/>
      <c r="AW687" s="204"/>
      <c r="AX687" s="204"/>
      <c r="AY687" s="204"/>
      <c r="AZ687" s="204"/>
      <c r="BA687" s="204"/>
    </row>
    <row r="688" spans="2:53" ht="58.5" hidden="1">
      <c r="B688" s="73" t="str">
        <f t="shared" si="467"/>
        <v>261020002100</v>
      </c>
      <c r="C688" s="99">
        <v>2023</v>
      </c>
      <c r="D688" s="99">
        <v>15</v>
      </c>
      <c r="E688" s="99">
        <v>2</v>
      </c>
      <c r="F688" s="99">
        <v>6</v>
      </c>
      <c r="G688" s="99">
        <v>10</v>
      </c>
      <c r="H688" s="99">
        <v>2000</v>
      </c>
      <c r="I688" s="99">
        <v>2100</v>
      </c>
      <c r="J688" s="99"/>
      <c r="K688" s="100" t="s">
        <v>46</v>
      </c>
      <c r="L688" s="100"/>
      <c r="M688" s="151" t="s">
        <v>106</v>
      </c>
      <c r="N688" s="152">
        <f>+N689</f>
        <v>0</v>
      </c>
      <c r="O688" s="152">
        <f>+O689</f>
        <v>0</v>
      </c>
      <c r="P688" s="152">
        <f t="shared" si="456"/>
        <v>0</v>
      </c>
      <c r="Q688" s="153"/>
      <c r="R688" s="151"/>
      <c r="S688" s="151"/>
      <c r="T688" s="152">
        <f>+T689</f>
        <v>0</v>
      </c>
      <c r="U688" s="152">
        <f t="shared" ref="U688:AC689" si="484">+U689</f>
        <v>0</v>
      </c>
      <c r="V688" s="152">
        <f t="shared" si="484"/>
        <v>0</v>
      </c>
      <c r="W688" s="152">
        <f t="shared" si="484"/>
        <v>0</v>
      </c>
      <c r="X688" s="152">
        <f t="shared" si="484"/>
        <v>0</v>
      </c>
      <c r="Y688" s="152">
        <f t="shared" si="484"/>
        <v>0</v>
      </c>
      <c r="Z688" s="152">
        <f t="shared" si="484"/>
        <v>0</v>
      </c>
      <c r="AA688" s="152">
        <f t="shared" si="484"/>
        <v>0</v>
      </c>
      <c r="AB688" s="152">
        <f t="shared" si="484"/>
        <v>0</v>
      </c>
      <c r="AC688" s="152">
        <f t="shared" si="484"/>
        <v>0</v>
      </c>
      <c r="AD688" s="152">
        <f t="shared" si="431"/>
        <v>0</v>
      </c>
      <c r="AE688" s="152">
        <f>+AE689</f>
        <v>0</v>
      </c>
      <c r="AF688" s="152">
        <f>+AF689</f>
        <v>0</v>
      </c>
      <c r="AG688" s="152">
        <f t="shared" si="432"/>
        <v>0</v>
      </c>
      <c r="AH688" s="152">
        <f>+AH689</f>
        <v>0</v>
      </c>
      <c r="AI688" s="152">
        <f>+AI689</f>
        <v>0</v>
      </c>
      <c r="AJ688" s="152">
        <f t="shared" si="433"/>
        <v>0</v>
      </c>
      <c r="AK688" s="152">
        <f>+AK689</f>
        <v>0</v>
      </c>
      <c r="AL688" s="152">
        <f>+AL689</f>
        <v>0</v>
      </c>
      <c r="AM688" s="152">
        <f t="shared" si="434"/>
        <v>0</v>
      </c>
      <c r="AN688" s="152">
        <f>+AN689</f>
        <v>0</v>
      </c>
      <c r="AO688" s="152">
        <f>+AO689</f>
        <v>0</v>
      </c>
      <c r="AP688" s="152">
        <f t="shared" si="435"/>
        <v>0</v>
      </c>
      <c r="AQ688" s="152">
        <f>+AQ689</f>
        <v>0</v>
      </c>
      <c r="AR688" s="152">
        <f>+AR689</f>
        <v>0</v>
      </c>
      <c r="AS688" s="152">
        <f t="shared" si="436"/>
        <v>0</v>
      </c>
      <c r="AT688" s="152"/>
      <c r="AU688" s="152"/>
      <c r="AV688" s="152"/>
      <c r="AW688" s="152"/>
      <c r="AX688" s="152"/>
      <c r="AY688" s="152"/>
      <c r="AZ688" s="152"/>
      <c r="BA688" s="152"/>
    </row>
    <row r="689" spans="2:53" ht="58.5" hidden="1">
      <c r="B689" s="73" t="str">
        <f t="shared" si="467"/>
        <v>261020002100214</v>
      </c>
      <c r="C689" s="105">
        <v>2023</v>
      </c>
      <c r="D689" s="105">
        <v>15</v>
      </c>
      <c r="E689" s="105">
        <v>2</v>
      </c>
      <c r="F689" s="105">
        <v>6</v>
      </c>
      <c r="G689" s="105">
        <v>10</v>
      </c>
      <c r="H689" s="105">
        <v>2000</v>
      </c>
      <c r="I689" s="105">
        <v>2100</v>
      </c>
      <c r="J689" s="105">
        <v>214</v>
      </c>
      <c r="K689" s="106"/>
      <c r="L689" s="106"/>
      <c r="M689" s="199" t="s">
        <v>157</v>
      </c>
      <c r="N689" s="200">
        <f>+N690</f>
        <v>0</v>
      </c>
      <c r="O689" s="200">
        <f>+O690</f>
        <v>0</v>
      </c>
      <c r="P689" s="200">
        <f t="shared" si="456"/>
        <v>0</v>
      </c>
      <c r="Q689" s="201"/>
      <c r="R689" s="199"/>
      <c r="S689" s="199"/>
      <c r="T689" s="200">
        <f>+T690</f>
        <v>0</v>
      </c>
      <c r="U689" s="200">
        <f t="shared" si="484"/>
        <v>0</v>
      </c>
      <c r="V689" s="200">
        <f t="shared" si="484"/>
        <v>0</v>
      </c>
      <c r="W689" s="200">
        <f t="shared" si="484"/>
        <v>0</v>
      </c>
      <c r="X689" s="200">
        <f t="shared" si="484"/>
        <v>0</v>
      </c>
      <c r="Y689" s="200">
        <f t="shared" si="484"/>
        <v>0</v>
      </c>
      <c r="Z689" s="200">
        <f t="shared" si="484"/>
        <v>0</v>
      </c>
      <c r="AA689" s="200">
        <f t="shared" si="484"/>
        <v>0</v>
      </c>
      <c r="AB689" s="200">
        <f t="shared" si="484"/>
        <v>0</v>
      </c>
      <c r="AC689" s="200">
        <f t="shared" si="484"/>
        <v>0</v>
      </c>
      <c r="AD689" s="200">
        <f t="shared" si="431"/>
        <v>0</v>
      </c>
      <c r="AE689" s="200">
        <f>+AE690</f>
        <v>0</v>
      </c>
      <c r="AF689" s="200">
        <f>+AF690</f>
        <v>0</v>
      </c>
      <c r="AG689" s="200">
        <f t="shared" si="432"/>
        <v>0</v>
      </c>
      <c r="AH689" s="200">
        <f>+AH690</f>
        <v>0</v>
      </c>
      <c r="AI689" s="200">
        <f>+AI690</f>
        <v>0</v>
      </c>
      <c r="AJ689" s="200">
        <f t="shared" si="433"/>
        <v>0</v>
      </c>
      <c r="AK689" s="200">
        <f>+AK690</f>
        <v>0</v>
      </c>
      <c r="AL689" s="200">
        <f>+AL690</f>
        <v>0</v>
      </c>
      <c r="AM689" s="200">
        <f t="shared" si="434"/>
        <v>0</v>
      </c>
      <c r="AN689" s="200">
        <f>+AN690</f>
        <v>0</v>
      </c>
      <c r="AO689" s="200">
        <f>+AO690</f>
        <v>0</v>
      </c>
      <c r="AP689" s="200">
        <f t="shared" si="435"/>
        <v>0</v>
      </c>
      <c r="AQ689" s="200">
        <f>+AQ690</f>
        <v>0</v>
      </c>
      <c r="AR689" s="200">
        <f>+AR690</f>
        <v>0</v>
      </c>
      <c r="AS689" s="200">
        <f t="shared" si="436"/>
        <v>0</v>
      </c>
      <c r="AT689" s="200"/>
      <c r="AU689" s="200"/>
      <c r="AV689" s="200"/>
      <c r="AW689" s="200"/>
      <c r="AX689" s="200"/>
      <c r="AY689" s="200"/>
      <c r="AZ689" s="200"/>
      <c r="BA689" s="200"/>
    </row>
    <row r="690" spans="2:53" ht="58.5" hidden="1">
      <c r="B690" s="73" t="str">
        <f t="shared" si="467"/>
        <v>2610200021002141</v>
      </c>
      <c r="C690" s="157">
        <v>2023</v>
      </c>
      <c r="D690" s="111">
        <v>15</v>
      </c>
      <c r="E690" s="111">
        <v>2</v>
      </c>
      <c r="F690" s="111">
        <v>6</v>
      </c>
      <c r="G690" s="111">
        <v>10</v>
      </c>
      <c r="H690" s="157">
        <v>2000</v>
      </c>
      <c r="I690" s="157">
        <v>2100</v>
      </c>
      <c r="J690" s="157">
        <v>214</v>
      </c>
      <c r="K690" s="112">
        <v>1</v>
      </c>
      <c r="L690" s="112"/>
      <c r="M690" s="113" t="s">
        <v>544</v>
      </c>
      <c r="N690" s="114">
        <f>IFERROR(VLOOKUP($B690,[5]MEX!$B$51:$S$1084,13,0),0)</f>
        <v>0</v>
      </c>
      <c r="O690" s="114">
        <f>IFERROR(VLOOKUP($B690,[5]MEX!$B$51:$S$1084,14,0),0)</f>
        <v>0</v>
      </c>
      <c r="P690" s="114">
        <f t="shared" si="456"/>
        <v>0</v>
      </c>
      <c r="Q690" s="115" t="s">
        <v>159</v>
      </c>
      <c r="R690" s="116">
        <f>IFERROR(VLOOKUP($B690,[5]MEX!$B$51:$S$1084,17,0),0)</f>
        <v>0</v>
      </c>
      <c r="S690" s="116">
        <f>IFERROR(VLOOKUP($B690,[5]MEX!$B$51:$S$1084,18,0),0)</f>
        <v>0</v>
      </c>
      <c r="T690" s="114">
        <v>0</v>
      </c>
      <c r="U690" s="114">
        <v>0</v>
      </c>
      <c r="V690" s="114">
        <v>0</v>
      </c>
      <c r="W690" s="114">
        <v>0</v>
      </c>
      <c r="X690" s="114">
        <v>0</v>
      </c>
      <c r="Y690" s="114">
        <v>0</v>
      </c>
      <c r="Z690" s="114">
        <v>0</v>
      </c>
      <c r="AA690" s="114">
        <v>0</v>
      </c>
      <c r="AB690" s="114">
        <f>N690+T690-X690</f>
        <v>0</v>
      </c>
      <c r="AC690" s="114">
        <f>O690+U690-Y690</f>
        <v>0</v>
      </c>
      <c r="AD690" s="114">
        <f t="shared" si="431"/>
        <v>0</v>
      </c>
      <c r="AE690" s="114">
        <v>0</v>
      </c>
      <c r="AF690" s="114">
        <v>0</v>
      </c>
      <c r="AG690" s="114">
        <f t="shared" si="432"/>
        <v>0</v>
      </c>
      <c r="AH690" s="114">
        <v>0</v>
      </c>
      <c r="AI690" s="114">
        <v>0</v>
      </c>
      <c r="AJ690" s="114">
        <f t="shared" si="433"/>
        <v>0</v>
      </c>
      <c r="AK690" s="114">
        <v>0</v>
      </c>
      <c r="AL690" s="114">
        <v>0</v>
      </c>
      <c r="AM690" s="114">
        <f t="shared" si="434"/>
        <v>0</v>
      </c>
      <c r="AN690" s="114">
        <v>0</v>
      </c>
      <c r="AO690" s="114">
        <v>0</v>
      </c>
      <c r="AP690" s="114">
        <f t="shared" si="435"/>
        <v>0</v>
      </c>
      <c r="AQ690" s="114">
        <f>AB690-AE690-AH690-AK690-AN690</f>
        <v>0</v>
      </c>
      <c r="AR690" s="114">
        <f>AC690-AF690-AI690-AL690-AO690</f>
        <v>0</v>
      </c>
      <c r="AS690" s="114">
        <f t="shared" si="436"/>
        <v>0</v>
      </c>
      <c r="AT690" s="114">
        <f>R690+V690-Z690</f>
        <v>0</v>
      </c>
      <c r="AU690" s="114">
        <f>S690+W690-AA690</f>
        <v>0</v>
      </c>
      <c r="AV690" s="114">
        <v>0</v>
      </c>
      <c r="AW690" s="114">
        <v>0</v>
      </c>
      <c r="AX690" s="114">
        <v>0</v>
      </c>
      <c r="AY690" s="114">
        <v>0</v>
      </c>
      <c r="AZ690" s="114">
        <f t="shared" si="443"/>
        <v>0</v>
      </c>
      <c r="BA690" s="114">
        <f t="shared" si="443"/>
        <v>0</v>
      </c>
    </row>
    <row r="691" spans="2:53" ht="29.25" hidden="1">
      <c r="B691" s="73" t="str">
        <f t="shared" si="467"/>
        <v>261020002500</v>
      </c>
      <c r="C691" s="99">
        <v>2023</v>
      </c>
      <c r="D691" s="99">
        <v>15</v>
      </c>
      <c r="E691" s="99">
        <v>2</v>
      </c>
      <c r="F691" s="99">
        <v>6</v>
      </c>
      <c r="G691" s="99">
        <v>10</v>
      </c>
      <c r="H691" s="99">
        <v>2000</v>
      </c>
      <c r="I691" s="99">
        <v>2500</v>
      </c>
      <c r="J691" s="99"/>
      <c r="K691" s="100" t="s">
        <v>46</v>
      </c>
      <c r="L691" s="100"/>
      <c r="M691" s="151" t="s">
        <v>545</v>
      </c>
      <c r="N691" s="152">
        <f>+N692</f>
        <v>0</v>
      </c>
      <c r="O691" s="152">
        <f>+O692</f>
        <v>0</v>
      </c>
      <c r="P691" s="152">
        <f t="shared" si="456"/>
        <v>0</v>
      </c>
      <c r="Q691" s="153"/>
      <c r="R691" s="151"/>
      <c r="S691" s="151"/>
      <c r="T691" s="152">
        <f>+T692</f>
        <v>0</v>
      </c>
      <c r="U691" s="152">
        <f t="shared" ref="U691:AC692" si="485">+U692</f>
        <v>0</v>
      </c>
      <c r="V691" s="152">
        <f t="shared" si="485"/>
        <v>0</v>
      </c>
      <c r="W691" s="152">
        <f t="shared" si="485"/>
        <v>0</v>
      </c>
      <c r="X691" s="152">
        <f t="shared" si="485"/>
        <v>0</v>
      </c>
      <c r="Y691" s="152">
        <f t="shared" si="485"/>
        <v>0</v>
      </c>
      <c r="Z691" s="152">
        <f t="shared" si="485"/>
        <v>0</v>
      </c>
      <c r="AA691" s="152">
        <f t="shared" si="485"/>
        <v>0</v>
      </c>
      <c r="AB691" s="152">
        <f t="shared" si="485"/>
        <v>0</v>
      </c>
      <c r="AC691" s="152">
        <f t="shared" si="485"/>
        <v>0</v>
      </c>
      <c r="AD691" s="152">
        <f t="shared" si="431"/>
        <v>0</v>
      </c>
      <c r="AE691" s="152">
        <f>+AE692</f>
        <v>0</v>
      </c>
      <c r="AF691" s="152">
        <f>+AF692</f>
        <v>0</v>
      </c>
      <c r="AG691" s="152">
        <f t="shared" si="432"/>
        <v>0</v>
      </c>
      <c r="AH691" s="152">
        <f>+AH692</f>
        <v>0</v>
      </c>
      <c r="AI691" s="152">
        <f>+AI692</f>
        <v>0</v>
      </c>
      <c r="AJ691" s="152">
        <f t="shared" si="433"/>
        <v>0</v>
      </c>
      <c r="AK691" s="152">
        <f>+AK692</f>
        <v>0</v>
      </c>
      <c r="AL691" s="152">
        <f>+AL692</f>
        <v>0</v>
      </c>
      <c r="AM691" s="152">
        <f t="shared" si="434"/>
        <v>0</v>
      </c>
      <c r="AN691" s="152">
        <f>+AN692</f>
        <v>0</v>
      </c>
      <c r="AO691" s="152">
        <f>+AO692</f>
        <v>0</v>
      </c>
      <c r="AP691" s="152">
        <f t="shared" si="435"/>
        <v>0</v>
      </c>
      <c r="AQ691" s="152">
        <f>+AQ692</f>
        <v>0</v>
      </c>
      <c r="AR691" s="152">
        <f>+AR692</f>
        <v>0</v>
      </c>
      <c r="AS691" s="152">
        <f t="shared" si="436"/>
        <v>0</v>
      </c>
      <c r="AT691" s="152"/>
      <c r="AU691" s="152"/>
      <c r="AV691" s="152"/>
      <c r="AW691" s="152"/>
      <c r="AX691" s="152"/>
      <c r="AY691" s="152"/>
      <c r="AZ691" s="152"/>
      <c r="BA691" s="152"/>
    </row>
    <row r="692" spans="2:53" ht="29.25" hidden="1">
      <c r="B692" s="73" t="str">
        <f t="shared" si="467"/>
        <v>261020002500255</v>
      </c>
      <c r="C692" s="105">
        <v>2023</v>
      </c>
      <c r="D692" s="105">
        <v>15</v>
      </c>
      <c r="E692" s="105">
        <v>2</v>
      </c>
      <c r="F692" s="105">
        <v>6</v>
      </c>
      <c r="G692" s="105">
        <v>10</v>
      </c>
      <c r="H692" s="105">
        <v>2000</v>
      </c>
      <c r="I692" s="105">
        <v>2500</v>
      </c>
      <c r="J692" s="105">
        <v>255</v>
      </c>
      <c r="K692" s="106"/>
      <c r="L692" s="106"/>
      <c r="M692" s="199" t="s">
        <v>546</v>
      </c>
      <c r="N692" s="200">
        <f>+N693</f>
        <v>0</v>
      </c>
      <c r="O692" s="200">
        <f>+O693</f>
        <v>0</v>
      </c>
      <c r="P692" s="200">
        <f t="shared" si="456"/>
        <v>0</v>
      </c>
      <c r="Q692" s="201"/>
      <c r="R692" s="199"/>
      <c r="S692" s="199"/>
      <c r="T692" s="200">
        <f>+T693</f>
        <v>0</v>
      </c>
      <c r="U692" s="200">
        <f t="shared" si="485"/>
        <v>0</v>
      </c>
      <c r="V692" s="200">
        <f t="shared" si="485"/>
        <v>0</v>
      </c>
      <c r="W692" s="200">
        <f t="shared" si="485"/>
        <v>0</v>
      </c>
      <c r="X692" s="200">
        <f t="shared" si="485"/>
        <v>0</v>
      </c>
      <c r="Y692" s="200">
        <f t="shared" si="485"/>
        <v>0</v>
      </c>
      <c r="Z692" s="200">
        <f t="shared" si="485"/>
        <v>0</v>
      </c>
      <c r="AA692" s="200">
        <f t="shared" si="485"/>
        <v>0</v>
      </c>
      <c r="AB692" s="200">
        <f t="shared" si="485"/>
        <v>0</v>
      </c>
      <c r="AC692" s="200">
        <f t="shared" si="485"/>
        <v>0</v>
      </c>
      <c r="AD692" s="200">
        <f t="shared" ref="AD692:AD756" si="486">+AC692+AB692</f>
        <v>0</v>
      </c>
      <c r="AE692" s="200">
        <f>+AE693</f>
        <v>0</v>
      </c>
      <c r="AF692" s="200">
        <f>+AF693</f>
        <v>0</v>
      </c>
      <c r="AG692" s="200">
        <f t="shared" ref="AG692:AG756" si="487">+AF692+AE692</f>
        <v>0</v>
      </c>
      <c r="AH692" s="200">
        <f>+AH693</f>
        <v>0</v>
      </c>
      <c r="AI692" s="200">
        <f>+AI693</f>
        <v>0</v>
      </c>
      <c r="AJ692" s="200">
        <f t="shared" ref="AJ692:AJ756" si="488">+AI692+AH692</f>
        <v>0</v>
      </c>
      <c r="AK692" s="200">
        <f>+AK693</f>
        <v>0</v>
      </c>
      <c r="AL692" s="200">
        <f>+AL693</f>
        <v>0</v>
      </c>
      <c r="AM692" s="200">
        <f t="shared" ref="AM692:AM756" si="489">+AL692+AK692</f>
        <v>0</v>
      </c>
      <c r="AN692" s="200">
        <f>+AN693</f>
        <v>0</v>
      </c>
      <c r="AO692" s="200">
        <f>+AO693</f>
        <v>0</v>
      </c>
      <c r="AP692" s="200">
        <f t="shared" ref="AP692:AP756" si="490">+AO692+AN692</f>
        <v>0</v>
      </c>
      <c r="AQ692" s="200">
        <f>+AQ693</f>
        <v>0</v>
      </c>
      <c r="AR692" s="200">
        <f>+AR693</f>
        <v>0</v>
      </c>
      <c r="AS692" s="200">
        <f t="shared" ref="AS692:AS756" si="491">+AR692+AQ692</f>
        <v>0</v>
      </c>
      <c r="AT692" s="200"/>
      <c r="AU692" s="200"/>
      <c r="AV692" s="200"/>
      <c r="AW692" s="200"/>
      <c r="AX692" s="200"/>
      <c r="AY692" s="200"/>
      <c r="AZ692" s="200"/>
      <c r="BA692" s="200"/>
    </row>
    <row r="693" spans="2:53" ht="58.5" hidden="1">
      <c r="B693" s="73" t="str">
        <f t="shared" si="467"/>
        <v>2610200025002551</v>
      </c>
      <c r="C693" s="157">
        <v>2023</v>
      </c>
      <c r="D693" s="111">
        <v>15</v>
      </c>
      <c r="E693" s="111">
        <v>2</v>
      </c>
      <c r="F693" s="111">
        <v>6</v>
      </c>
      <c r="G693" s="111">
        <v>10</v>
      </c>
      <c r="H693" s="157">
        <v>2000</v>
      </c>
      <c r="I693" s="157">
        <v>2500</v>
      </c>
      <c r="J693" s="157">
        <v>255</v>
      </c>
      <c r="K693" s="112">
        <v>1</v>
      </c>
      <c r="L693" s="112"/>
      <c r="M693" s="113" t="s">
        <v>546</v>
      </c>
      <c r="N693" s="114">
        <f>IFERROR(VLOOKUP($B693,[5]MEX!$B$51:$S$1084,13,0),0)</f>
        <v>0</v>
      </c>
      <c r="O693" s="114">
        <f>IFERROR(VLOOKUP($B693,[5]MEX!$B$51:$S$1084,14,0),0)</f>
        <v>0</v>
      </c>
      <c r="P693" s="114">
        <f t="shared" si="456"/>
        <v>0</v>
      </c>
      <c r="Q693" s="115" t="s">
        <v>547</v>
      </c>
      <c r="R693" s="116">
        <f>IFERROR(VLOOKUP($B693,[5]MEX!$B$51:$S$1084,17,0),0)</f>
        <v>0</v>
      </c>
      <c r="S693" s="116">
        <f>IFERROR(VLOOKUP($B693,[5]MEX!$B$51:$S$1084,18,0),0)</f>
        <v>0</v>
      </c>
      <c r="T693" s="114">
        <v>0</v>
      </c>
      <c r="U693" s="114">
        <v>0</v>
      </c>
      <c r="V693" s="114">
        <v>0</v>
      </c>
      <c r="W693" s="114">
        <v>0</v>
      </c>
      <c r="X693" s="114">
        <v>0</v>
      </c>
      <c r="Y693" s="114">
        <v>0</v>
      </c>
      <c r="Z693" s="114">
        <v>0</v>
      </c>
      <c r="AA693" s="114">
        <v>0</v>
      </c>
      <c r="AB693" s="114">
        <f>N693+T693-X693</f>
        <v>0</v>
      </c>
      <c r="AC693" s="114">
        <f>O693+U693-Y693</f>
        <v>0</v>
      </c>
      <c r="AD693" s="114">
        <f t="shared" si="486"/>
        <v>0</v>
      </c>
      <c r="AE693" s="114">
        <v>0</v>
      </c>
      <c r="AF693" s="114">
        <v>0</v>
      </c>
      <c r="AG693" s="114">
        <f t="shared" si="487"/>
        <v>0</v>
      </c>
      <c r="AH693" s="114">
        <v>0</v>
      </c>
      <c r="AI693" s="114">
        <v>0</v>
      </c>
      <c r="AJ693" s="114">
        <f t="shared" si="488"/>
        <v>0</v>
      </c>
      <c r="AK693" s="114">
        <v>0</v>
      </c>
      <c r="AL693" s="114">
        <v>0</v>
      </c>
      <c r="AM693" s="114">
        <f t="shared" si="489"/>
        <v>0</v>
      </c>
      <c r="AN693" s="114">
        <v>0</v>
      </c>
      <c r="AO693" s="114">
        <v>0</v>
      </c>
      <c r="AP693" s="114">
        <f t="shared" si="490"/>
        <v>0</v>
      </c>
      <c r="AQ693" s="114">
        <f>AB693-AE693-AH693-AK693-AN693</f>
        <v>0</v>
      </c>
      <c r="AR693" s="114">
        <f>AC693-AF693-AI693-AL693-AO693</f>
        <v>0</v>
      </c>
      <c r="AS693" s="114">
        <f t="shared" si="491"/>
        <v>0</v>
      </c>
      <c r="AT693" s="114">
        <f>R693+V693-Z693</f>
        <v>0</v>
      </c>
      <c r="AU693" s="114">
        <f>S693+W693-AA693</f>
        <v>0</v>
      </c>
      <c r="AV693" s="114">
        <v>0</v>
      </c>
      <c r="AW693" s="114">
        <v>0</v>
      </c>
      <c r="AX693" s="114">
        <v>0</v>
      </c>
      <c r="AY693" s="114">
        <v>0</v>
      </c>
      <c r="AZ693" s="114">
        <f t="shared" si="443"/>
        <v>0</v>
      </c>
      <c r="BA693" s="114">
        <f t="shared" si="443"/>
        <v>0</v>
      </c>
    </row>
    <row r="694" spans="2:53" ht="29.25" hidden="1">
      <c r="B694" s="73" t="str">
        <f t="shared" si="467"/>
        <v>26103000</v>
      </c>
      <c r="C694" s="93">
        <v>2023</v>
      </c>
      <c r="D694" s="93">
        <v>15</v>
      </c>
      <c r="E694" s="93">
        <v>2</v>
      </c>
      <c r="F694" s="93">
        <v>6</v>
      </c>
      <c r="G694" s="93">
        <v>10</v>
      </c>
      <c r="H694" s="93">
        <v>3000</v>
      </c>
      <c r="I694" s="93"/>
      <c r="J694" s="93"/>
      <c r="K694" s="94" t="s">
        <v>46</v>
      </c>
      <c r="L694" s="94"/>
      <c r="M694" s="203" t="s">
        <v>72</v>
      </c>
      <c r="N694" s="204">
        <f>+N695+N698+N701+N704</f>
        <v>0</v>
      </c>
      <c r="O694" s="204">
        <f>+O695+O698+O701+O704</f>
        <v>0</v>
      </c>
      <c r="P694" s="204">
        <f t="shared" si="456"/>
        <v>0</v>
      </c>
      <c r="Q694" s="205"/>
      <c r="R694" s="203"/>
      <c r="S694" s="203"/>
      <c r="T694" s="204">
        <f>+T695+T698+T701+T704</f>
        <v>0</v>
      </c>
      <c r="U694" s="204">
        <f t="shared" ref="U694:AC694" si="492">+U695+U698+U701+U704</f>
        <v>0</v>
      </c>
      <c r="V694" s="204">
        <f t="shared" si="492"/>
        <v>0</v>
      </c>
      <c r="W694" s="204">
        <f t="shared" si="492"/>
        <v>0</v>
      </c>
      <c r="X694" s="204">
        <f t="shared" si="492"/>
        <v>0</v>
      </c>
      <c r="Y694" s="204">
        <f t="shared" si="492"/>
        <v>0</v>
      </c>
      <c r="Z694" s="204">
        <f t="shared" si="492"/>
        <v>0</v>
      </c>
      <c r="AA694" s="204">
        <f t="shared" si="492"/>
        <v>0</v>
      </c>
      <c r="AB694" s="204">
        <f t="shared" si="492"/>
        <v>0</v>
      </c>
      <c r="AC694" s="204">
        <f t="shared" si="492"/>
        <v>0</v>
      </c>
      <c r="AD694" s="204">
        <f t="shared" si="486"/>
        <v>0</v>
      </c>
      <c r="AE694" s="204">
        <f>+AE695+AE698+AE701+AE704</f>
        <v>0</v>
      </c>
      <c r="AF694" s="204">
        <f>+AF695+AF698+AF701+AF704</f>
        <v>0</v>
      </c>
      <c r="AG694" s="204">
        <f t="shared" si="487"/>
        <v>0</v>
      </c>
      <c r="AH694" s="204">
        <f>+AH695+AH698+AH701+AH704</f>
        <v>0</v>
      </c>
      <c r="AI694" s="204">
        <f>+AI695+AI698+AI701+AI704</f>
        <v>0</v>
      </c>
      <c r="AJ694" s="204">
        <f t="shared" si="488"/>
        <v>0</v>
      </c>
      <c r="AK694" s="204">
        <f>+AK695+AK698+AK701+AK704</f>
        <v>0</v>
      </c>
      <c r="AL694" s="204">
        <f>+AL695+AL698+AL701+AL704</f>
        <v>0</v>
      </c>
      <c r="AM694" s="204">
        <f t="shared" si="489"/>
        <v>0</v>
      </c>
      <c r="AN694" s="204">
        <f>+AN695+AN698+AN701+AN704</f>
        <v>0</v>
      </c>
      <c r="AO694" s="204">
        <f>+AO695+AO698+AO701+AO704</f>
        <v>0</v>
      </c>
      <c r="AP694" s="204">
        <f t="shared" si="490"/>
        <v>0</v>
      </c>
      <c r="AQ694" s="204">
        <f>+AQ695+AQ698+AQ701+AQ704</f>
        <v>0</v>
      </c>
      <c r="AR694" s="204">
        <f>+AR695+AR698+AR701+AR704</f>
        <v>0</v>
      </c>
      <c r="AS694" s="204">
        <f t="shared" si="491"/>
        <v>0</v>
      </c>
      <c r="AT694" s="204"/>
      <c r="AU694" s="204"/>
      <c r="AV694" s="204"/>
      <c r="AW694" s="204"/>
      <c r="AX694" s="204"/>
      <c r="AY694" s="204"/>
      <c r="AZ694" s="204"/>
      <c r="BA694" s="204"/>
    </row>
    <row r="695" spans="2:53" ht="29.25" hidden="1">
      <c r="B695" s="73" t="str">
        <f t="shared" si="467"/>
        <v>261030003100</v>
      </c>
      <c r="C695" s="99">
        <v>2023</v>
      </c>
      <c r="D695" s="99">
        <v>15</v>
      </c>
      <c r="E695" s="99">
        <v>2</v>
      </c>
      <c r="F695" s="99">
        <v>6</v>
      </c>
      <c r="G695" s="99">
        <v>10</v>
      </c>
      <c r="H695" s="99">
        <v>3000</v>
      </c>
      <c r="I695" s="99">
        <v>3100</v>
      </c>
      <c r="J695" s="99"/>
      <c r="K695" s="100" t="s">
        <v>46</v>
      </c>
      <c r="L695" s="100"/>
      <c r="M695" s="151" t="s">
        <v>167</v>
      </c>
      <c r="N695" s="152">
        <f>+N696</f>
        <v>0</v>
      </c>
      <c r="O695" s="152">
        <f>+O696</f>
        <v>0</v>
      </c>
      <c r="P695" s="152">
        <f t="shared" si="456"/>
        <v>0</v>
      </c>
      <c r="Q695" s="153"/>
      <c r="R695" s="151"/>
      <c r="S695" s="151"/>
      <c r="T695" s="152">
        <f>+T696</f>
        <v>0</v>
      </c>
      <c r="U695" s="152">
        <f t="shared" ref="U695:AC696" si="493">+U696</f>
        <v>0</v>
      </c>
      <c r="V695" s="152">
        <f t="shared" si="493"/>
        <v>0</v>
      </c>
      <c r="W695" s="152">
        <f t="shared" si="493"/>
        <v>0</v>
      </c>
      <c r="X695" s="152">
        <f t="shared" si="493"/>
        <v>0</v>
      </c>
      <c r="Y695" s="152">
        <f t="shared" si="493"/>
        <v>0</v>
      </c>
      <c r="Z695" s="152">
        <f t="shared" si="493"/>
        <v>0</v>
      </c>
      <c r="AA695" s="152">
        <f t="shared" si="493"/>
        <v>0</v>
      </c>
      <c r="AB695" s="152">
        <f t="shared" si="493"/>
        <v>0</v>
      </c>
      <c r="AC695" s="152">
        <f t="shared" si="493"/>
        <v>0</v>
      </c>
      <c r="AD695" s="152">
        <f t="shared" si="486"/>
        <v>0</v>
      </c>
      <c r="AE695" s="152">
        <f>+AE696</f>
        <v>0</v>
      </c>
      <c r="AF695" s="152">
        <f>+AF696</f>
        <v>0</v>
      </c>
      <c r="AG695" s="152">
        <f t="shared" si="487"/>
        <v>0</v>
      </c>
      <c r="AH695" s="152">
        <f>+AH696</f>
        <v>0</v>
      </c>
      <c r="AI695" s="152">
        <f>+AI696</f>
        <v>0</v>
      </c>
      <c r="AJ695" s="152">
        <f t="shared" si="488"/>
        <v>0</v>
      </c>
      <c r="AK695" s="152">
        <f>+AK696</f>
        <v>0</v>
      </c>
      <c r="AL695" s="152">
        <f>+AL696</f>
        <v>0</v>
      </c>
      <c r="AM695" s="152">
        <f t="shared" si="489"/>
        <v>0</v>
      </c>
      <c r="AN695" s="152">
        <f>+AN696</f>
        <v>0</v>
      </c>
      <c r="AO695" s="152">
        <f>+AO696</f>
        <v>0</v>
      </c>
      <c r="AP695" s="152">
        <f t="shared" si="490"/>
        <v>0</v>
      </c>
      <c r="AQ695" s="152">
        <f>+AQ696</f>
        <v>0</v>
      </c>
      <c r="AR695" s="152">
        <f>+AR696</f>
        <v>0</v>
      </c>
      <c r="AS695" s="152">
        <f t="shared" si="491"/>
        <v>0</v>
      </c>
      <c r="AT695" s="152"/>
      <c r="AU695" s="152"/>
      <c r="AV695" s="152"/>
      <c r="AW695" s="152"/>
      <c r="AX695" s="152"/>
      <c r="AY695" s="152"/>
      <c r="AZ695" s="152"/>
      <c r="BA695" s="152"/>
    </row>
    <row r="696" spans="2:53" ht="58.5" hidden="1">
      <c r="B696" s="73" t="str">
        <f t="shared" si="467"/>
        <v>261030003100317</v>
      </c>
      <c r="C696" s="105">
        <v>2023</v>
      </c>
      <c r="D696" s="105">
        <v>15</v>
      </c>
      <c r="E696" s="105">
        <v>2</v>
      </c>
      <c r="F696" s="105">
        <v>6</v>
      </c>
      <c r="G696" s="105">
        <v>10</v>
      </c>
      <c r="H696" s="105">
        <v>3000</v>
      </c>
      <c r="I696" s="105">
        <v>3100</v>
      </c>
      <c r="J696" s="105">
        <v>317</v>
      </c>
      <c r="K696" s="106"/>
      <c r="L696" s="106"/>
      <c r="M696" s="199" t="s">
        <v>283</v>
      </c>
      <c r="N696" s="200">
        <f>+N697</f>
        <v>0</v>
      </c>
      <c r="O696" s="200">
        <f>+O697</f>
        <v>0</v>
      </c>
      <c r="P696" s="200">
        <f t="shared" si="456"/>
        <v>0</v>
      </c>
      <c r="Q696" s="201"/>
      <c r="R696" s="199"/>
      <c r="S696" s="199"/>
      <c r="T696" s="200">
        <f>+T697</f>
        <v>0</v>
      </c>
      <c r="U696" s="200">
        <f t="shared" si="493"/>
        <v>0</v>
      </c>
      <c r="V696" s="200">
        <f t="shared" si="493"/>
        <v>0</v>
      </c>
      <c r="W696" s="200">
        <f t="shared" si="493"/>
        <v>0</v>
      </c>
      <c r="X696" s="200">
        <f t="shared" si="493"/>
        <v>0</v>
      </c>
      <c r="Y696" s="200">
        <f t="shared" si="493"/>
        <v>0</v>
      </c>
      <c r="Z696" s="200">
        <f t="shared" si="493"/>
        <v>0</v>
      </c>
      <c r="AA696" s="200">
        <f t="shared" si="493"/>
        <v>0</v>
      </c>
      <c r="AB696" s="200">
        <f t="shared" si="493"/>
        <v>0</v>
      </c>
      <c r="AC696" s="200">
        <f t="shared" si="493"/>
        <v>0</v>
      </c>
      <c r="AD696" s="200">
        <f t="shared" si="486"/>
        <v>0</v>
      </c>
      <c r="AE696" s="200">
        <f>+AE697</f>
        <v>0</v>
      </c>
      <c r="AF696" s="200">
        <f>+AF697</f>
        <v>0</v>
      </c>
      <c r="AG696" s="200">
        <f t="shared" si="487"/>
        <v>0</v>
      </c>
      <c r="AH696" s="200">
        <f>+AH697</f>
        <v>0</v>
      </c>
      <c r="AI696" s="200">
        <f>+AI697</f>
        <v>0</v>
      </c>
      <c r="AJ696" s="200">
        <f t="shared" si="488"/>
        <v>0</v>
      </c>
      <c r="AK696" s="200">
        <f>+AK697</f>
        <v>0</v>
      </c>
      <c r="AL696" s="200">
        <f>+AL697</f>
        <v>0</v>
      </c>
      <c r="AM696" s="200">
        <f t="shared" si="489"/>
        <v>0</v>
      </c>
      <c r="AN696" s="200">
        <f>+AN697</f>
        <v>0</v>
      </c>
      <c r="AO696" s="200">
        <f>+AO697</f>
        <v>0</v>
      </c>
      <c r="AP696" s="200">
        <f t="shared" si="490"/>
        <v>0</v>
      </c>
      <c r="AQ696" s="200">
        <f>+AQ697</f>
        <v>0</v>
      </c>
      <c r="AR696" s="200">
        <f>+AR697</f>
        <v>0</v>
      </c>
      <c r="AS696" s="200">
        <f t="shared" si="491"/>
        <v>0</v>
      </c>
      <c r="AT696" s="200"/>
      <c r="AU696" s="200"/>
      <c r="AV696" s="200"/>
      <c r="AW696" s="200"/>
      <c r="AX696" s="200"/>
      <c r="AY696" s="200"/>
      <c r="AZ696" s="200"/>
      <c r="BA696" s="200"/>
    </row>
    <row r="697" spans="2:53" ht="58.5" hidden="1">
      <c r="B697" s="73" t="str">
        <f t="shared" si="467"/>
        <v>2610300031003171</v>
      </c>
      <c r="C697" s="157">
        <v>2023</v>
      </c>
      <c r="D697" s="111">
        <v>15</v>
      </c>
      <c r="E697" s="111">
        <v>2</v>
      </c>
      <c r="F697" s="111">
        <v>6</v>
      </c>
      <c r="G697" s="111">
        <v>10</v>
      </c>
      <c r="H697" s="157">
        <v>3000</v>
      </c>
      <c r="I697" s="157">
        <v>3100</v>
      </c>
      <c r="J697" s="157">
        <v>317</v>
      </c>
      <c r="K697" s="112">
        <v>1</v>
      </c>
      <c r="L697" s="112"/>
      <c r="M697" s="113" t="s">
        <v>169</v>
      </c>
      <c r="N697" s="114">
        <f>IFERROR(VLOOKUP($B697,[5]MEX!$B$51:$S$1084,13,0),0)</f>
        <v>0</v>
      </c>
      <c r="O697" s="114">
        <f>IFERROR(VLOOKUP($B697,[5]MEX!$B$51:$S$1084,14,0),0)</f>
        <v>0</v>
      </c>
      <c r="P697" s="114">
        <f t="shared" si="456"/>
        <v>0</v>
      </c>
      <c r="Q697" s="115" t="s">
        <v>81</v>
      </c>
      <c r="R697" s="116">
        <f>IFERROR(VLOOKUP($B697,[5]MEX!$B$51:$S$1084,17,0),0)</f>
        <v>0</v>
      </c>
      <c r="S697" s="116">
        <f>IFERROR(VLOOKUP($B697,[5]MEX!$B$51:$S$1084,18,0),0)</f>
        <v>0</v>
      </c>
      <c r="T697" s="114">
        <v>0</v>
      </c>
      <c r="U697" s="114">
        <v>0</v>
      </c>
      <c r="V697" s="114">
        <v>0</v>
      </c>
      <c r="W697" s="114">
        <v>0</v>
      </c>
      <c r="X697" s="114">
        <v>0</v>
      </c>
      <c r="Y697" s="114">
        <v>0</v>
      </c>
      <c r="Z697" s="114">
        <v>0</v>
      </c>
      <c r="AA697" s="114">
        <v>0</v>
      </c>
      <c r="AB697" s="114">
        <f>N697+T697-X697</f>
        <v>0</v>
      </c>
      <c r="AC697" s="114">
        <f>O697+U697-Y697</f>
        <v>0</v>
      </c>
      <c r="AD697" s="114">
        <f t="shared" si="486"/>
        <v>0</v>
      </c>
      <c r="AE697" s="114">
        <v>0</v>
      </c>
      <c r="AF697" s="114">
        <v>0</v>
      </c>
      <c r="AG697" s="114">
        <f t="shared" si="487"/>
        <v>0</v>
      </c>
      <c r="AH697" s="114">
        <v>0</v>
      </c>
      <c r="AI697" s="114">
        <v>0</v>
      </c>
      <c r="AJ697" s="114">
        <f t="shared" si="488"/>
        <v>0</v>
      </c>
      <c r="AK697" s="114">
        <v>0</v>
      </c>
      <c r="AL697" s="114">
        <v>0</v>
      </c>
      <c r="AM697" s="114">
        <f t="shared" si="489"/>
        <v>0</v>
      </c>
      <c r="AN697" s="114">
        <v>0</v>
      </c>
      <c r="AO697" s="114">
        <v>0</v>
      </c>
      <c r="AP697" s="114">
        <f t="shared" si="490"/>
        <v>0</v>
      </c>
      <c r="AQ697" s="114">
        <f>AB697-AE697-AH697-AK697-AN697</f>
        <v>0</v>
      </c>
      <c r="AR697" s="114">
        <f>AC697-AF697-AI697-AL697-AO697</f>
        <v>0</v>
      </c>
      <c r="AS697" s="114">
        <f t="shared" si="491"/>
        <v>0</v>
      </c>
      <c r="AT697" s="114">
        <f>R697+V697-Z697</f>
        <v>0</v>
      </c>
      <c r="AU697" s="114">
        <f>S697+W697-AA697</f>
        <v>0</v>
      </c>
      <c r="AV697" s="114">
        <v>0</v>
      </c>
      <c r="AW697" s="114">
        <v>0</v>
      </c>
      <c r="AX697" s="114">
        <v>0</v>
      </c>
      <c r="AY697" s="114">
        <v>0</v>
      </c>
      <c r="AZ697" s="114">
        <f t="shared" si="443"/>
        <v>0</v>
      </c>
      <c r="BA697" s="114">
        <f t="shared" si="443"/>
        <v>0</v>
      </c>
    </row>
    <row r="698" spans="2:53" ht="58.5" hidden="1">
      <c r="B698" s="73" t="str">
        <f t="shared" si="467"/>
        <v>261030003300</v>
      </c>
      <c r="C698" s="99">
        <v>2023</v>
      </c>
      <c r="D698" s="99">
        <v>15</v>
      </c>
      <c r="E698" s="99">
        <v>2</v>
      </c>
      <c r="F698" s="99">
        <v>6</v>
      </c>
      <c r="G698" s="99">
        <v>10</v>
      </c>
      <c r="H698" s="99">
        <v>3000</v>
      </c>
      <c r="I698" s="99">
        <v>3300</v>
      </c>
      <c r="J698" s="99"/>
      <c r="K698" s="206" t="s">
        <v>46</v>
      </c>
      <c r="L698" s="206"/>
      <c r="M698" s="151" t="s">
        <v>73</v>
      </c>
      <c r="N698" s="152">
        <f>+N699</f>
        <v>0</v>
      </c>
      <c r="O698" s="152">
        <f>+O699</f>
        <v>0</v>
      </c>
      <c r="P698" s="152">
        <f t="shared" si="456"/>
        <v>0</v>
      </c>
      <c r="Q698" s="207"/>
      <c r="R698" s="206"/>
      <c r="S698" s="206"/>
      <c r="T698" s="152">
        <f>+T699</f>
        <v>0</v>
      </c>
      <c r="U698" s="152">
        <f t="shared" ref="U698:AC699" si="494">+U699</f>
        <v>0</v>
      </c>
      <c r="V698" s="152">
        <f t="shared" si="494"/>
        <v>0</v>
      </c>
      <c r="W698" s="152">
        <f t="shared" si="494"/>
        <v>0</v>
      </c>
      <c r="X698" s="152">
        <f t="shared" si="494"/>
        <v>0</v>
      </c>
      <c r="Y698" s="152">
        <f t="shared" si="494"/>
        <v>0</v>
      </c>
      <c r="Z698" s="152">
        <f t="shared" si="494"/>
        <v>0</v>
      </c>
      <c r="AA698" s="152">
        <f t="shared" si="494"/>
        <v>0</v>
      </c>
      <c r="AB698" s="152">
        <f t="shared" si="494"/>
        <v>0</v>
      </c>
      <c r="AC698" s="152">
        <f t="shared" si="494"/>
        <v>0</v>
      </c>
      <c r="AD698" s="152">
        <f t="shared" si="486"/>
        <v>0</v>
      </c>
      <c r="AE698" s="152">
        <f>+AE699</f>
        <v>0</v>
      </c>
      <c r="AF698" s="152">
        <f>+AF699</f>
        <v>0</v>
      </c>
      <c r="AG698" s="152">
        <f t="shared" si="487"/>
        <v>0</v>
      </c>
      <c r="AH698" s="152">
        <f>+AH699</f>
        <v>0</v>
      </c>
      <c r="AI698" s="152">
        <f>+AI699</f>
        <v>0</v>
      </c>
      <c r="AJ698" s="152">
        <f t="shared" si="488"/>
        <v>0</v>
      </c>
      <c r="AK698" s="152">
        <f>+AK699</f>
        <v>0</v>
      </c>
      <c r="AL698" s="152">
        <f>+AL699</f>
        <v>0</v>
      </c>
      <c r="AM698" s="152">
        <f t="shared" si="489"/>
        <v>0</v>
      </c>
      <c r="AN698" s="152">
        <f>+AN699</f>
        <v>0</v>
      </c>
      <c r="AO698" s="152">
        <f>+AO699</f>
        <v>0</v>
      </c>
      <c r="AP698" s="152">
        <f t="shared" si="490"/>
        <v>0</v>
      </c>
      <c r="AQ698" s="152">
        <f>+AQ699</f>
        <v>0</v>
      </c>
      <c r="AR698" s="152">
        <f>+AR699</f>
        <v>0</v>
      </c>
      <c r="AS698" s="152">
        <f t="shared" si="491"/>
        <v>0</v>
      </c>
      <c r="AT698" s="152"/>
      <c r="AU698" s="152"/>
      <c r="AV698" s="152"/>
      <c r="AW698" s="152"/>
      <c r="AX698" s="152"/>
      <c r="AY698" s="152"/>
      <c r="AZ698" s="152"/>
      <c r="BA698" s="152"/>
    </row>
    <row r="699" spans="2:53" ht="29.25" hidden="1">
      <c r="B699" s="73" t="str">
        <f t="shared" si="467"/>
        <v>261030003300335</v>
      </c>
      <c r="C699" s="105">
        <v>2023</v>
      </c>
      <c r="D699" s="105">
        <v>15</v>
      </c>
      <c r="E699" s="105">
        <v>2</v>
      </c>
      <c r="F699" s="105">
        <v>6</v>
      </c>
      <c r="G699" s="105">
        <v>10</v>
      </c>
      <c r="H699" s="105">
        <v>3000</v>
      </c>
      <c r="I699" s="105">
        <v>3300</v>
      </c>
      <c r="J699" s="105">
        <v>335</v>
      </c>
      <c r="K699" s="106"/>
      <c r="L699" s="106"/>
      <c r="M699" s="199" t="s">
        <v>532</v>
      </c>
      <c r="N699" s="200">
        <f>+N700</f>
        <v>0</v>
      </c>
      <c r="O699" s="200">
        <f>+O700</f>
        <v>0</v>
      </c>
      <c r="P699" s="200">
        <f t="shared" si="456"/>
        <v>0</v>
      </c>
      <c r="Q699" s="208"/>
      <c r="R699" s="106"/>
      <c r="S699" s="106"/>
      <c r="T699" s="200">
        <f>+T700</f>
        <v>0</v>
      </c>
      <c r="U699" s="200">
        <f t="shared" si="494"/>
        <v>0</v>
      </c>
      <c r="V699" s="200">
        <f t="shared" si="494"/>
        <v>0</v>
      </c>
      <c r="W699" s="200">
        <f t="shared" si="494"/>
        <v>0</v>
      </c>
      <c r="X699" s="200">
        <f t="shared" si="494"/>
        <v>0</v>
      </c>
      <c r="Y699" s="200">
        <f t="shared" si="494"/>
        <v>0</v>
      </c>
      <c r="Z699" s="200">
        <f t="shared" si="494"/>
        <v>0</v>
      </c>
      <c r="AA699" s="200">
        <f t="shared" si="494"/>
        <v>0</v>
      </c>
      <c r="AB699" s="200">
        <f t="shared" si="494"/>
        <v>0</v>
      </c>
      <c r="AC699" s="200">
        <f t="shared" si="494"/>
        <v>0</v>
      </c>
      <c r="AD699" s="200">
        <f t="shared" si="486"/>
        <v>0</v>
      </c>
      <c r="AE699" s="200">
        <f>+AE700</f>
        <v>0</v>
      </c>
      <c r="AF699" s="200">
        <f>+AF700</f>
        <v>0</v>
      </c>
      <c r="AG699" s="200">
        <f t="shared" si="487"/>
        <v>0</v>
      </c>
      <c r="AH699" s="200">
        <f>+AH700</f>
        <v>0</v>
      </c>
      <c r="AI699" s="200">
        <f>+AI700</f>
        <v>0</v>
      </c>
      <c r="AJ699" s="200">
        <f t="shared" si="488"/>
        <v>0</v>
      </c>
      <c r="AK699" s="200">
        <f>+AK700</f>
        <v>0</v>
      </c>
      <c r="AL699" s="200">
        <f>+AL700</f>
        <v>0</v>
      </c>
      <c r="AM699" s="200">
        <f t="shared" si="489"/>
        <v>0</v>
      </c>
      <c r="AN699" s="200">
        <f>+AN700</f>
        <v>0</v>
      </c>
      <c r="AO699" s="200">
        <f>+AO700</f>
        <v>0</v>
      </c>
      <c r="AP699" s="200">
        <f t="shared" si="490"/>
        <v>0</v>
      </c>
      <c r="AQ699" s="200">
        <f>+AQ700</f>
        <v>0</v>
      </c>
      <c r="AR699" s="200">
        <f>+AR700</f>
        <v>0</v>
      </c>
      <c r="AS699" s="200">
        <f t="shared" si="491"/>
        <v>0</v>
      </c>
      <c r="AT699" s="200"/>
      <c r="AU699" s="200"/>
      <c r="AV699" s="200"/>
      <c r="AW699" s="200"/>
      <c r="AX699" s="200"/>
      <c r="AY699" s="200"/>
      <c r="AZ699" s="200"/>
      <c r="BA699" s="200"/>
    </row>
    <row r="700" spans="2:53" ht="58.5" hidden="1">
      <c r="B700" s="73" t="str">
        <f t="shared" si="467"/>
        <v>2610300033003351</v>
      </c>
      <c r="C700" s="157">
        <v>2023</v>
      </c>
      <c r="D700" s="111">
        <v>15</v>
      </c>
      <c r="E700" s="111">
        <v>2</v>
      </c>
      <c r="F700" s="111">
        <v>6</v>
      </c>
      <c r="G700" s="111">
        <v>10</v>
      </c>
      <c r="H700" s="157">
        <v>3000</v>
      </c>
      <c r="I700" s="157">
        <v>3300</v>
      </c>
      <c r="J700" s="157">
        <v>335</v>
      </c>
      <c r="K700" s="112">
        <v>1</v>
      </c>
      <c r="L700" s="112"/>
      <c r="M700" s="113" t="s">
        <v>548</v>
      </c>
      <c r="N700" s="114">
        <f>IFERROR(VLOOKUP($B700,[5]MEX!$B$51:$S$1084,13,0),0)</f>
        <v>0</v>
      </c>
      <c r="O700" s="114">
        <f>IFERROR(VLOOKUP($B700,[5]MEX!$B$51:$S$1084,14,0),0)</f>
        <v>0</v>
      </c>
      <c r="P700" s="114">
        <f t="shared" si="456"/>
        <v>0</v>
      </c>
      <c r="Q700" s="135" t="s">
        <v>81</v>
      </c>
      <c r="R700" s="116">
        <f>IFERROR(VLOOKUP($B700,[5]MEX!$B$51:$S$1084,17,0),0)</f>
        <v>0</v>
      </c>
      <c r="S700" s="116">
        <f>IFERROR(VLOOKUP($B700,[5]MEX!$B$51:$S$1084,18,0),0)</f>
        <v>0</v>
      </c>
      <c r="T700" s="114">
        <v>0</v>
      </c>
      <c r="U700" s="114">
        <v>0</v>
      </c>
      <c r="V700" s="114">
        <v>0</v>
      </c>
      <c r="W700" s="114">
        <v>0</v>
      </c>
      <c r="X700" s="114">
        <v>0</v>
      </c>
      <c r="Y700" s="114">
        <v>0</v>
      </c>
      <c r="Z700" s="114">
        <v>0</v>
      </c>
      <c r="AA700" s="114">
        <v>0</v>
      </c>
      <c r="AB700" s="114">
        <f>N700+T700-X700</f>
        <v>0</v>
      </c>
      <c r="AC700" s="114">
        <f>O700+U700-Y700</f>
        <v>0</v>
      </c>
      <c r="AD700" s="114">
        <f t="shared" si="486"/>
        <v>0</v>
      </c>
      <c r="AE700" s="114">
        <v>0</v>
      </c>
      <c r="AF700" s="114">
        <v>0</v>
      </c>
      <c r="AG700" s="114">
        <f t="shared" si="487"/>
        <v>0</v>
      </c>
      <c r="AH700" s="114">
        <v>0</v>
      </c>
      <c r="AI700" s="114">
        <v>0</v>
      </c>
      <c r="AJ700" s="114">
        <f t="shared" si="488"/>
        <v>0</v>
      </c>
      <c r="AK700" s="114">
        <v>0</v>
      </c>
      <c r="AL700" s="114">
        <v>0</v>
      </c>
      <c r="AM700" s="114">
        <f t="shared" si="489"/>
        <v>0</v>
      </c>
      <c r="AN700" s="114">
        <v>0</v>
      </c>
      <c r="AO700" s="114">
        <v>0</v>
      </c>
      <c r="AP700" s="114">
        <f t="shared" si="490"/>
        <v>0</v>
      </c>
      <c r="AQ700" s="114">
        <f>AB700-AE700-AH700-AK700-AN700</f>
        <v>0</v>
      </c>
      <c r="AR700" s="114">
        <f>AC700-AF700-AI700-AL700-AO700</f>
        <v>0</v>
      </c>
      <c r="AS700" s="114">
        <f t="shared" si="491"/>
        <v>0</v>
      </c>
      <c r="AT700" s="114">
        <f>R700+V700-Z700</f>
        <v>0</v>
      </c>
      <c r="AU700" s="114">
        <f>S700+W700-AA700</f>
        <v>0</v>
      </c>
      <c r="AV700" s="114">
        <v>0</v>
      </c>
      <c r="AW700" s="114">
        <v>0</v>
      </c>
      <c r="AX700" s="114">
        <v>0</v>
      </c>
      <c r="AY700" s="114">
        <v>0</v>
      </c>
      <c r="AZ700" s="114">
        <f t="shared" ref="AZ700:BA761" si="495">AT700-AV700-AX700</f>
        <v>0</v>
      </c>
      <c r="BA700" s="114">
        <f t="shared" si="495"/>
        <v>0</v>
      </c>
    </row>
    <row r="701" spans="2:53" ht="58.5" hidden="1">
      <c r="B701" s="73" t="str">
        <f t="shared" si="467"/>
        <v>261030003500</v>
      </c>
      <c r="C701" s="99">
        <v>2023</v>
      </c>
      <c r="D701" s="99">
        <v>15</v>
      </c>
      <c r="E701" s="99">
        <v>2</v>
      </c>
      <c r="F701" s="99">
        <v>6</v>
      </c>
      <c r="G701" s="99">
        <v>10</v>
      </c>
      <c r="H701" s="99">
        <v>3000</v>
      </c>
      <c r="I701" s="99">
        <v>3500</v>
      </c>
      <c r="J701" s="99"/>
      <c r="K701" s="100" t="s">
        <v>46</v>
      </c>
      <c r="L701" s="100"/>
      <c r="M701" s="151" t="s">
        <v>549</v>
      </c>
      <c r="N701" s="152">
        <f>+N702</f>
        <v>0</v>
      </c>
      <c r="O701" s="152">
        <f>+O702</f>
        <v>0</v>
      </c>
      <c r="P701" s="152">
        <f t="shared" si="456"/>
        <v>0</v>
      </c>
      <c r="Q701" s="207"/>
      <c r="R701" s="206"/>
      <c r="S701" s="206"/>
      <c r="T701" s="152">
        <f>+T702</f>
        <v>0</v>
      </c>
      <c r="U701" s="152">
        <f t="shared" ref="U701:AC702" si="496">+U702</f>
        <v>0</v>
      </c>
      <c r="V701" s="152">
        <f t="shared" si="496"/>
        <v>0</v>
      </c>
      <c r="W701" s="152">
        <f t="shared" si="496"/>
        <v>0</v>
      </c>
      <c r="X701" s="152">
        <f t="shared" si="496"/>
        <v>0</v>
      </c>
      <c r="Y701" s="152">
        <f t="shared" si="496"/>
        <v>0</v>
      </c>
      <c r="Z701" s="152">
        <f t="shared" si="496"/>
        <v>0</v>
      </c>
      <c r="AA701" s="152">
        <f t="shared" si="496"/>
        <v>0</v>
      </c>
      <c r="AB701" s="152">
        <f t="shared" si="496"/>
        <v>0</v>
      </c>
      <c r="AC701" s="152">
        <f t="shared" si="496"/>
        <v>0</v>
      </c>
      <c r="AD701" s="152">
        <f t="shared" si="486"/>
        <v>0</v>
      </c>
      <c r="AE701" s="152">
        <f>+AE702</f>
        <v>0</v>
      </c>
      <c r="AF701" s="152">
        <f>+AF702</f>
        <v>0</v>
      </c>
      <c r="AG701" s="152">
        <f t="shared" si="487"/>
        <v>0</v>
      </c>
      <c r="AH701" s="152">
        <f>+AH702</f>
        <v>0</v>
      </c>
      <c r="AI701" s="152">
        <f>+AI702</f>
        <v>0</v>
      </c>
      <c r="AJ701" s="152">
        <f t="shared" si="488"/>
        <v>0</v>
      </c>
      <c r="AK701" s="152">
        <f>+AK702</f>
        <v>0</v>
      </c>
      <c r="AL701" s="152">
        <f>+AL702</f>
        <v>0</v>
      </c>
      <c r="AM701" s="152">
        <f t="shared" si="489"/>
        <v>0</v>
      </c>
      <c r="AN701" s="152">
        <f>+AN702</f>
        <v>0</v>
      </c>
      <c r="AO701" s="152">
        <f>+AO702</f>
        <v>0</v>
      </c>
      <c r="AP701" s="152">
        <f t="shared" si="490"/>
        <v>0</v>
      </c>
      <c r="AQ701" s="152">
        <f>+AQ702</f>
        <v>0</v>
      </c>
      <c r="AR701" s="152">
        <f>+AR702</f>
        <v>0</v>
      </c>
      <c r="AS701" s="152">
        <f t="shared" si="491"/>
        <v>0</v>
      </c>
      <c r="AT701" s="152"/>
      <c r="AU701" s="152"/>
      <c r="AV701" s="152"/>
      <c r="AW701" s="152"/>
      <c r="AX701" s="152"/>
      <c r="AY701" s="152"/>
      <c r="AZ701" s="152"/>
      <c r="BA701" s="152"/>
    </row>
    <row r="702" spans="2:53" ht="29.25" hidden="1">
      <c r="B702" s="73" t="str">
        <f t="shared" si="467"/>
        <v>261030003500355</v>
      </c>
      <c r="C702" s="105">
        <v>2023</v>
      </c>
      <c r="D702" s="105">
        <v>15</v>
      </c>
      <c r="E702" s="105">
        <v>2</v>
      </c>
      <c r="F702" s="105">
        <v>6</v>
      </c>
      <c r="G702" s="105">
        <v>10</v>
      </c>
      <c r="H702" s="105">
        <v>3000</v>
      </c>
      <c r="I702" s="105">
        <v>3500</v>
      </c>
      <c r="J702" s="105">
        <v>355</v>
      </c>
      <c r="K702" s="106"/>
      <c r="L702" s="106"/>
      <c r="M702" s="199" t="s">
        <v>550</v>
      </c>
      <c r="N702" s="200">
        <f>+N703</f>
        <v>0</v>
      </c>
      <c r="O702" s="200">
        <f>+O703</f>
        <v>0</v>
      </c>
      <c r="P702" s="200">
        <f t="shared" si="456"/>
        <v>0</v>
      </c>
      <c r="Q702" s="208"/>
      <c r="R702" s="106"/>
      <c r="S702" s="106"/>
      <c r="T702" s="200">
        <f>+T703</f>
        <v>0</v>
      </c>
      <c r="U702" s="200">
        <f t="shared" si="496"/>
        <v>0</v>
      </c>
      <c r="V702" s="200">
        <f t="shared" si="496"/>
        <v>0</v>
      </c>
      <c r="W702" s="200">
        <f t="shared" si="496"/>
        <v>0</v>
      </c>
      <c r="X702" s="200">
        <f t="shared" si="496"/>
        <v>0</v>
      </c>
      <c r="Y702" s="200">
        <f t="shared" si="496"/>
        <v>0</v>
      </c>
      <c r="Z702" s="200">
        <f t="shared" si="496"/>
        <v>0</v>
      </c>
      <c r="AA702" s="200">
        <f t="shared" si="496"/>
        <v>0</v>
      </c>
      <c r="AB702" s="200">
        <f t="shared" si="496"/>
        <v>0</v>
      </c>
      <c r="AC702" s="200">
        <f t="shared" si="496"/>
        <v>0</v>
      </c>
      <c r="AD702" s="200">
        <f t="shared" si="486"/>
        <v>0</v>
      </c>
      <c r="AE702" s="200">
        <f>+AE703</f>
        <v>0</v>
      </c>
      <c r="AF702" s="200">
        <f>+AF703</f>
        <v>0</v>
      </c>
      <c r="AG702" s="200">
        <f t="shared" si="487"/>
        <v>0</v>
      </c>
      <c r="AH702" s="200">
        <f>+AH703</f>
        <v>0</v>
      </c>
      <c r="AI702" s="200">
        <f>+AI703</f>
        <v>0</v>
      </c>
      <c r="AJ702" s="200">
        <f t="shared" si="488"/>
        <v>0</v>
      </c>
      <c r="AK702" s="200">
        <f>+AK703</f>
        <v>0</v>
      </c>
      <c r="AL702" s="200">
        <f>+AL703</f>
        <v>0</v>
      </c>
      <c r="AM702" s="200">
        <f t="shared" si="489"/>
        <v>0</v>
      </c>
      <c r="AN702" s="200">
        <f>+AN703</f>
        <v>0</v>
      </c>
      <c r="AO702" s="200">
        <f>+AO703</f>
        <v>0</v>
      </c>
      <c r="AP702" s="200">
        <f t="shared" si="490"/>
        <v>0</v>
      </c>
      <c r="AQ702" s="200">
        <f>+AQ703</f>
        <v>0</v>
      </c>
      <c r="AR702" s="200">
        <f>+AR703</f>
        <v>0</v>
      </c>
      <c r="AS702" s="200">
        <f t="shared" si="491"/>
        <v>0</v>
      </c>
      <c r="AT702" s="200"/>
      <c r="AU702" s="200"/>
      <c r="AV702" s="200"/>
      <c r="AW702" s="200"/>
      <c r="AX702" s="200"/>
      <c r="AY702" s="200"/>
      <c r="AZ702" s="200"/>
      <c r="BA702" s="200"/>
    </row>
    <row r="703" spans="2:53" ht="29.25" hidden="1">
      <c r="B703" s="73" t="str">
        <f t="shared" si="467"/>
        <v>2610300035003551</v>
      </c>
      <c r="C703" s="157">
        <v>2023</v>
      </c>
      <c r="D703" s="111">
        <v>15</v>
      </c>
      <c r="E703" s="111">
        <v>2</v>
      </c>
      <c r="F703" s="111">
        <v>6</v>
      </c>
      <c r="G703" s="111">
        <v>10</v>
      </c>
      <c r="H703" s="157">
        <v>3000</v>
      </c>
      <c r="I703" s="157">
        <v>3500</v>
      </c>
      <c r="J703" s="157">
        <v>355</v>
      </c>
      <c r="K703" s="112">
        <v>1</v>
      </c>
      <c r="L703" s="112"/>
      <c r="M703" s="113" t="s">
        <v>551</v>
      </c>
      <c r="N703" s="114">
        <f>IFERROR(VLOOKUP($B703,[5]MEX!$B$51:$S$1084,13,0),0)</f>
        <v>0</v>
      </c>
      <c r="O703" s="114">
        <f>IFERROR(VLOOKUP($B703,[5]MEX!$B$51:$S$1084,14,0),0)</f>
        <v>0</v>
      </c>
      <c r="P703" s="114">
        <f t="shared" si="456"/>
        <v>0</v>
      </c>
      <c r="Q703" s="135" t="s">
        <v>81</v>
      </c>
      <c r="R703" s="116">
        <f>IFERROR(VLOOKUP($B703,[5]MEX!$B$51:$S$1084,17,0),0)</f>
        <v>0</v>
      </c>
      <c r="S703" s="116">
        <f>IFERROR(VLOOKUP($B703,[5]MEX!$B$51:$S$1084,18,0),0)</f>
        <v>0</v>
      </c>
      <c r="T703" s="114">
        <v>0</v>
      </c>
      <c r="U703" s="114">
        <v>0</v>
      </c>
      <c r="V703" s="114">
        <v>0</v>
      </c>
      <c r="W703" s="114">
        <v>0</v>
      </c>
      <c r="X703" s="114">
        <v>0</v>
      </c>
      <c r="Y703" s="114">
        <v>0</v>
      </c>
      <c r="Z703" s="114">
        <v>0</v>
      </c>
      <c r="AA703" s="114">
        <v>0</v>
      </c>
      <c r="AB703" s="114">
        <f>N703+T703-X703</f>
        <v>0</v>
      </c>
      <c r="AC703" s="114">
        <f>O703+U703-Y703</f>
        <v>0</v>
      </c>
      <c r="AD703" s="114">
        <f t="shared" si="486"/>
        <v>0</v>
      </c>
      <c r="AE703" s="114">
        <v>0</v>
      </c>
      <c r="AF703" s="114">
        <v>0</v>
      </c>
      <c r="AG703" s="114">
        <f t="shared" si="487"/>
        <v>0</v>
      </c>
      <c r="AH703" s="114">
        <v>0</v>
      </c>
      <c r="AI703" s="114">
        <v>0</v>
      </c>
      <c r="AJ703" s="114">
        <f t="shared" si="488"/>
        <v>0</v>
      </c>
      <c r="AK703" s="114">
        <v>0</v>
      </c>
      <c r="AL703" s="114">
        <v>0</v>
      </c>
      <c r="AM703" s="114">
        <f t="shared" si="489"/>
        <v>0</v>
      </c>
      <c r="AN703" s="114">
        <v>0</v>
      </c>
      <c r="AO703" s="114">
        <v>0</v>
      </c>
      <c r="AP703" s="114">
        <f t="shared" si="490"/>
        <v>0</v>
      </c>
      <c r="AQ703" s="114">
        <f>AB703-AE703-AH703-AK703-AN703</f>
        <v>0</v>
      </c>
      <c r="AR703" s="114">
        <f>AC703-AF703-AI703-AL703-AO703</f>
        <v>0</v>
      </c>
      <c r="AS703" s="114">
        <f t="shared" si="491"/>
        <v>0</v>
      </c>
      <c r="AT703" s="114">
        <f>R703+V703-Z703</f>
        <v>0</v>
      </c>
      <c r="AU703" s="114">
        <f>S703+W703-AA703</f>
        <v>0</v>
      </c>
      <c r="AV703" s="114">
        <v>0</v>
      </c>
      <c r="AW703" s="114">
        <v>0</v>
      </c>
      <c r="AX703" s="114">
        <v>0</v>
      </c>
      <c r="AY703" s="114">
        <v>0</v>
      </c>
      <c r="AZ703" s="114">
        <f t="shared" si="495"/>
        <v>0</v>
      </c>
      <c r="BA703" s="114">
        <f t="shared" si="495"/>
        <v>0</v>
      </c>
    </row>
    <row r="704" spans="2:53" ht="29.25" hidden="1">
      <c r="B704" s="73" t="str">
        <f t="shared" si="467"/>
        <v>261030003600</v>
      </c>
      <c r="C704" s="99">
        <v>2023</v>
      </c>
      <c r="D704" s="99">
        <v>15</v>
      </c>
      <c r="E704" s="99">
        <v>2</v>
      </c>
      <c r="F704" s="99">
        <v>6</v>
      </c>
      <c r="G704" s="99">
        <v>10</v>
      </c>
      <c r="H704" s="99">
        <v>3000</v>
      </c>
      <c r="I704" s="99">
        <v>3600</v>
      </c>
      <c r="J704" s="99"/>
      <c r="K704" s="100" t="s">
        <v>46</v>
      </c>
      <c r="L704" s="100"/>
      <c r="M704" s="151" t="s">
        <v>285</v>
      </c>
      <c r="N704" s="152">
        <f>+N705</f>
        <v>0</v>
      </c>
      <c r="O704" s="152">
        <f>+O705</f>
        <v>0</v>
      </c>
      <c r="P704" s="152">
        <f t="shared" si="456"/>
        <v>0</v>
      </c>
      <c r="Q704" s="207"/>
      <c r="R704" s="206"/>
      <c r="S704" s="206"/>
      <c r="T704" s="152">
        <f>+T705</f>
        <v>0</v>
      </c>
      <c r="U704" s="152">
        <f t="shared" ref="U704:AC705" si="497">+U705</f>
        <v>0</v>
      </c>
      <c r="V704" s="152">
        <f t="shared" si="497"/>
        <v>0</v>
      </c>
      <c r="W704" s="152">
        <f t="shared" si="497"/>
        <v>0</v>
      </c>
      <c r="X704" s="152">
        <f t="shared" si="497"/>
        <v>0</v>
      </c>
      <c r="Y704" s="152">
        <f t="shared" si="497"/>
        <v>0</v>
      </c>
      <c r="Z704" s="152">
        <f t="shared" si="497"/>
        <v>0</v>
      </c>
      <c r="AA704" s="152">
        <f t="shared" si="497"/>
        <v>0</v>
      </c>
      <c r="AB704" s="152">
        <f t="shared" si="497"/>
        <v>0</v>
      </c>
      <c r="AC704" s="152">
        <f t="shared" si="497"/>
        <v>0</v>
      </c>
      <c r="AD704" s="152">
        <f t="shared" si="486"/>
        <v>0</v>
      </c>
      <c r="AE704" s="152">
        <f>+AE705</f>
        <v>0</v>
      </c>
      <c r="AF704" s="152">
        <f>+AF705</f>
        <v>0</v>
      </c>
      <c r="AG704" s="152">
        <f t="shared" si="487"/>
        <v>0</v>
      </c>
      <c r="AH704" s="152">
        <f>+AH705</f>
        <v>0</v>
      </c>
      <c r="AI704" s="152">
        <f>+AI705</f>
        <v>0</v>
      </c>
      <c r="AJ704" s="152">
        <f t="shared" si="488"/>
        <v>0</v>
      </c>
      <c r="AK704" s="152">
        <f>+AK705</f>
        <v>0</v>
      </c>
      <c r="AL704" s="152">
        <f>+AL705</f>
        <v>0</v>
      </c>
      <c r="AM704" s="152">
        <f t="shared" si="489"/>
        <v>0</v>
      </c>
      <c r="AN704" s="152">
        <f>+AN705</f>
        <v>0</v>
      </c>
      <c r="AO704" s="152">
        <f>+AO705</f>
        <v>0</v>
      </c>
      <c r="AP704" s="152">
        <f t="shared" si="490"/>
        <v>0</v>
      </c>
      <c r="AQ704" s="152">
        <f>+AQ705</f>
        <v>0</v>
      </c>
      <c r="AR704" s="152">
        <f>+AR705</f>
        <v>0</v>
      </c>
      <c r="AS704" s="152">
        <f t="shared" si="491"/>
        <v>0</v>
      </c>
      <c r="AT704" s="152"/>
      <c r="AU704" s="152"/>
      <c r="AV704" s="152"/>
      <c r="AW704" s="152"/>
      <c r="AX704" s="152"/>
      <c r="AY704" s="152"/>
      <c r="AZ704" s="152"/>
      <c r="BA704" s="152"/>
    </row>
    <row r="705" spans="2:53" ht="87.75" hidden="1">
      <c r="B705" s="73" t="str">
        <f t="shared" si="467"/>
        <v>261030003600361</v>
      </c>
      <c r="C705" s="105">
        <v>2023</v>
      </c>
      <c r="D705" s="105">
        <v>15</v>
      </c>
      <c r="E705" s="105">
        <v>2</v>
      </c>
      <c r="F705" s="105">
        <v>6</v>
      </c>
      <c r="G705" s="105">
        <v>10</v>
      </c>
      <c r="H705" s="105">
        <v>3000</v>
      </c>
      <c r="I705" s="105">
        <v>3600</v>
      </c>
      <c r="J705" s="105">
        <v>361</v>
      </c>
      <c r="K705" s="106"/>
      <c r="L705" s="106"/>
      <c r="M705" s="199" t="s">
        <v>286</v>
      </c>
      <c r="N705" s="200">
        <f>+N706</f>
        <v>0</v>
      </c>
      <c r="O705" s="200">
        <f>+O706</f>
        <v>0</v>
      </c>
      <c r="P705" s="200">
        <f t="shared" si="456"/>
        <v>0</v>
      </c>
      <c r="Q705" s="208"/>
      <c r="R705" s="106"/>
      <c r="S705" s="106"/>
      <c r="T705" s="200">
        <f>+T706</f>
        <v>0</v>
      </c>
      <c r="U705" s="200">
        <f t="shared" si="497"/>
        <v>0</v>
      </c>
      <c r="V705" s="200">
        <f t="shared" si="497"/>
        <v>0</v>
      </c>
      <c r="W705" s="200">
        <f t="shared" si="497"/>
        <v>0</v>
      </c>
      <c r="X705" s="200">
        <f t="shared" si="497"/>
        <v>0</v>
      </c>
      <c r="Y705" s="200">
        <f t="shared" si="497"/>
        <v>0</v>
      </c>
      <c r="Z705" s="200">
        <f t="shared" si="497"/>
        <v>0</v>
      </c>
      <c r="AA705" s="200">
        <f t="shared" si="497"/>
        <v>0</v>
      </c>
      <c r="AB705" s="200">
        <f t="shared" si="497"/>
        <v>0</v>
      </c>
      <c r="AC705" s="200">
        <f t="shared" si="497"/>
        <v>0</v>
      </c>
      <c r="AD705" s="200">
        <f t="shared" si="486"/>
        <v>0</v>
      </c>
      <c r="AE705" s="200">
        <f>+AE706</f>
        <v>0</v>
      </c>
      <c r="AF705" s="200">
        <f>+AF706</f>
        <v>0</v>
      </c>
      <c r="AG705" s="200">
        <f t="shared" si="487"/>
        <v>0</v>
      </c>
      <c r="AH705" s="200">
        <f>+AH706</f>
        <v>0</v>
      </c>
      <c r="AI705" s="200">
        <f>+AI706</f>
        <v>0</v>
      </c>
      <c r="AJ705" s="200">
        <f t="shared" si="488"/>
        <v>0</v>
      </c>
      <c r="AK705" s="200">
        <f>+AK706</f>
        <v>0</v>
      </c>
      <c r="AL705" s="200">
        <f>+AL706</f>
        <v>0</v>
      </c>
      <c r="AM705" s="200">
        <f t="shared" si="489"/>
        <v>0</v>
      </c>
      <c r="AN705" s="200">
        <f>+AN706</f>
        <v>0</v>
      </c>
      <c r="AO705" s="200">
        <f>+AO706</f>
        <v>0</v>
      </c>
      <c r="AP705" s="200">
        <f t="shared" si="490"/>
        <v>0</v>
      </c>
      <c r="AQ705" s="200">
        <f>+AQ706</f>
        <v>0</v>
      </c>
      <c r="AR705" s="200">
        <f>+AR706</f>
        <v>0</v>
      </c>
      <c r="AS705" s="200">
        <f t="shared" si="491"/>
        <v>0</v>
      </c>
      <c r="AT705" s="200"/>
      <c r="AU705" s="200"/>
      <c r="AV705" s="200"/>
      <c r="AW705" s="200"/>
      <c r="AX705" s="200"/>
      <c r="AY705" s="200"/>
      <c r="AZ705" s="200"/>
      <c r="BA705" s="200"/>
    </row>
    <row r="706" spans="2:53" ht="58.5" hidden="1">
      <c r="B706" s="73" t="str">
        <f t="shared" si="467"/>
        <v>2610300036003611</v>
      </c>
      <c r="C706" s="157">
        <v>2023</v>
      </c>
      <c r="D706" s="111">
        <v>15</v>
      </c>
      <c r="E706" s="111">
        <v>2</v>
      </c>
      <c r="F706" s="111">
        <v>6</v>
      </c>
      <c r="G706" s="111">
        <v>10</v>
      </c>
      <c r="H706" s="157">
        <v>3000</v>
      </c>
      <c r="I706" s="157">
        <v>3600</v>
      </c>
      <c r="J706" s="157">
        <v>361</v>
      </c>
      <c r="K706" s="112">
        <v>1</v>
      </c>
      <c r="L706" s="112"/>
      <c r="M706" s="113" t="s">
        <v>287</v>
      </c>
      <c r="N706" s="114">
        <f>IFERROR(VLOOKUP($B706,[5]MEX!$B$51:$S$1084,13,0),0)</f>
        <v>0</v>
      </c>
      <c r="O706" s="114">
        <f>IFERROR(VLOOKUP($B706,[5]MEX!$B$51:$S$1084,14,0),0)</f>
        <v>0</v>
      </c>
      <c r="P706" s="114">
        <f t="shared" si="456"/>
        <v>0</v>
      </c>
      <c r="Q706" s="135" t="s">
        <v>81</v>
      </c>
      <c r="R706" s="116">
        <f>IFERROR(VLOOKUP($B706,[5]MEX!$B$51:$S$1084,17,0),0)</f>
        <v>0</v>
      </c>
      <c r="S706" s="116">
        <f>IFERROR(VLOOKUP($B706,[5]MEX!$B$51:$S$1084,18,0),0)</f>
        <v>0</v>
      </c>
      <c r="T706" s="114">
        <v>0</v>
      </c>
      <c r="U706" s="114">
        <v>0</v>
      </c>
      <c r="V706" s="114">
        <v>0</v>
      </c>
      <c r="W706" s="114">
        <v>0</v>
      </c>
      <c r="X706" s="114">
        <v>0</v>
      </c>
      <c r="Y706" s="114">
        <v>0</v>
      </c>
      <c r="Z706" s="114">
        <v>0</v>
      </c>
      <c r="AA706" s="114">
        <v>0</v>
      </c>
      <c r="AB706" s="114">
        <f>N706+T706-X706</f>
        <v>0</v>
      </c>
      <c r="AC706" s="114">
        <f>O706+U706-Y706</f>
        <v>0</v>
      </c>
      <c r="AD706" s="114">
        <f t="shared" si="486"/>
        <v>0</v>
      </c>
      <c r="AE706" s="114">
        <v>0</v>
      </c>
      <c r="AF706" s="114">
        <v>0</v>
      </c>
      <c r="AG706" s="114">
        <f t="shared" si="487"/>
        <v>0</v>
      </c>
      <c r="AH706" s="114">
        <v>0</v>
      </c>
      <c r="AI706" s="114">
        <v>0</v>
      </c>
      <c r="AJ706" s="114">
        <f t="shared" si="488"/>
        <v>0</v>
      </c>
      <c r="AK706" s="114">
        <v>0</v>
      </c>
      <c r="AL706" s="114">
        <v>0</v>
      </c>
      <c r="AM706" s="114">
        <f t="shared" si="489"/>
        <v>0</v>
      </c>
      <c r="AN706" s="114">
        <v>0</v>
      </c>
      <c r="AO706" s="114">
        <v>0</v>
      </c>
      <c r="AP706" s="114">
        <f t="shared" si="490"/>
        <v>0</v>
      </c>
      <c r="AQ706" s="114">
        <f>AB706-AE706-AH706-AK706-AN706</f>
        <v>0</v>
      </c>
      <c r="AR706" s="114">
        <f>AC706-AF706-AI706-AL706-AO706</f>
        <v>0</v>
      </c>
      <c r="AS706" s="114">
        <f t="shared" si="491"/>
        <v>0</v>
      </c>
      <c r="AT706" s="114">
        <f>R706+V706-Z706</f>
        <v>0</v>
      </c>
      <c r="AU706" s="114">
        <f>S706+W706-AA706</f>
        <v>0</v>
      </c>
      <c r="AV706" s="114">
        <v>0</v>
      </c>
      <c r="AW706" s="114">
        <v>0</v>
      </c>
      <c r="AX706" s="114">
        <v>0</v>
      </c>
      <c r="AY706" s="114">
        <v>0</v>
      </c>
      <c r="AZ706" s="114">
        <f t="shared" si="495"/>
        <v>0</v>
      </c>
      <c r="BA706" s="114">
        <f t="shared" si="495"/>
        <v>0</v>
      </c>
    </row>
    <row r="707" spans="2:53" ht="29.25" hidden="1">
      <c r="B707" s="73" t="str">
        <f t="shared" si="467"/>
        <v>26105000</v>
      </c>
      <c r="C707" s="93">
        <v>2023</v>
      </c>
      <c r="D707" s="93">
        <v>15</v>
      </c>
      <c r="E707" s="93">
        <v>2</v>
      </c>
      <c r="F707" s="93">
        <v>6</v>
      </c>
      <c r="G707" s="93">
        <v>10</v>
      </c>
      <c r="H707" s="93">
        <v>5000</v>
      </c>
      <c r="I707" s="93"/>
      <c r="J707" s="93"/>
      <c r="K707" s="94" t="s">
        <v>46</v>
      </c>
      <c r="L707" s="94"/>
      <c r="M707" s="203" t="s">
        <v>130</v>
      </c>
      <c r="N707" s="204">
        <f>+N708+N722+N733+N741</f>
        <v>0</v>
      </c>
      <c r="O707" s="204">
        <f>+O708+O722+O733+O741</f>
        <v>0</v>
      </c>
      <c r="P707" s="204">
        <f t="shared" si="456"/>
        <v>0</v>
      </c>
      <c r="Q707" s="209"/>
      <c r="R707" s="94"/>
      <c r="S707" s="94"/>
      <c r="T707" s="204">
        <f>+T708+T722+T733+T741</f>
        <v>0</v>
      </c>
      <c r="U707" s="204">
        <f t="shared" ref="U707:AC707" si="498">+U708+U722+U733+U741</f>
        <v>0</v>
      </c>
      <c r="V707" s="204">
        <f t="shared" si="498"/>
        <v>0</v>
      </c>
      <c r="W707" s="204">
        <f t="shared" si="498"/>
        <v>0</v>
      </c>
      <c r="X707" s="204">
        <f t="shared" si="498"/>
        <v>0</v>
      </c>
      <c r="Y707" s="204">
        <f t="shared" si="498"/>
        <v>0</v>
      </c>
      <c r="Z707" s="204">
        <f t="shared" si="498"/>
        <v>0</v>
      </c>
      <c r="AA707" s="204">
        <f t="shared" si="498"/>
        <v>0</v>
      </c>
      <c r="AB707" s="204">
        <f t="shared" si="498"/>
        <v>0</v>
      </c>
      <c r="AC707" s="204">
        <f t="shared" si="498"/>
        <v>0</v>
      </c>
      <c r="AD707" s="204">
        <f t="shared" si="486"/>
        <v>0</v>
      </c>
      <c r="AE707" s="204">
        <f>+AE708+AE722+AE733+AE741</f>
        <v>0</v>
      </c>
      <c r="AF707" s="204">
        <f>+AF708+AF722+AF733+AF741</f>
        <v>0</v>
      </c>
      <c r="AG707" s="204">
        <f t="shared" si="487"/>
        <v>0</v>
      </c>
      <c r="AH707" s="204">
        <f>+AH708+AH722+AH733+AH741</f>
        <v>0</v>
      </c>
      <c r="AI707" s="204">
        <f>+AI708+AI722+AI733+AI741</f>
        <v>0</v>
      </c>
      <c r="AJ707" s="204">
        <f t="shared" si="488"/>
        <v>0</v>
      </c>
      <c r="AK707" s="204">
        <f>+AK708+AK722+AK733+AK741</f>
        <v>0</v>
      </c>
      <c r="AL707" s="204">
        <f>+AL708+AL722+AL733+AL741</f>
        <v>0</v>
      </c>
      <c r="AM707" s="204">
        <f t="shared" si="489"/>
        <v>0</v>
      </c>
      <c r="AN707" s="204">
        <f>+AN708+AN722+AN733+AN741</f>
        <v>0</v>
      </c>
      <c r="AO707" s="204">
        <f>+AO708+AO722+AO733+AO741</f>
        <v>0</v>
      </c>
      <c r="AP707" s="204">
        <f t="shared" si="490"/>
        <v>0</v>
      </c>
      <c r="AQ707" s="204">
        <f>+AQ708+AQ722+AQ733+AQ741</f>
        <v>0</v>
      </c>
      <c r="AR707" s="204">
        <f>+AR708+AR722+AR733+AR741</f>
        <v>0</v>
      </c>
      <c r="AS707" s="204">
        <f t="shared" si="491"/>
        <v>0</v>
      </c>
      <c r="AT707" s="204"/>
      <c r="AU707" s="204"/>
      <c r="AV707" s="204"/>
      <c r="AW707" s="204"/>
      <c r="AX707" s="204"/>
      <c r="AY707" s="204"/>
      <c r="AZ707" s="204"/>
      <c r="BA707" s="204"/>
    </row>
    <row r="708" spans="2:53" ht="29.25" hidden="1">
      <c r="B708" s="73" t="str">
        <f t="shared" si="467"/>
        <v>261050005100</v>
      </c>
      <c r="C708" s="99">
        <v>2023</v>
      </c>
      <c r="D708" s="99">
        <v>15</v>
      </c>
      <c r="E708" s="99">
        <v>2</v>
      </c>
      <c r="F708" s="99">
        <v>6</v>
      </c>
      <c r="G708" s="99">
        <v>10</v>
      </c>
      <c r="H708" s="99">
        <v>5000</v>
      </c>
      <c r="I708" s="99">
        <v>5100</v>
      </c>
      <c r="J708" s="99"/>
      <c r="K708" s="100" t="s">
        <v>46</v>
      </c>
      <c r="L708" s="100"/>
      <c r="M708" s="151" t="s">
        <v>131</v>
      </c>
      <c r="N708" s="152">
        <f>+N709+N719</f>
        <v>0</v>
      </c>
      <c r="O708" s="152">
        <f>+O709+O719</f>
        <v>0</v>
      </c>
      <c r="P708" s="152">
        <f t="shared" si="456"/>
        <v>0</v>
      </c>
      <c r="Q708" s="207"/>
      <c r="R708" s="206"/>
      <c r="S708" s="206"/>
      <c r="T708" s="152">
        <f>+T709+T719</f>
        <v>0</v>
      </c>
      <c r="U708" s="152">
        <f t="shared" ref="U708:AC708" si="499">+U709+U719</f>
        <v>0</v>
      </c>
      <c r="V708" s="152">
        <f t="shared" si="499"/>
        <v>0</v>
      </c>
      <c r="W708" s="152">
        <f t="shared" si="499"/>
        <v>0</v>
      </c>
      <c r="X708" s="152">
        <f t="shared" si="499"/>
        <v>0</v>
      </c>
      <c r="Y708" s="152">
        <f t="shared" si="499"/>
        <v>0</v>
      </c>
      <c r="Z708" s="152">
        <f t="shared" si="499"/>
        <v>0</v>
      </c>
      <c r="AA708" s="152">
        <f t="shared" si="499"/>
        <v>0</v>
      </c>
      <c r="AB708" s="152">
        <f t="shared" si="499"/>
        <v>0</v>
      </c>
      <c r="AC708" s="152">
        <f t="shared" si="499"/>
        <v>0</v>
      </c>
      <c r="AD708" s="152">
        <f t="shared" si="486"/>
        <v>0</v>
      </c>
      <c r="AE708" s="152">
        <f>+AE709+AE719</f>
        <v>0</v>
      </c>
      <c r="AF708" s="152">
        <f>+AF709+AF719</f>
        <v>0</v>
      </c>
      <c r="AG708" s="152">
        <f t="shared" si="487"/>
        <v>0</v>
      </c>
      <c r="AH708" s="152">
        <f>+AH709+AH719</f>
        <v>0</v>
      </c>
      <c r="AI708" s="152">
        <f>+AI709+AI719</f>
        <v>0</v>
      </c>
      <c r="AJ708" s="152">
        <f t="shared" si="488"/>
        <v>0</v>
      </c>
      <c r="AK708" s="152">
        <f>+AK709+AK719</f>
        <v>0</v>
      </c>
      <c r="AL708" s="152">
        <f>+AL709+AL719</f>
        <v>0</v>
      </c>
      <c r="AM708" s="152">
        <f t="shared" si="489"/>
        <v>0</v>
      </c>
      <c r="AN708" s="152">
        <f>+AN709+AN719</f>
        <v>0</v>
      </c>
      <c r="AO708" s="152">
        <f>+AO709+AO719</f>
        <v>0</v>
      </c>
      <c r="AP708" s="152">
        <f t="shared" si="490"/>
        <v>0</v>
      </c>
      <c r="AQ708" s="152">
        <f>+AQ709+AQ719</f>
        <v>0</v>
      </c>
      <c r="AR708" s="152">
        <f>+AR709+AR719</f>
        <v>0</v>
      </c>
      <c r="AS708" s="152">
        <f t="shared" si="491"/>
        <v>0</v>
      </c>
      <c r="AT708" s="152"/>
      <c r="AU708" s="152"/>
      <c r="AV708" s="152"/>
      <c r="AW708" s="152"/>
      <c r="AX708" s="152"/>
      <c r="AY708" s="152"/>
      <c r="AZ708" s="152"/>
      <c r="BA708" s="152"/>
    </row>
    <row r="709" spans="2:53" ht="58.5" hidden="1">
      <c r="B709" s="73" t="str">
        <f t="shared" si="467"/>
        <v>261050005100515</v>
      </c>
      <c r="C709" s="105">
        <v>2023</v>
      </c>
      <c r="D709" s="105">
        <v>15</v>
      </c>
      <c r="E709" s="105">
        <v>2</v>
      </c>
      <c r="F709" s="105">
        <v>6</v>
      </c>
      <c r="G709" s="105">
        <v>10</v>
      </c>
      <c r="H709" s="105">
        <v>5000</v>
      </c>
      <c r="I709" s="105">
        <v>5100</v>
      </c>
      <c r="J709" s="105">
        <v>515</v>
      </c>
      <c r="K709" s="106"/>
      <c r="L709" s="106"/>
      <c r="M709" s="199" t="s">
        <v>132</v>
      </c>
      <c r="N709" s="200">
        <f>SUM(N710:N718)</f>
        <v>0</v>
      </c>
      <c r="O709" s="200">
        <f>SUM(O710:O718)</f>
        <v>0</v>
      </c>
      <c r="P709" s="200">
        <f t="shared" si="456"/>
        <v>0</v>
      </c>
      <c r="Q709" s="208"/>
      <c r="R709" s="106"/>
      <c r="S709" s="106"/>
      <c r="T709" s="200">
        <f>SUM(T710:T718)</f>
        <v>0</v>
      </c>
      <c r="U709" s="200">
        <f t="shared" ref="U709:AC709" si="500">SUM(U710:U718)</f>
        <v>0</v>
      </c>
      <c r="V709" s="200">
        <f t="shared" si="500"/>
        <v>0</v>
      </c>
      <c r="W709" s="200">
        <f t="shared" si="500"/>
        <v>0</v>
      </c>
      <c r="X709" s="200">
        <f t="shared" si="500"/>
        <v>0</v>
      </c>
      <c r="Y709" s="200">
        <f t="shared" si="500"/>
        <v>0</v>
      </c>
      <c r="Z709" s="200">
        <f t="shared" si="500"/>
        <v>0</v>
      </c>
      <c r="AA709" s="200">
        <f t="shared" si="500"/>
        <v>0</v>
      </c>
      <c r="AB709" s="200">
        <f t="shared" si="500"/>
        <v>0</v>
      </c>
      <c r="AC709" s="200">
        <f t="shared" si="500"/>
        <v>0</v>
      </c>
      <c r="AD709" s="200">
        <f t="shared" si="486"/>
        <v>0</v>
      </c>
      <c r="AE709" s="200">
        <f>SUM(AE710:AE718)</f>
        <v>0</v>
      </c>
      <c r="AF709" s="200">
        <f>SUM(AF710:AF718)</f>
        <v>0</v>
      </c>
      <c r="AG709" s="200">
        <f t="shared" si="487"/>
        <v>0</v>
      </c>
      <c r="AH709" s="200">
        <f>SUM(AH710:AH718)</f>
        <v>0</v>
      </c>
      <c r="AI709" s="200">
        <f>SUM(AI710:AI718)</f>
        <v>0</v>
      </c>
      <c r="AJ709" s="200">
        <f t="shared" si="488"/>
        <v>0</v>
      </c>
      <c r="AK709" s="200">
        <f>SUM(AK710:AK718)</f>
        <v>0</v>
      </c>
      <c r="AL709" s="200">
        <f>SUM(AL710:AL718)</f>
        <v>0</v>
      </c>
      <c r="AM709" s="200">
        <f t="shared" si="489"/>
        <v>0</v>
      </c>
      <c r="AN709" s="200">
        <f>SUM(AN710:AN718)</f>
        <v>0</v>
      </c>
      <c r="AO709" s="200">
        <f>SUM(AO710:AO718)</f>
        <v>0</v>
      </c>
      <c r="AP709" s="200">
        <f t="shared" si="490"/>
        <v>0</v>
      </c>
      <c r="AQ709" s="200">
        <f>SUM(AQ710:AQ718)</f>
        <v>0</v>
      </c>
      <c r="AR709" s="200">
        <f>SUM(AR710:AR718)</f>
        <v>0</v>
      </c>
      <c r="AS709" s="200">
        <f t="shared" si="491"/>
        <v>0</v>
      </c>
      <c r="AT709" s="200"/>
      <c r="AU709" s="200"/>
      <c r="AV709" s="200"/>
      <c r="AW709" s="200"/>
      <c r="AX709" s="200"/>
      <c r="AY709" s="200"/>
      <c r="AZ709" s="200"/>
      <c r="BA709" s="200"/>
    </row>
    <row r="710" spans="2:53" ht="29.25" hidden="1">
      <c r="B710" s="73" t="str">
        <f t="shared" si="467"/>
        <v>2610500051005151</v>
      </c>
      <c r="C710" s="157">
        <v>2023</v>
      </c>
      <c r="D710" s="111">
        <v>15</v>
      </c>
      <c r="E710" s="111">
        <v>2</v>
      </c>
      <c r="F710" s="111">
        <v>6</v>
      </c>
      <c r="G710" s="111">
        <v>10</v>
      </c>
      <c r="H710" s="157">
        <v>5000</v>
      </c>
      <c r="I710" s="157">
        <v>5100</v>
      </c>
      <c r="J710" s="157">
        <v>515</v>
      </c>
      <c r="K710" s="112">
        <v>1</v>
      </c>
      <c r="L710" s="112"/>
      <c r="M710" s="113" t="s">
        <v>552</v>
      </c>
      <c r="N710" s="114">
        <f>IFERROR(VLOOKUP($B710,[5]MEX!$B$51:$S$1084,13,0),0)</f>
        <v>0</v>
      </c>
      <c r="O710" s="114">
        <f>IFERROR(VLOOKUP($B710,[5]MEX!$B$51:$S$1084,14,0),0)</f>
        <v>0</v>
      </c>
      <c r="P710" s="114">
        <f t="shared" si="456"/>
        <v>0</v>
      </c>
      <c r="Q710" s="115" t="s">
        <v>60</v>
      </c>
      <c r="R710" s="116">
        <f>IFERROR(VLOOKUP($B710,[5]MEX!$B$51:$S$1084,17,0),0)</f>
        <v>0</v>
      </c>
      <c r="S710" s="116">
        <f>IFERROR(VLOOKUP($B710,[5]MEX!$B$51:$S$1084,18,0),0)</f>
        <v>0</v>
      </c>
      <c r="T710" s="114">
        <v>0</v>
      </c>
      <c r="U710" s="114">
        <v>0</v>
      </c>
      <c r="V710" s="114">
        <v>0</v>
      </c>
      <c r="W710" s="114">
        <v>0</v>
      </c>
      <c r="X710" s="114">
        <v>0</v>
      </c>
      <c r="Y710" s="114">
        <v>0</v>
      </c>
      <c r="Z710" s="114">
        <v>0</v>
      </c>
      <c r="AA710" s="114">
        <v>0</v>
      </c>
      <c r="AB710" s="114">
        <f t="shared" ref="AB710:AC718" si="501">N710+T710-X710</f>
        <v>0</v>
      </c>
      <c r="AC710" s="114">
        <f t="shared" si="501"/>
        <v>0</v>
      </c>
      <c r="AD710" s="114">
        <f t="shared" si="486"/>
        <v>0</v>
      </c>
      <c r="AE710" s="114">
        <v>0</v>
      </c>
      <c r="AF710" s="114">
        <v>0</v>
      </c>
      <c r="AG710" s="114">
        <f t="shared" si="487"/>
        <v>0</v>
      </c>
      <c r="AH710" s="114">
        <v>0</v>
      </c>
      <c r="AI710" s="114">
        <v>0</v>
      </c>
      <c r="AJ710" s="114">
        <f t="shared" si="488"/>
        <v>0</v>
      </c>
      <c r="AK710" s="114">
        <v>0</v>
      </c>
      <c r="AL710" s="114">
        <v>0</v>
      </c>
      <c r="AM710" s="114">
        <f t="shared" si="489"/>
        <v>0</v>
      </c>
      <c r="AN710" s="114">
        <v>0</v>
      </c>
      <c r="AO710" s="114">
        <v>0</v>
      </c>
      <c r="AP710" s="114">
        <f t="shared" si="490"/>
        <v>0</v>
      </c>
      <c r="AQ710" s="114">
        <f t="shared" ref="AQ710:AR718" si="502">AB710-AE710-AH710-AK710-AN710</f>
        <v>0</v>
      </c>
      <c r="AR710" s="114">
        <f t="shared" si="502"/>
        <v>0</v>
      </c>
      <c r="AS710" s="114">
        <f t="shared" si="491"/>
        <v>0</v>
      </c>
      <c r="AT710" s="114">
        <f t="shared" ref="AT710:AU718" si="503">R710+V710-Z710</f>
        <v>0</v>
      </c>
      <c r="AU710" s="114">
        <f t="shared" si="503"/>
        <v>0</v>
      </c>
      <c r="AV710" s="114">
        <v>0</v>
      </c>
      <c r="AW710" s="114">
        <v>0</v>
      </c>
      <c r="AX710" s="114">
        <v>0</v>
      </c>
      <c r="AY710" s="114">
        <v>0</v>
      </c>
      <c r="AZ710" s="114">
        <f t="shared" si="495"/>
        <v>0</v>
      </c>
      <c r="BA710" s="114">
        <f t="shared" si="495"/>
        <v>0</v>
      </c>
    </row>
    <row r="711" spans="2:53" ht="29.25" hidden="1">
      <c r="B711" s="73" t="str">
        <f t="shared" si="467"/>
        <v>2610500051005152</v>
      </c>
      <c r="C711" s="157">
        <v>2023</v>
      </c>
      <c r="D711" s="111">
        <v>15</v>
      </c>
      <c r="E711" s="111">
        <v>2</v>
      </c>
      <c r="F711" s="111">
        <v>6</v>
      </c>
      <c r="G711" s="111">
        <v>10</v>
      </c>
      <c r="H711" s="157">
        <v>5000</v>
      </c>
      <c r="I711" s="157">
        <v>5100</v>
      </c>
      <c r="J711" s="157">
        <v>515</v>
      </c>
      <c r="K711" s="112">
        <v>2</v>
      </c>
      <c r="L711" s="112"/>
      <c r="M711" s="113" t="s">
        <v>553</v>
      </c>
      <c r="N711" s="114">
        <f>IFERROR(VLOOKUP($B711,[5]MEX!$B$51:$S$1084,13,0),0)</f>
        <v>0</v>
      </c>
      <c r="O711" s="114">
        <f>IFERROR(VLOOKUP($B711,[5]MEX!$B$51:$S$1084,14,0),0)</f>
        <v>0</v>
      </c>
      <c r="P711" s="114">
        <f t="shared" si="456"/>
        <v>0</v>
      </c>
      <c r="Q711" s="135" t="s">
        <v>60</v>
      </c>
      <c r="R711" s="116">
        <f>IFERROR(VLOOKUP($B711,[5]MEX!$B$51:$S$1084,17,0),0)</f>
        <v>0</v>
      </c>
      <c r="S711" s="116">
        <f>IFERROR(VLOOKUP($B711,[5]MEX!$B$51:$S$1084,18,0),0)</f>
        <v>0</v>
      </c>
      <c r="T711" s="114">
        <v>0</v>
      </c>
      <c r="U711" s="114">
        <v>0</v>
      </c>
      <c r="V711" s="114">
        <v>0</v>
      </c>
      <c r="W711" s="114">
        <v>0</v>
      </c>
      <c r="X711" s="114">
        <v>0</v>
      </c>
      <c r="Y711" s="114">
        <v>0</v>
      </c>
      <c r="Z711" s="114">
        <v>0</v>
      </c>
      <c r="AA711" s="114">
        <v>0</v>
      </c>
      <c r="AB711" s="114">
        <f t="shared" si="501"/>
        <v>0</v>
      </c>
      <c r="AC711" s="114">
        <f t="shared" si="501"/>
        <v>0</v>
      </c>
      <c r="AD711" s="114">
        <f t="shared" si="486"/>
        <v>0</v>
      </c>
      <c r="AE711" s="114">
        <v>0</v>
      </c>
      <c r="AF711" s="114">
        <v>0</v>
      </c>
      <c r="AG711" s="114">
        <f t="shared" si="487"/>
        <v>0</v>
      </c>
      <c r="AH711" s="114">
        <v>0</v>
      </c>
      <c r="AI711" s="114">
        <v>0</v>
      </c>
      <c r="AJ711" s="114">
        <f t="shared" si="488"/>
        <v>0</v>
      </c>
      <c r="AK711" s="114">
        <v>0</v>
      </c>
      <c r="AL711" s="114">
        <v>0</v>
      </c>
      <c r="AM711" s="114">
        <f t="shared" si="489"/>
        <v>0</v>
      </c>
      <c r="AN711" s="114">
        <v>0</v>
      </c>
      <c r="AO711" s="114">
        <v>0</v>
      </c>
      <c r="AP711" s="114">
        <f t="shared" si="490"/>
        <v>0</v>
      </c>
      <c r="AQ711" s="114">
        <f t="shared" si="502"/>
        <v>0</v>
      </c>
      <c r="AR711" s="114">
        <f t="shared" si="502"/>
        <v>0</v>
      </c>
      <c r="AS711" s="114">
        <f t="shared" si="491"/>
        <v>0</v>
      </c>
      <c r="AT711" s="114">
        <f t="shared" si="503"/>
        <v>0</v>
      </c>
      <c r="AU711" s="114">
        <f t="shared" si="503"/>
        <v>0</v>
      </c>
      <c r="AV711" s="114">
        <v>0</v>
      </c>
      <c r="AW711" s="114">
        <v>0</v>
      </c>
      <c r="AX711" s="114">
        <v>0</v>
      </c>
      <c r="AY711" s="114">
        <v>0</v>
      </c>
      <c r="AZ711" s="114">
        <f t="shared" si="495"/>
        <v>0</v>
      </c>
      <c r="BA711" s="114">
        <f t="shared" si="495"/>
        <v>0</v>
      </c>
    </row>
    <row r="712" spans="2:53" ht="29.25" hidden="1">
      <c r="B712" s="73" t="str">
        <f t="shared" si="467"/>
        <v>2610500051005153</v>
      </c>
      <c r="C712" s="157">
        <v>2023</v>
      </c>
      <c r="D712" s="111">
        <v>15</v>
      </c>
      <c r="E712" s="111">
        <v>2</v>
      </c>
      <c r="F712" s="111">
        <v>6</v>
      </c>
      <c r="G712" s="111">
        <v>10</v>
      </c>
      <c r="H712" s="157">
        <v>5000</v>
      </c>
      <c r="I712" s="157">
        <v>5100</v>
      </c>
      <c r="J712" s="157">
        <v>515</v>
      </c>
      <c r="K712" s="112">
        <v>3</v>
      </c>
      <c r="L712" s="112"/>
      <c r="M712" s="113" t="s">
        <v>179</v>
      </c>
      <c r="N712" s="114">
        <f>IFERROR(VLOOKUP($B712,[5]MEX!$B$51:$S$1084,13,0),0)</f>
        <v>0</v>
      </c>
      <c r="O712" s="114">
        <f>IFERROR(VLOOKUP($B712,[5]MEX!$B$51:$S$1084,14,0),0)</f>
        <v>0</v>
      </c>
      <c r="P712" s="114">
        <f t="shared" si="456"/>
        <v>0</v>
      </c>
      <c r="Q712" s="115" t="s">
        <v>60</v>
      </c>
      <c r="R712" s="116">
        <f>IFERROR(VLOOKUP($B712,[5]MEX!$B$51:$S$1084,17,0),0)</f>
        <v>0</v>
      </c>
      <c r="S712" s="116">
        <f>IFERROR(VLOOKUP($B712,[5]MEX!$B$51:$S$1084,18,0),0)</f>
        <v>0</v>
      </c>
      <c r="T712" s="114">
        <v>0</v>
      </c>
      <c r="U712" s="114">
        <v>0</v>
      </c>
      <c r="V712" s="114">
        <v>0</v>
      </c>
      <c r="W712" s="114">
        <v>0</v>
      </c>
      <c r="X712" s="114">
        <v>0</v>
      </c>
      <c r="Y712" s="114">
        <v>0</v>
      </c>
      <c r="Z712" s="114">
        <v>0</v>
      </c>
      <c r="AA712" s="114">
        <v>0</v>
      </c>
      <c r="AB712" s="114">
        <f t="shared" si="501"/>
        <v>0</v>
      </c>
      <c r="AC712" s="114">
        <f t="shared" si="501"/>
        <v>0</v>
      </c>
      <c r="AD712" s="114">
        <f t="shared" si="486"/>
        <v>0</v>
      </c>
      <c r="AE712" s="114">
        <v>0</v>
      </c>
      <c r="AF712" s="114">
        <v>0</v>
      </c>
      <c r="AG712" s="114">
        <f t="shared" si="487"/>
        <v>0</v>
      </c>
      <c r="AH712" s="114">
        <v>0</v>
      </c>
      <c r="AI712" s="114">
        <v>0</v>
      </c>
      <c r="AJ712" s="114">
        <f t="shared" si="488"/>
        <v>0</v>
      </c>
      <c r="AK712" s="114">
        <v>0</v>
      </c>
      <c r="AL712" s="114">
        <v>0</v>
      </c>
      <c r="AM712" s="114">
        <f t="shared" si="489"/>
        <v>0</v>
      </c>
      <c r="AN712" s="114">
        <v>0</v>
      </c>
      <c r="AO712" s="114">
        <v>0</v>
      </c>
      <c r="AP712" s="114">
        <f t="shared" si="490"/>
        <v>0</v>
      </c>
      <c r="AQ712" s="114">
        <f t="shared" si="502"/>
        <v>0</v>
      </c>
      <c r="AR712" s="114">
        <f t="shared" si="502"/>
        <v>0</v>
      </c>
      <c r="AS712" s="114">
        <f t="shared" si="491"/>
        <v>0</v>
      </c>
      <c r="AT712" s="114">
        <f t="shared" si="503"/>
        <v>0</v>
      </c>
      <c r="AU712" s="114">
        <f t="shared" si="503"/>
        <v>0</v>
      </c>
      <c r="AV712" s="114">
        <v>0</v>
      </c>
      <c r="AW712" s="114">
        <v>0</v>
      </c>
      <c r="AX712" s="114">
        <v>0</v>
      </c>
      <c r="AY712" s="114">
        <v>0</v>
      </c>
      <c r="AZ712" s="114">
        <f t="shared" si="495"/>
        <v>0</v>
      </c>
      <c r="BA712" s="114">
        <f t="shared" si="495"/>
        <v>0</v>
      </c>
    </row>
    <row r="713" spans="2:53" ht="29.25" hidden="1">
      <c r="B713" s="73" t="str">
        <f t="shared" si="467"/>
        <v>2610500051005154</v>
      </c>
      <c r="C713" s="157">
        <v>2023</v>
      </c>
      <c r="D713" s="111">
        <v>15</v>
      </c>
      <c r="E713" s="111">
        <v>2</v>
      </c>
      <c r="F713" s="111">
        <v>6</v>
      </c>
      <c r="G713" s="111">
        <v>10</v>
      </c>
      <c r="H713" s="157">
        <v>5000</v>
      </c>
      <c r="I713" s="157">
        <v>5100</v>
      </c>
      <c r="J713" s="157">
        <v>515</v>
      </c>
      <c r="K713" s="112">
        <v>4</v>
      </c>
      <c r="L713" s="112"/>
      <c r="M713" s="113" t="s">
        <v>289</v>
      </c>
      <c r="N713" s="114">
        <f>IFERROR(VLOOKUP($B713,[5]MEX!$B$51:$S$1084,13,0),0)</f>
        <v>0</v>
      </c>
      <c r="O713" s="114">
        <f>IFERROR(VLOOKUP($B713,[5]MEX!$B$51:$S$1084,14,0),0)</f>
        <v>0</v>
      </c>
      <c r="P713" s="114">
        <f t="shared" si="456"/>
        <v>0</v>
      </c>
      <c r="Q713" s="115" t="s">
        <v>60</v>
      </c>
      <c r="R713" s="116">
        <f>IFERROR(VLOOKUP($B713,[5]MEX!$B$51:$S$1084,17,0),0)</f>
        <v>0</v>
      </c>
      <c r="S713" s="116">
        <f>IFERROR(VLOOKUP($B713,[5]MEX!$B$51:$S$1084,18,0),0)</f>
        <v>0</v>
      </c>
      <c r="T713" s="114">
        <v>0</v>
      </c>
      <c r="U713" s="114">
        <v>0</v>
      </c>
      <c r="V713" s="114">
        <v>0</v>
      </c>
      <c r="W713" s="114">
        <v>0</v>
      </c>
      <c r="X713" s="114">
        <v>0</v>
      </c>
      <c r="Y713" s="114">
        <v>0</v>
      </c>
      <c r="Z713" s="114">
        <v>0</v>
      </c>
      <c r="AA713" s="114">
        <v>0</v>
      </c>
      <c r="AB713" s="114">
        <f t="shared" si="501"/>
        <v>0</v>
      </c>
      <c r="AC713" s="114">
        <f t="shared" si="501"/>
        <v>0</v>
      </c>
      <c r="AD713" s="114">
        <f t="shared" si="486"/>
        <v>0</v>
      </c>
      <c r="AE713" s="114">
        <v>0</v>
      </c>
      <c r="AF713" s="114">
        <v>0</v>
      </c>
      <c r="AG713" s="114">
        <f t="shared" si="487"/>
        <v>0</v>
      </c>
      <c r="AH713" s="114">
        <v>0</v>
      </c>
      <c r="AI713" s="114">
        <v>0</v>
      </c>
      <c r="AJ713" s="114">
        <f t="shared" si="488"/>
        <v>0</v>
      </c>
      <c r="AK713" s="114">
        <v>0</v>
      </c>
      <c r="AL713" s="114">
        <v>0</v>
      </c>
      <c r="AM713" s="114">
        <f t="shared" si="489"/>
        <v>0</v>
      </c>
      <c r="AN713" s="114">
        <v>0</v>
      </c>
      <c r="AO713" s="114">
        <v>0</v>
      </c>
      <c r="AP713" s="114">
        <f t="shared" si="490"/>
        <v>0</v>
      </c>
      <c r="AQ713" s="114">
        <f t="shared" si="502"/>
        <v>0</v>
      </c>
      <c r="AR713" s="114">
        <f t="shared" si="502"/>
        <v>0</v>
      </c>
      <c r="AS713" s="114">
        <f t="shared" si="491"/>
        <v>0</v>
      </c>
      <c r="AT713" s="114">
        <f t="shared" si="503"/>
        <v>0</v>
      </c>
      <c r="AU713" s="114">
        <f t="shared" si="503"/>
        <v>0</v>
      </c>
      <c r="AV713" s="114">
        <v>0</v>
      </c>
      <c r="AW713" s="114">
        <v>0</v>
      </c>
      <c r="AX713" s="114">
        <v>0</v>
      </c>
      <c r="AY713" s="114">
        <v>0</v>
      </c>
      <c r="AZ713" s="114">
        <f t="shared" si="495"/>
        <v>0</v>
      </c>
      <c r="BA713" s="114">
        <f t="shared" si="495"/>
        <v>0</v>
      </c>
    </row>
    <row r="714" spans="2:53" ht="29.25" hidden="1">
      <c r="B714" s="73" t="str">
        <f t="shared" si="467"/>
        <v>2610500051005155</v>
      </c>
      <c r="C714" s="157">
        <v>2023</v>
      </c>
      <c r="D714" s="111">
        <v>15</v>
      </c>
      <c r="E714" s="111">
        <v>2</v>
      </c>
      <c r="F714" s="111">
        <v>6</v>
      </c>
      <c r="G714" s="111">
        <v>10</v>
      </c>
      <c r="H714" s="157">
        <v>5000</v>
      </c>
      <c r="I714" s="157">
        <v>5100</v>
      </c>
      <c r="J714" s="157">
        <v>515</v>
      </c>
      <c r="K714" s="112">
        <v>5</v>
      </c>
      <c r="L714" s="112"/>
      <c r="M714" s="113" t="s">
        <v>181</v>
      </c>
      <c r="N714" s="114">
        <f>IFERROR(VLOOKUP($B714,[5]MEX!$B$51:$S$1084,13,0),0)</f>
        <v>0</v>
      </c>
      <c r="O714" s="114">
        <f>IFERROR(VLOOKUP($B714,[5]MEX!$B$51:$S$1084,14,0),0)</f>
        <v>0</v>
      </c>
      <c r="P714" s="114">
        <f t="shared" si="456"/>
        <v>0</v>
      </c>
      <c r="Q714" s="115" t="s">
        <v>60</v>
      </c>
      <c r="R714" s="116">
        <f>IFERROR(VLOOKUP($B714,[5]MEX!$B$51:$S$1084,17,0),0)</f>
        <v>0</v>
      </c>
      <c r="S714" s="116">
        <f>IFERROR(VLOOKUP($B714,[5]MEX!$B$51:$S$1084,18,0),0)</f>
        <v>0</v>
      </c>
      <c r="T714" s="114">
        <v>0</v>
      </c>
      <c r="U714" s="114">
        <v>0</v>
      </c>
      <c r="V714" s="114">
        <v>0</v>
      </c>
      <c r="W714" s="114">
        <v>0</v>
      </c>
      <c r="X714" s="114">
        <v>0</v>
      </c>
      <c r="Y714" s="114">
        <v>0</v>
      </c>
      <c r="Z714" s="114">
        <v>0</v>
      </c>
      <c r="AA714" s="114">
        <v>0</v>
      </c>
      <c r="AB714" s="114">
        <f t="shared" si="501"/>
        <v>0</v>
      </c>
      <c r="AC714" s="114">
        <f t="shared" si="501"/>
        <v>0</v>
      </c>
      <c r="AD714" s="114">
        <f t="shared" si="486"/>
        <v>0</v>
      </c>
      <c r="AE714" s="114">
        <v>0</v>
      </c>
      <c r="AF714" s="114">
        <v>0</v>
      </c>
      <c r="AG714" s="114">
        <f t="shared" si="487"/>
        <v>0</v>
      </c>
      <c r="AH714" s="114">
        <v>0</v>
      </c>
      <c r="AI714" s="114">
        <v>0</v>
      </c>
      <c r="AJ714" s="114">
        <f t="shared" si="488"/>
        <v>0</v>
      </c>
      <c r="AK714" s="114">
        <v>0</v>
      </c>
      <c r="AL714" s="114">
        <v>0</v>
      </c>
      <c r="AM714" s="114">
        <f t="shared" si="489"/>
        <v>0</v>
      </c>
      <c r="AN714" s="114">
        <v>0</v>
      </c>
      <c r="AO714" s="114">
        <v>0</v>
      </c>
      <c r="AP714" s="114">
        <f t="shared" si="490"/>
        <v>0</v>
      </c>
      <c r="AQ714" s="114">
        <f t="shared" si="502"/>
        <v>0</v>
      </c>
      <c r="AR714" s="114">
        <f t="shared" si="502"/>
        <v>0</v>
      </c>
      <c r="AS714" s="114">
        <f t="shared" si="491"/>
        <v>0</v>
      </c>
      <c r="AT714" s="114">
        <f t="shared" si="503"/>
        <v>0</v>
      </c>
      <c r="AU714" s="114">
        <f t="shared" si="503"/>
        <v>0</v>
      </c>
      <c r="AV714" s="114">
        <v>0</v>
      </c>
      <c r="AW714" s="114">
        <v>0</v>
      </c>
      <c r="AX714" s="114">
        <v>0</v>
      </c>
      <c r="AY714" s="114">
        <v>0</v>
      </c>
      <c r="AZ714" s="114">
        <f t="shared" si="495"/>
        <v>0</v>
      </c>
      <c r="BA714" s="114">
        <f t="shared" si="495"/>
        <v>0</v>
      </c>
    </row>
    <row r="715" spans="2:53" ht="29.25" hidden="1">
      <c r="B715" s="73" t="str">
        <f t="shared" si="467"/>
        <v>2610500051005156</v>
      </c>
      <c r="C715" s="157">
        <v>2023</v>
      </c>
      <c r="D715" s="111">
        <v>15</v>
      </c>
      <c r="E715" s="111">
        <v>2</v>
      </c>
      <c r="F715" s="111">
        <v>6</v>
      </c>
      <c r="G715" s="111">
        <v>10</v>
      </c>
      <c r="H715" s="157">
        <v>5000</v>
      </c>
      <c r="I715" s="157">
        <v>5100</v>
      </c>
      <c r="J715" s="157">
        <v>515</v>
      </c>
      <c r="K715" s="112">
        <v>6</v>
      </c>
      <c r="L715" s="112"/>
      <c r="M715" s="113" t="s">
        <v>554</v>
      </c>
      <c r="N715" s="114">
        <f>IFERROR(VLOOKUP($B715,[5]MEX!$B$51:$S$1084,13,0),0)</f>
        <v>0</v>
      </c>
      <c r="O715" s="114">
        <f>IFERROR(VLOOKUP($B715,[5]MEX!$B$51:$S$1084,14,0),0)</f>
        <v>0</v>
      </c>
      <c r="P715" s="114">
        <f t="shared" si="456"/>
        <v>0</v>
      </c>
      <c r="Q715" s="115" t="s">
        <v>60</v>
      </c>
      <c r="R715" s="116">
        <f>IFERROR(VLOOKUP($B715,[5]MEX!$B$51:$S$1084,17,0),0)</f>
        <v>0</v>
      </c>
      <c r="S715" s="116">
        <f>IFERROR(VLOOKUP($B715,[5]MEX!$B$51:$S$1084,18,0),0)</f>
        <v>0</v>
      </c>
      <c r="T715" s="114">
        <v>0</v>
      </c>
      <c r="U715" s="114">
        <v>0</v>
      </c>
      <c r="V715" s="114">
        <v>0</v>
      </c>
      <c r="W715" s="114">
        <v>0</v>
      </c>
      <c r="X715" s="114">
        <v>0</v>
      </c>
      <c r="Y715" s="114">
        <v>0</v>
      </c>
      <c r="Z715" s="114">
        <v>0</v>
      </c>
      <c r="AA715" s="114">
        <v>0</v>
      </c>
      <c r="AB715" s="114">
        <f t="shared" si="501"/>
        <v>0</v>
      </c>
      <c r="AC715" s="114">
        <f t="shared" si="501"/>
        <v>0</v>
      </c>
      <c r="AD715" s="114">
        <f t="shared" si="486"/>
        <v>0</v>
      </c>
      <c r="AE715" s="114">
        <v>0</v>
      </c>
      <c r="AF715" s="114">
        <v>0</v>
      </c>
      <c r="AG715" s="114">
        <f t="shared" si="487"/>
        <v>0</v>
      </c>
      <c r="AH715" s="114">
        <v>0</v>
      </c>
      <c r="AI715" s="114">
        <v>0</v>
      </c>
      <c r="AJ715" s="114">
        <f t="shared" si="488"/>
        <v>0</v>
      </c>
      <c r="AK715" s="114">
        <v>0</v>
      </c>
      <c r="AL715" s="114">
        <v>0</v>
      </c>
      <c r="AM715" s="114">
        <f t="shared" si="489"/>
        <v>0</v>
      </c>
      <c r="AN715" s="114">
        <v>0</v>
      </c>
      <c r="AO715" s="114">
        <v>0</v>
      </c>
      <c r="AP715" s="114">
        <f t="shared" si="490"/>
        <v>0</v>
      </c>
      <c r="AQ715" s="114">
        <f t="shared" si="502"/>
        <v>0</v>
      </c>
      <c r="AR715" s="114">
        <f t="shared" si="502"/>
        <v>0</v>
      </c>
      <c r="AS715" s="114">
        <f t="shared" si="491"/>
        <v>0</v>
      </c>
      <c r="AT715" s="114">
        <f t="shared" si="503"/>
        <v>0</v>
      </c>
      <c r="AU715" s="114">
        <f t="shared" si="503"/>
        <v>0</v>
      </c>
      <c r="AV715" s="114">
        <v>0</v>
      </c>
      <c r="AW715" s="114">
        <v>0</v>
      </c>
      <c r="AX715" s="114">
        <v>0</v>
      </c>
      <c r="AY715" s="114">
        <v>0</v>
      </c>
      <c r="AZ715" s="114">
        <f t="shared" si="495"/>
        <v>0</v>
      </c>
      <c r="BA715" s="114">
        <f t="shared" si="495"/>
        <v>0</v>
      </c>
    </row>
    <row r="716" spans="2:53" ht="29.25" hidden="1">
      <c r="B716" s="73" t="str">
        <f t="shared" si="467"/>
        <v>2610500051005157</v>
      </c>
      <c r="C716" s="157">
        <v>2023</v>
      </c>
      <c r="D716" s="111">
        <v>15</v>
      </c>
      <c r="E716" s="111">
        <v>2</v>
      </c>
      <c r="F716" s="111">
        <v>6</v>
      </c>
      <c r="G716" s="111">
        <v>10</v>
      </c>
      <c r="H716" s="157">
        <v>5000</v>
      </c>
      <c r="I716" s="157">
        <v>5100</v>
      </c>
      <c r="J716" s="157">
        <v>515</v>
      </c>
      <c r="K716" s="112">
        <v>7</v>
      </c>
      <c r="L716" s="112"/>
      <c r="M716" s="113" t="s">
        <v>257</v>
      </c>
      <c r="N716" s="114">
        <f>IFERROR(VLOOKUP($B716,[5]MEX!$B$51:$S$1084,13,0),0)</f>
        <v>0</v>
      </c>
      <c r="O716" s="114">
        <f>IFERROR(VLOOKUP($B716,[5]MEX!$B$51:$S$1084,14,0),0)</f>
        <v>0</v>
      </c>
      <c r="P716" s="114">
        <f t="shared" ref="P716:P781" si="504">+O716+N716</f>
        <v>0</v>
      </c>
      <c r="Q716" s="115" t="s">
        <v>60</v>
      </c>
      <c r="R716" s="116">
        <f>IFERROR(VLOOKUP($B716,[5]MEX!$B$51:$S$1084,17,0),0)</f>
        <v>0</v>
      </c>
      <c r="S716" s="116">
        <f>IFERROR(VLOOKUP($B716,[5]MEX!$B$51:$S$1084,18,0),0)</f>
        <v>0</v>
      </c>
      <c r="T716" s="114">
        <v>0</v>
      </c>
      <c r="U716" s="114">
        <v>0</v>
      </c>
      <c r="V716" s="114">
        <v>0</v>
      </c>
      <c r="W716" s="114">
        <v>0</v>
      </c>
      <c r="X716" s="114">
        <v>0</v>
      </c>
      <c r="Y716" s="114">
        <v>0</v>
      </c>
      <c r="Z716" s="114">
        <v>0</v>
      </c>
      <c r="AA716" s="114">
        <v>0</v>
      </c>
      <c r="AB716" s="114">
        <f t="shared" si="501"/>
        <v>0</v>
      </c>
      <c r="AC716" s="114">
        <f t="shared" si="501"/>
        <v>0</v>
      </c>
      <c r="AD716" s="114">
        <f t="shared" si="486"/>
        <v>0</v>
      </c>
      <c r="AE716" s="114">
        <v>0</v>
      </c>
      <c r="AF716" s="114">
        <v>0</v>
      </c>
      <c r="AG716" s="114">
        <f t="shared" si="487"/>
        <v>0</v>
      </c>
      <c r="AH716" s="114">
        <v>0</v>
      </c>
      <c r="AI716" s="114">
        <v>0</v>
      </c>
      <c r="AJ716" s="114">
        <f t="shared" si="488"/>
        <v>0</v>
      </c>
      <c r="AK716" s="114">
        <v>0</v>
      </c>
      <c r="AL716" s="114">
        <v>0</v>
      </c>
      <c r="AM716" s="114">
        <f t="shared" si="489"/>
        <v>0</v>
      </c>
      <c r="AN716" s="114">
        <v>0</v>
      </c>
      <c r="AO716" s="114">
        <v>0</v>
      </c>
      <c r="AP716" s="114">
        <f t="shared" si="490"/>
        <v>0</v>
      </c>
      <c r="AQ716" s="114">
        <f t="shared" si="502"/>
        <v>0</v>
      </c>
      <c r="AR716" s="114">
        <f t="shared" si="502"/>
        <v>0</v>
      </c>
      <c r="AS716" s="114">
        <f t="shared" si="491"/>
        <v>0</v>
      </c>
      <c r="AT716" s="114">
        <f t="shared" si="503"/>
        <v>0</v>
      </c>
      <c r="AU716" s="114">
        <f t="shared" si="503"/>
        <v>0</v>
      </c>
      <c r="AV716" s="114">
        <v>0</v>
      </c>
      <c r="AW716" s="114">
        <v>0</v>
      </c>
      <c r="AX716" s="114">
        <v>0</v>
      </c>
      <c r="AY716" s="114">
        <v>0</v>
      </c>
      <c r="AZ716" s="114">
        <f t="shared" si="495"/>
        <v>0</v>
      </c>
      <c r="BA716" s="114">
        <f t="shared" si="495"/>
        <v>0</v>
      </c>
    </row>
    <row r="717" spans="2:53" ht="29.25" hidden="1">
      <c r="B717" s="73" t="str">
        <f t="shared" si="467"/>
        <v>2610500051005158</v>
      </c>
      <c r="C717" s="157">
        <v>2023</v>
      </c>
      <c r="D717" s="111">
        <v>15</v>
      </c>
      <c r="E717" s="111">
        <v>2</v>
      </c>
      <c r="F717" s="111">
        <v>6</v>
      </c>
      <c r="G717" s="111">
        <v>10</v>
      </c>
      <c r="H717" s="157">
        <v>5000</v>
      </c>
      <c r="I717" s="157">
        <v>5100</v>
      </c>
      <c r="J717" s="157">
        <v>515</v>
      </c>
      <c r="K717" s="112">
        <v>8</v>
      </c>
      <c r="L717" s="112"/>
      <c r="M717" s="113" t="s">
        <v>555</v>
      </c>
      <c r="N717" s="114">
        <f>IFERROR(VLOOKUP($B717,[5]MEX!$B$51:$S$1084,13,0),0)</f>
        <v>0</v>
      </c>
      <c r="O717" s="114">
        <f>IFERROR(VLOOKUP($B717,[5]MEX!$B$51:$S$1084,14,0),0)</f>
        <v>0</v>
      </c>
      <c r="P717" s="114">
        <f t="shared" si="504"/>
        <v>0</v>
      </c>
      <c r="Q717" s="115" t="s">
        <v>60</v>
      </c>
      <c r="R717" s="116">
        <f>IFERROR(VLOOKUP($B717,[5]MEX!$B$51:$S$1084,17,0),0)</f>
        <v>0</v>
      </c>
      <c r="S717" s="116">
        <f>IFERROR(VLOOKUP($B717,[5]MEX!$B$51:$S$1084,18,0),0)</f>
        <v>0</v>
      </c>
      <c r="T717" s="114">
        <v>0</v>
      </c>
      <c r="U717" s="114">
        <v>0</v>
      </c>
      <c r="V717" s="114">
        <v>0</v>
      </c>
      <c r="W717" s="114">
        <v>0</v>
      </c>
      <c r="X717" s="114">
        <v>0</v>
      </c>
      <c r="Y717" s="114">
        <v>0</v>
      </c>
      <c r="Z717" s="114">
        <v>0</v>
      </c>
      <c r="AA717" s="114">
        <v>0</v>
      </c>
      <c r="AB717" s="114">
        <f t="shared" si="501"/>
        <v>0</v>
      </c>
      <c r="AC717" s="114">
        <f t="shared" si="501"/>
        <v>0</v>
      </c>
      <c r="AD717" s="114">
        <f t="shared" si="486"/>
        <v>0</v>
      </c>
      <c r="AE717" s="114">
        <v>0</v>
      </c>
      <c r="AF717" s="114">
        <v>0</v>
      </c>
      <c r="AG717" s="114">
        <f t="shared" si="487"/>
        <v>0</v>
      </c>
      <c r="AH717" s="114">
        <v>0</v>
      </c>
      <c r="AI717" s="114">
        <v>0</v>
      </c>
      <c r="AJ717" s="114">
        <f t="shared" si="488"/>
        <v>0</v>
      </c>
      <c r="AK717" s="114">
        <v>0</v>
      </c>
      <c r="AL717" s="114">
        <v>0</v>
      </c>
      <c r="AM717" s="114">
        <f t="shared" si="489"/>
        <v>0</v>
      </c>
      <c r="AN717" s="114">
        <v>0</v>
      </c>
      <c r="AO717" s="114">
        <v>0</v>
      </c>
      <c r="AP717" s="114">
        <f t="shared" si="490"/>
        <v>0</v>
      </c>
      <c r="AQ717" s="114">
        <f t="shared" si="502"/>
        <v>0</v>
      </c>
      <c r="AR717" s="114">
        <f t="shared" si="502"/>
        <v>0</v>
      </c>
      <c r="AS717" s="114">
        <f t="shared" si="491"/>
        <v>0</v>
      </c>
      <c r="AT717" s="114">
        <f t="shared" si="503"/>
        <v>0</v>
      </c>
      <c r="AU717" s="114">
        <f t="shared" si="503"/>
        <v>0</v>
      </c>
      <c r="AV717" s="114">
        <v>0</v>
      </c>
      <c r="AW717" s="114">
        <v>0</v>
      </c>
      <c r="AX717" s="114">
        <v>0</v>
      </c>
      <c r="AY717" s="114">
        <v>0</v>
      </c>
      <c r="AZ717" s="114">
        <f t="shared" si="495"/>
        <v>0</v>
      </c>
      <c r="BA717" s="114">
        <f t="shared" si="495"/>
        <v>0</v>
      </c>
    </row>
    <row r="718" spans="2:53" ht="29.25" hidden="1">
      <c r="B718" s="73" t="str">
        <f t="shared" si="467"/>
        <v>2610500051005159</v>
      </c>
      <c r="C718" s="157">
        <v>2023</v>
      </c>
      <c r="D718" s="111">
        <v>15</v>
      </c>
      <c r="E718" s="111">
        <v>2</v>
      </c>
      <c r="F718" s="111">
        <v>6</v>
      </c>
      <c r="G718" s="111">
        <v>10</v>
      </c>
      <c r="H718" s="157">
        <v>5000</v>
      </c>
      <c r="I718" s="157">
        <v>5100</v>
      </c>
      <c r="J718" s="157">
        <v>515</v>
      </c>
      <c r="K718" s="112">
        <v>9</v>
      </c>
      <c r="L718" s="112"/>
      <c r="M718" s="113" t="s">
        <v>192</v>
      </c>
      <c r="N718" s="114">
        <f>IFERROR(VLOOKUP($B718,[5]MEX!$B$51:$S$1084,13,0),0)</f>
        <v>0</v>
      </c>
      <c r="O718" s="114">
        <f>IFERROR(VLOOKUP($B718,[5]MEX!$B$51:$S$1084,14,0),0)</f>
        <v>0</v>
      </c>
      <c r="P718" s="114">
        <f t="shared" si="504"/>
        <v>0</v>
      </c>
      <c r="Q718" s="115" t="s">
        <v>60</v>
      </c>
      <c r="R718" s="116">
        <f>IFERROR(VLOOKUP($B718,[5]MEX!$B$51:$S$1084,17,0),0)</f>
        <v>0</v>
      </c>
      <c r="S718" s="116">
        <f>IFERROR(VLOOKUP($B718,[5]MEX!$B$51:$S$1084,18,0),0)</f>
        <v>0</v>
      </c>
      <c r="T718" s="114">
        <v>0</v>
      </c>
      <c r="U718" s="114">
        <v>0</v>
      </c>
      <c r="V718" s="114">
        <v>0</v>
      </c>
      <c r="W718" s="114">
        <v>0</v>
      </c>
      <c r="X718" s="114">
        <v>0</v>
      </c>
      <c r="Y718" s="114">
        <v>0</v>
      </c>
      <c r="Z718" s="114">
        <v>0</v>
      </c>
      <c r="AA718" s="114">
        <v>0</v>
      </c>
      <c r="AB718" s="114">
        <f t="shared" si="501"/>
        <v>0</v>
      </c>
      <c r="AC718" s="114">
        <f t="shared" si="501"/>
        <v>0</v>
      </c>
      <c r="AD718" s="114">
        <f t="shared" si="486"/>
        <v>0</v>
      </c>
      <c r="AE718" s="114">
        <v>0</v>
      </c>
      <c r="AF718" s="114">
        <v>0</v>
      </c>
      <c r="AG718" s="114">
        <f t="shared" si="487"/>
        <v>0</v>
      </c>
      <c r="AH718" s="114">
        <v>0</v>
      </c>
      <c r="AI718" s="114">
        <v>0</v>
      </c>
      <c r="AJ718" s="114">
        <f t="shared" si="488"/>
        <v>0</v>
      </c>
      <c r="AK718" s="114">
        <v>0</v>
      </c>
      <c r="AL718" s="114">
        <v>0</v>
      </c>
      <c r="AM718" s="114">
        <f t="shared" si="489"/>
        <v>0</v>
      </c>
      <c r="AN718" s="114">
        <v>0</v>
      </c>
      <c r="AO718" s="114">
        <v>0</v>
      </c>
      <c r="AP718" s="114">
        <f t="shared" si="490"/>
        <v>0</v>
      </c>
      <c r="AQ718" s="114">
        <f t="shared" si="502"/>
        <v>0</v>
      </c>
      <c r="AR718" s="114">
        <f t="shared" si="502"/>
        <v>0</v>
      </c>
      <c r="AS718" s="114">
        <f t="shared" si="491"/>
        <v>0</v>
      </c>
      <c r="AT718" s="114">
        <f t="shared" si="503"/>
        <v>0</v>
      </c>
      <c r="AU718" s="114">
        <f t="shared" si="503"/>
        <v>0</v>
      </c>
      <c r="AV718" s="114">
        <v>0</v>
      </c>
      <c r="AW718" s="114">
        <v>0</v>
      </c>
      <c r="AX718" s="114">
        <v>0</v>
      </c>
      <c r="AY718" s="114">
        <v>0</v>
      </c>
      <c r="AZ718" s="114">
        <f t="shared" si="495"/>
        <v>0</v>
      </c>
      <c r="BA718" s="114">
        <f t="shared" si="495"/>
        <v>0</v>
      </c>
    </row>
    <row r="719" spans="2:53" ht="29.25" hidden="1">
      <c r="B719" s="73" t="str">
        <f t="shared" si="467"/>
        <v>261050005100519</v>
      </c>
      <c r="C719" s="105">
        <v>2023</v>
      </c>
      <c r="D719" s="105">
        <v>15</v>
      </c>
      <c r="E719" s="105">
        <v>2</v>
      </c>
      <c r="F719" s="105">
        <v>6</v>
      </c>
      <c r="G719" s="105">
        <v>10</v>
      </c>
      <c r="H719" s="105">
        <v>5000</v>
      </c>
      <c r="I719" s="105">
        <v>5100</v>
      </c>
      <c r="J719" s="105">
        <v>519</v>
      </c>
      <c r="K719" s="106"/>
      <c r="L719" s="106"/>
      <c r="M719" s="199" t="s">
        <v>193</v>
      </c>
      <c r="N719" s="200">
        <f>SUM(N720:N721)</f>
        <v>0</v>
      </c>
      <c r="O719" s="200">
        <f>SUM(O720:O721)</f>
        <v>0</v>
      </c>
      <c r="P719" s="200">
        <f t="shared" si="504"/>
        <v>0</v>
      </c>
      <c r="Q719" s="208"/>
      <c r="R719" s="106"/>
      <c r="S719" s="106"/>
      <c r="T719" s="200">
        <f>SUM(T720:T721)</f>
        <v>0</v>
      </c>
      <c r="U719" s="200">
        <f t="shared" ref="U719:AC719" si="505">SUM(U720:U721)</f>
        <v>0</v>
      </c>
      <c r="V719" s="200">
        <f t="shared" si="505"/>
        <v>0</v>
      </c>
      <c r="W719" s="200">
        <f t="shared" si="505"/>
        <v>0</v>
      </c>
      <c r="X719" s="200">
        <f t="shared" si="505"/>
        <v>0</v>
      </c>
      <c r="Y719" s="200">
        <f t="shared" si="505"/>
        <v>0</v>
      </c>
      <c r="Z719" s="200">
        <f t="shared" si="505"/>
        <v>0</v>
      </c>
      <c r="AA719" s="200">
        <f t="shared" si="505"/>
        <v>0</v>
      </c>
      <c r="AB719" s="200">
        <f t="shared" si="505"/>
        <v>0</v>
      </c>
      <c r="AC719" s="200">
        <f t="shared" si="505"/>
        <v>0</v>
      </c>
      <c r="AD719" s="200">
        <f t="shared" si="486"/>
        <v>0</v>
      </c>
      <c r="AE719" s="200">
        <f>SUM(AE720:AE721)</f>
        <v>0</v>
      </c>
      <c r="AF719" s="200">
        <f>SUM(AF720:AF721)</f>
        <v>0</v>
      </c>
      <c r="AG719" s="200">
        <f t="shared" si="487"/>
        <v>0</v>
      </c>
      <c r="AH719" s="200">
        <f>SUM(AH720:AH721)</f>
        <v>0</v>
      </c>
      <c r="AI719" s="200">
        <f>SUM(AI720:AI721)</f>
        <v>0</v>
      </c>
      <c r="AJ719" s="200">
        <f t="shared" si="488"/>
        <v>0</v>
      </c>
      <c r="AK719" s="200">
        <f>SUM(AK720:AK721)</f>
        <v>0</v>
      </c>
      <c r="AL719" s="200">
        <f>SUM(AL720:AL721)</f>
        <v>0</v>
      </c>
      <c r="AM719" s="200">
        <f t="shared" si="489"/>
        <v>0</v>
      </c>
      <c r="AN719" s="200">
        <f>SUM(AN720:AN721)</f>
        <v>0</v>
      </c>
      <c r="AO719" s="200">
        <f>SUM(AO720:AO721)</f>
        <v>0</v>
      </c>
      <c r="AP719" s="200">
        <f t="shared" si="490"/>
        <v>0</v>
      </c>
      <c r="AQ719" s="200">
        <f>SUM(AQ720:AQ721)</f>
        <v>0</v>
      </c>
      <c r="AR719" s="200">
        <f>SUM(AR720:AR721)</f>
        <v>0</v>
      </c>
      <c r="AS719" s="200">
        <f t="shared" si="491"/>
        <v>0</v>
      </c>
      <c r="AT719" s="200"/>
      <c r="AU719" s="200"/>
      <c r="AV719" s="200"/>
      <c r="AW719" s="200"/>
      <c r="AX719" s="200"/>
      <c r="AY719" s="200"/>
      <c r="AZ719" s="200"/>
      <c r="BA719" s="200"/>
    </row>
    <row r="720" spans="2:53" ht="29.25" hidden="1">
      <c r="B720" s="73" t="str">
        <f t="shared" si="467"/>
        <v>2610500051005191</v>
      </c>
      <c r="C720" s="157">
        <v>2023</v>
      </c>
      <c r="D720" s="111">
        <v>15</v>
      </c>
      <c r="E720" s="111">
        <v>2</v>
      </c>
      <c r="F720" s="111">
        <v>6</v>
      </c>
      <c r="G720" s="111">
        <v>10</v>
      </c>
      <c r="H720" s="157">
        <v>5000</v>
      </c>
      <c r="I720" s="157">
        <v>5100</v>
      </c>
      <c r="J720" s="157">
        <v>519</v>
      </c>
      <c r="K720" s="112">
        <v>1</v>
      </c>
      <c r="L720" s="112"/>
      <c r="M720" s="113" t="s">
        <v>261</v>
      </c>
      <c r="N720" s="114">
        <f>IFERROR(VLOOKUP($B720,[5]MEX!$B$51:$S$1084,13,0),0)</f>
        <v>0</v>
      </c>
      <c r="O720" s="114">
        <f>IFERROR(VLOOKUP($B720,[5]MEX!$B$51:$S$1084,14,0),0)</f>
        <v>0</v>
      </c>
      <c r="P720" s="114">
        <f t="shared" si="504"/>
        <v>0</v>
      </c>
      <c r="Q720" s="135" t="s">
        <v>60</v>
      </c>
      <c r="R720" s="116">
        <f>IFERROR(VLOOKUP($B720,[5]MEX!$B$51:$S$1084,17,0),0)</f>
        <v>0</v>
      </c>
      <c r="S720" s="116">
        <f>IFERROR(VLOOKUP($B720,[5]MEX!$B$51:$S$1084,18,0),0)</f>
        <v>0</v>
      </c>
      <c r="T720" s="114">
        <v>0</v>
      </c>
      <c r="U720" s="114">
        <v>0</v>
      </c>
      <c r="V720" s="114">
        <v>0</v>
      </c>
      <c r="W720" s="114">
        <v>0</v>
      </c>
      <c r="X720" s="114">
        <v>0</v>
      </c>
      <c r="Y720" s="114">
        <v>0</v>
      </c>
      <c r="Z720" s="114">
        <v>0</v>
      </c>
      <c r="AA720" s="114">
        <v>0</v>
      </c>
      <c r="AB720" s="114">
        <f>N720+T720-X720</f>
        <v>0</v>
      </c>
      <c r="AC720" s="114">
        <f>O720+U720-Y720</f>
        <v>0</v>
      </c>
      <c r="AD720" s="114">
        <f t="shared" si="486"/>
        <v>0</v>
      </c>
      <c r="AE720" s="114">
        <v>0</v>
      </c>
      <c r="AF720" s="114">
        <v>0</v>
      </c>
      <c r="AG720" s="114">
        <f t="shared" si="487"/>
        <v>0</v>
      </c>
      <c r="AH720" s="114">
        <v>0</v>
      </c>
      <c r="AI720" s="114">
        <v>0</v>
      </c>
      <c r="AJ720" s="114">
        <f t="shared" si="488"/>
        <v>0</v>
      </c>
      <c r="AK720" s="114">
        <v>0</v>
      </c>
      <c r="AL720" s="114">
        <v>0</v>
      </c>
      <c r="AM720" s="114">
        <f t="shared" si="489"/>
        <v>0</v>
      </c>
      <c r="AN720" s="114">
        <v>0</v>
      </c>
      <c r="AO720" s="114">
        <v>0</v>
      </c>
      <c r="AP720" s="114">
        <f t="shared" si="490"/>
        <v>0</v>
      </c>
      <c r="AQ720" s="114">
        <f>AB720-AE720-AH720-AK720-AN720</f>
        <v>0</v>
      </c>
      <c r="AR720" s="114">
        <f>AC720-AF720-AI720-AL720-AO720</f>
        <v>0</v>
      </c>
      <c r="AS720" s="114">
        <f t="shared" si="491"/>
        <v>0</v>
      </c>
      <c r="AT720" s="114">
        <f>R720+V720-Z720</f>
        <v>0</v>
      </c>
      <c r="AU720" s="114">
        <f>S720+W720-AA720</f>
        <v>0</v>
      </c>
      <c r="AV720" s="114">
        <v>0</v>
      </c>
      <c r="AW720" s="114">
        <v>0</v>
      </c>
      <c r="AX720" s="114">
        <v>0</v>
      </c>
      <c r="AY720" s="114">
        <v>0</v>
      </c>
      <c r="AZ720" s="114">
        <f t="shared" si="495"/>
        <v>0</v>
      </c>
      <c r="BA720" s="114">
        <f t="shared" si="495"/>
        <v>0</v>
      </c>
    </row>
    <row r="721" spans="2:53" ht="29.25" hidden="1">
      <c r="B721" s="73" t="str">
        <f t="shared" si="467"/>
        <v>2610500051005192</v>
      </c>
      <c r="C721" s="157">
        <v>2023</v>
      </c>
      <c r="D721" s="111">
        <v>15</v>
      </c>
      <c r="E721" s="111">
        <v>2</v>
      </c>
      <c r="F721" s="111">
        <v>6</v>
      </c>
      <c r="G721" s="111">
        <v>10</v>
      </c>
      <c r="H721" s="157">
        <v>5000</v>
      </c>
      <c r="I721" s="157">
        <v>5100</v>
      </c>
      <c r="J721" s="157">
        <v>519</v>
      </c>
      <c r="K721" s="112">
        <v>2</v>
      </c>
      <c r="L721" s="112"/>
      <c r="M721" s="113" t="s">
        <v>556</v>
      </c>
      <c r="N721" s="114">
        <f>IFERROR(VLOOKUP($B721,[5]MEX!$B$51:$S$1084,13,0),0)</f>
        <v>0</v>
      </c>
      <c r="O721" s="114">
        <f>IFERROR(VLOOKUP($B721,[5]MEX!$B$51:$S$1084,14,0),0)</f>
        <v>0</v>
      </c>
      <c r="P721" s="114">
        <f t="shared" si="504"/>
        <v>0</v>
      </c>
      <c r="Q721" s="135" t="s">
        <v>60</v>
      </c>
      <c r="R721" s="116">
        <f>IFERROR(VLOOKUP($B721,[5]MEX!$B$51:$S$1084,17,0),0)</f>
        <v>0</v>
      </c>
      <c r="S721" s="116">
        <f>IFERROR(VLOOKUP($B721,[5]MEX!$B$51:$S$1084,18,0),0)</f>
        <v>0</v>
      </c>
      <c r="T721" s="114">
        <v>0</v>
      </c>
      <c r="U721" s="114">
        <v>0</v>
      </c>
      <c r="V721" s="114">
        <v>0</v>
      </c>
      <c r="W721" s="114">
        <v>0</v>
      </c>
      <c r="X721" s="114">
        <v>0</v>
      </c>
      <c r="Y721" s="114">
        <v>0</v>
      </c>
      <c r="Z721" s="114">
        <v>0</v>
      </c>
      <c r="AA721" s="114">
        <v>0</v>
      </c>
      <c r="AB721" s="114">
        <f>N721+T721-X721</f>
        <v>0</v>
      </c>
      <c r="AC721" s="114">
        <f>O721+U721-Y721</f>
        <v>0</v>
      </c>
      <c r="AD721" s="114">
        <f t="shared" si="486"/>
        <v>0</v>
      </c>
      <c r="AE721" s="114">
        <v>0</v>
      </c>
      <c r="AF721" s="114">
        <v>0</v>
      </c>
      <c r="AG721" s="114">
        <f t="shared" si="487"/>
        <v>0</v>
      </c>
      <c r="AH721" s="114">
        <v>0</v>
      </c>
      <c r="AI721" s="114">
        <v>0</v>
      </c>
      <c r="AJ721" s="114">
        <f t="shared" si="488"/>
        <v>0</v>
      </c>
      <c r="AK721" s="114">
        <v>0</v>
      </c>
      <c r="AL721" s="114">
        <v>0</v>
      </c>
      <c r="AM721" s="114">
        <f t="shared" si="489"/>
        <v>0</v>
      </c>
      <c r="AN721" s="114">
        <v>0</v>
      </c>
      <c r="AO721" s="114">
        <v>0</v>
      </c>
      <c r="AP721" s="114">
        <f t="shared" si="490"/>
        <v>0</v>
      </c>
      <c r="AQ721" s="114">
        <f>AB721-AE721-AH721-AK721-AN721</f>
        <v>0</v>
      </c>
      <c r="AR721" s="114">
        <f>AC721-AF721-AI721-AL721-AO721</f>
        <v>0</v>
      </c>
      <c r="AS721" s="114">
        <f t="shared" si="491"/>
        <v>0</v>
      </c>
      <c r="AT721" s="114">
        <f>R721+V721-Z721</f>
        <v>0</v>
      </c>
      <c r="AU721" s="114">
        <f>S721+W721-AA721</f>
        <v>0</v>
      </c>
      <c r="AV721" s="114">
        <v>0</v>
      </c>
      <c r="AW721" s="114">
        <v>0</v>
      </c>
      <c r="AX721" s="114">
        <v>0</v>
      </c>
      <c r="AY721" s="114">
        <v>0</v>
      </c>
      <c r="AZ721" s="114">
        <f t="shared" si="495"/>
        <v>0</v>
      </c>
      <c r="BA721" s="114">
        <f t="shared" si="495"/>
        <v>0</v>
      </c>
    </row>
    <row r="722" spans="2:53" ht="29.25" hidden="1">
      <c r="B722" s="73" t="str">
        <f t="shared" si="467"/>
        <v>261050005200</v>
      </c>
      <c r="C722" s="99">
        <v>2023</v>
      </c>
      <c r="D722" s="99">
        <v>15</v>
      </c>
      <c r="E722" s="99">
        <v>2</v>
      </c>
      <c r="F722" s="99">
        <v>6</v>
      </c>
      <c r="G722" s="99">
        <v>10</v>
      </c>
      <c r="H722" s="99">
        <v>5000</v>
      </c>
      <c r="I722" s="99">
        <v>5200</v>
      </c>
      <c r="J722" s="99"/>
      <c r="K722" s="100" t="s">
        <v>46</v>
      </c>
      <c r="L722" s="100"/>
      <c r="M722" s="151" t="s">
        <v>134</v>
      </c>
      <c r="N722" s="152">
        <f>+N723+N725+N731</f>
        <v>0</v>
      </c>
      <c r="O722" s="152">
        <f>+O723+O725+O731</f>
        <v>0</v>
      </c>
      <c r="P722" s="152">
        <f t="shared" si="504"/>
        <v>0</v>
      </c>
      <c r="Q722" s="207"/>
      <c r="R722" s="206"/>
      <c r="S722" s="206"/>
      <c r="T722" s="152">
        <f t="shared" ref="T722:AC722" si="506">+T723+T725+T731</f>
        <v>0</v>
      </c>
      <c r="U722" s="152">
        <f t="shared" si="506"/>
        <v>0</v>
      </c>
      <c r="V722" s="152">
        <f t="shared" si="506"/>
        <v>0</v>
      </c>
      <c r="W722" s="152">
        <f t="shared" si="506"/>
        <v>0</v>
      </c>
      <c r="X722" s="152">
        <f t="shared" si="506"/>
        <v>0</v>
      </c>
      <c r="Y722" s="152">
        <f t="shared" si="506"/>
        <v>0</v>
      </c>
      <c r="Z722" s="152">
        <f t="shared" si="506"/>
        <v>0</v>
      </c>
      <c r="AA722" s="152">
        <f t="shared" si="506"/>
        <v>0</v>
      </c>
      <c r="AB722" s="152">
        <f t="shared" si="506"/>
        <v>0</v>
      </c>
      <c r="AC722" s="152">
        <f t="shared" si="506"/>
        <v>0</v>
      </c>
      <c r="AD722" s="152">
        <f t="shared" si="486"/>
        <v>0</v>
      </c>
      <c r="AE722" s="152">
        <f>+AE723+AE725+AE731</f>
        <v>0</v>
      </c>
      <c r="AF722" s="152">
        <f>+AF723+AF725+AF731</f>
        <v>0</v>
      </c>
      <c r="AG722" s="152">
        <f t="shared" si="487"/>
        <v>0</v>
      </c>
      <c r="AH722" s="152">
        <f>+AH723+AH725+AH731</f>
        <v>0</v>
      </c>
      <c r="AI722" s="152">
        <f>+AI723+AI725+AI731</f>
        <v>0</v>
      </c>
      <c r="AJ722" s="152">
        <f t="shared" si="488"/>
        <v>0</v>
      </c>
      <c r="AK722" s="152">
        <f>+AK723+AK725+AK731</f>
        <v>0</v>
      </c>
      <c r="AL722" s="152">
        <f>+AL723+AL725+AL731</f>
        <v>0</v>
      </c>
      <c r="AM722" s="152">
        <f t="shared" si="489"/>
        <v>0</v>
      </c>
      <c r="AN722" s="152">
        <f>+AN723+AN725+AN731</f>
        <v>0</v>
      </c>
      <c r="AO722" s="152">
        <f>+AO723+AO725+AO731</f>
        <v>0</v>
      </c>
      <c r="AP722" s="152">
        <f t="shared" si="490"/>
        <v>0</v>
      </c>
      <c r="AQ722" s="152">
        <f>+AQ723+AQ725+AQ731</f>
        <v>0</v>
      </c>
      <c r="AR722" s="152">
        <f>+AR723+AR725+AR731</f>
        <v>0</v>
      </c>
      <c r="AS722" s="152">
        <f t="shared" si="491"/>
        <v>0</v>
      </c>
      <c r="AT722" s="152"/>
      <c r="AU722" s="152"/>
      <c r="AV722" s="152"/>
      <c r="AW722" s="152"/>
      <c r="AX722" s="152"/>
      <c r="AY722" s="152"/>
      <c r="AZ722" s="152"/>
      <c r="BA722" s="152"/>
    </row>
    <row r="723" spans="2:53" ht="29.25" hidden="1">
      <c r="B723" s="73" t="str">
        <f t="shared" si="467"/>
        <v>261050005200521</v>
      </c>
      <c r="C723" s="105">
        <v>2023</v>
      </c>
      <c r="D723" s="105">
        <v>15</v>
      </c>
      <c r="E723" s="105">
        <v>2</v>
      </c>
      <c r="F723" s="105">
        <v>6</v>
      </c>
      <c r="G723" s="105">
        <v>10</v>
      </c>
      <c r="H723" s="105">
        <v>5000</v>
      </c>
      <c r="I723" s="105">
        <v>5200</v>
      </c>
      <c r="J723" s="105">
        <v>521</v>
      </c>
      <c r="K723" s="106"/>
      <c r="L723" s="106"/>
      <c r="M723" s="199" t="s">
        <v>196</v>
      </c>
      <c r="N723" s="200">
        <f>+N724</f>
        <v>0</v>
      </c>
      <c r="O723" s="200">
        <f>+O724</f>
        <v>0</v>
      </c>
      <c r="P723" s="200">
        <f t="shared" si="504"/>
        <v>0</v>
      </c>
      <c r="Q723" s="208"/>
      <c r="R723" s="106"/>
      <c r="S723" s="106"/>
      <c r="T723" s="200">
        <f>+T724</f>
        <v>0</v>
      </c>
      <c r="U723" s="200">
        <f t="shared" ref="U723:AC723" si="507">+U724</f>
        <v>0</v>
      </c>
      <c r="V723" s="200">
        <f t="shared" si="507"/>
        <v>0</v>
      </c>
      <c r="W723" s="200">
        <f t="shared" si="507"/>
        <v>0</v>
      </c>
      <c r="X723" s="200">
        <f t="shared" si="507"/>
        <v>0</v>
      </c>
      <c r="Y723" s="200">
        <f t="shared" si="507"/>
        <v>0</v>
      </c>
      <c r="Z723" s="200">
        <f t="shared" si="507"/>
        <v>0</v>
      </c>
      <c r="AA723" s="200">
        <f t="shared" si="507"/>
        <v>0</v>
      </c>
      <c r="AB723" s="200">
        <f t="shared" si="507"/>
        <v>0</v>
      </c>
      <c r="AC723" s="200">
        <f t="shared" si="507"/>
        <v>0</v>
      </c>
      <c r="AD723" s="200">
        <f t="shared" si="486"/>
        <v>0</v>
      </c>
      <c r="AE723" s="200">
        <f>+AE724</f>
        <v>0</v>
      </c>
      <c r="AF723" s="200">
        <f>+AF724</f>
        <v>0</v>
      </c>
      <c r="AG723" s="200">
        <f t="shared" si="487"/>
        <v>0</v>
      </c>
      <c r="AH723" s="200">
        <f>+AH724</f>
        <v>0</v>
      </c>
      <c r="AI723" s="200">
        <f>+AI724</f>
        <v>0</v>
      </c>
      <c r="AJ723" s="200">
        <f t="shared" si="488"/>
        <v>0</v>
      </c>
      <c r="AK723" s="200">
        <f>+AK724</f>
        <v>0</v>
      </c>
      <c r="AL723" s="200">
        <f>+AL724</f>
        <v>0</v>
      </c>
      <c r="AM723" s="200">
        <f t="shared" si="489"/>
        <v>0</v>
      </c>
      <c r="AN723" s="200">
        <f>+AN724</f>
        <v>0</v>
      </c>
      <c r="AO723" s="200">
        <f>+AO724</f>
        <v>0</v>
      </c>
      <c r="AP723" s="200">
        <f t="shared" si="490"/>
        <v>0</v>
      </c>
      <c r="AQ723" s="200">
        <f>+AQ724</f>
        <v>0</v>
      </c>
      <c r="AR723" s="200">
        <f>+AR724</f>
        <v>0</v>
      </c>
      <c r="AS723" s="200">
        <f t="shared" si="491"/>
        <v>0</v>
      </c>
      <c r="AT723" s="200"/>
      <c r="AU723" s="200"/>
      <c r="AV723" s="200"/>
      <c r="AW723" s="200"/>
      <c r="AX723" s="200"/>
      <c r="AY723" s="200"/>
      <c r="AZ723" s="200"/>
      <c r="BA723" s="200"/>
    </row>
    <row r="724" spans="2:53" ht="29.25" hidden="1">
      <c r="B724" s="73" t="str">
        <f t="shared" si="467"/>
        <v>2610500052005211</v>
      </c>
      <c r="C724" s="157">
        <v>2023</v>
      </c>
      <c r="D724" s="111">
        <v>15</v>
      </c>
      <c r="E724" s="111">
        <v>2</v>
      </c>
      <c r="F724" s="111">
        <v>6</v>
      </c>
      <c r="G724" s="111">
        <v>10</v>
      </c>
      <c r="H724" s="157">
        <v>5000</v>
      </c>
      <c r="I724" s="157">
        <v>5200</v>
      </c>
      <c r="J724" s="157">
        <v>521</v>
      </c>
      <c r="K724" s="112">
        <v>1</v>
      </c>
      <c r="L724" s="112"/>
      <c r="M724" s="113" t="s">
        <v>557</v>
      </c>
      <c r="N724" s="114">
        <f>IFERROR(VLOOKUP($B724,[5]MEX!$B$51:$S$1084,13,0),0)</f>
        <v>0</v>
      </c>
      <c r="O724" s="114">
        <f>IFERROR(VLOOKUP($B724,[5]MEX!$B$51:$S$1084,14,0),0)</f>
        <v>0</v>
      </c>
      <c r="P724" s="114">
        <f t="shared" si="504"/>
        <v>0</v>
      </c>
      <c r="Q724" s="135" t="s">
        <v>60</v>
      </c>
      <c r="R724" s="116">
        <f>IFERROR(VLOOKUP($B724,[5]MEX!$B$51:$S$1084,17,0),0)</f>
        <v>0</v>
      </c>
      <c r="S724" s="116">
        <f>IFERROR(VLOOKUP($B724,[5]MEX!$B$51:$S$1084,18,0),0)</f>
        <v>0</v>
      </c>
      <c r="T724" s="114">
        <v>0</v>
      </c>
      <c r="U724" s="114">
        <v>0</v>
      </c>
      <c r="V724" s="114">
        <v>0</v>
      </c>
      <c r="W724" s="114">
        <v>0</v>
      </c>
      <c r="X724" s="114">
        <v>0</v>
      </c>
      <c r="Y724" s="114">
        <v>0</v>
      </c>
      <c r="Z724" s="114">
        <v>0</v>
      </c>
      <c r="AA724" s="114">
        <v>0</v>
      </c>
      <c r="AB724" s="114">
        <f>N724+T724-X724</f>
        <v>0</v>
      </c>
      <c r="AC724" s="114">
        <f>O724+U724-Y724</f>
        <v>0</v>
      </c>
      <c r="AD724" s="114">
        <f t="shared" si="486"/>
        <v>0</v>
      </c>
      <c r="AE724" s="114">
        <v>0</v>
      </c>
      <c r="AF724" s="114">
        <v>0</v>
      </c>
      <c r="AG724" s="114">
        <f t="shared" si="487"/>
        <v>0</v>
      </c>
      <c r="AH724" s="114">
        <v>0</v>
      </c>
      <c r="AI724" s="114">
        <v>0</v>
      </c>
      <c r="AJ724" s="114">
        <f t="shared" si="488"/>
        <v>0</v>
      </c>
      <c r="AK724" s="114">
        <v>0</v>
      </c>
      <c r="AL724" s="114">
        <v>0</v>
      </c>
      <c r="AM724" s="114">
        <f t="shared" si="489"/>
        <v>0</v>
      </c>
      <c r="AN724" s="114">
        <v>0</v>
      </c>
      <c r="AO724" s="114">
        <v>0</v>
      </c>
      <c r="AP724" s="114">
        <f t="shared" si="490"/>
        <v>0</v>
      </c>
      <c r="AQ724" s="114">
        <f>AB724-AE724-AH724-AK724-AN724</f>
        <v>0</v>
      </c>
      <c r="AR724" s="114">
        <f>AC724-AF724-AI724-AL724-AO724</f>
        <v>0</v>
      </c>
      <c r="AS724" s="114">
        <f t="shared" si="491"/>
        <v>0</v>
      </c>
      <c r="AT724" s="114">
        <f>R724+V724-Z724</f>
        <v>0</v>
      </c>
      <c r="AU724" s="114">
        <f>S724+W724-AA724</f>
        <v>0</v>
      </c>
      <c r="AV724" s="114">
        <v>0</v>
      </c>
      <c r="AW724" s="114">
        <v>0</v>
      </c>
      <c r="AX724" s="114">
        <v>0</v>
      </c>
      <c r="AY724" s="114">
        <v>0</v>
      </c>
      <c r="AZ724" s="114">
        <f t="shared" si="495"/>
        <v>0</v>
      </c>
      <c r="BA724" s="114">
        <f t="shared" si="495"/>
        <v>0</v>
      </c>
    </row>
    <row r="725" spans="2:53" ht="29.25" hidden="1">
      <c r="B725" s="73" t="str">
        <f t="shared" si="467"/>
        <v>261050005200523</v>
      </c>
      <c r="C725" s="105">
        <v>2023</v>
      </c>
      <c r="D725" s="105">
        <v>15</v>
      </c>
      <c r="E725" s="105">
        <v>2</v>
      </c>
      <c r="F725" s="105">
        <v>6</v>
      </c>
      <c r="G725" s="105">
        <v>10</v>
      </c>
      <c r="H725" s="105">
        <v>5000</v>
      </c>
      <c r="I725" s="105">
        <v>5200</v>
      </c>
      <c r="J725" s="105">
        <v>523</v>
      </c>
      <c r="K725" s="106"/>
      <c r="L725" s="106"/>
      <c r="M725" s="199" t="s">
        <v>135</v>
      </c>
      <c r="N725" s="200">
        <f>SUM(N726:N730)</f>
        <v>0</v>
      </c>
      <c r="O725" s="200">
        <f>SUM(O726:O730)</f>
        <v>0</v>
      </c>
      <c r="P725" s="200">
        <f t="shared" si="504"/>
        <v>0</v>
      </c>
      <c r="Q725" s="208"/>
      <c r="R725" s="106"/>
      <c r="S725" s="106"/>
      <c r="T725" s="200">
        <f>SUM(T726:T730)</f>
        <v>0</v>
      </c>
      <c r="U725" s="200">
        <f t="shared" ref="U725:AC725" si="508">SUM(U726:U730)</f>
        <v>0</v>
      </c>
      <c r="V725" s="200">
        <f t="shared" si="508"/>
        <v>0</v>
      </c>
      <c r="W725" s="200">
        <f t="shared" si="508"/>
        <v>0</v>
      </c>
      <c r="X725" s="200">
        <f t="shared" si="508"/>
        <v>0</v>
      </c>
      <c r="Y725" s="200">
        <f t="shared" si="508"/>
        <v>0</v>
      </c>
      <c r="Z725" s="200">
        <f t="shared" si="508"/>
        <v>0</v>
      </c>
      <c r="AA725" s="200">
        <f t="shared" si="508"/>
        <v>0</v>
      </c>
      <c r="AB725" s="200">
        <f t="shared" si="508"/>
        <v>0</v>
      </c>
      <c r="AC725" s="200">
        <f t="shared" si="508"/>
        <v>0</v>
      </c>
      <c r="AD725" s="200">
        <f t="shared" si="486"/>
        <v>0</v>
      </c>
      <c r="AE725" s="200">
        <f>SUM(AE726:AE730)</f>
        <v>0</v>
      </c>
      <c r="AF725" s="200">
        <f>SUM(AF726:AF730)</f>
        <v>0</v>
      </c>
      <c r="AG725" s="200">
        <f t="shared" si="487"/>
        <v>0</v>
      </c>
      <c r="AH725" s="200">
        <f>SUM(AH726:AH730)</f>
        <v>0</v>
      </c>
      <c r="AI725" s="200">
        <f>SUM(AI726:AI730)</f>
        <v>0</v>
      </c>
      <c r="AJ725" s="200">
        <f t="shared" si="488"/>
        <v>0</v>
      </c>
      <c r="AK725" s="200">
        <f>SUM(AK726:AK730)</f>
        <v>0</v>
      </c>
      <c r="AL725" s="200">
        <f>SUM(AL726:AL730)</f>
        <v>0</v>
      </c>
      <c r="AM725" s="200">
        <f t="shared" si="489"/>
        <v>0</v>
      </c>
      <c r="AN725" s="200">
        <f>SUM(AN726:AN730)</f>
        <v>0</v>
      </c>
      <c r="AO725" s="200">
        <f>SUM(AO726:AO730)</f>
        <v>0</v>
      </c>
      <c r="AP725" s="200">
        <f t="shared" si="490"/>
        <v>0</v>
      </c>
      <c r="AQ725" s="200">
        <f>SUM(AQ726:AQ730)</f>
        <v>0</v>
      </c>
      <c r="AR725" s="200">
        <f>SUM(AR726:AR730)</f>
        <v>0</v>
      </c>
      <c r="AS725" s="200">
        <f t="shared" si="491"/>
        <v>0</v>
      </c>
      <c r="AT725" s="200"/>
      <c r="AU725" s="200"/>
      <c r="AV725" s="200"/>
      <c r="AW725" s="200"/>
      <c r="AX725" s="200"/>
      <c r="AY725" s="200"/>
      <c r="AZ725" s="200"/>
      <c r="BA725" s="200"/>
    </row>
    <row r="726" spans="2:53" ht="29.25" hidden="1">
      <c r="B726" s="73" t="str">
        <f t="shared" si="467"/>
        <v>2610500052005231</v>
      </c>
      <c r="C726" s="157">
        <v>2023</v>
      </c>
      <c r="D726" s="111">
        <v>15</v>
      </c>
      <c r="E726" s="111">
        <v>2</v>
      </c>
      <c r="F726" s="111">
        <v>6</v>
      </c>
      <c r="G726" s="111">
        <v>10</v>
      </c>
      <c r="H726" s="157">
        <v>5000</v>
      </c>
      <c r="I726" s="157">
        <v>5200</v>
      </c>
      <c r="J726" s="157">
        <v>523</v>
      </c>
      <c r="K726" s="112">
        <v>1</v>
      </c>
      <c r="L726" s="112"/>
      <c r="M726" s="113" t="s">
        <v>558</v>
      </c>
      <c r="N726" s="114">
        <f>IFERROR(VLOOKUP($B726,[5]MEX!$B$51:$S$1084,13,0),0)</f>
        <v>0</v>
      </c>
      <c r="O726" s="114">
        <f>IFERROR(VLOOKUP($B726,[5]MEX!$B$51:$S$1084,14,0),0)</f>
        <v>0</v>
      </c>
      <c r="P726" s="114">
        <f t="shared" si="504"/>
        <v>0</v>
      </c>
      <c r="Q726" s="135" t="s">
        <v>60</v>
      </c>
      <c r="R726" s="116">
        <f>IFERROR(VLOOKUP($B726,[5]MEX!$B$51:$S$1084,17,0),0)</f>
        <v>0</v>
      </c>
      <c r="S726" s="116">
        <f>IFERROR(VLOOKUP($B726,[5]MEX!$B$51:$S$1084,18,0),0)</f>
        <v>0</v>
      </c>
      <c r="T726" s="114">
        <v>0</v>
      </c>
      <c r="U726" s="114">
        <v>0</v>
      </c>
      <c r="V726" s="114">
        <v>0</v>
      </c>
      <c r="W726" s="114">
        <v>0</v>
      </c>
      <c r="X726" s="114">
        <v>0</v>
      </c>
      <c r="Y726" s="114">
        <v>0</v>
      </c>
      <c r="Z726" s="114">
        <v>0</v>
      </c>
      <c r="AA726" s="114">
        <v>0</v>
      </c>
      <c r="AB726" s="114">
        <f t="shared" ref="AB726:AC730" si="509">N726+T726-X726</f>
        <v>0</v>
      </c>
      <c r="AC726" s="114">
        <f t="shared" si="509"/>
        <v>0</v>
      </c>
      <c r="AD726" s="114">
        <f t="shared" si="486"/>
        <v>0</v>
      </c>
      <c r="AE726" s="114">
        <v>0</v>
      </c>
      <c r="AF726" s="114">
        <v>0</v>
      </c>
      <c r="AG726" s="114">
        <f t="shared" si="487"/>
        <v>0</v>
      </c>
      <c r="AH726" s="114">
        <v>0</v>
      </c>
      <c r="AI726" s="114">
        <v>0</v>
      </c>
      <c r="AJ726" s="114">
        <f t="shared" si="488"/>
        <v>0</v>
      </c>
      <c r="AK726" s="114">
        <v>0</v>
      </c>
      <c r="AL726" s="114">
        <v>0</v>
      </c>
      <c r="AM726" s="114">
        <f t="shared" si="489"/>
        <v>0</v>
      </c>
      <c r="AN726" s="114">
        <v>0</v>
      </c>
      <c r="AO726" s="114">
        <v>0</v>
      </c>
      <c r="AP726" s="114">
        <f t="shared" si="490"/>
        <v>0</v>
      </c>
      <c r="AQ726" s="114">
        <f t="shared" ref="AQ726:AR730" si="510">AB726-AE726-AH726-AK726-AN726</f>
        <v>0</v>
      </c>
      <c r="AR726" s="114">
        <f t="shared" si="510"/>
        <v>0</v>
      </c>
      <c r="AS726" s="114">
        <f t="shared" si="491"/>
        <v>0</v>
      </c>
      <c r="AT726" s="114">
        <f t="shared" ref="AT726:AU730" si="511">R726+V726-Z726</f>
        <v>0</v>
      </c>
      <c r="AU726" s="114">
        <f t="shared" si="511"/>
        <v>0</v>
      </c>
      <c r="AV726" s="114">
        <v>0</v>
      </c>
      <c r="AW726" s="114">
        <v>0</v>
      </c>
      <c r="AX726" s="114">
        <v>0</v>
      </c>
      <c r="AY726" s="114">
        <v>0</v>
      </c>
      <c r="AZ726" s="114">
        <f t="shared" si="495"/>
        <v>0</v>
      </c>
      <c r="BA726" s="114">
        <f t="shared" si="495"/>
        <v>0</v>
      </c>
    </row>
    <row r="727" spans="2:53" ht="29.25" hidden="1">
      <c r="B727" s="73" t="str">
        <f t="shared" si="467"/>
        <v>2610500052005232</v>
      </c>
      <c r="C727" s="157">
        <v>2023</v>
      </c>
      <c r="D727" s="111">
        <v>15</v>
      </c>
      <c r="E727" s="111">
        <v>2</v>
      </c>
      <c r="F727" s="111">
        <v>6</v>
      </c>
      <c r="G727" s="111">
        <v>10</v>
      </c>
      <c r="H727" s="157">
        <v>5000</v>
      </c>
      <c r="I727" s="157">
        <v>5200</v>
      </c>
      <c r="J727" s="157">
        <v>523</v>
      </c>
      <c r="K727" s="112">
        <v>2</v>
      </c>
      <c r="L727" s="112"/>
      <c r="M727" s="113" t="s">
        <v>559</v>
      </c>
      <c r="N727" s="114">
        <f>IFERROR(VLOOKUP($B727,[5]MEX!$B$51:$S$1084,13,0),0)</f>
        <v>0</v>
      </c>
      <c r="O727" s="114">
        <f>IFERROR(VLOOKUP($B727,[5]MEX!$B$51:$S$1084,14,0),0)</f>
        <v>0</v>
      </c>
      <c r="P727" s="114">
        <f t="shared" si="504"/>
        <v>0</v>
      </c>
      <c r="Q727" s="135" t="s">
        <v>60</v>
      </c>
      <c r="R727" s="116">
        <f>IFERROR(VLOOKUP($B727,[5]MEX!$B$51:$S$1084,17,0),0)</f>
        <v>0</v>
      </c>
      <c r="S727" s="116">
        <f>IFERROR(VLOOKUP($B727,[5]MEX!$B$51:$S$1084,18,0),0)</f>
        <v>0</v>
      </c>
      <c r="T727" s="114">
        <v>0</v>
      </c>
      <c r="U727" s="114">
        <v>0</v>
      </c>
      <c r="V727" s="114">
        <v>0</v>
      </c>
      <c r="W727" s="114">
        <v>0</v>
      </c>
      <c r="X727" s="114">
        <v>0</v>
      </c>
      <c r="Y727" s="114">
        <v>0</v>
      </c>
      <c r="Z727" s="114">
        <v>0</v>
      </c>
      <c r="AA727" s="114">
        <v>0</v>
      </c>
      <c r="AB727" s="114">
        <f t="shared" si="509"/>
        <v>0</v>
      </c>
      <c r="AC727" s="114">
        <f t="shared" si="509"/>
        <v>0</v>
      </c>
      <c r="AD727" s="114">
        <f t="shared" si="486"/>
        <v>0</v>
      </c>
      <c r="AE727" s="114">
        <v>0</v>
      </c>
      <c r="AF727" s="114">
        <v>0</v>
      </c>
      <c r="AG727" s="114">
        <f t="shared" si="487"/>
        <v>0</v>
      </c>
      <c r="AH727" s="114">
        <v>0</v>
      </c>
      <c r="AI727" s="114">
        <v>0</v>
      </c>
      <c r="AJ727" s="114">
        <f t="shared" si="488"/>
        <v>0</v>
      </c>
      <c r="AK727" s="114">
        <v>0</v>
      </c>
      <c r="AL727" s="114">
        <v>0</v>
      </c>
      <c r="AM727" s="114">
        <f t="shared" si="489"/>
        <v>0</v>
      </c>
      <c r="AN727" s="114">
        <v>0</v>
      </c>
      <c r="AO727" s="114">
        <v>0</v>
      </c>
      <c r="AP727" s="114">
        <f t="shared" si="490"/>
        <v>0</v>
      </c>
      <c r="AQ727" s="114">
        <f t="shared" si="510"/>
        <v>0</v>
      </c>
      <c r="AR727" s="114">
        <f t="shared" si="510"/>
        <v>0</v>
      </c>
      <c r="AS727" s="114">
        <f t="shared" si="491"/>
        <v>0</v>
      </c>
      <c r="AT727" s="114">
        <f t="shared" si="511"/>
        <v>0</v>
      </c>
      <c r="AU727" s="114">
        <f t="shared" si="511"/>
        <v>0</v>
      </c>
      <c r="AV727" s="114">
        <v>0</v>
      </c>
      <c r="AW727" s="114">
        <v>0</v>
      </c>
      <c r="AX727" s="114">
        <v>0</v>
      </c>
      <c r="AY727" s="114">
        <v>0</v>
      </c>
      <c r="AZ727" s="114">
        <f t="shared" si="495"/>
        <v>0</v>
      </c>
      <c r="BA727" s="114">
        <f t="shared" si="495"/>
        <v>0</v>
      </c>
    </row>
    <row r="728" spans="2:53" ht="29.25" hidden="1">
      <c r="B728" s="73" t="str">
        <f t="shared" si="467"/>
        <v>2610500052005233</v>
      </c>
      <c r="C728" s="157">
        <v>2023</v>
      </c>
      <c r="D728" s="111">
        <v>15</v>
      </c>
      <c r="E728" s="111">
        <v>2</v>
      </c>
      <c r="F728" s="111">
        <v>6</v>
      </c>
      <c r="G728" s="111">
        <v>10</v>
      </c>
      <c r="H728" s="157">
        <v>5000</v>
      </c>
      <c r="I728" s="157">
        <v>5200</v>
      </c>
      <c r="J728" s="157">
        <v>523</v>
      </c>
      <c r="K728" s="112">
        <v>3</v>
      </c>
      <c r="L728" s="112"/>
      <c r="M728" s="113" t="s">
        <v>560</v>
      </c>
      <c r="N728" s="114">
        <f>IFERROR(VLOOKUP($B728,[5]MEX!$B$51:$S$1084,13,0),0)</f>
        <v>0</v>
      </c>
      <c r="O728" s="114">
        <f>IFERROR(VLOOKUP($B728,[5]MEX!$B$51:$S$1084,14,0),0)</f>
        <v>0</v>
      </c>
      <c r="P728" s="114">
        <f t="shared" si="504"/>
        <v>0</v>
      </c>
      <c r="Q728" s="135" t="s">
        <v>60</v>
      </c>
      <c r="R728" s="116">
        <f>IFERROR(VLOOKUP($B728,[5]MEX!$B$51:$S$1084,17,0),0)</f>
        <v>0</v>
      </c>
      <c r="S728" s="116">
        <f>IFERROR(VLOOKUP($B728,[5]MEX!$B$51:$S$1084,18,0),0)</f>
        <v>0</v>
      </c>
      <c r="T728" s="114">
        <v>0</v>
      </c>
      <c r="U728" s="114">
        <v>0</v>
      </c>
      <c r="V728" s="114">
        <v>0</v>
      </c>
      <c r="W728" s="114">
        <v>0</v>
      </c>
      <c r="X728" s="114">
        <v>0</v>
      </c>
      <c r="Y728" s="114">
        <v>0</v>
      </c>
      <c r="Z728" s="114">
        <v>0</v>
      </c>
      <c r="AA728" s="114">
        <v>0</v>
      </c>
      <c r="AB728" s="114">
        <f t="shared" si="509"/>
        <v>0</v>
      </c>
      <c r="AC728" s="114">
        <f t="shared" si="509"/>
        <v>0</v>
      </c>
      <c r="AD728" s="114">
        <f t="shared" si="486"/>
        <v>0</v>
      </c>
      <c r="AE728" s="114">
        <v>0</v>
      </c>
      <c r="AF728" s="114">
        <v>0</v>
      </c>
      <c r="AG728" s="114">
        <f t="shared" si="487"/>
        <v>0</v>
      </c>
      <c r="AH728" s="114">
        <v>0</v>
      </c>
      <c r="AI728" s="114">
        <v>0</v>
      </c>
      <c r="AJ728" s="114">
        <f t="shared" si="488"/>
        <v>0</v>
      </c>
      <c r="AK728" s="114">
        <v>0</v>
      </c>
      <c r="AL728" s="114">
        <v>0</v>
      </c>
      <c r="AM728" s="114">
        <f t="shared" si="489"/>
        <v>0</v>
      </c>
      <c r="AN728" s="114">
        <v>0</v>
      </c>
      <c r="AO728" s="114">
        <v>0</v>
      </c>
      <c r="AP728" s="114">
        <f t="shared" si="490"/>
        <v>0</v>
      </c>
      <c r="AQ728" s="114">
        <f t="shared" si="510"/>
        <v>0</v>
      </c>
      <c r="AR728" s="114">
        <f t="shared" si="510"/>
        <v>0</v>
      </c>
      <c r="AS728" s="114">
        <f t="shared" si="491"/>
        <v>0</v>
      </c>
      <c r="AT728" s="114">
        <f t="shared" si="511"/>
        <v>0</v>
      </c>
      <c r="AU728" s="114">
        <f t="shared" si="511"/>
        <v>0</v>
      </c>
      <c r="AV728" s="114">
        <v>0</v>
      </c>
      <c r="AW728" s="114">
        <v>0</v>
      </c>
      <c r="AX728" s="114">
        <v>0</v>
      </c>
      <c r="AY728" s="114">
        <v>0</v>
      </c>
      <c r="AZ728" s="114">
        <f t="shared" si="495"/>
        <v>0</v>
      </c>
      <c r="BA728" s="114">
        <f t="shared" si="495"/>
        <v>0</v>
      </c>
    </row>
    <row r="729" spans="2:53" ht="29.25" hidden="1">
      <c r="B729" s="73" t="str">
        <f t="shared" ref="B729:B794" si="512">+CONCATENATE(E729,F729,G729,H729,I729,J729,K729,L729)</f>
        <v>2610500052005234</v>
      </c>
      <c r="C729" s="157">
        <v>2023</v>
      </c>
      <c r="D729" s="111">
        <v>15</v>
      </c>
      <c r="E729" s="111">
        <v>2</v>
      </c>
      <c r="F729" s="111">
        <v>6</v>
      </c>
      <c r="G729" s="111">
        <v>10</v>
      </c>
      <c r="H729" s="157">
        <v>5000</v>
      </c>
      <c r="I729" s="157">
        <v>5200</v>
      </c>
      <c r="J729" s="157">
        <v>523</v>
      </c>
      <c r="K729" s="112">
        <v>4</v>
      </c>
      <c r="L729" s="112"/>
      <c r="M729" s="113" t="s">
        <v>269</v>
      </c>
      <c r="N729" s="114">
        <f>IFERROR(VLOOKUP($B729,[5]MEX!$B$51:$S$1084,13,0),0)</f>
        <v>0</v>
      </c>
      <c r="O729" s="114">
        <f>IFERROR(VLOOKUP($B729,[5]MEX!$B$51:$S$1084,14,0),0)</f>
        <v>0</v>
      </c>
      <c r="P729" s="114">
        <f t="shared" si="504"/>
        <v>0</v>
      </c>
      <c r="Q729" s="135" t="s">
        <v>60</v>
      </c>
      <c r="R729" s="116">
        <f>IFERROR(VLOOKUP($B729,[5]MEX!$B$51:$S$1084,17,0),0)</f>
        <v>0</v>
      </c>
      <c r="S729" s="116">
        <f>IFERROR(VLOOKUP($B729,[5]MEX!$B$51:$S$1084,18,0),0)</f>
        <v>0</v>
      </c>
      <c r="T729" s="114">
        <v>0</v>
      </c>
      <c r="U729" s="114">
        <v>0</v>
      </c>
      <c r="V729" s="114">
        <v>0</v>
      </c>
      <c r="W729" s="114">
        <v>0</v>
      </c>
      <c r="X729" s="114">
        <v>0</v>
      </c>
      <c r="Y729" s="114">
        <v>0</v>
      </c>
      <c r="Z729" s="114">
        <v>0</v>
      </c>
      <c r="AA729" s="114">
        <v>0</v>
      </c>
      <c r="AB729" s="114">
        <f t="shared" si="509"/>
        <v>0</v>
      </c>
      <c r="AC729" s="114">
        <f t="shared" si="509"/>
        <v>0</v>
      </c>
      <c r="AD729" s="114">
        <f t="shared" si="486"/>
        <v>0</v>
      </c>
      <c r="AE729" s="114">
        <v>0</v>
      </c>
      <c r="AF729" s="114">
        <v>0</v>
      </c>
      <c r="AG729" s="114">
        <f t="shared" si="487"/>
        <v>0</v>
      </c>
      <c r="AH729" s="114">
        <v>0</v>
      </c>
      <c r="AI729" s="114">
        <v>0</v>
      </c>
      <c r="AJ729" s="114">
        <f t="shared" si="488"/>
        <v>0</v>
      </c>
      <c r="AK729" s="114">
        <v>0</v>
      </c>
      <c r="AL729" s="114">
        <v>0</v>
      </c>
      <c r="AM729" s="114">
        <f t="shared" si="489"/>
        <v>0</v>
      </c>
      <c r="AN729" s="114">
        <v>0</v>
      </c>
      <c r="AO729" s="114">
        <v>0</v>
      </c>
      <c r="AP729" s="114">
        <f t="shared" si="490"/>
        <v>0</v>
      </c>
      <c r="AQ729" s="114">
        <f t="shared" si="510"/>
        <v>0</v>
      </c>
      <c r="AR729" s="114">
        <f t="shared" si="510"/>
        <v>0</v>
      </c>
      <c r="AS729" s="114">
        <f t="shared" si="491"/>
        <v>0</v>
      </c>
      <c r="AT729" s="114">
        <f t="shared" si="511"/>
        <v>0</v>
      </c>
      <c r="AU729" s="114">
        <f t="shared" si="511"/>
        <v>0</v>
      </c>
      <c r="AV729" s="114">
        <v>0</v>
      </c>
      <c r="AW729" s="114">
        <v>0</v>
      </c>
      <c r="AX729" s="114">
        <v>0</v>
      </c>
      <c r="AY729" s="114">
        <v>0</v>
      </c>
      <c r="AZ729" s="114">
        <f t="shared" si="495"/>
        <v>0</v>
      </c>
      <c r="BA729" s="114">
        <f t="shared" si="495"/>
        <v>0</v>
      </c>
    </row>
    <row r="730" spans="2:53" ht="29.25" hidden="1">
      <c r="B730" s="73" t="str">
        <f t="shared" si="512"/>
        <v>2610500052005235</v>
      </c>
      <c r="C730" s="157">
        <v>2023</v>
      </c>
      <c r="D730" s="111">
        <v>15</v>
      </c>
      <c r="E730" s="111">
        <v>2</v>
      </c>
      <c r="F730" s="111">
        <v>6</v>
      </c>
      <c r="G730" s="111">
        <v>10</v>
      </c>
      <c r="H730" s="157">
        <v>5000</v>
      </c>
      <c r="I730" s="157">
        <v>5200</v>
      </c>
      <c r="J730" s="157">
        <v>523</v>
      </c>
      <c r="K730" s="112">
        <v>5</v>
      </c>
      <c r="L730" s="112"/>
      <c r="M730" s="113" t="s">
        <v>202</v>
      </c>
      <c r="N730" s="114">
        <f>IFERROR(VLOOKUP($B730,[5]MEX!$B$51:$S$1084,13,0),0)</f>
        <v>0</v>
      </c>
      <c r="O730" s="114">
        <f>IFERROR(VLOOKUP($B730,[5]MEX!$B$51:$S$1084,14,0),0)</f>
        <v>0</v>
      </c>
      <c r="P730" s="114">
        <f t="shared" si="504"/>
        <v>0</v>
      </c>
      <c r="Q730" s="135" t="s">
        <v>60</v>
      </c>
      <c r="R730" s="116">
        <f>IFERROR(VLOOKUP($B730,[5]MEX!$B$51:$S$1084,17,0),0)</f>
        <v>0</v>
      </c>
      <c r="S730" s="116">
        <f>IFERROR(VLOOKUP($B730,[5]MEX!$B$51:$S$1084,18,0),0)</f>
        <v>0</v>
      </c>
      <c r="T730" s="114">
        <v>0</v>
      </c>
      <c r="U730" s="114">
        <v>0</v>
      </c>
      <c r="V730" s="114">
        <v>0</v>
      </c>
      <c r="W730" s="114">
        <v>0</v>
      </c>
      <c r="X730" s="114">
        <v>0</v>
      </c>
      <c r="Y730" s="114">
        <v>0</v>
      </c>
      <c r="Z730" s="114">
        <v>0</v>
      </c>
      <c r="AA730" s="114">
        <v>0</v>
      </c>
      <c r="AB730" s="114">
        <f t="shared" si="509"/>
        <v>0</v>
      </c>
      <c r="AC730" s="114">
        <f t="shared" si="509"/>
        <v>0</v>
      </c>
      <c r="AD730" s="114">
        <f t="shared" si="486"/>
        <v>0</v>
      </c>
      <c r="AE730" s="114">
        <v>0</v>
      </c>
      <c r="AF730" s="114">
        <v>0</v>
      </c>
      <c r="AG730" s="114">
        <f t="shared" si="487"/>
        <v>0</v>
      </c>
      <c r="AH730" s="114">
        <v>0</v>
      </c>
      <c r="AI730" s="114">
        <v>0</v>
      </c>
      <c r="AJ730" s="114">
        <f t="shared" si="488"/>
        <v>0</v>
      </c>
      <c r="AK730" s="114">
        <v>0</v>
      </c>
      <c r="AL730" s="114">
        <v>0</v>
      </c>
      <c r="AM730" s="114">
        <f t="shared" si="489"/>
        <v>0</v>
      </c>
      <c r="AN730" s="114">
        <v>0</v>
      </c>
      <c r="AO730" s="114">
        <v>0</v>
      </c>
      <c r="AP730" s="114">
        <f t="shared" si="490"/>
        <v>0</v>
      </c>
      <c r="AQ730" s="114">
        <f t="shared" si="510"/>
        <v>0</v>
      </c>
      <c r="AR730" s="114">
        <f t="shared" si="510"/>
        <v>0</v>
      </c>
      <c r="AS730" s="114">
        <f t="shared" si="491"/>
        <v>0</v>
      </c>
      <c r="AT730" s="114">
        <f t="shared" si="511"/>
        <v>0</v>
      </c>
      <c r="AU730" s="114">
        <f t="shared" si="511"/>
        <v>0</v>
      </c>
      <c r="AV730" s="114">
        <v>0</v>
      </c>
      <c r="AW730" s="114">
        <v>0</v>
      </c>
      <c r="AX730" s="114">
        <v>0</v>
      </c>
      <c r="AY730" s="114">
        <v>0</v>
      </c>
      <c r="AZ730" s="114">
        <f t="shared" si="495"/>
        <v>0</v>
      </c>
      <c r="BA730" s="114">
        <f t="shared" si="495"/>
        <v>0</v>
      </c>
    </row>
    <row r="731" spans="2:53" ht="29.25" hidden="1">
      <c r="B731" s="73" t="str">
        <f t="shared" si="512"/>
        <v>261050005200529</v>
      </c>
      <c r="C731" s="105">
        <v>2023</v>
      </c>
      <c r="D731" s="105">
        <v>15</v>
      </c>
      <c r="E731" s="105">
        <v>2</v>
      </c>
      <c r="F731" s="105">
        <v>6</v>
      </c>
      <c r="G731" s="105">
        <v>10</v>
      </c>
      <c r="H731" s="105">
        <v>5000</v>
      </c>
      <c r="I731" s="105">
        <v>5200</v>
      </c>
      <c r="J731" s="105">
        <v>529</v>
      </c>
      <c r="K731" s="106"/>
      <c r="L731" s="106"/>
      <c r="M731" s="199" t="s">
        <v>505</v>
      </c>
      <c r="N731" s="200">
        <f>+N732</f>
        <v>0</v>
      </c>
      <c r="O731" s="200">
        <f>+O732</f>
        <v>0</v>
      </c>
      <c r="P731" s="200">
        <f t="shared" si="504"/>
        <v>0</v>
      </c>
      <c r="Q731" s="208"/>
      <c r="R731" s="106"/>
      <c r="S731" s="106"/>
      <c r="T731" s="200">
        <f>+T732</f>
        <v>0</v>
      </c>
      <c r="U731" s="200">
        <f t="shared" ref="U731:AC731" si="513">+U732</f>
        <v>0</v>
      </c>
      <c r="V731" s="200">
        <f t="shared" si="513"/>
        <v>0</v>
      </c>
      <c r="W731" s="200">
        <f t="shared" si="513"/>
        <v>0</v>
      </c>
      <c r="X731" s="200">
        <f t="shared" si="513"/>
        <v>0</v>
      </c>
      <c r="Y731" s="200">
        <f t="shared" si="513"/>
        <v>0</v>
      </c>
      <c r="Z731" s="200">
        <f t="shared" si="513"/>
        <v>0</v>
      </c>
      <c r="AA731" s="200">
        <f t="shared" si="513"/>
        <v>0</v>
      </c>
      <c r="AB731" s="200">
        <f t="shared" si="513"/>
        <v>0</v>
      </c>
      <c r="AC731" s="200">
        <f t="shared" si="513"/>
        <v>0</v>
      </c>
      <c r="AD731" s="200">
        <f t="shared" si="486"/>
        <v>0</v>
      </c>
      <c r="AE731" s="200">
        <f>+AE732</f>
        <v>0</v>
      </c>
      <c r="AF731" s="200">
        <f>+AF732</f>
        <v>0</v>
      </c>
      <c r="AG731" s="200">
        <f t="shared" si="487"/>
        <v>0</v>
      </c>
      <c r="AH731" s="200">
        <f>+AH732</f>
        <v>0</v>
      </c>
      <c r="AI731" s="200">
        <f>+AI732</f>
        <v>0</v>
      </c>
      <c r="AJ731" s="200">
        <f t="shared" si="488"/>
        <v>0</v>
      </c>
      <c r="AK731" s="200">
        <f>+AK732</f>
        <v>0</v>
      </c>
      <c r="AL731" s="200">
        <f>+AL732</f>
        <v>0</v>
      </c>
      <c r="AM731" s="200">
        <f t="shared" si="489"/>
        <v>0</v>
      </c>
      <c r="AN731" s="200">
        <f>+AN732</f>
        <v>0</v>
      </c>
      <c r="AO731" s="200">
        <f>+AO732</f>
        <v>0</v>
      </c>
      <c r="AP731" s="200">
        <f t="shared" si="490"/>
        <v>0</v>
      </c>
      <c r="AQ731" s="200">
        <f>+AQ732</f>
        <v>0</v>
      </c>
      <c r="AR731" s="200">
        <f>+AR732</f>
        <v>0</v>
      </c>
      <c r="AS731" s="200">
        <f t="shared" si="491"/>
        <v>0</v>
      </c>
      <c r="AT731" s="200"/>
      <c r="AU731" s="200"/>
      <c r="AV731" s="200"/>
      <c r="AW731" s="200"/>
      <c r="AX731" s="200"/>
      <c r="AY731" s="200"/>
      <c r="AZ731" s="200"/>
      <c r="BA731" s="200"/>
    </row>
    <row r="732" spans="2:53" ht="29.25" hidden="1">
      <c r="B732" s="73" t="str">
        <f t="shared" si="512"/>
        <v>2610500052005291</v>
      </c>
      <c r="C732" s="157">
        <v>2023</v>
      </c>
      <c r="D732" s="111">
        <v>15</v>
      </c>
      <c r="E732" s="111">
        <v>2</v>
      </c>
      <c r="F732" s="111">
        <v>6</v>
      </c>
      <c r="G732" s="111">
        <v>10</v>
      </c>
      <c r="H732" s="157">
        <v>5000</v>
      </c>
      <c r="I732" s="157">
        <v>5200</v>
      </c>
      <c r="J732" s="157">
        <v>529</v>
      </c>
      <c r="K732" s="112">
        <v>1</v>
      </c>
      <c r="L732" s="112"/>
      <c r="M732" s="113" t="s">
        <v>561</v>
      </c>
      <c r="N732" s="114">
        <f>IFERROR(VLOOKUP($B732,[5]MEX!$B$51:$S$1084,13,0),0)</f>
        <v>0</v>
      </c>
      <c r="O732" s="114">
        <f>IFERROR(VLOOKUP($B732,[5]MEX!$B$51:$S$1084,14,0),0)</f>
        <v>0</v>
      </c>
      <c r="P732" s="114">
        <f t="shared" si="504"/>
        <v>0</v>
      </c>
      <c r="Q732" s="135" t="s">
        <v>60</v>
      </c>
      <c r="R732" s="116">
        <f>IFERROR(VLOOKUP($B732,[5]MEX!$B$51:$S$1084,17,0),0)</f>
        <v>0</v>
      </c>
      <c r="S732" s="116">
        <f>IFERROR(VLOOKUP($B732,[5]MEX!$B$51:$S$1084,18,0),0)</f>
        <v>0</v>
      </c>
      <c r="T732" s="114">
        <v>0</v>
      </c>
      <c r="U732" s="114">
        <v>0</v>
      </c>
      <c r="V732" s="114">
        <v>0</v>
      </c>
      <c r="W732" s="114">
        <v>0</v>
      </c>
      <c r="X732" s="114">
        <v>0</v>
      </c>
      <c r="Y732" s="114">
        <v>0</v>
      </c>
      <c r="Z732" s="114">
        <v>0</v>
      </c>
      <c r="AA732" s="114">
        <v>0</v>
      </c>
      <c r="AB732" s="114">
        <f>N732+T732-X732</f>
        <v>0</v>
      </c>
      <c r="AC732" s="114">
        <f>O732+U732-Y732</f>
        <v>0</v>
      </c>
      <c r="AD732" s="114">
        <f t="shared" si="486"/>
        <v>0</v>
      </c>
      <c r="AE732" s="114">
        <v>0</v>
      </c>
      <c r="AF732" s="114">
        <v>0</v>
      </c>
      <c r="AG732" s="114">
        <f t="shared" si="487"/>
        <v>0</v>
      </c>
      <c r="AH732" s="114">
        <v>0</v>
      </c>
      <c r="AI732" s="114">
        <v>0</v>
      </c>
      <c r="AJ732" s="114">
        <f t="shared" si="488"/>
        <v>0</v>
      </c>
      <c r="AK732" s="114">
        <v>0</v>
      </c>
      <c r="AL732" s="114">
        <v>0</v>
      </c>
      <c r="AM732" s="114">
        <f t="shared" si="489"/>
        <v>0</v>
      </c>
      <c r="AN732" s="114">
        <v>0</v>
      </c>
      <c r="AO732" s="114">
        <v>0</v>
      </c>
      <c r="AP732" s="114">
        <f t="shared" si="490"/>
        <v>0</v>
      </c>
      <c r="AQ732" s="114">
        <f>AB732-AE732-AH732-AK732-AN732</f>
        <v>0</v>
      </c>
      <c r="AR732" s="114">
        <f>AC732-AF732-AI732-AL732-AO732</f>
        <v>0</v>
      </c>
      <c r="AS732" s="114">
        <f t="shared" si="491"/>
        <v>0</v>
      </c>
      <c r="AT732" s="114">
        <f>R732+V732-Z732</f>
        <v>0</v>
      </c>
      <c r="AU732" s="114">
        <f>S732+W732-AA732</f>
        <v>0</v>
      </c>
      <c r="AV732" s="114">
        <v>0</v>
      </c>
      <c r="AW732" s="114">
        <v>0</v>
      </c>
      <c r="AX732" s="114">
        <v>0</v>
      </c>
      <c r="AY732" s="114">
        <v>0</v>
      </c>
      <c r="AZ732" s="114">
        <f t="shared" si="495"/>
        <v>0</v>
      </c>
      <c r="BA732" s="114">
        <f t="shared" si="495"/>
        <v>0</v>
      </c>
    </row>
    <row r="733" spans="2:53" ht="29.25" hidden="1">
      <c r="B733" s="73" t="str">
        <f t="shared" si="512"/>
        <v>261050005300</v>
      </c>
      <c r="C733" s="99">
        <v>2023</v>
      </c>
      <c r="D733" s="99">
        <v>15</v>
      </c>
      <c r="E733" s="99">
        <v>2</v>
      </c>
      <c r="F733" s="99">
        <v>6</v>
      </c>
      <c r="G733" s="99">
        <v>10</v>
      </c>
      <c r="H733" s="99">
        <v>5000</v>
      </c>
      <c r="I733" s="99">
        <v>5300</v>
      </c>
      <c r="J733" s="99"/>
      <c r="K733" s="100" t="s">
        <v>46</v>
      </c>
      <c r="L733" s="100"/>
      <c r="M733" s="151" t="s">
        <v>562</v>
      </c>
      <c r="N733" s="152">
        <f>+N734+N739</f>
        <v>0</v>
      </c>
      <c r="O733" s="152">
        <f>+O734+O739</f>
        <v>0</v>
      </c>
      <c r="P733" s="152">
        <f t="shared" si="504"/>
        <v>0</v>
      </c>
      <c r="Q733" s="207"/>
      <c r="R733" s="206"/>
      <c r="S733" s="206"/>
      <c r="T733" s="152">
        <f>+T734+T739</f>
        <v>0</v>
      </c>
      <c r="U733" s="152">
        <f t="shared" ref="U733:AC733" si="514">+U734+U739</f>
        <v>0</v>
      </c>
      <c r="V733" s="152">
        <f t="shared" si="514"/>
        <v>0</v>
      </c>
      <c r="W733" s="152">
        <f t="shared" si="514"/>
        <v>0</v>
      </c>
      <c r="X733" s="152">
        <f t="shared" si="514"/>
        <v>0</v>
      </c>
      <c r="Y733" s="152">
        <f t="shared" si="514"/>
        <v>0</v>
      </c>
      <c r="Z733" s="152">
        <f t="shared" si="514"/>
        <v>0</v>
      </c>
      <c r="AA733" s="152">
        <f t="shared" si="514"/>
        <v>0</v>
      </c>
      <c r="AB733" s="152">
        <f t="shared" si="514"/>
        <v>0</v>
      </c>
      <c r="AC733" s="152">
        <f t="shared" si="514"/>
        <v>0</v>
      </c>
      <c r="AD733" s="152">
        <f t="shared" si="486"/>
        <v>0</v>
      </c>
      <c r="AE733" s="152">
        <f>+AE734+AE739</f>
        <v>0</v>
      </c>
      <c r="AF733" s="152">
        <f>+AF734+AF739</f>
        <v>0</v>
      </c>
      <c r="AG733" s="152">
        <f t="shared" si="487"/>
        <v>0</v>
      </c>
      <c r="AH733" s="152">
        <f>+AH734+AH739</f>
        <v>0</v>
      </c>
      <c r="AI733" s="152">
        <f>+AI734+AI739</f>
        <v>0</v>
      </c>
      <c r="AJ733" s="152">
        <f t="shared" si="488"/>
        <v>0</v>
      </c>
      <c r="AK733" s="152">
        <f>+AK734+AK739</f>
        <v>0</v>
      </c>
      <c r="AL733" s="152">
        <f>+AL734+AL739</f>
        <v>0</v>
      </c>
      <c r="AM733" s="152">
        <f t="shared" si="489"/>
        <v>0</v>
      </c>
      <c r="AN733" s="152">
        <f>+AN734+AN739</f>
        <v>0</v>
      </c>
      <c r="AO733" s="152">
        <f>+AO734+AO739</f>
        <v>0</v>
      </c>
      <c r="AP733" s="152">
        <f t="shared" si="490"/>
        <v>0</v>
      </c>
      <c r="AQ733" s="152">
        <f>+AQ734+AQ739</f>
        <v>0</v>
      </c>
      <c r="AR733" s="152">
        <f>+AR734+AR739</f>
        <v>0</v>
      </c>
      <c r="AS733" s="152">
        <f t="shared" si="491"/>
        <v>0</v>
      </c>
      <c r="AT733" s="152"/>
      <c r="AU733" s="152"/>
      <c r="AV733" s="152"/>
      <c r="AW733" s="152"/>
      <c r="AX733" s="152"/>
      <c r="AY733" s="152"/>
      <c r="AZ733" s="152"/>
      <c r="BA733" s="152"/>
    </row>
    <row r="734" spans="2:53" ht="29.25" hidden="1">
      <c r="B734" s="73" t="str">
        <f t="shared" si="512"/>
        <v>261050005300531</v>
      </c>
      <c r="C734" s="105">
        <v>2023</v>
      </c>
      <c r="D734" s="105">
        <v>15</v>
      </c>
      <c r="E734" s="105">
        <v>2</v>
      </c>
      <c r="F734" s="105">
        <v>6</v>
      </c>
      <c r="G734" s="105">
        <v>10</v>
      </c>
      <c r="H734" s="105">
        <v>5000</v>
      </c>
      <c r="I734" s="105">
        <v>5300</v>
      </c>
      <c r="J734" s="105">
        <v>531</v>
      </c>
      <c r="K734" s="106"/>
      <c r="L734" s="106"/>
      <c r="M734" s="199" t="s">
        <v>348</v>
      </c>
      <c r="N734" s="200">
        <f>SUM(N735:N738)</f>
        <v>0</v>
      </c>
      <c r="O734" s="200">
        <f>SUM(O735:O738)</f>
        <v>0</v>
      </c>
      <c r="P734" s="200">
        <f t="shared" si="504"/>
        <v>0</v>
      </c>
      <c r="Q734" s="208"/>
      <c r="R734" s="106"/>
      <c r="S734" s="106"/>
      <c r="T734" s="200">
        <f>SUM(T735:T738)</f>
        <v>0</v>
      </c>
      <c r="U734" s="200">
        <f t="shared" ref="U734:AC734" si="515">SUM(U735:U738)</f>
        <v>0</v>
      </c>
      <c r="V734" s="200">
        <f t="shared" si="515"/>
        <v>0</v>
      </c>
      <c r="W734" s="200">
        <f t="shared" si="515"/>
        <v>0</v>
      </c>
      <c r="X734" s="200">
        <f t="shared" si="515"/>
        <v>0</v>
      </c>
      <c r="Y734" s="200">
        <f t="shared" si="515"/>
        <v>0</v>
      </c>
      <c r="Z734" s="200">
        <f t="shared" si="515"/>
        <v>0</v>
      </c>
      <c r="AA734" s="200">
        <f t="shared" si="515"/>
        <v>0</v>
      </c>
      <c r="AB734" s="200">
        <f t="shared" si="515"/>
        <v>0</v>
      </c>
      <c r="AC734" s="200">
        <f t="shared" si="515"/>
        <v>0</v>
      </c>
      <c r="AD734" s="200">
        <f t="shared" si="486"/>
        <v>0</v>
      </c>
      <c r="AE734" s="200">
        <f>SUM(AE735:AE738)</f>
        <v>0</v>
      </c>
      <c r="AF734" s="200">
        <f>SUM(AF735:AF738)</f>
        <v>0</v>
      </c>
      <c r="AG734" s="200">
        <f t="shared" si="487"/>
        <v>0</v>
      </c>
      <c r="AH734" s="200">
        <f>SUM(AH735:AH738)</f>
        <v>0</v>
      </c>
      <c r="AI734" s="200">
        <f>SUM(AI735:AI738)</f>
        <v>0</v>
      </c>
      <c r="AJ734" s="200">
        <f t="shared" si="488"/>
        <v>0</v>
      </c>
      <c r="AK734" s="200">
        <f>SUM(AK735:AK738)</f>
        <v>0</v>
      </c>
      <c r="AL734" s="200">
        <f>SUM(AL735:AL738)</f>
        <v>0</v>
      </c>
      <c r="AM734" s="200">
        <f t="shared" si="489"/>
        <v>0</v>
      </c>
      <c r="AN734" s="200">
        <f>SUM(AN735:AN738)</f>
        <v>0</v>
      </c>
      <c r="AO734" s="200">
        <f>SUM(AO735:AO738)</f>
        <v>0</v>
      </c>
      <c r="AP734" s="200">
        <f t="shared" si="490"/>
        <v>0</v>
      </c>
      <c r="AQ734" s="200">
        <f>SUM(AQ735:AQ738)</f>
        <v>0</v>
      </c>
      <c r="AR734" s="200">
        <f>SUM(AR735:AR738)</f>
        <v>0</v>
      </c>
      <c r="AS734" s="200">
        <f t="shared" si="491"/>
        <v>0</v>
      </c>
      <c r="AT734" s="200"/>
      <c r="AU734" s="200"/>
      <c r="AV734" s="200"/>
      <c r="AW734" s="200"/>
      <c r="AX734" s="200"/>
      <c r="AY734" s="200"/>
      <c r="AZ734" s="200"/>
      <c r="BA734" s="200"/>
    </row>
    <row r="735" spans="2:53" ht="29.25" hidden="1">
      <c r="B735" s="73" t="str">
        <f t="shared" si="512"/>
        <v>2610500053005311</v>
      </c>
      <c r="C735" s="157">
        <v>2023</v>
      </c>
      <c r="D735" s="111">
        <v>15</v>
      </c>
      <c r="E735" s="111">
        <v>2</v>
      </c>
      <c r="F735" s="111">
        <v>6</v>
      </c>
      <c r="G735" s="111">
        <v>10</v>
      </c>
      <c r="H735" s="157">
        <v>5000</v>
      </c>
      <c r="I735" s="157">
        <v>5300</v>
      </c>
      <c r="J735" s="157">
        <v>531</v>
      </c>
      <c r="K735" s="112">
        <v>1</v>
      </c>
      <c r="L735" s="112"/>
      <c r="M735" s="113" t="s">
        <v>563</v>
      </c>
      <c r="N735" s="114">
        <f>IFERROR(VLOOKUP($B735,[5]MEX!$B$51:$S$1084,13,0),0)</f>
        <v>0</v>
      </c>
      <c r="O735" s="114">
        <f>IFERROR(VLOOKUP($B735,[5]MEX!$B$51:$S$1084,14,0),0)</f>
        <v>0</v>
      </c>
      <c r="P735" s="114">
        <f t="shared" si="504"/>
        <v>0</v>
      </c>
      <c r="Q735" s="135" t="s">
        <v>60</v>
      </c>
      <c r="R735" s="116">
        <f>IFERROR(VLOOKUP($B735,[5]MEX!$B$51:$S$1084,17,0),0)</f>
        <v>0</v>
      </c>
      <c r="S735" s="116">
        <f>IFERROR(VLOOKUP($B735,[5]MEX!$B$51:$S$1084,18,0),0)</f>
        <v>0</v>
      </c>
      <c r="T735" s="114">
        <v>0</v>
      </c>
      <c r="U735" s="114">
        <v>0</v>
      </c>
      <c r="V735" s="114">
        <v>0</v>
      </c>
      <c r="W735" s="114">
        <v>0</v>
      </c>
      <c r="X735" s="114">
        <v>0</v>
      </c>
      <c r="Y735" s="114">
        <v>0</v>
      </c>
      <c r="Z735" s="114">
        <v>0</v>
      </c>
      <c r="AA735" s="114">
        <v>0</v>
      </c>
      <c r="AB735" s="114">
        <f t="shared" ref="AB735:AC738" si="516">N735+T735-X735</f>
        <v>0</v>
      </c>
      <c r="AC735" s="114">
        <f t="shared" si="516"/>
        <v>0</v>
      </c>
      <c r="AD735" s="114">
        <f t="shared" si="486"/>
        <v>0</v>
      </c>
      <c r="AE735" s="114">
        <v>0</v>
      </c>
      <c r="AF735" s="114">
        <v>0</v>
      </c>
      <c r="AG735" s="114">
        <f t="shared" si="487"/>
        <v>0</v>
      </c>
      <c r="AH735" s="114">
        <v>0</v>
      </c>
      <c r="AI735" s="114">
        <v>0</v>
      </c>
      <c r="AJ735" s="114">
        <f t="shared" si="488"/>
        <v>0</v>
      </c>
      <c r="AK735" s="114">
        <v>0</v>
      </c>
      <c r="AL735" s="114">
        <v>0</v>
      </c>
      <c r="AM735" s="114">
        <f t="shared" si="489"/>
        <v>0</v>
      </c>
      <c r="AN735" s="114">
        <v>0</v>
      </c>
      <c r="AO735" s="114">
        <v>0</v>
      </c>
      <c r="AP735" s="114">
        <f t="shared" si="490"/>
        <v>0</v>
      </c>
      <c r="AQ735" s="114">
        <f t="shared" ref="AQ735:AR738" si="517">AB735-AE735-AH735-AK735-AN735</f>
        <v>0</v>
      </c>
      <c r="AR735" s="114">
        <f t="shared" si="517"/>
        <v>0</v>
      </c>
      <c r="AS735" s="114">
        <f t="shared" si="491"/>
        <v>0</v>
      </c>
      <c r="AT735" s="114">
        <f t="shared" ref="AT735:AU738" si="518">R735+V735-Z735</f>
        <v>0</v>
      </c>
      <c r="AU735" s="114">
        <f t="shared" si="518"/>
        <v>0</v>
      </c>
      <c r="AV735" s="114">
        <v>0</v>
      </c>
      <c r="AW735" s="114">
        <v>0</v>
      </c>
      <c r="AX735" s="114">
        <v>0</v>
      </c>
      <c r="AY735" s="114">
        <v>0</v>
      </c>
      <c r="AZ735" s="114">
        <f t="shared" si="495"/>
        <v>0</v>
      </c>
      <c r="BA735" s="114">
        <f t="shared" si="495"/>
        <v>0</v>
      </c>
    </row>
    <row r="736" spans="2:53" ht="29.25" hidden="1">
      <c r="B736" s="73" t="str">
        <f t="shared" si="512"/>
        <v>2610500053005312</v>
      </c>
      <c r="C736" s="157">
        <v>2023</v>
      </c>
      <c r="D736" s="111">
        <v>15</v>
      </c>
      <c r="E736" s="111">
        <v>2</v>
      </c>
      <c r="F736" s="111">
        <v>6</v>
      </c>
      <c r="G736" s="111">
        <v>10</v>
      </c>
      <c r="H736" s="157">
        <v>5000</v>
      </c>
      <c r="I736" s="157">
        <v>5300</v>
      </c>
      <c r="J736" s="157">
        <v>531</v>
      </c>
      <c r="K736" s="112">
        <v>2</v>
      </c>
      <c r="L736" s="112"/>
      <c r="M736" s="113" t="s">
        <v>564</v>
      </c>
      <c r="N736" s="114">
        <f>IFERROR(VLOOKUP($B736,[5]MEX!$B$51:$S$1084,13,0),0)</f>
        <v>0</v>
      </c>
      <c r="O736" s="114">
        <f>IFERROR(VLOOKUP($B736,[5]MEX!$B$51:$S$1084,14,0),0)</f>
        <v>0</v>
      </c>
      <c r="P736" s="114">
        <f t="shared" si="504"/>
        <v>0</v>
      </c>
      <c r="Q736" s="135" t="s">
        <v>60</v>
      </c>
      <c r="R736" s="116">
        <f>IFERROR(VLOOKUP($B736,[5]MEX!$B$51:$S$1084,17,0),0)</f>
        <v>0</v>
      </c>
      <c r="S736" s="116">
        <f>IFERROR(VLOOKUP($B736,[5]MEX!$B$51:$S$1084,18,0),0)</f>
        <v>0</v>
      </c>
      <c r="T736" s="114">
        <v>0</v>
      </c>
      <c r="U736" s="114">
        <v>0</v>
      </c>
      <c r="V736" s="114">
        <v>0</v>
      </c>
      <c r="W736" s="114">
        <v>0</v>
      </c>
      <c r="X736" s="114">
        <v>0</v>
      </c>
      <c r="Y736" s="114">
        <v>0</v>
      </c>
      <c r="Z736" s="114">
        <v>0</v>
      </c>
      <c r="AA736" s="114">
        <v>0</v>
      </c>
      <c r="AB736" s="114">
        <f t="shared" si="516"/>
        <v>0</v>
      </c>
      <c r="AC736" s="114">
        <f t="shared" si="516"/>
        <v>0</v>
      </c>
      <c r="AD736" s="114">
        <f t="shared" si="486"/>
        <v>0</v>
      </c>
      <c r="AE736" s="114">
        <v>0</v>
      </c>
      <c r="AF736" s="114">
        <v>0</v>
      </c>
      <c r="AG736" s="114">
        <f t="shared" si="487"/>
        <v>0</v>
      </c>
      <c r="AH736" s="114">
        <v>0</v>
      </c>
      <c r="AI736" s="114">
        <v>0</v>
      </c>
      <c r="AJ736" s="114">
        <f t="shared" si="488"/>
        <v>0</v>
      </c>
      <c r="AK736" s="114">
        <v>0</v>
      </c>
      <c r="AL736" s="114">
        <v>0</v>
      </c>
      <c r="AM736" s="114">
        <f t="shared" si="489"/>
        <v>0</v>
      </c>
      <c r="AN736" s="114">
        <v>0</v>
      </c>
      <c r="AO736" s="114">
        <v>0</v>
      </c>
      <c r="AP736" s="114">
        <f t="shared" si="490"/>
        <v>0</v>
      </c>
      <c r="AQ736" s="114">
        <f t="shared" si="517"/>
        <v>0</v>
      </c>
      <c r="AR736" s="114">
        <f t="shared" si="517"/>
        <v>0</v>
      </c>
      <c r="AS736" s="114">
        <f t="shared" si="491"/>
        <v>0</v>
      </c>
      <c r="AT736" s="114">
        <f t="shared" si="518"/>
        <v>0</v>
      </c>
      <c r="AU736" s="114">
        <f t="shared" si="518"/>
        <v>0</v>
      </c>
      <c r="AV736" s="114">
        <v>0</v>
      </c>
      <c r="AW736" s="114">
        <v>0</v>
      </c>
      <c r="AX736" s="114">
        <v>0</v>
      </c>
      <c r="AY736" s="114">
        <v>0</v>
      </c>
      <c r="AZ736" s="114">
        <f t="shared" si="495"/>
        <v>0</v>
      </c>
      <c r="BA736" s="114">
        <f t="shared" si="495"/>
        <v>0</v>
      </c>
    </row>
    <row r="737" spans="1:53" ht="29.25" hidden="1">
      <c r="B737" s="73" t="str">
        <f t="shared" si="512"/>
        <v>2610500053005313</v>
      </c>
      <c r="C737" s="157">
        <v>2023</v>
      </c>
      <c r="D737" s="111">
        <v>15</v>
      </c>
      <c r="E737" s="111">
        <v>2</v>
      </c>
      <c r="F737" s="111">
        <v>6</v>
      </c>
      <c r="G737" s="111">
        <v>10</v>
      </c>
      <c r="H737" s="157">
        <v>5000</v>
      </c>
      <c r="I737" s="157">
        <v>5300</v>
      </c>
      <c r="J737" s="157">
        <v>531</v>
      </c>
      <c r="K737" s="112">
        <v>3</v>
      </c>
      <c r="L737" s="112"/>
      <c r="M737" s="113" t="s">
        <v>565</v>
      </c>
      <c r="N737" s="114">
        <f>IFERROR(VLOOKUP($B737,[5]MEX!$B$51:$S$1084,13,0),0)</f>
        <v>0</v>
      </c>
      <c r="O737" s="114">
        <f>IFERROR(VLOOKUP($B737,[5]MEX!$B$51:$S$1084,14,0),0)</f>
        <v>0</v>
      </c>
      <c r="P737" s="114">
        <f t="shared" si="504"/>
        <v>0</v>
      </c>
      <c r="Q737" s="135" t="s">
        <v>60</v>
      </c>
      <c r="R737" s="116">
        <f>IFERROR(VLOOKUP($B737,[5]MEX!$B$51:$S$1084,17,0),0)</f>
        <v>0</v>
      </c>
      <c r="S737" s="116">
        <f>IFERROR(VLOOKUP($B737,[5]MEX!$B$51:$S$1084,18,0),0)</f>
        <v>0</v>
      </c>
      <c r="T737" s="114">
        <v>0</v>
      </c>
      <c r="U737" s="114">
        <v>0</v>
      </c>
      <c r="V737" s="114">
        <v>0</v>
      </c>
      <c r="W737" s="114">
        <v>0</v>
      </c>
      <c r="X737" s="114">
        <v>0</v>
      </c>
      <c r="Y737" s="114">
        <v>0</v>
      </c>
      <c r="Z737" s="114">
        <v>0</v>
      </c>
      <c r="AA737" s="114">
        <v>0</v>
      </c>
      <c r="AB737" s="114">
        <f t="shared" si="516"/>
        <v>0</v>
      </c>
      <c r="AC737" s="114">
        <f t="shared" si="516"/>
        <v>0</v>
      </c>
      <c r="AD737" s="114">
        <f t="shared" si="486"/>
        <v>0</v>
      </c>
      <c r="AE737" s="114">
        <v>0</v>
      </c>
      <c r="AF737" s="114">
        <v>0</v>
      </c>
      <c r="AG737" s="114">
        <f t="shared" si="487"/>
        <v>0</v>
      </c>
      <c r="AH737" s="114">
        <v>0</v>
      </c>
      <c r="AI737" s="114">
        <v>0</v>
      </c>
      <c r="AJ737" s="114">
        <f t="shared" si="488"/>
        <v>0</v>
      </c>
      <c r="AK737" s="114">
        <v>0</v>
      </c>
      <c r="AL737" s="114">
        <v>0</v>
      </c>
      <c r="AM737" s="114">
        <f t="shared" si="489"/>
        <v>0</v>
      </c>
      <c r="AN737" s="114">
        <v>0</v>
      </c>
      <c r="AO737" s="114">
        <v>0</v>
      </c>
      <c r="AP737" s="114">
        <f t="shared" si="490"/>
        <v>0</v>
      </c>
      <c r="AQ737" s="114">
        <f t="shared" si="517"/>
        <v>0</v>
      </c>
      <c r="AR737" s="114">
        <f t="shared" si="517"/>
        <v>0</v>
      </c>
      <c r="AS737" s="114">
        <f t="shared" si="491"/>
        <v>0</v>
      </c>
      <c r="AT737" s="114">
        <f t="shared" si="518"/>
        <v>0</v>
      </c>
      <c r="AU737" s="114">
        <f t="shared" si="518"/>
        <v>0</v>
      </c>
      <c r="AV737" s="114">
        <v>0</v>
      </c>
      <c r="AW737" s="114">
        <v>0</v>
      </c>
      <c r="AX737" s="114">
        <v>0</v>
      </c>
      <c r="AY737" s="114">
        <v>0</v>
      </c>
      <c r="AZ737" s="114">
        <f t="shared" si="495"/>
        <v>0</v>
      </c>
      <c r="BA737" s="114">
        <f t="shared" si="495"/>
        <v>0</v>
      </c>
    </row>
    <row r="738" spans="1:53" ht="29.25" hidden="1">
      <c r="B738" s="73" t="str">
        <f t="shared" si="512"/>
        <v>2610500053005314</v>
      </c>
      <c r="C738" s="157">
        <v>2023</v>
      </c>
      <c r="D738" s="111">
        <v>15</v>
      </c>
      <c r="E738" s="111">
        <v>2</v>
      </c>
      <c r="F738" s="111">
        <v>6</v>
      </c>
      <c r="G738" s="111">
        <v>10</v>
      </c>
      <c r="H738" s="157">
        <v>5000</v>
      </c>
      <c r="I738" s="157">
        <v>5300</v>
      </c>
      <c r="J738" s="157">
        <v>531</v>
      </c>
      <c r="K738" s="112">
        <v>4</v>
      </c>
      <c r="L738" s="112"/>
      <c r="M738" s="113" t="s">
        <v>566</v>
      </c>
      <c r="N738" s="114">
        <f>IFERROR(VLOOKUP($B738,[5]MEX!$B$51:$S$1084,13,0),0)</f>
        <v>0</v>
      </c>
      <c r="O738" s="114">
        <f>IFERROR(VLOOKUP($B738,[5]MEX!$B$51:$S$1084,14,0),0)</f>
        <v>0</v>
      </c>
      <c r="P738" s="114">
        <f t="shared" si="504"/>
        <v>0</v>
      </c>
      <c r="Q738" s="135" t="s">
        <v>60</v>
      </c>
      <c r="R738" s="116">
        <f>IFERROR(VLOOKUP($B738,[5]MEX!$B$51:$S$1084,17,0),0)</f>
        <v>0</v>
      </c>
      <c r="S738" s="116">
        <f>IFERROR(VLOOKUP($B738,[5]MEX!$B$51:$S$1084,18,0),0)</f>
        <v>0</v>
      </c>
      <c r="T738" s="114">
        <v>0</v>
      </c>
      <c r="U738" s="114">
        <v>0</v>
      </c>
      <c r="V738" s="114">
        <v>0</v>
      </c>
      <c r="W738" s="114">
        <v>0</v>
      </c>
      <c r="X738" s="114">
        <v>0</v>
      </c>
      <c r="Y738" s="114">
        <v>0</v>
      </c>
      <c r="Z738" s="114">
        <v>0</v>
      </c>
      <c r="AA738" s="114">
        <v>0</v>
      </c>
      <c r="AB738" s="114">
        <f t="shared" si="516"/>
        <v>0</v>
      </c>
      <c r="AC738" s="114">
        <f t="shared" si="516"/>
        <v>0</v>
      </c>
      <c r="AD738" s="114">
        <f t="shared" si="486"/>
        <v>0</v>
      </c>
      <c r="AE738" s="114">
        <v>0</v>
      </c>
      <c r="AF738" s="114">
        <v>0</v>
      </c>
      <c r="AG738" s="114">
        <f t="shared" si="487"/>
        <v>0</v>
      </c>
      <c r="AH738" s="114">
        <v>0</v>
      </c>
      <c r="AI738" s="114">
        <v>0</v>
      </c>
      <c r="AJ738" s="114">
        <f t="shared" si="488"/>
        <v>0</v>
      </c>
      <c r="AK738" s="114">
        <v>0</v>
      </c>
      <c r="AL738" s="114">
        <v>0</v>
      </c>
      <c r="AM738" s="114">
        <f t="shared" si="489"/>
        <v>0</v>
      </c>
      <c r="AN738" s="114">
        <v>0</v>
      </c>
      <c r="AO738" s="114">
        <v>0</v>
      </c>
      <c r="AP738" s="114">
        <f t="shared" si="490"/>
        <v>0</v>
      </c>
      <c r="AQ738" s="114">
        <f t="shared" si="517"/>
        <v>0</v>
      </c>
      <c r="AR738" s="114">
        <f t="shared" si="517"/>
        <v>0</v>
      </c>
      <c r="AS738" s="114">
        <f t="shared" si="491"/>
        <v>0</v>
      </c>
      <c r="AT738" s="114">
        <f t="shared" si="518"/>
        <v>0</v>
      </c>
      <c r="AU738" s="114">
        <f t="shared" si="518"/>
        <v>0</v>
      </c>
      <c r="AV738" s="114">
        <v>0</v>
      </c>
      <c r="AW738" s="114">
        <v>0</v>
      </c>
      <c r="AX738" s="114">
        <v>0</v>
      </c>
      <c r="AY738" s="114">
        <v>0</v>
      </c>
      <c r="AZ738" s="114">
        <f t="shared" si="495"/>
        <v>0</v>
      </c>
      <c r="BA738" s="114">
        <f t="shared" si="495"/>
        <v>0</v>
      </c>
    </row>
    <row r="739" spans="1:53" ht="29.25" hidden="1">
      <c r="B739" s="73" t="str">
        <f t="shared" si="512"/>
        <v>261050005300532</v>
      </c>
      <c r="C739" s="105">
        <v>2023</v>
      </c>
      <c r="D739" s="105">
        <v>15</v>
      </c>
      <c r="E739" s="105">
        <v>2</v>
      </c>
      <c r="F739" s="105">
        <v>6</v>
      </c>
      <c r="G739" s="105">
        <v>10</v>
      </c>
      <c r="H739" s="106">
        <v>5000</v>
      </c>
      <c r="I739" s="106">
        <v>5300</v>
      </c>
      <c r="J739" s="106">
        <v>532</v>
      </c>
      <c r="K739" s="106"/>
      <c r="L739" s="106"/>
      <c r="M739" s="199" t="s">
        <v>567</v>
      </c>
      <c r="N739" s="200">
        <f>+N740</f>
        <v>0</v>
      </c>
      <c r="O739" s="200">
        <f>+O740</f>
        <v>0</v>
      </c>
      <c r="P739" s="200">
        <f t="shared" si="504"/>
        <v>0</v>
      </c>
      <c r="Q739" s="208"/>
      <c r="R739" s="106"/>
      <c r="S739" s="106"/>
      <c r="T739" s="200">
        <f>+T740</f>
        <v>0</v>
      </c>
      <c r="U739" s="200">
        <f t="shared" ref="U739:AC739" si="519">+U740</f>
        <v>0</v>
      </c>
      <c r="V739" s="200">
        <f t="shared" si="519"/>
        <v>0</v>
      </c>
      <c r="W739" s="200">
        <f t="shared" si="519"/>
        <v>0</v>
      </c>
      <c r="X739" s="200">
        <f t="shared" si="519"/>
        <v>0</v>
      </c>
      <c r="Y739" s="200">
        <f t="shared" si="519"/>
        <v>0</v>
      </c>
      <c r="Z739" s="200">
        <f t="shared" si="519"/>
        <v>0</v>
      </c>
      <c r="AA739" s="200">
        <f t="shared" si="519"/>
        <v>0</v>
      </c>
      <c r="AB739" s="200">
        <f t="shared" si="519"/>
        <v>0</v>
      </c>
      <c r="AC739" s="200">
        <f t="shared" si="519"/>
        <v>0</v>
      </c>
      <c r="AD739" s="200">
        <f t="shared" si="486"/>
        <v>0</v>
      </c>
      <c r="AE739" s="200">
        <f>+AE740</f>
        <v>0</v>
      </c>
      <c r="AF739" s="200">
        <f>+AF740</f>
        <v>0</v>
      </c>
      <c r="AG739" s="200">
        <f t="shared" si="487"/>
        <v>0</v>
      </c>
      <c r="AH739" s="200">
        <f>+AH740</f>
        <v>0</v>
      </c>
      <c r="AI739" s="200">
        <f>+AI740</f>
        <v>0</v>
      </c>
      <c r="AJ739" s="200">
        <f t="shared" si="488"/>
        <v>0</v>
      </c>
      <c r="AK739" s="200">
        <f>+AK740</f>
        <v>0</v>
      </c>
      <c r="AL739" s="200">
        <f>+AL740</f>
        <v>0</v>
      </c>
      <c r="AM739" s="200">
        <f t="shared" si="489"/>
        <v>0</v>
      </c>
      <c r="AN739" s="200">
        <f>+AN740</f>
        <v>0</v>
      </c>
      <c r="AO739" s="200">
        <f>+AO740</f>
        <v>0</v>
      </c>
      <c r="AP739" s="200">
        <f t="shared" si="490"/>
        <v>0</v>
      </c>
      <c r="AQ739" s="200">
        <f>+AQ740</f>
        <v>0</v>
      </c>
      <c r="AR739" s="200">
        <f>+AR740</f>
        <v>0</v>
      </c>
      <c r="AS739" s="200">
        <f t="shared" si="491"/>
        <v>0</v>
      </c>
      <c r="AT739" s="200"/>
      <c r="AU739" s="200"/>
      <c r="AV739" s="200"/>
      <c r="AW739" s="200"/>
      <c r="AX739" s="200"/>
      <c r="AY739" s="200"/>
      <c r="AZ739" s="200"/>
      <c r="BA739" s="200"/>
    </row>
    <row r="740" spans="1:53" ht="29.25" hidden="1">
      <c r="B740" s="73" t="str">
        <f t="shared" si="512"/>
        <v>2610500053005321</v>
      </c>
      <c r="C740" s="157">
        <v>2023</v>
      </c>
      <c r="D740" s="111">
        <v>15</v>
      </c>
      <c r="E740" s="111">
        <v>2</v>
      </c>
      <c r="F740" s="111">
        <v>6</v>
      </c>
      <c r="G740" s="111">
        <v>10</v>
      </c>
      <c r="H740" s="157">
        <v>5000</v>
      </c>
      <c r="I740" s="157">
        <v>5300</v>
      </c>
      <c r="J740" s="157">
        <v>532</v>
      </c>
      <c r="K740" s="112">
        <v>1</v>
      </c>
      <c r="L740" s="112"/>
      <c r="M740" s="113" t="s">
        <v>568</v>
      </c>
      <c r="N740" s="114">
        <f>IFERROR(VLOOKUP($B740,[5]MEX!$B$51:$S$1084,13,0),0)</f>
        <v>0</v>
      </c>
      <c r="O740" s="114">
        <f>IFERROR(VLOOKUP($B740,[5]MEX!$B$51:$S$1084,14,0),0)</f>
        <v>0</v>
      </c>
      <c r="P740" s="114">
        <f t="shared" si="504"/>
        <v>0</v>
      </c>
      <c r="Q740" s="135" t="s">
        <v>60</v>
      </c>
      <c r="R740" s="116">
        <f>IFERROR(VLOOKUP($B740,[5]MEX!$B$51:$S$1084,17,0),0)</f>
        <v>0</v>
      </c>
      <c r="S740" s="116">
        <f>IFERROR(VLOOKUP($B740,[5]MEX!$B$51:$S$1084,18,0),0)</f>
        <v>0</v>
      </c>
      <c r="T740" s="114">
        <v>0</v>
      </c>
      <c r="U740" s="114">
        <v>0</v>
      </c>
      <c r="V740" s="114">
        <v>0</v>
      </c>
      <c r="W740" s="114">
        <v>0</v>
      </c>
      <c r="X740" s="114">
        <v>0</v>
      </c>
      <c r="Y740" s="114">
        <v>0</v>
      </c>
      <c r="Z740" s="114">
        <v>0</v>
      </c>
      <c r="AA740" s="114">
        <v>0</v>
      </c>
      <c r="AB740" s="114">
        <f>N740+T740-X740</f>
        <v>0</v>
      </c>
      <c r="AC740" s="114">
        <f>O740+U740-Y740</f>
        <v>0</v>
      </c>
      <c r="AD740" s="114">
        <f t="shared" si="486"/>
        <v>0</v>
      </c>
      <c r="AE740" s="114">
        <v>0</v>
      </c>
      <c r="AF740" s="114">
        <v>0</v>
      </c>
      <c r="AG740" s="114">
        <f t="shared" si="487"/>
        <v>0</v>
      </c>
      <c r="AH740" s="114">
        <v>0</v>
      </c>
      <c r="AI740" s="114">
        <v>0</v>
      </c>
      <c r="AJ740" s="114">
        <f t="shared" si="488"/>
        <v>0</v>
      </c>
      <c r="AK740" s="114">
        <v>0</v>
      </c>
      <c r="AL740" s="114">
        <v>0</v>
      </c>
      <c r="AM740" s="114">
        <f t="shared" si="489"/>
        <v>0</v>
      </c>
      <c r="AN740" s="114">
        <v>0</v>
      </c>
      <c r="AO740" s="114">
        <v>0</v>
      </c>
      <c r="AP740" s="114">
        <f t="shared" si="490"/>
        <v>0</v>
      </c>
      <c r="AQ740" s="114">
        <f>AB740-AE740-AH740-AK740-AN740</f>
        <v>0</v>
      </c>
      <c r="AR740" s="114">
        <f>AC740-AF740-AI740-AL740-AO740</f>
        <v>0</v>
      </c>
      <c r="AS740" s="114">
        <f t="shared" si="491"/>
        <v>0</v>
      </c>
      <c r="AT740" s="114">
        <f>R740+V740-Z740</f>
        <v>0</v>
      </c>
      <c r="AU740" s="114">
        <f>S740+W740-AA740</f>
        <v>0</v>
      </c>
      <c r="AV740" s="114">
        <v>0</v>
      </c>
      <c r="AW740" s="114">
        <v>0</v>
      </c>
      <c r="AX740" s="114">
        <v>0</v>
      </c>
      <c r="AY740" s="114">
        <v>0</v>
      </c>
      <c r="AZ740" s="114">
        <f t="shared" si="495"/>
        <v>0</v>
      </c>
      <c r="BA740" s="114">
        <f t="shared" si="495"/>
        <v>0</v>
      </c>
    </row>
    <row r="741" spans="1:53" ht="29.25" hidden="1">
      <c r="B741" s="73" t="str">
        <f t="shared" si="512"/>
        <v>261050005600</v>
      </c>
      <c r="C741" s="99">
        <v>2023</v>
      </c>
      <c r="D741" s="99">
        <v>15</v>
      </c>
      <c r="E741" s="99">
        <v>2</v>
      </c>
      <c r="F741" s="99">
        <v>6</v>
      </c>
      <c r="G741" s="99">
        <v>10</v>
      </c>
      <c r="H741" s="99">
        <v>5000</v>
      </c>
      <c r="I741" s="99">
        <v>5600</v>
      </c>
      <c r="J741" s="99"/>
      <c r="K741" s="100" t="s">
        <v>46</v>
      </c>
      <c r="L741" s="100"/>
      <c r="M741" s="151" t="s">
        <v>516</v>
      </c>
      <c r="N741" s="152">
        <f>+N742</f>
        <v>0</v>
      </c>
      <c r="O741" s="152">
        <f>+O742</f>
        <v>0</v>
      </c>
      <c r="P741" s="152">
        <f t="shared" si="504"/>
        <v>0</v>
      </c>
      <c r="Q741" s="207"/>
      <c r="R741" s="206"/>
      <c r="S741" s="206"/>
      <c r="T741" s="152">
        <f>+T742</f>
        <v>0</v>
      </c>
      <c r="U741" s="152">
        <f t="shared" ref="U741:AC741" si="520">+U742</f>
        <v>0</v>
      </c>
      <c r="V741" s="152">
        <f t="shared" si="520"/>
        <v>0</v>
      </c>
      <c r="W741" s="152">
        <f t="shared" si="520"/>
        <v>0</v>
      </c>
      <c r="X741" s="152">
        <f t="shared" si="520"/>
        <v>0</v>
      </c>
      <c r="Y741" s="152">
        <f t="shared" si="520"/>
        <v>0</v>
      </c>
      <c r="Z741" s="152">
        <f t="shared" si="520"/>
        <v>0</v>
      </c>
      <c r="AA741" s="152">
        <f t="shared" si="520"/>
        <v>0</v>
      </c>
      <c r="AB741" s="152">
        <f t="shared" si="520"/>
        <v>0</v>
      </c>
      <c r="AC741" s="152">
        <f t="shared" si="520"/>
        <v>0</v>
      </c>
      <c r="AD741" s="152">
        <f t="shared" si="486"/>
        <v>0</v>
      </c>
      <c r="AE741" s="152">
        <f>+AE742</f>
        <v>0</v>
      </c>
      <c r="AF741" s="152">
        <f>+AF742</f>
        <v>0</v>
      </c>
      <c r="AG741" s="152">
        <f t="shared" si="487"/>
        <v>0</v>
      </c>
      <c r="AH741" s="152">
        <f>+AH742</f>
        <v>0</v>
      </c>
      <c r="AI741" s="152">
        <f>+AI742</f>
        <v>0</v>
      </c>
      <c r="AJ741" s="152">
        <f t="shared" si="488"/>
        <v>0</v>
      </c>
      <c r="AK741" s="152">
        <f>+AK742</f>
        <v>0</v>
      </c>
      <c r="AL741" s="152">
        <f>+AL742</f>
        <v>0</v>
      </c>
      <c r="AM741" s="152">
        <f t="shared" si="489"/>
        <v>0</v>
      </c>
      <c r="AN741" s="152">
        <f>+AN742</f>
        <v>0</v>
      </c>
      <c r="AO741" s="152">
        <f>+AO742</f>
        <v>0</v>
      </c>
      <c r="AP741" s="152">
        <f t="shared" si="490"/>
        <v>0</v>
      </c>
      <c r="AQ741" s="152">
        <f>+AQ742</f>
        <v>0</v>
      </c>
      <c r="AR741" s="152">
        <f>+AR742</f>
        <v>0</v>
      </c>
      <c r="AS741" s="152">
        <f t="shared" si="491"/>
        <v>0</v>
      </c>
      <c r="AT741" s="152"/>
      <c r="AU741" s="152"/>
      <c r="AV741" s="152"/>
      <c r="AW741" s="152"/>
      <c r="AX741" s="152"/>
      <c r="AY741" s="152"/>
      <c r="AZ741" s="152"/>
      <c r="BA741" s="152"/>
    </row>
    <row r="742" spans="1:53" ht="29.25" hidden="1">
      <c r="B742" s="73" t="str">
        <f t="shared" si="512"/>
        <v>261050005600565</v>
      </c>
      <c r="C742" s="105">
        <v>2023</v>
      </c>
      <c r="D742" s="105">
        <v>15</v>
      </c>
      <c r="E742" s="105">
        <v>2</v>
      </c>
      <c r="F742" s="105">
        <v>6</v>
      </c>
      <c r="G742" s="105">
        <v>10</v>
      </c>
      <c r="H742" s="105">
        <v>5000</v>
      </c>
      <c r="I742" s="105">
        <v>5600</v>
      </c>
      <c r="J742" s="105">
        <v>565</v>
      </c>
      <c r="K742" s="105"/>
      <c r="L742" s="105"/>
      <c r="M742" s="199" t="s">
        <v>216</v>
      </c>
      <c r="N742" s="200">
        <f>SUM(N743:N745)</f>
        <v>0</v>
      </c>
      <c r="O742" s="200">
        <f>SUM(O743:O745)</f>
        <v>0</v>
      </c>
      <c r="P742" s="200">
        <f t="shared" si="504"/>
        <v>0</v>
      </c>
      <c r="Q742" s="208"/>
      <c r="R742" s="106"/>
      <c r="S742" s="106"/>
      <c r="T742" s="200">
        <f>SUM(T743:T745)</f>
        <v>0</v>
      </c>
      <c r="U742" s="200">
        <f t="shared" ref="U742:AC742" si="521">SUM(U743:U745)</f>
        <v>0</v>
      </c>
      <c r="V742" s="200">
        <f t="shared" si="521"/>
        <v>0</v>
      </c>
      <c r="W742" s="200">
        <f t="shared" si="521"/>
        <v>0</v>
      </c>
      <c r="X742" s="200">
        <f t="shared" si="521"/>
        <v>0</v>
      </c>
      <c r="Y742" s="200">
        <f t="shared" si="521"/>
        <v>0</v>
      </c>
      <c r="Z742" s="200">
        <f t="shared" si="521"/>
        <v>0</v>
      </c>
      <c r="AA742" s="200">
        <f t="shared" si="521"/>
        <v>0</v>
      </c>
      <c r="AB742" s="200">
        <f t="shared" si="521"/>
        <v>0</v>
      </c>
      <c r="AC742" s="200">
        <f t="shared" si="521"/>
        <v>0</v>
      </c>
      <c r="AD742" s="200">
        <f t="shared" si="486"/>
        <v>0</v>
      </c>
      <c r="AE742" s="200">
        <f>SUM(AE743:AE745)</f>
        <v>0</v>
      </c>
      <c r="AF742" s="200">
        <f>SUM(AF743:AF745)</f>
        <v>0</v>
      </c>
      <c r="AG742" s="200">
        <f t="shared" si="487"/>
        <v>0</v>
      </c>
      <c r="AH742" s="200">
        <f>SUM(AH743:AH745)</f>
        <v>0</v>
      </c>
      <c r="AI742" s="200">
        <f>SUM(AI743:AI745)</f>
        <v>0</v>
      </c>
      <c r="AJ742" s="200">
        <f t="shared" si="488"/>
        <v>0</v>
      </c>
      <c r="AK742" s="200">
        <f>SUM(AK743:AK745)</f>
        <v>0</v>
      </c>
      <c r="AL742" s="200">
        <f>SUM(AL743:AL745)</f>
        <v>0</v>
      </c>
      <c r="AM742" s="200">
        <f t="shared" si="489"/>
        <v>0</v>
      </c>
      <c r="AN742" s="200">
        <f>SUM(AN743:AN745)</f>
        <v>0</v>
      </c>
      <c r="AO742" s="200">
        <f>SUM(AO743:AO745)</f>
        <v>0</v>
      </c>
      <c r="AP742" s="200">
        <f t="shared" si="490"/>
        <v>0</v>
      </c>
      <c r="AQ742" s="200">
        <f>SUM(AQ743:AQ745)</f>
        <v>0</v>
      </c>
      <c r="AR742" s="200">
        <f>SUM(AR743:AR745)</f>
        <v>0</v>
      </c>
      <c r="AS742" s="200">
        <f t="shared" si="491"/>
        <v>0</v>
      </c>
      <c r="AT742" s="200"/>
      <c r="AU742" s="200"/>
      <c r="AV742" s="200"/>
      <c r="AW742" s="200"/>
      <c r="AX742" s="200"/>
      <c r="AY742" s="200"/>
      <c r="AZ742" s="200"/>
      <c r="BA742" s="200"/>
    </row>
    <row r="743" spans="1:53" ht="29.25" hidden="1">
      <c r="B743" s="73" t="str">
        <f t="shared" si="512"/>
        <v>2610500056005651</v>
      </c>
      <c r="C743" s="157">
        <v>2023</v>
      </c>
      <c r="D743" s="111">
        <v>15</v>
      </c>
      <c r="E743" s="111">
        <v>2</v>
      </c>
      <c r="F743" s="111">
        <v>6</v>
      </c>
      <c r="G743" s="111">
        <v>10</v>
      </c>
      <c r="H743" s="157">
        <v>5000</v>
      </c>
      <c r="I743" s="157">
        <v>5600</v>
      </c>
      <c r="J743" s="157">
        <v>565</v>
      </c>
      <c r="K743" s="112">
        <v>1</v>
      </c>
      <c r="L743" s="112"/>
      <c r="M743" s="113" t="s">
        <v>569</v>
      </c>
      <c r="N743" s="114">
        <f>IFERROR(VLOOKUP($B743,[5]MEX!$B$51:$S$1084,13,0),0)</f>
        <v>0</v>
      </c>
      <c r="O743" s="114">
        <f>IFERROR(VLOOKUP($B743,[5]MEX!$B$51:$S$1084,14,0),0)</f>
        <v>0</v>
      </c>
      <c r="P743" s="114">
        <f t="shared" si="504"/>
        <v>0</v>
      </c>
      <c r="Q743" s="135" t="s">
        <v>60</v>
      </c>
      <c r="R743" s="116">
        <f>IFERROR(VLOOKUP($B743,[5]MEX!$B$51:$S$1084,17,0),0)</f>
        <v>0</v>
      </c>
      <c r="S743" s="116">
        <f>IFERROR(VLOOKUP($B743,[5]MEX!$B$51:$S$1084,18,0),0)</f>
        <v>0</v>
      </c>
      <c r="T743" s="114">
        <v>0</v>
      </c>
      <c r="U743" s="114">
        <v>0</v>
      </c>
      <c r="V743" s="114">
        <v>0</v>
      </c>
      <c r="W743" s="114">
        <v>0</v>
      </c>
      <c r="X743" s="114">
        <v>0</v>
      </c>
      <c r="Y743" s="114">
        <v>0</v>
      </c>
      <c r="Z743" s="114">
        <v>0</v>
      </c>
      <c r="AA743" s="114">
        <v>0</v>
      </c>
      <c r="AB743" s="114">
        <f t="shared" ref="AB743:AC745" si="522">N743+T743-X743</f>
        <v>0</v>
      </c>
      <c r="AC743" s="114">
        <f t="shared" si="522"/>
        <v>0</v>
      </c>
      <c r="AD743" s="114">
        <f t="shared" si="486"/>
        <v>0</v>
      </c>
      <c r="AE743" s="114">
        <v>0</v>
      </c>
      <c r="AF743" s="114">
        <v>0</v>
      </c>
      <c r="AG743" s="114">
        <f t="shared" si="487"/>
        <v>0</v>
      </c>
      <c r="AH743" s="114">
        <v>0</v>
      </c>
      <c r="AI743" s="114">
        <v>0</v>
      </c>
      <c r="AJ743" s="114">
        <f t="shared" si="488"/>
        <v>0</v>
      </c>
      <c r="AK743" s="114">
        <v>0</v>
      </c>
      <c r="AL743" s="114">
        <v>0</v>
      </c>
      <c r="AM743" s="114">
        <f t="shared" si="489"/>
        <v>0</v>
      </c>
      <c r="AN743" s="114">
        <v>0</v>
      </c>
      <c r="AO743" s="114">
        <v>0</v>
      </c>
      <c r="AP743" s="114">
        <f t="shared" si="490"/>
        <v>0</v>
      </c>
      <c r="AQ743" s="114">
        <f t="shared" ref="AQ743:AR745" si="523">AB743-AE743-AH743-AK743-AN743</f>
        <v>0</v>
      </c>
      <c r="AR743" s="114">
        <f t="shared" si="523"/>
        <v>0</v>
      </c>
      <c r="AS743" s="114">
        <f t="shared" si="491"/>
        <v>0</v>
      </c>
      <c r="AT743" s="114">
        <f t="shared" ref="AT743:AU745" si="524">R743+V743-Z743</f>
        <v>0</v>
      </c>
      <c r="AU743" s="114">
        <f t="shared" si="524"/>
        <v>0</v>
      </c>
      <c r="AV743" s="114">
        <v>0</v>
      </c>
      <c r="AW743" s="114">
        <v>0</v>
      </c>
      <c r="AX743" s="114">
        <v>0</v>
      </c>
      <c r="AY743" s="114">
        <v>0</v>
      </c>
      <c r="AZ743" s="114">
        <f t="shared" si="495"/>
        <v>0</v>
      </c>
      <c r="BA743" s="114">
        <f t="shared" si="495"/>
        <v>0</v>
      </c>
    </row>
    <row r="744" spans="1:53" ht="29.25" hidden="1">
      <c r="B744" s="73" t="str">
        <f>+CONCATENATE(E744,F744,G744,H744,I744,J744,K744,L744)</f>
        <v>2610500056005652</v>
      </c>
      <c r="C744" s="157">
        <v>2023</v>
      </c>
      <c r="D744" s="111">
        <v>15</v>
      </c>
      <c r="E744" s="111">
        <v>2</v>
      </c>
      <c r="F744" s="111">
        <v>6</v>
      </c>
      <c r="G744" s="111">
        <v>10</v>
      </c>
      <c r="H744" s="157">
        <v>5000</v>
      </c>
      <c r="I744" s="157">
        <v>5600</v>
      </c>
      <c r="J744" s="157">
        <v>565</v>
      </c>
      <c r="K744" s="112">
        <v>2</v>
      </c>
      <c r="L744" s="112"/>
      <c r="M744" s="113" t="s">
        <v>570</v>
      </c>
      <c r="N744" s="114">
        <f>IFERROR(VLOOKUP($B744,[5]MEX!$B$51:$S$1084,13,0),0)</f>
        <v>0</v>
      </c>
      <c r="O744" s="114">
        <f>IFERROR(VLOOKUP($B744,[5]MEX!$B$51:$S$1084,14,0),0)</f>
        <v>0</v>
      </c>
      <c r="P744" s="114">
        <f>+O744+N744</f>
        <v>0</v>
      </c>
      <c r="Q744" s="135" t="s">
        <v>60</v>
      </c>
      <c r="R744" s="116">
        <f>IFERROR(VLOOKUP($B744,[5]MEX!$B$51:$S$1084,17,0),0)</f>
        <v>0</v>
      </c>
      <c r="S744" s="116">
        <f>IFERROR(VLOOKUP($B744,[5]MEX!$B$51:$S$1084,18,0),0)</f>
        <v>0</v>
      </c>
      <c r="T744" s="114">
        <v>0</v>
      </c>
      <c r="U744" s="114">
        <v>0</v>
      </c>
      <c r="V744" s="114">
        <v>0</v>
      </c>
      <c r="W744" s="114">
        <v>0</v>
      </c>
      <c r="X744" s="114">
        <v>0</v>
      </c>
      <c r="Y744" s="114">
        <v>0</v>
      </c>
      <c r="Z744" s="114">
        <v>0</v>
      </c>
      <c r="AA744" s="114">
        <v>0</v>
      </c>
      <c r="AB744" s="114">
        <f t="shared" si="522"/>
        <v>0</v>
      </c>
      <c r="AC744" s="114">
        <f t="shared" si="522"/>
        <v>0</v>
      </c>
      <c r="AD744" s="114">
        <f t="shared" si="486"/>
        <v>0</v>
      </c>
      <c r="AE744" s="114">
        <v>0</v>
      </c>
      <c r="AF744" s="114">
        <v>0</v>
      </c>
      <c r="AG744" s="114">
        <f t="shared" si="487"/>
        <v>0</v>
      </c>
      <c r="AH744" s="114">
        <v>0</v>
      </c>
      <c r="AI744" s="114">
        <v>0</v>
      </c>
      <c r="AJ744" s="114">
        <f t="shared" si="488"/>
        <v>0</v>
      </c>
      <c r="AK744" s="114">
        <v>0</v>
      </c>
      <c r="AL744" s="114">
        <v>0</v>
      </c>
      <c r="AM744" s="114">
        <f t="shared" si="489"/>
        <v>0</v>
      </c>
      <c r="AN744" s="114">
        <v>0</v>
      </c>
      <c r="AO744" s="114">
        <v>0</v>
      </c>
      <c r="AP744" s="114">
        <f t="shared" si="490"/>
        <v>0</v>
      </c>
      <c r="AQ744" s="114">
        <f t="shared" si="523"/>
        <v>0</v>
      </c>
      <c r="AR744" s="114">
        <f t="shared" si="523"/>
        <v>0</v>
      </c>
      <c r="AS744" s="114">
        <f t="shared" si="491"/>
        <v>0</v>
      </c>
      <c r="AT744" s="114">
        <f t="shared" si="524"/>
        <v>0</v>
      </c>
      <c r="AU744" s="114">
        <f t="shared" si="524"/>
        <v>0</v>
      </c>
      <c r="AV744" s="114">
        <v>0</v>
      </c>
      <c r="AW744" s="114">
        <v>0</v>
      </c>
      <c r="AX744" s="114">
        <v>0</v>
      </c>
      <c r="AY744" s="114">
        <v>0</v>
      </c>
      <c r="AZ744" s="114">
        <f t="shared" si="495"/>
        <v>0</v>
      </c>
      <c r="BA744" s="114">
        <f t="shared" si="495"/>
        <v>0</v>
      </c>
    </row>
    <row r="745" spans="1:53" ht="29.25" hidden="1">
      <c r="A745" s="4"/>
      <c r="B745" s="73" t="str">
        <f t="shared" si="512"/>
        <v>2610500056005653</v>
      </c>
      <c r="C745" s="157">
        <v>2023</v>
      </c>
      <c r="D745" s="111">
        <v>15</v>
      </c>
      <c r="E745" s="111">
        <v>2</v>
      </c>
      <c r="F745" s="111">
        <v>6</v>
      </c>
      <c r="G745" s="111">
        <v>10</v>
      </c>
      <c r="H745" s="157">
        <v>5000</v>
      </c>
      <c r="I745" s="157">
        <v>5600</v>
      </c>
      <c r="J745" s="157">
        <v>565</v>
      </c>
      <c r="K745" s="112">
        <v>3</v>
      </c>
      <c r="L745" s="112"/>
      <c r="M745" s="113" t="s">
        <v>517</v>
      </c>
      <c r="N745" s="114">
        <f>IFERROR(VLOOKUP($B745,[5]MEX!$B$51:$S$1084,13,0),0)</f>
        <v>0</v>
      </c>
      <c r="O745" s="114">
        <f>IFERROR(VLOOKUP($B745,[5]MEX!$B$51:$S$1084,14,0),0)</f>
        <v>0</v>
      </c>
      <c r="P745" s="114">
        <f t="shared" si="504"/>
        <v>0</v>
      </c>
      <c r="Q745" s="135" t="s">
        <v>60</v>
      </c>
      <c r="R745" s="116">
        <f>IFERROR(VLOOKUP($B745,[5]MEX!$B$51:$S$1084,17,0),0)</f>
        <v>0</v>
      </c>
      <c r="S745" s="116">
        <f>IFERROR(VLOOKUP($B745,[5]MEX!$B$51:$S$1084,18,0),0)</f>
        <v>0</v>
      </c>
      <c r="T745" s="114">
        <v>0</v>
      </c>
      <c r="U745" s="114">
        <v>0</v>
      </c>
      <c r="V745" s="114">
        <v>0</v>
      </c>
      <c r="W745" s="114">
        <v>0</v>
      </c>
      <c r="X745" s="114">
        <v>0</v>
      </c>
      <c r="Y745" s="114">
        <v>0</v>
      </c>
      <c r="Z745" s="114">
        <v>0</v>
      </c>
      <c r="AA745" s="114">
        <v>0</v>
      </c>
      <c r="AB745" s="114">
        <f t="shared" si="522"/>
        <v>0</v>
      </c>
      <c r="AC745" s="114">
        <f t="shared" si="522"/>
        <v>0</v>
      </c>
      <c r="AD745" s="114">
        <f t="shared" si="486"/>
        <v>0</v>
      </c>
      <c r="AE745" s="114">
        <v>0</v>
      </c>
      <c r="AF745" s="114">
        <v>0</v>
      </c>
      <c r="AG745" s="114">
        <f t="shared" si="487"/>
        <v>0</v>
      </c>
      <c r="AH745" s="114">
        <v>0</v>
      </c>
      <c r="AI745" s="114">
        <v>0</v>
      </c>
      <c r="AJ745" s="114">
        <f t="shared" si="488"/>
        <v>0</v>
      </c>
      <c r="AK745" s="114">
        <v>0</v>
      </c>
      <c r="AL745" s="114">
        <v>0</v>
      </c>
      <c r="AM745" s="114">
        <f t="shared" si="489"/>
        <v>0</v>
      </c>
      <c r="AN745" s="114">
        <v>0</v>
      </c>
      <c r="AO745" s="114">
        <v>0</v>
      </c>
      <c r="AP745" s="114">
        <f t="shared" si="490"/>
        <v>0</v>
      </c>
      <c r="AQ745" s="114">
        <f t="shared" si="523"/>
        <v>0</v>
      </c>
      <c r="AR745" s="114">
        <f t="shared" si="523"/>
        <v>0</v>
      </c>
      <c r="AS745" s="114">
        <f t="shared" si="491"/>
        <v>0</v>
      </c>
      <c r="AT745" s="114">
        <f t="shared" si="524"/>
        <v>0</v>
      </c>
      <c r="AU745" s="114">
        <f t="shared" si="524"/>
        <v>0</v>
      </c>
      <c r="AV745" s="114">
        <v>0</v>
      </c>
      <c r="AW745" s="114">
        <v>0</v>
      </c>
      <c r="AX745" s="114">
        <v>0</v>
      </c>
      <c r="AY745" s="114">
        <v>0</v>
      </c>
      <c r="AZ745" s="114">
        <f t="shared" si="495"/>
        <v>0</v>
      </c>
      <c r="BA745" s="114">
        <f t="shared" si="495"/>
        <v>0</v>
      </c>
    </row>
    <row r="746" spans="1:53" ht="58.5" hidden="1">
      <c r="B746" s="73" t="str">
        <f t="shared" si="512"/>
        <v>2611</v>
      </c>
      <c r="C746" s="136">
        <v>2023</v>
      </c>
      <c r="D746" s="136">
        <v>15</v>
      </c>
      <c r="E746" s="136">
        <v>2</v>
      </c>
      <c r="F746" s="136">
        <v>6</v>
      </c>
      <c r="G746" s="136">
        <v>11</v>
      </c>
      <c r="H746" s="136"/>
      <c r="I746" s="136"/>
      <c r="J746" s="136"/>
      <c r="K746" s="136"/>
      <c r="L746" s="136"/>
      <c r="M746" s="183" t="s">
        <v>571</v>
      </c>
      <c r="N746" s="184">
        <f t="shared" ref="N746:O749" si="525">+N747</f>
        <v>0</v>
      </c>
      <c r="O746" s="184">
        <f t="shared" si="525"/>
        <v>0</v>
      </c>
      <c r="P746" s="184">
        <f t="shared" si="504"/>
        <v>0</v>
      </c>
      <c r="Q746" s="124"/>
      <c r="R746" s="136"/>
      <c r="S746" s="136"/>
      <c r="T746" s="184">
        <f>+T747</f>
        <v>0</v>
      </c>
      <c r="U746" s="184">
        <f t="shared" ref="U746:AC749" si="526">+U747</f>
        <v>0</v>
      </c>
      <c r="V746" s="184">
        <f t="shared" si="526"/>
        <v>0</v>
      </c>
      <c r="W746" s="184">
        <f t="shared" si="526"/>
        <v>0</v>
      </c>
      <c r="X746" s="184">
        <f t="shared" si="526"/>
        <v>0</v>
      </c>
      <c r="Y746" s="184">
        <f t="shared" si="526"/>
        <v>0</v>
      </c>
      <c r="Z746" s="184">
        <f t="shared" si="526"/>
        <v>0</v>
      </c>
      <c r="AA746" s="184">
        <f t="shared" si="526"/>
        <v>0</v>
      </c>
      <c r="AB746" s="184">
        <f t="shared" si="526"/>
        <v>0</v>
      </c>
      <c r="AC746" s="184">
        <f t="shared" si="526"/>
        <v>0</v>
      </c>
      <c r="AD746" s="184">
        <f t="shared" si="486"/>
        <v>0</v>
      </c>
      <c r="AE746" s="184">
        <f t="shared" ref="AE746:AF749" si="527">+AE747</f>
        <v>0</v>
      </c>
      <c r="AF746" s="184">
        <f t="shared" si="527"/>
        <v>0</v>
      </c>
      <c r="AG746" s="184">
        <f t="shared" si="487"/>
        <v>0</v>
      </c>
      <c r="AH746" s="184">
        <f t="shared" ref="AH746:AI749" si="528">+AH747</f>
        <v>0</v>
      </c>
      <c r="AI746" s="184">
        <f t="shared" si="528"/>
        <v>0</v>
      </c>
      <c r="AJ746" s="184">
        <f t="shared" si="488"/>
        <v>0</v>
      </c>
      <c r="AK746" s="184">
        <f t="shared" ref="AK746:AL749" si="529">+AK747</f>
        <v>0</v>
      </c>
      <c r="AL746" s="184">
        <f t="shared" si="529"/>
        <v>0</v>
      </c>
      <c r="AM746" s="184">
        <f t="shared" si="489"/>
        <v>0</v>
      </c>
      <c r="AN746" s="184">
        <f t="shared" ref="AN746:AO749" si="530">+AN747</f>
        <v>0</v>
      </c>
      <c r="AO746" s="184">
        <f t="shared" si="530"/>
        <v>0</v>
      </c>
      <c r="AP746" s="184">
        <f t="shared" si="490"/>
        <v>0</v>
      </c>
      <c r="AQ746" s="184">
        <f t="shared" ref="AQ746:AR749" si="531">+AQ747</f>
        <v>0</v>
      </c>
      <c r="AR746" s="184">
        <f t="shared" si="531"/>
        <v>0</v>
      </c>
      <c r="AS746" s="184">
        <f t="shared" si="491"/>
        <v>0</v>
      </c>
      <c r="AT746" s="184"/>
      <c r="AU746" s="184"/>
      <c r="AV746" s="184"/>
      <c r="AW746" s="184"/>
      <c r="AX746" s="184"/>
      <c r="AY746" s="184"/>
      <c r="AZ746" s="184"/>
      <c r="BA746" s="184"/>
    </row>
    <row r="747" spans="1:53" ht="29.25" hidden="1">
      <c r="B747" s="73" t="str">
        <f t="shared" si="512"/>
        <v>26113000</v>
      </c>
      <c r="C747" s="137">
        <v>2023</v>
      </c>
      <c r="D747" s="126">
        <v>15</v>
      </c>
      <c r="E747" s="126">
        <v>2</v>
      </c>
      <c r="F747" s="126">
        <v>6</v>
      </c>
      <c r="G747" s="126">
        <v>11</v>
      </c>
      <c r="H747" s="126">
        <v>3000</v>
      </c>
      <c r="I747" s="126"/>
      <c r="J747" s="126"/>
      <c r="K747" s="126"/>
      <c r="L747" s="126"/>
      <c r="M747" s="138" t="s">
        <v>72</v>
      </c>
      <c r="N747" s="139">
        <f t="shared" si="525"/>
        <v>0</v>
      </c>
      <c r="O747" s="139">
        <f t="shared" si="525"/>
        <v>0</v>
      </c>
      <c r="P747" s="139">
        <f t="shared" si="504"/>
        <v>0</v>
      </c>
      <c r="Q747" s="97"/>
      <c r="R747" s="98"/>
      <c r="S747" s="98"/>
      <c r="T747" s="139">
        <f>+T748</f>
        <v>0</v>
      </c>
      <c r="U747" s="139">
        <f t="shared" si="526"/>
        <v>0</v>
      </c>
      <c r="V747" s="139">
        <f t="shared" si="526"/>
        <v>0</v>
      </c>
      <c r="W747" s="139">
        <f t="shared" si="526"/>
        <v>0</v>
      </c>
      <c r="X747" s="139">
        <f t="shared" si="526"/>
        <v>0</v>
      </c>
      <c r="Y747" s="139">
        <f t="shared" si="526"/>
        <v>0</v>
      </c>
      <c r="Z747" s="139">
        <f t="shared" si="526"/>
        <v>0</v>
      </c>
      <c r="AA747" s="139">
        <f t="shared" si="526"/>
        <v>0</v>
      </c>
      <c r="AB747" s="139">
        <f t="shared" si="526"/>
        <v>0</v>
      </c>
      <c r="AC747" s="139">
        <f t="shared" si="526"/>
        <v>0</v>
      </c>
      <c r="AD747" s="139">
        <f t="shared" si="486"/>
        <v>0</v>
      </c>
      <c r="AE747" s="139">
        <f t="shared" si="527"/>
        <v>0</v>
      </c>
      <c r="AF747" s="139">
        <f t="shared" si="527"/>
        <v>0</v>
      </c>
      <c r="AG747" s="139">
        <f t="shared" si="487"/>
        <v>0</v>
      </c>
      <c r="AH747" s="139">
        <f t="shared" si="528"/>
        <v>0</v>
      </c>
      <c r="AI747" s="139">
        <f t="shared" si="528"/>
        <v>0</v>
      </c>
      <c r="AJ747" s="139">
        <f t="shared" si="488"/>
        <v>0</v>
      </c>
      <c r="AK747" s="139">
        <f t="shared" si="529"/>
        <v>0</v>
      </c>
      <c r="AL747" s="139">
        <f t="shared" si="529"/>
        <v>0</v>
      </c>
      <c r="AM747" s="139">
        <f t="shared" si="489"/>
        <v>0</v>
      </c>
      <c r="AN747" s="139">
        <f t="shared" si="530"/>
        <v>0</v>
      </c>
      <c r="AO747" s="139">
        <f t="shared" si="530"/>
        <v>0</v>
      </c>
      <c r="AP747" s="139">
        <f t="shared" si="490"/>
        <v>0</v>
      </c>
      <c r="AQ747" s="139">
        <f t="shared" si="531"/>
        <v>0</v>
      </c>
      <c r="AR747" s="139">
        <f t="shared" si="531"/>
        <v>0</v>
      </c>
      <c r="AS747" s="139">
        <f t="shared" si="491"/>
        <v>0</v>
      </c>
      <c r="AT747" s="139"/>
      <c r="AU747" s="139"/>
      <c r="AV747" s="139"/>
      <c r="AW747" s="139"/>
      <c r="AX747" s="139"/>
      <c r="AY747" s="139"/>
      <c r="AZ747" s="139"/>
      <c r="BA747" s="139"/>
    </row>
    <row r="748" spans="1:53" ht="58.5" hidden="1">
      <c r="B748" s="73" t="str">
        <f t="shared" si="512"/>
        <v>261130003300</v>
      </c>
      <c r="C748" s="127">
        <v>2023</v>
      </c>
      <c r="D748" s="127">
        <v>15</v>
      </c>
      <c r="E748" s="127">
        <v>2</v>
      </c>
      <c r="F748" s="127">
        <v>6</v>
      </c>
      <c r="G748" s="127">
        <v>11</v>
      </c>
      <c r="H748" s="127">
        <v>3000</v>
      </c>
      <c r="I748" s="127">
        <v>3300</v>
      </c>
      <c r="J748" s="127"/>
      <c r="K748" s="127"/>
      <c r="L748" s="127"/>
      <c r="M748" s="101" t="s">
        <v>73</v>
      </c>
      <c r="N748" s="102">
        <f t="shared" si="525"/>
        <v>0</v>
      </c>
      <c r="O748" s="102">
        <f t="shared" si="525"/>
        <v>0</v>
      </c>
      <c r="P748" s="102">
        <f t="shared" si="504"/>
        <v>0</v>
      </c>
      <c r="Q748" s="128"/>
      <c r="R748" s="127"/>
      <c r="S748" s="127"/>
      <c r="T748" s="102">
        <f>+T749</f>
        <v>0</v>
      </c>
      <c r="U748" s="102">
        <f t="shared" si="526"/>
        <v>0</v>
      </c>
      <c r="V748" s="102">
        <f t="shared" si="526"/>
        <v>0</v>
      </c>
      <c r="W748" s="102">
        <f t="shared" si="526"/>
        <v>0</v>
      </c>
      <c r="X748" s="102">
        <f t="shared" si="526"/>
        <v>0</v>
      </c>
      <c r="Y748" s="102">
        <f t="shared" si="526"/>
        <v>0</v>
      </c>
      <c r="Z748" s="102">
        <f t="shared" si="526"/>
        <v>0</v>
      </c>
      <c r="AA748" s="102">
        <f t="shared" si="526"/>
        <v>0</v>
      </c>
      <c r="AB748" s="102">
        <f t="shared" si="526"/>
        <v>0</v>
      </c>
      <c r="AC748" s="102">
        <f t="shared" si="526"/>
        <v>0</v>
      </c>
      <c r="AD748" s="102">
        <f t="shared" si="486"/>
        <v>0</v>
      </c>
      <c r="AE748" s="102">
        <f t="shared" si="527"/>
        <v>0</v>
      </c>
      <c r="AF748" s="102">
        <f t="shared" si="527"/>
        <v>0</v>
      </c>
      <c r="AG748" s="102">
        <f t="shared" si="487"/>
        <v>0</v>
      </c>
      <c r="AH748" s="102">
        <f t="shared" si="528"/>
        <v>0</v>
      </c>
      <c r="AI748" s="102">
        <f t="shared" si="528"/>
        <v>0</v>
      </c>
      <c r="AJ748" s="102">
        <f t="shared" si="488"/>
        <v>0</v>
      </c>
      <c r="AK748" s="102">
        <f t="shared" si="529"/>
        <v>0</v>
      </c>
      <c r="AL748" s="102">
        <f t="shared" si="529"/>
        <v>0</v>
      </c>
      <c r="AM748" s="102">
        <f t="shared" si="489"/>
        <v>0</v>
      </c>
      <c r="AN748" s="102">
        <f t="shared" si="530"/>
        <v>0</v>
      </c>
      <c r="AO748" s="102">
        <f t="shared" si="530"/>
        <v>0</v>
      </c>
      <c r="AP748" s="102">
        <f t="shared" si="490"/>
        <v>0</v>
      </c>
      <c r="AQ748" s="102">
        <f t="shared" si="531"/>
        <v>0</v>
      </c>
      <c r="AR748" s="102">
        <f t="shared" si="531"/>
        <v>0</v>
      </c>
      <c r="AS748" s="102">
        <f t="shared" si="491"/>
        <v>0</v>
      </c>
      <c r="AT748" s="102"/>
      <c r="AU748" s="102"/>
      <c r="AV748" s="102"/>
      <c r="AW748" s="102"/>
      <c r="AX748" s="102"/>
      <c r="AY748" s="102"/>
      <c r="AZ748" s="102"/>
      <c r="BA748" s="102"/>
    </row>
    <row r="749" spans="1:53" ht="29.25" hidden="1">
      <c r="B749" s="73" t="str">
        <f t="shared" si="512"/>
        <v>261130003300334</v>
      </c>
      <c r="C749" s="129">
        <v>2023</v>
      </c>
      <c r="D749" s="129">
        <v>15</v>
      </c>
      <c r="E749" s="129">
        <v>2</v>
      </c>
      <c r="F749" s="129">
        <v>6</v>
      </c>
      <c r="G749" s="131">
        <v>11</v>
      </c>
      <c r="H749" s="131">
        <v>3000</v>
      </c>
      <c r="I749" s="131">
        <v>3300</v>
      </c>
      <c r="J749" s="131">
        <v>334</v>
      </c>
      <c r="K749" s="131"/>
      <c r="L749" s="131"/>
      <c r="M749" s="107" t="s">
        <v>79</v>
      </c>
      <c r="N749" s="108">
        <f t="shared" si="525"/>
        <v>0</v>
      </c>
      <c r="O749" s="108">
        <f t="shared" si="525"/>
        <v>0</v>
      </c>
      <c r="P749" s="108">
        <f t="shared" si="504"/>
        <v>0</v>
      </c>
      <c r="Q749" s="132"/>
      <c r="R749" s="131"/>
      <c r="S749" s="131"/>
      <c r="T749" s="108">
        <f>+T750</f>
        <v>0</v>
      </c>
      <c r="U749" s="108">
        <f t="shared" si="526"/>
        <v>0</v>
      </c>
      <c r="V749" s="108">
        <f t="shared" si="526"/>
        <v>0</v>
      </c>
      <c r="W749" s="108">
        <f t="shared" si="526"/>
        <v>0</v>
      </c>
      <c r="X749" s="108">
        <f t="shared" si="526"/>
        <v>0</v>
      </c>
      <c r="Y749" s="108">
        <f t="shared" si="526"/>
        <v>0</v>
      </c>
      <c r="Z749" s="108">
        <f t="shared" si="526"/>
        <v>0</v>
      </c>
      <c r="AA749" s="108">
        <f t="shared" si="526"/>
        <v>0</v>
      </c>
      <c r="AB749" s="108">
        <f t="shared" si="526"/>
        <v>0</v>
      </c>
      <c r="AC749" s="108">
        <f t="shared" si="526"/>
        <v>0</v>
      </c>
      <c r="AD749" s="108">
        <f t="shared" si="486"/>
        <v>0</v>
      </c>
      <c r="AE749" s="108">
        <f t="shared" si="527"/>
        <v>0</v>
      </c>
      <c r="AF749" s="108">
        <f t="shared" si="527"/>
        <v>0</v>
      </c>
      <c r="AG749" s="108">
        <f t="shared" si="487"/>
        <v>0</v>
      </c>
      <c r="AH749" s="108">
        <f t="shared" si="528"/>
        <v>0</v>
      </c>
      <c r="AI749" s="108">
        <f t="shared" si="528"/>
        <v>0</v>
      </c>
      <c r="AJ749" s="108">
        <f t="shared" si="488"/>
        <v>0</v>
      </c>
      <c r="AK749" s="108">
        <f t="shared" si="529"/>
        <v>0</v>
      </c>
      <c r="AL749" s="108">
        <f t="shared" si="529"/>
        <v>0</v>
      </c>
      <c r="AM749" s="108">
        <f t="shared" si="489"/>
        <v>0</v>
      </c>
      <c r="AN749" s="108">
        <f t="shared" si="530"/>
        <v>0</v>
      </c>
      <c r="AO749" s="108">
        <f t="shared" si="530"/>
        <v>0</v>
      </c>
      <c r="AP749" s="108">
        <f t="shared" si="490"/>
        <v>0</v>
      </c>
      <c r="AQ749" s="108">
        <f t="shared" si="531"/>
        <v>0</v>
      </c>
      <c r="AR749" s="108">
        <f t="shared" si="531"/>
        <v>0</v>
      </c>
      <c r="AS749" s="108">
        <f t="shared" si="491"/>
        <v>0</v>
      </c>
      <c r="AT749" s="108"/>
      <c r="AU749" s="108"/>
      <c r="AV749" s="108"/>
      <c r="AW749" s="108"/>
      <c r="AX749" s="108"/>
      <c r="AY749" s="108"/>
      <c r="AZ749" s="108"/>
      <c r="BA749" s="108"/>
    </row>
    <row r="750" spans="1:53" ht="29.25" hidden="1">
      <c r="B750" s="73" t="str">
        <f t="shared" si="512"/>
        <v>2611300033003341</v>
      </c>
      <c r="C750" s="37">
        <v>2023</v>
      </c>
      <c r="D750" s="37">
        <v>15</v>
      </c>
      <c r="E750" s="37">
        <v>2</v>
      </c>
      <c r="F750" s="37">
        <v>6</v>
      </c>
      <c r="G750" s="37">
        <v>11</v>
      </c>
      <c r="H750" s="37">
        <v>3000</v>
      </c>
      <c r="I750" s="37">
        <v>3300</v>
      </c>
      <c r="J750" s="37">
        <v>334</v>
      </c>
      <c r="K750" s="112">
        <v>1</v>
      </c>
      <c r="L750" s="112"/>
      <c r="M750" s="113" t="s">
        <v>572</v>
      </c>
      <c r="N750" s="114">
        <f>SUM(N751:N754)</f>
        <v>0</v>
      </c>
      <c r="O750" s="114">
        <f>SUM(O751:O754)</f>
        <v>0</v>
      </c>
      <c r="P750" s="114">
        <f t="shared" si="504"/>
        <v>0</v>
      </c>
      <c r="Q750" s="210"/>
      <c r="R750" s="211"/>
      <c r="S750" s="211"/>
      <c r="T750" s="114">
        <f>SUM(T751:T754)</f>
        <v>0</v>
      </c>
      <c r="U750" s="114">
        <f t="shared" ref="U750:AC750" si="532">SUM(U751:U754)</f>
        <v>0</v>
      </c>
      <c r="V750" s="114">
        <f t="shared" si="532"/>
        <v>0</v>
      </c>
      <c r="W750" s="114">
        <f t="shared" si="532"/>
        <v>0</v>
      </c>
      <c r="X750" s="114">
        <f t="shared" si="532"/>
        <v>0</v>
      </c>
      <c r="Y750" s="114">
        <f t="shared" si="532"/>
        <v>0</v>
      </c>
      <c r="Z750" s="114">
        <f t="shared" si="532"/>
        <v>0</v>
      </c>
      <c r="AA750" s="114">
        <f t="shared" si="532"/>
        <v>0</v>
      </c>
      <c r="AB750" s="114">
        <f t="shared" si="532"/>
        <v>0</v>
      </c>
      <c r="AC750" s="114">
        <f t="shared" si="532"/>
        <v>0</v>
      </c>
      <c r="AD750" s="114">
        <f t="shared" si="486"/>
        <v>0</v>
      </c>
      <c r="AE750" s="114">
        <f>SUM(AE751:AE754)</f>
        <v>0</v>
      </c>
      <c r="AF750" s="114">
        <f>SUM(AF751:AF754)</f>
        <v>0</v>
      </c>
      <c r="AG750" s="114">
        <f t="shared" si="487"/>
        <v>0</v>
      </c>
      <c r="AH750" s="114">
        <f>SUM(AH751:AH754)</f>
        <v>0</v>
      </c>
      <c r="AI750" s="114">
        <f>SUM(AI751:AI754)</f>
        <v>0</v>
      </c>
      <c r="AJ750" s="114">
        <f t="shared" si="488"/>
        <v>0</v>
      </c>
      <c r="AK750" s="114">
        <f>SUM(AK751:AK754)</f>
        <v>0</v>
      </c>
      <c r="AL750" s="114">
        <f>SUM(AL751:AL754)</f>
        <v>0</v>
      </c>
      <c r="AM750" s="114">
        <f t="shared" si="489"/>
        <v>0</v>
      </c>
      <c r="AN750" s="114">
        <f>SUM(AN751:AN754)</f>
        <v>0</v>
      </c>
      <c r="AO750" s="114">
        <f>SUM(AO751:AO754)</f>
        <v>0</v>
      </c>
      <c r="AP750" s="114">
        <f t="shared" si="490"/>
        <v>0</v>
      </c>
      <c r="AQ750" s="114">
        <f t="shared" ref="AQ750:AR754" si="533">AB750-AE750-AH750-AK750-AN750</f>
        <v>0</v>
      </c>
      <c r="AR750" s="114">
        <f t="shared" si="533"/>
        <v>0</v>
      </c>
      <c r="AS750" s="114">
        <f t="shared" si="491"/>
        <v>0</v>
      </c>
      <c r="AT750" s="114"/>
      <c r="AU750" s="114"/>
      <c r="AV750" s="114"/>
      <c r="AW750" s="114"/>
      <c r="AX750" s="114"/>
      <c r="AY750" s="114"/>
      <c r="AZ750" s="114"/>
      <c r="BA750" s="114"/>
    </row>
    <row r="751" spans="1:53" ht="87.75" hidden="1">
      <c r="B751" s="73" t="str">
        <f t="shared" si="512"/>
        <v>2611300033003341001</v>
      </c>
      <c r="C751" s="37">
        <v>2023</v>
      </c>
      <c r="D751" s="37">
        <v>15</v>
      </c>
      <c r="E751" s="37">
        <v>2</v>
      </c>
      <c r="F751" s="37">
        <v>6</v>
      </c>
      <c r="G751" s="37">
        <v>11</v>
      </c>
      <c r="H751" s="37">
        <v>3000</v>
      </c>
      <c r="I751" s="37">
        <v>3300</v>
      </c>
      <c r="J751" s="37">
        <v>334</v>
      </c>
      <c r="K751" s="120">
        <v>1001</v>
      </c>
      <c r="L751" s="120"/>
      <c r="M751" s="113" t="s">
        <v>573</v>
      </c>
      <c r="N751" s="114">
        <f>IFERROR(VLOOKUP($B751,[5]MEX!$B$51:$S$1084,13,0),0)</f>
        <v>0</v>
      </c>
      <c r="O751" s="114">
        <f>IFERROR(VLOOKUP($B751,[5]MEX!$B$51:$S$1084,14,0),0)</f>
        <v>0</v>
      </c>
      <c r="P751" s="114">
        <f t="shared" si="504"/>
        <v>0</v>
      </c>
      <c r="Q751" s="158" t="s">
        <v>81</v>
      </c>
      <c r="R751" s="116">
        <f>IFERROR(VLOOKUP($B751,[5]MEX!$B$51:$S$1084,17,0),0)</f>
        <v>0</v>
      </c>
      <c r="S751" s="116">
        <f>IFERROR(VLOOKUP($B751,[5]MEX!$B$51:$S$1084,18,0),0)</f>
        <v>0</v>
      </c>
      <c r="T751" s="114">
        <v>0</v>
      </c>
      <c r="U751" s="114">
        <v>0</v>
      </c>
      <c r="V751" s="114">
        <v>0</v>
      </c>
      <c r="W751" s="114">
        <v>0</v>
      </c>
      <c r="X751" s="114">
        <v>0</v>
      </c>
      <c r="Y751" s="114">
        <v>0</v>
      </c>
      <c r="Z751" s="114">
        <v>0</v>
      </c>
      <c r="AA751" s="114">
        <v>0</v>
      </c>
      <c r="AB751" s="114">
        <f t="shared" ref="AB751:AC754" si="534">N751+T751-X751</f>
        <v>0</v>
      </c>
      <c r="AC751" s="114">
        <f t="shared" si="534"/>
        <v>0</v>
      </c>
      <c r="AD751" s="114">
        <f t="shared" si="486"/>
        <v>0</v>
      </c>
      <c r="AE751" s="114">
        <v>0</v>
      </c>
      <c r="AF751" s="114">
        <v>0</v>
      </c>
      <c r="AG751" s="114">
        <f t="shared" si="487"/>
        <v>0</v>
      </c>
      <c r="AH751" s="114">
        <v>0</v>
      </c>
      <c r="AI751" s="114">
        <v>0</v>
      </c>
      <c r="AJ751" s="114">
        <f t="shared" si="488"/>
        <v>0</v>
      </c>
      <c r="AK751" s="114">
        <v>0</v>
      </c>
      <c r="AL751" s="114">
        <v>0</v>
      </c>
      <c r="AM751" s="114">
        <f t="shared" si="489"/>
        <v>0</v>
      </c>
      <c r="AN751" s="114">
        <v>0</v>
      </c>
      <c r="AO751" s="114">
        <v>0</v>
      </c>
      <c r="AP751" s="114">
        <f t="shared" si="490"/>
        <v>0</v>
      </c>
      <c r="AQ751" s="114">
        <f t="shared" si="533"/>
        <v>0</v>
      </c>
      <c r="AR751" s="114">
        <f t="shared" si="533"/>
        <v>0</v>
      </c>
      <c r="AS751" s="114">
        <f t="shared" si="491"/>
        <v>0</v>
      </c>
      <c r="AT751" s="114">
        <f t="shared" ref="AT751:AU754" si="535">R751+V751-Z751</f>
        <v>0</v>
      </c>
      <c r="AU751" s="114">
        <f t="shared" si="535"/>
        <v>0</v>
      </c>
      <c r="AV751" s="114">
        <v>0</v>
      </c>
      <c r="AW751" s="114">
        <v>0</v>
      </c>
      <c r="AX751" s="114">
        <v>0</v>
      </c>
      <c r="AY751" s="114">
        <v>0</v>
      </c>
      <c r="AZ751" s="114">
        <f t="shared" si="495"/>
        <v>0</v>
      </c>
      <c r="BA751" s="114">
        <f t="shared" si="495"/>
        <v>0</v>
      </c>
    </row>
    <row r="752" spans="1:53" ht="87.75" hidden="1">
      <c r="B752" s="73" t="str">
        <f t="shared" si="512"/>
        <v>2611300033003341002</v>
      </c>
      <c r="C752" s="37">
        <v>2023</v>
      </c>
      <c r="D752" s="37">
        <v>15</v>
      </c>
      <c r="E752" s="37">
        <v>2</v>
      </c>
      <c r="F752" s="37">
        <v>6</v>
      </c>
      <c r="G752" s="37">
        <v>11</v>
      </c>
      <c r="H752" s="37">
        <v>3000</v>
      </c>
      <c r="I752" s="37">
        <v>3300</v>
      </c>
      <c r="J752" s="37">
        <v>334</v>
      </c>
      <c r="K752" s="120">
        <v>1002</v>
      </c>
      <c r="L752" s="120"/>
      <c r="M752" s="113" t="s">
        <v>574</v>
      </c>
      <c r="N752" s="114">
        <f>IFERROR(VLOOKUP($B752,[5]MEX!$B$51:$S$1084,13,0),0)</f>
        <v>0</v>
      </c>
      <c r="O752" s="114">
        <f>IFERROR(VLOOKUP($B752,[5]MEX!$B$51:$S$1084,14,0),0)</f>
        <v>0</v>
      </c>
      <c r="P752" s="114">
        <f t="shared" si="504"/>
        <v>0</v>
      </c>
      <c r="Q752" s="158" t="s">
        <v>81</v>
      </c>
      <c r="R752" s="116">
        <f>IFERROR(VLOOKUP($B752,[5]MEX!$B$51:$S$1084,17,0),0)</f>
        <v>0</v>
      </c>
      <c r="S752" s="116">
        <f>IFERROR(VLOOKUP($B752,[5]MEX!$B$51:$S$1084,18,0),0)</f>
        <v>0</v>
      </c>
      <c r="T752" s="114">
        <v>0</v>
      </c>
      <c r="U752" s="114">
        <v>0</v>
      </c>
      <c r="V752" s="114">
        <v>0</v>
      </c>
      <c r="W752" s="114">
        <v>0</v>
      </c>
      <c r="X752" s="114">
        <v>0</v>
      </c>
      <c r="Y752" s="114">
        <v>0</v>
      </c>
      <c r="Z752" s="114">
        <v>0</v>
      </c>
      <c r="AA752" s="114">
        <v>0</v>
      </c>
      <c r="AB752" s="114">
        <f t="shared" si="534"/>
        <v>0</v>
      </c>
      <c r="AC752" s="114">
        <f t="shared" si="534"/>
        <v>0</v>
      </c>
      <c r="AD752" s="114">
        <f t="shared" si="486"/>
        <v>0</v>
      </c>
      <c r="AE752" s="114">
        <v>0</v>
      </c>
      <c r="AF752" s="114">
        <v>0</v>
      </c>
      <c r="AG752" s="114">
        <f t="shared" si="487"/>
        <v>0</v>
      </c>
      <c r="AH752" s="114">
        <v>0</v>
      </c>
      <c r="AI752" s="114">
        <v>0</v>
      </c>
      <c r="AJ752" s="114">
        <f t="shared" si="488"/>
        <v>0</v>
      </c>
      <c r="AK752" s="114">
        <v>0</v>
      </c>
      <c r="AL752" s="114">
        <v>0</v>
      </c>
      <c r="AM752" s="114">
        <f t="shared" si="489"/>
        <v>0</v>
      </c>
      <c r="AN752" s="114">
        <v>0</v>
      </c>
      <c r="AO752" s="114">
        <v>0</v>
      </c>
      <c r="AP752" s="114">
        <f t="shared" si="490"/>
        <v>0</v>
      </c>
      <c r="AQ752" s="114">
        <f t="shared" si="533"/>
        <v>0</v>
      </c>
      <c r="AR752" s="114">
        <f t="shared" si="533"/>
        <v>0</v>
      </c>
      <c r="AS752" s="114">
        <f t="shared" si="491"/>
        <v>0</v>
      </c>
      <c r="AT752" s="114">
        <f t="shared" si="535"/>
        <v>0</v>
      </c>
      <c r="AU752" s="114">
        <f t="shared" si="535"/>
        <v>0</v>
      </c>
      <c r="AV752" s="114">
        <v>0</v>
      </c>
      <c r="AW752" s="114">
        <v>0</v>
      </c>
      <c r="AX752" s="114">
        <v>0</v>
      </c>
      <c r="AY752" s="114">
        <v>0</v>
      </c>
      <c r="AZ752" s="114">
        <f t="shared" si="495"/>
        <v>0</v>
      </c>
      <c r="BA752" s="114">
        <f t="shared" si="495"/>
        <v>0</v>
      </c>
    </row>
    <row r="753" spans="2:53" ht="87.75" hidden="1">
      <c r="B753" s="73" t="str">
        <f t="shared" si="512"/>
        <v>2611300033003341003</v>
      </c>
      <c r="C753" s="37">
        <v>2023</v>
      </c>
      <c r="D753" s="37">
        <v>15</v>
      </c>
      <c r="E753" s="37">
        <v>2</v>
      </c>
      <c r="F753" s="37">
        <v>6</v>
      </c>
      <c r="G753" s="37">
        <v>11</v>
      </c>
      <c r="H753" s="37">
        <v>3000</v>
      </c>
      <c r="I753" s="37">
        <v>3300</v>
      </c>
      <c r="J753" s="37">
        <v>334</v>
      </c>
      <c r="K753" s="120">
        <v>1003</v>
      </c>
      <c r="L753" s="120"/>
      <c r="M753" s="113" t="s">
        <v>575</v>
      </c>
      <c r="N753" s="114">
        <f>IFERROR(VLOOKUP($B753,[5]MEX!$B$51:$S$1084,13,0),0)</f>
        <v>0</v>
      </c>
      <c r="O753" s="114">
        <f>IFERROR(VLOOKUP($B753,[5]MEX!$B$51:$S$1084,14,0),0)</f>
        <v>0</v>
      </c>
      <c r="P753" s="114">
        <f t="shared" si="504"/>
        <v>0</v>
      </c>
      <c r="Q753" s="158" t="s">
        <v>81</v>
      </c>
      <c r="R753" s="116">
        <f>IFERROR(VLOOKUP($B753,[5]MEX!$B$51:$S$1084,17,0),0)</f>
        <v>0</v>
      </c>
      <c r="S753" s="116">
        <f>IFERROR(VLOOKUP($B753,[5]MEX!$B$51:$S$1084,18,0),0)</f>
        <v>0</v>
      </c>
      <c r="T753" s="114">
        <v>0</v>
      </c>
      <c r="U753" s="114">
        <v>0</v>
      </c>
      <c r="V753" s="114">
        <v>0</v>
      </c>
      <c r="W753" s="114">
        <v>0</v>
      </c>
      <c r="X753" s="114">
        <v>0</v>
      </c>
      <c r="Y753" s="114">
        <v>0</v>
      </c>
      <c r="Z753" s="114">
        <v>0</v>
      </c>
      <c r="AA753" s="114">
        <v>0</v>
      </c>
      <c r="AB753" s="114">
        <f t="shared" si="534"/>
        <v>0</v>
      </c>
      <c r="AC753" s="114">
        <f t="shared" si="534"/>
        <v>0</v>
      </c>
      <c r="AD753" s="114">
        <f t="shared" si="486"/>
        <v>0</v>
      </c>
      <c r="AE753" s="114">
        <v>0</v>
      </c>
      <c r="AF753" s="114">
        <v>0</v>
      </c>
      <c r="AG753" s="114">
        <f t="shared" si="487"/>
        <v>0</v>
      </c>
      <c r="AH753" s="114">
        <v>0</v>
      </c>
      <c r="AI753" s="114">
        <v>0</v>
      </c>
      <c r="AJ753" s="114">
        <f t="shared" si="488"/>
        <v>0</v>
      </c>
      <c r="AK753" s="114">
        <v>0</v>
      </c>
      <c r="AL753" s="114">
        <v>0</v>
      </c>
      <c r="AM753" s="114">
        <f t="shared" si="489"/>
        <v>0</v>
      </c>
      <c r="AN753" s="114">
        <v>0</v>
      </c>
      <c r="AO753" s="114">
        <v>0</v>
      </c>
      <c r="AP753" s="114">
        <f t="shared" si="490"/>
        <v>0</v>
      </c>
      <c r="AQ753" s="114">
        <f t="shared" si="533"/>
        <v>0</v>
      </c>
      <c r="AR753" s="114">
        <f t="shared" si="533"/>
        <v>0</v>
      </c>
      <c r="AS753" s="114">
        <f t="shared" si="491"/>
        <v>0</v>
      </c>
      <c r="AT753" s="114">
        <f t="shared" si="535"/>
        <v>0</v>
      </c>
      <c r="AU753" s="114">
        <f t="shared" si="535"/>
        <v>0</v>
      </c>
      <c r="AV753" s="114">
        <v>0</v>
      </c>
      <c r="AW753" s="114">
        <v>0</v>
      </c>
      <c r="AX753" s="114">
        <v>0</v>
      </c>
      <c r="AY753" s="114">
        <v>0</v>
      </c>
      <c r="AZ753" s="114">
        <f t="shared" si="495"/>
        <v>0</v>
      </c>
      <c r="BA753" s="114">
        <f t="shared" si="495"/>
        <v>0</v>
      </c>
    </row>
    <row r="754" spans="2:53" ht="58.5" hidden="1">
      <c r="B754" s="73" t="str">
        <f t="shared" si="512"/>
        <v>2611300033003341003</v>
      </c>
      <c r="C754" s="37">
        <v>2023</v>
      </c>
      <c r="D754" s="37">
        <v>15</v>
      </c>
      <c r="E754" s="37">
        <v>2</v>
      </c>
      <c r="F754" s="37">
        <v>6</v>
      </c>
      <c r="G754" s="37">
        <v>11</v>
      </c>
      <c r="H754" s="37">
        <v>3000</v>
      </c>
      <c r="I754" s="37">
        <v>3300</v>
      </c>
      <c r="J754" s="37">
        <v>334</v>
      </c>
      <c r="K754" s="120">
        <v>1003</v>
      </c>
      <c r="L754" s="120"/>
      <c r="M754" s="113" t="s">
        <v>576</v>
      </c>
      <c r="N754" s="114">
        <v>0</v>
      </c>
      <c r="O754" s="114">
        <v>0</v>
      </c>
      <c r="P754" s="114">
        <f t="shared" si="504"/>
        <v>0</v>
      </c>
      <c r="Q754" s="158" t="s">
        <v>81</v>
      </c>
      <c r="R754" s="116">
        <v>0</v>
      </c>
      <c r="S754" s="116">
        <v>0</v>
      </c>
      <c r="T754" s="114">
        <v>0</v>
      </c>
      <c r="U754" s="114">
        <v>0</v>
      </c>
      <c r="V754" s="114">
        <v>0</v>
      </c>
      <c r="W754" s="114">
        <v>0</v>
      </c>
      <c r="X754" s="114">
        <v>0</v>
      </c>
      <c r="Y754" s="114">
        <v>0</v>
      </c>
      <c r="Z754" s="114">
        <v>0</v>
      </c>
      <c r="AA754" s="114">
        <v>0</v>
      </c>
      <c r="AB754" s="114">
        <f t="shared" si="534"/>
        <v>0</v>
      </c>
      <c r="AC754" s="114">
        <f t="shared" si="534"/>
        <v>0</v>
      </c>
      <c r="AD754" s="114">
        <f t="shared" si="486"/>
        <v>0</v>
      </c>
      <c r="AE754" s="114">
        <v>0</v>
      </c>
      <c r="AF754" s="114">
        <v>0</v>
      </c>
      <c r="AG754" s="114">
        <f t="shared" si="487"/>
        <v>0</v>
      </c>
      <c r="AH754" s="114">
        <v>0</v>
      </c>
      <c r="AI754" s="114">
        <v>0</v>
      </c>
      <c r="AJ754" s="114">
        <f t="shared" si="488"/>
        <v>0</v>
      </c>
      <c r="AK754" s="114">
        <v>0</v>
      </c>
      <c r="AL754" s="114">
        <v>0</v>
      </c>
      <c r="AM754" s="114">
        <f t="shared" si="489"/>
        <v>0</v>
      </c>
      <c r="AN754" s="114">
        <v>0</v>
      </c>
      <c r="AO754" s="114">
        <v>0</v>
      </c>
      <c r="AP754" s="114">
        <f t="shared" si="490"/>
        <v>0</v>
      </c>
      <c r="AQ754" s="114">
        <f t="shared" si="533"/>
        <v>0</v>
      </c>
      <c r="AR754" s="114">
        <f t="shared" si="533"/>
        <v>0</v>
      </c>
      <c r="AS754" s="114">
        <f t="shared" si="491"/>
        <v>0</v>
      </c>
      <c r="AT754" s="114">
        <f t="shared" si="535"/>
        <v>0</v>
      </c>
      <c r="AU754" s="114">
        <f t="shared" si="535"/>
        <v>0</v>
      </c>
      <c r="AV754" s="114">
        <v>0</v>
      </c>
      <c r="AW754" s="114">
        <v>0</v>
      </c>
      <c r="AX754" s="114">
        <v>0</v>
      </c>
      <c r="AY754" s="114">
        <v>0</v>
      </c>
      <c r="AZ754" s="114">
        <f t="shared" si="495"/>
        <v>0</v>
      </c>
      <c r="BA754" s="114">
        <f t="shared" si="495"/>
        <v>0</v>
      </c>
    </row>
    <row r="755" spans="2:53" ht="117" hidden="1">
      <c r="B755" s="73" t="str">
        <f t="shared" si="512"/>
        <v>3</v>
      </c>
      <c r="C755" s="190">
        <v>2023</v>
      </c>
      <c r="D755" s="190">
        <v>15</v>
      </c>
      <c r="E755" s="190">
        <v>3</v>
      </c>
      <c r="F755" s="190"/>
      <c r="G755" s="190"/>
      <c r="H755" s="190"/>
      <c r="I755" s="191"/>
      <c r="J755" s="191"/>
      <c r="K755" s="192"/>
      <c r="L755" s="192"/>
      <c r="M755" s="193" t="s">
        <v>577</v>
      </c>
      <c r="N755" s="194">
        <f>+N756</f>
        <v>0</v>
      </c>
      <c r="O755" s="194">
        <f>+O756</f>
        <v>0</v>
      </c>
      <c r="P755" s="194">
        <f t="shared" si="504"/>
        <v>0</v>
      </c>
      <c r="Q755" s="195"/>
      <c r="R755" s="196"/>
      <c r="S755" s="196"/>
      <c r="T755" s="194">
        <f>+T756</f>
        <v>0</v>
      </c>
      <c r="U755" s="194">
        <f t="shared" ref="U755:AC755" si="536">+U756</f>
        <v>0</v>
      </c>
      <c r="V755" s="194">
        <f t="shared" si="536"/>
        <v>0</v>
      </c>
      <c r="W755" s="194">
        <f t="shared" si="536"/>
        <v>0</v>
      </c>
      <c r="X755" s="194">
        <f t="shared" si="536"/>
        <v>0</v>
      </c>
      <c r="Y755" s="194">
        <f t="shared" si="536"/>
        <v>0</v>
      </c>
      <c r="Z755" s="194">
        <f t="shared" si="536"/>
        <v>0</v>
      </c>
      <c r="AA755" s="194">
        <f t="shared" si="536"/>
        <v>0</v>
      </c>
      <c r="AB755" s="194">
        <f t="shared" si="536"/>
        <v>0</v>
      </c>
      <c r="AC755" s="194">
        <f t="shared" si="536"/>
        <v>0</v>
      </c>
      <c r="AD755" s="194">
        <f t="shared" si="486"/>
        <v>0</v>
      </c>
      <c r="AE755" s="194">
        <f>+AE756</f>
        <v>0</v>
      </c>
      <c r="AF755" s="194">
        <f>+AF756</f>
        <v>0</v>
      </c>
      <c r="AG755" s="194">
        <f t="shared" si="487"/>
        <v>0</v>
      </c>
      <c r="AH755" s="194">
        <f>+AH756</f>
        <v>0</v>
      </c>
      <c r="AI755" s="194">
        <f>+AI756</f>
        <v>0</v>
      </c>
      <c r="AJ755" s="194">
        <f t="shared" si="488"/>
        <v>0</v>
      </c>
      <c r="AK755" s="194">
        <f>+AK756</f>
        <v>0</v>
      </c>
      <c r="AL755" s="194">
        <f>+AL756</f>
        <v>0</v>
      </c>
      <c r="AM755" s="194">
        <f t="shared" si="489"/>
        <v>0</v>
      </c>
      <c r="AN755" s="194">
        <f>+AN756</f>
        <v>0</v>
      </c>
      <c r="AO755" s="194">
        <f>+AO756</f>
        <v>0</v>
      </c>
      <c r="AP755" s="194">
        <f t="shared" si="490"/>
        <v>0</v>
      </c>
      <c r="AQ755" s="194">
        <f>+AQ756</f>
        <v>0</v>
      </c>
      <c r="AR755" s="194">
        <f>+AR756</f>
        <v>0</v>
      </c>
      <c r="AS755" s="194">
        <f t="shared" si="491"/>
        <v>0</v>
      </c>
      <c r="AT755" s="194"/>
      <c r="AU755" s="194"/>
      <c r="AV755" s="194"/>
      <c r="AW755" s="194"/>
      <c r="AX755" s="194"/>
      <c r="AY755" s="194"/>
      <c r="AZ755" s="194"/>
      <c r="BA755" s="194"/>
    </row>
    <row r="756" spans="2:53" ht="58.5" hidden="1">
      <c r="B756" s="73" t="str">
        <f t="shared" si="512"/>
        <v>37</v>
      </c>
      <c r="C756" s="122">
        <v>2023</v>
      </c>
      <c r="D756" s="122">
        <v>15</v>
      </c>
      <c r="E756" s="122">
        <v>3</v>
      </c>
      <c r="F756" s="122">
        <v>7</v>
      </c>
      <c r="G756" s="122"/>
      <c r="H756" s="122"/>
      <c r="I756" s="122"/>
      <c r="J756" s="122"/>
      <c r="K756" s="123"/>
      <c r="L756" s="123"/>
      <c r="M756" s="82" t="s">
        <v>578</v>
      </c>
      <c r="N756" s="83">
        <f>+N757+N887</f>
        <v>0</v>
      </c>
      <c r="O756" s="83">
        <f>+O757+O887</f>
        <v>0</v>
      </c>
      <c r="P756" s="83">
        <f t="shared" si="504"/>
        <v>0</v>
      </c>
      <c r="Q756" s="84"/>
      <c r="R756" s="80"/>
      <c r="S756" s="80"/>
      <c r="T756" s="83">
        <f>+T757+T887</f>
        <v>0</v>
      </c>
      <c r="U756" s="83">
        <f t="shared" ref="U756:AC756" si="537">+U757+U887</f>
        <v>0</v>
      </c>
      <c r="V756" s="83">
        <f t="shared" si="537"/>
        <v>0</v>
      </c>
      <c r="W756" s="83">
        <f t="shared" si="537"/>
        <v>0</v>
      </c>
      <c r="X756" s="83">
        <f t="shared" si="537"/>
        <v>0</v>
      </c>
      <c r="Y756" s="83">
        <f t="shared" si="537"/>
        <v>0</v>
      </c>
      <c r="Z756" s="83">
        <f t="shared" si="537"/>
        <v>0</v>
      </c>
      <c r="AA756" s="83">
        <f t="shared" si="537"/>
        <v>0</v>
      </c>
      <c r="AB756" s="83">
        <f t="shared" si="537"/>
        <v>0</v>
      </c>
      <c r="AC756" s="83">
        <f t="shared" si="537"/>
        <v>0</v>
      </c>
      <c r="AD756" s="83">
        <f t="shared" si="486"/>
        <v>0</v>
      </c>
      <c r="AE756" s="83">
        <f>+AE757+AE887</f>
        <v>0</v>
      </c>
      <c r="AF756" s="83">
        <f>+AF757+AF887</f>
        <v>0</v>
      </c>
      <c r="AG756" s="83">
        <f t="shared" si="487"/>
        <v>0</v>
      </c>
      <c r="AH756" s="83">
        <f>+AH757+AH887</f>
        <v>0</v>
      </c>
      <c r="AI756" s="83">
        <f>+AI757+AI887</f>
        <v>0</v>
      </c>
      <c r="AJ756" s="83">
        <f t="shared" si="488"/>
        <v>0</v>
      </c>
      <c r="AK756" s="83">
        <f>+AK757+AK887</f>
        <v>0</v>
      </c>
      <c r="AL756" s="83">
        <f>+AL757+AL887</f>
        <v>0</v>
      </c>
      <c r="AM756" s="83">
        <f t="shared" si="489"/>
        <v>0</v>
      </c>
      <c r="AN756" s="83">
        <f>+AN757+AN887</f>
        <v>0</v>
      </c>
      <c r="AO756" s="83">
        <f>+AO757+AO887</f>
        <v>0</v>
      </c>
      <c r="AP756" s="83">
        <f t="shared" si="490"/>
        <v>0</v>
      </c>
      <c r="AQ756" s="83">
        <f>+AQ757+AQ887</f>
        <v>0</v>
      </c>
      <c r="AR756" s="83">
        <f>+AR757+AR887</f>
        <v>0</v>
      </c>
      <c r="AS756" s="83">
        <f t="shared" si="491"/>
        <v>0</v>
      </c>
      <c r="AT756" s="83"/>
      <c r="AU756" s="83"/>
      <c r="AV756" s="83"/>
      <c r="AW756" s="83"/>
      <c r="AX756" s="83"/>
      <c r="AY756" s="83"/>
      <c r="AZ756" s="83"/>
      <c r="BA756" s="83"/>
    </row>
    <row r="757" spans="2:53" ht="29.25" hidden="1">
      <c r="B757" s="73" t="str">
        <f t="shared" si="512"/>
        <v>3713</v>
      </c>
      <c r="C757" s="136">
        <v>2023</v>
      </c>
      <c r="D757" s="136">
        <v>15</v>
      </c>
      <c r="E757" s="136">
        <v>3</v>
      </c>
      <c r="F757" s="136">
        <v>7</v>
      </c>
      <c r="G757" s="136">
        <v>13</v>
      </c>
      <c r="H757" s="136"/>
      <c r="I757" s="136"/>
      <c r="J757" s="136"/>
      <c r="K757" s="136"/>
      <c r="L757" s="136"/>
      <c r="M757" s="183" t="s">
        <v>579</v>
      </c>
      <c r="N757" s="184">
        <f>+N758+N780+N789</f>
        <v>0</v>
      </c>
      <c r="O757" s="184">
        <f>+O758+O780+O789</f>
        <v>0</v>
      </c>
      <c r="P757" s="184">
        <f t="shared" si="504"/>
        <v>0</v>
      </c>
      <c r="Q757" s="124"/>
      <c r="R757" s="136"/>
      <c r="S757" s="136"/>
      <c r="T757" s="184">
        <f>+T758+T780+T789</f>
        <v>0</v>
      </c>
      <c r="U757" s="184">
        <f t="shared" ref="U757:AC757" si="538">+U758+U780+U789</f>
        <v>0</v>
      </c>
      <c r="V757" s="184">
        <f t="shared" si="538"/>
        <v>0</v>
      </c>
      <c r="W757" s="184">
        <f t="shared" si="538"/>
        <v>0</v>
      </c>
      <c r="X757" s="184">
        <f t="shared" si="538"/>
        <v>0</v>
      </c>
      <c r="Y757" s="184">
        <f t="shared" si="538"/>
        <v>0</v>
      </c>
      <c r="Z757" s="184">
        <f t="shared" si="538"/>
        <v>0</v>
      </c>
      <c r="AA757" s="184">
        <f t="shared" si="538"/>
        <v>0</v>
      </c>
      <c r="AB757" s="184">
        <f t="shared" si="538"/>
        <v>0</v>
      </c>
      <c r="AC757" s="184">
        <f t="shared" si="538"/>
        <v>0</v>
      </c>
      <c r="AD757" s="184">
        <f t="shared" ref="AD757:AD820" si="539">+AC757+AB757</f>
        <v>0</v>
      </c>
      <c r="AE757" s="184">
        <f>+AE758+AE780+AE789</f>
        <v>0</v>
      </c>
      <c r="AF757" s="184">
        <f>+AF758+AF780+AF789</f>
        <v>0</v>
      </c>
      <c r="AG757" s="184">
        <f t="shared" ref="AG757:AG820" si="540">+AF757+AE757</f>
        <v>0</v>
      </c>
      <c r="AH757" s="184">
        <f>+AH758+AH780+AH789</f>
        <v>0</v>
      </c>
      <c r="AI757" s="184">
        <f>+AI758+AI780+AI789</f>
        <v>0</v>
      </c>
      <c r="AJ757" s="184">
        <f t="shared" ref="AJ757:AJ820" si="541">+AI757+AH757</f>
        <v>0</v>
      </c>
      <c r="AK757" s="184">
        <f>+AK758+AK780+AK789</f>
        <v>0</v>
      </c>
      <c r="AL757" s="184">
        <f>+AL758+AL780+AL789</f>
        <v>0</v>
      </c>
      <c r="AM757" s="184">
        <f t="shared" ref="AM757:AM820" si="542">+AL757+AK757</f>
        <v>0</v>
      </c>
      <c r="AN757" s="184">
        <f>+AN758+AN780+AN789</f>
        <v>0</v>
      </c>
      <c r="AO757" s="184">
        <f>+AO758+AO780+AO789</f>
        <v>0</v>
      </c>
      <c r="AP757" s="184">
        <f t="shared" ref="AP757:AP820" si="543">+AO757+AN757</f>
        <v>0</v>
      </c>
      <c r="AQ757" s="184">
        <f>+AQ758+AQ780+AQ789</f>
        <v>0</v>
      </c>
      <c r="AR757" s="184">
        <f>+AR758+AR780+AR789</f>
        <v>0</v>
      </c>
      <c r="AS757" s="184">
        <f t="shared" ref="AS757:AS820" si="544">+AR757+AQ757</f>
        <v>0</v>
      </c>
      <c r="AT757" s="184"/>
      <c r="AU757" s="184"/>
      <c r="AV757" s="184"/>
      <c r="AW757" s="184"/>
      <c r="AX757" s="184"/>
      <c r="AY757" s="184"/>
      <c r="AZ757" s="184"/>
      <c r="BA757" s="184"/>
    </row>
    <row r="758" spans="2:53" ht="29.25" hidden="1">
      <c r="B758" s="73" t="str">
        <f t="shared" si="512"/>
        <v>37132000</v>
      </c>
      <c r="C758" s="93">
        <v>2023</v>
      </c>
      <c r="D758" s="93">
        <v>15</v>
      </c>
      <c r="E758" s="93">
        <v>3</v>
      </c>
      <c r="F758" s="93">
        <v>7</v>
      </c>
      <c r="G758" s="93">
        <v>13</v>
      </c>
      <c r="H758" s="93">
        <v>2000</v>
      </c>
      <c r="I758" s="93"/>
      <c r="J758" s="93"/>
      <c r="K758" s="94"/>
      <c r="L758" s="94"/>
      <c r="M758" s="95" t="s">
        <v>56</v>
      </c>
      <c r="N758" s="96">
        <f>+N759+N762+N765+N768+N775</f>
        <v>0</v>
      </c>
      <c r="O758" s="96">
        <f>+O759+O762+O765+O768+O775</f>
        <v>0</v>
      </c>
      <c r="P758" s="96">
        <f t="shared" si="504"/>
        <v>0</v>
      </c>
      <c r="Q758" s="159"/>
      <c r="R758" s="160"/>
      <c r="S758" s="160"/>
      <c r="T758" s="96">
        <f>+T759+T762+T765+T768+T775</f>
        <v>0</v>
      </c>
      <c r="U758" s="96">
        <f t="shared" ref="U758:AC758" si="545">+U759+U762+U765+U768+U775</f>
        <v>0</v>
      </c>
      <c r="V758" s="96">
        <f t="shared" si="545"/>
        <v>0</v>
      </c>
      <c r="W758" s="96">
        <f t="shared" si="545"/>
        <v>0</v>
      </c>
      <c r="X758" s="96">
        <f t="shared" si="545"/>
        <v>0</v>
      </c>
      <c r="Y758" s="96">
        <f t="shared" si="545"/>
        <v>0</v>
      </c>
      <c r="Z758" s="96">
        <f t="shared" si="545"/>
        <v>0</v>
      </c>
      <c r="AA758" s="96">
        <f t="shared" si="545"/>
        <v>0</v>
      </c>
      <c r="AB758" s="96">
        <f t="shared" si="545"/>
        <v>0</v>
      </c>
      <c r="AC758" s="96">
        <f t="shared" si="545"/>
        <v>0</v>
      </c>
      <c r="AD758" s="96">
        <f t="shared" si="539"/>
        <v>0</v>
      </c>
      <c r="AE758" s="96">
        <f>+AE759+AE762+AE765+AE768+AE775</f>
        <v>0</v>
      </c>
      <c r="AF758" s="96">
        <f>+AF759+AF762+AF765+AF768+AF775</f>
        <v>0</v>
      </c>
      <c r="AG758" s="96">
        <f t="shared" si="540"/>
        <v>0</v>
      </c>
      <c r="AH758" s="96">
        <f>+AH759+AH762+AH765+AH768+AH775</f>
        <v>0</v>
      </c>
      <c r="AI758" s="96">
        <f>+AI759+AI762+AI765+AI768+AI775</f>
        <v>0</v>
      </c>
      <c r="AJ758" s="96">
        <f t="shared" si="541"/>
        <v>0</v>
      </c>
      <c r="AK758" s="96">
        <f>+AK759+AK762+AK765+AK768+AK775</f>
        <v>0</v>
      </c>
      <c r="AL758" s="96">
        <f>+AL759+AL762+AL765+AL768+AL775</f>
        <v>0</v>
      </c>
      <c r="AM758" s="96">
        <f t="shared" si="542"/>
        <v>0</v>
      </c>
      <c r="AN758" s="96">
        <f>+AN759+AN762+AN765+AN768+AN775</f>
        <v>0</v>
      </c>
      <c r="AO758" s="96">
        <f>+AO759+AO762+AO765+AO768+AO775</f>
        <v>0</v>
      </c>
      <c r="AP758" s="96">
        <f t="shared" si="543"/>
        <v>0</v>
      </c>
      <c r="AQ758" s="96">
        <f>+AQ759+AQ762+AQ765+AQ768+AQ775</f>
        <v>0</v>
      </c>
      <c r="AR758" s="96">
        <f>+AR759+AR762+AR765+AR768+AR775</f>
        <v>0</v>
      </c>
      <c r="AS758" s="96">
        <f t="shared" si="544"/>
        <v>0</v>
      </c>
      <c r="AT758" s="96"/>
      <c r="AU758" s="96"/>
      <c r="AV758" s="96"/>
      <c r="AW758" s="96"/>
      <c r="AX758" s="96"/>
      <c r="AY758" s="96"/>
      <c r="AZ758" s="96"/>
      <c r="BA758" s="96"/>
    </row>
    <row r="759" spans="2:53" ht="58.5" hidden="1">
      <c r="B759" s="73" t="str">
        <f t="shared" si="512"/>
        <v>371320002100</v>
      </c>
      <c r="C759" s="99">
        <v>2023</v>
      </c>
      <c r="D759" s="99">
        <v>15</v>
      </c>
      <c r="E759" s="99">
        <v>3</v>
      </c>
      <c r="F759" s="99">
        <v>7</v>
      </c>
      <c r="G759" s="99">
        <v>13</v>
      </c>
      <c r="H759" s="99">
        <v>2000</v>
      </c>
      <c r="I759" s="99">
        <v>2100</v>
      </c>
      <c r="J759" s="99"/>
      <c r="K759" s="100"/>
      <c r="L759" s="100"/>
      <c r="M759" s="101" t="s">
        <v>106</v>
      </c>
      <c r="N759" s="102">
        <f>+N760</f>
        <v>0</v>
      </c>
      <c r="O759" s="102">
        <f>+O760</f>
        <v>0</v>
      </c>
      <c r="P759" s="102">
        <f t="shared" si="504"/>
        <v>0</v>
      </c>
      <c r="Q759" s="161"/>
      <c r="R759" s="162"/>
      <c r="S759" s="162"/>
      <c r="T759" s="102">
        <f>+T760</f>
        <v>0</v>
      </c>
      <c r="U759" s="102">
        <f t="shared" ref="U759:AC760" si="546">+U760</f>
        <v>0</v>
      </c>
      <c r="V759" s="102">
        <f t="shared" si="546"/>
        <v>0</v>
      </c>
      <c r="W759" s="102">
        <f t="shared" si="546"/>
        <v>0</v>
      </c>
      <c r="X759" s="102">
        <f t="shared" si="546"/>
        <v>0</v>
      </c>
      <c r="Y759" s="102">
        <f t="shared" si="546"/>
        <v>0</v>
      </c>
      <c r="Z759" s="102">
        <f t="shared" si="546"/>
        <v>0</v>
      </c>
      <c r="AA759" s="102">
        <f t="shared" si="546"/>
        <v>0</v>
      </c>
      <c r="AB759" s="102">
        <f t="shared" si="546"/>
        <v>0</v>
      </c>
      <c r="AC759" s="102">
        <f t="shared" si="546"/>
        <v>0</v>
      </c>
      <c r="AD759" s="102">
        <f t="shared" si="539"/>
        <v>0</v>
      </c>
      <c r="AE759" s="102">
        <f>+AE760</f>
        <v>0</v>
      </c>
      <c r="AF759" s="102">
        <f>+AF760</f>
        <v>0</v>
      </c>
      <c r="AG759" s="102">
        <f t="shared" si="540"/>
        <v>0</v>
      </c>
      <c r="AH759" s="102">
        <f>+AH760</f>
        <v>0</v>
      </c>
      <c r="AI759" s="102">
        <f>+AI760</f>
        <v>0</v>
      </c>
      <c r="AJ759" s="102">
        <f t="shared" si="541"/>
        <v>0</v>
      </c>
      <c r="AK759" s="102">
        <f>+AK760</f>
        <v>0</v>
      </c>
      <c r="AL759" s="102">
        <f>+AL760</f>
        <v>0</v>
      </c>
      <c r="AM759" s="102">
        <f t="shared" si="542"/>
        <v>0</v>
      </c>
      <c r="AN759" s="102">
        <f>+AN760</f>
        <v>0</v>
      </c>
      <c r="AO759" s="102">
        <f>+AO760</f>
        <v>0</v>
      </c>
      <c r="AP759" s="102">
        <f t="shared" si="543"/>
        <v>0</v>
      </c>
      <c r="AQ759" s="102">
        <f>+AQ760</f>
        <v>0</v>
      </c>
      <c r="AR759" s="102">
        <f>+AR760</f>
        <v>0</v>
      </c>
      <c r="AS759" s="102">
        <f t="shared" si="544"/>
        <v>0</v>
      </c>
      <c r="AT759" s="102"/>
      <c r="AU759" s="102"/>
      <c r="AV759" s="102"/>
      <c r="AW759" s="102"/>
      <c r="AX759" s="102"/>
      <c r="AY759" s="102"/>
      <c r="AZ759" s="102"/>
      <c r="BA759" s="102"/>
    </row>
    <row r="760" spans="2:53" ht="58.5" hidden="1">
      <c r="B760" s="73" t="str">
        <f t="shared" si="512"/>
        <v>371320002100214</v>
      </c>
      <c r="C760" s="105">
        <v>2023</v>
      </c>
      <c r="D760" s="105">
        <v>15</v>
      </c>
      <c r="E760" s="105">
        <v>3</v>
      </c>
      <c r="F760" s="105">
        <v>7</v>
      </c>
      <c r="G760" s="105">
        <v>13</v>
      </c>
      <c r="H760" s="105">
        <v>2000</v>
      </c>
      <c r="I760" s="105">
        <v>2100</v>
      </c>
      <c r="J760" s="105">
        <v>214</v>
      </c>
      <c r="K760" s="106"/>
      <c r="L760" s="106"/>
      <c r="M760" s="199" t="s">
        <v>157</v>
      </c>
      <c r="N760" s="200">
        <f>+N761</f>
        <v>0</v>
      </c>
      <c r="O760" s="200">
        <f>+O761</f>
        <v>0</v>
      </c>
      <c r="P760" s="200">
        <f t="shared" si="504"/>
        <v>0</v>
      </c>
      <c r="Q760" s="163" t="s">
        <v>46</v>
      </c>
      <c r="R760" s="164"/>
      <c r="S760" s="164"/>
      <c r="T760" s="200">
        <f>+T761</f>
        <v>0</v>
      </c>
      <c r="U760" s="200">
        <f t="shared" si="546"/>
        <v>0</v>
      </c>
      <c r="V760" s="200">
        <f t="shared" si="546"/>
        <v>0</v>
      </c>
      <c r="W760" s="200">
        <f t="shared" si="546"/>
        <v>0</v>
      </c>
      <c r="X760" s="200">
        <f t="shared" si="546"/>
        <v>0</v>
      </c>
      <c r="Y760" s="200">
        <f t="shared" si="546"/>
        <v>0</v>
      </c>
      <c r="Z760" s="200">
        <f t="shared" si="546"/>
        <v>0</v>
      </c>
      <c r="AA760" s="200">
        <f t="shared" si="546"/>
        <v>0</v>
      </c>
      <c r="AB760" s="200">
        <f t="shared" si="546"/>
        <v>0</v>
      </c>
      <c r="AC760" s="200">
        <f t="shared" si="546"/>
        <v>0</v>
      </c>
      <c r="AD760" s="200">
        <f t="shared" si="539"/>
        <v>0</v>
      </c>
      <c r="AE760" s="200">
        <f>+AE761</f>
        <v>0</v>
      </c>
      <c r="AF760" s="200">
        <f>+AF761</f>
        <v>0</v>
      </c>
      <c r="AG760" s="200">
        <f t="shared" si="540"/>
        <v>0</v>
      </c>
      <c r="AH760" s="200">
        <f>+AH761</f>
        <v>0</v>
      </c>
      <c r="AI760" s="200">
        <f>+AI761</f>
        <v>0</v>
      </c>
      <c r="AJ760" s="200">
        <f t="shared" si="541"/>
        <v>0</v>
      </c>
      <c r="AK760" s="200">
        <f>+AK761</f>
        <v>0</v>
      </c>
      <c r="AL760" s="200">
        <f>+AL761</f>
        <v>0</v>
      </c>
      <c r="AM760" s="200">
        <f t="shared" si="542"/>
        <v>0</v>
      </c>
      <c r="AN760" s="200">
        <f>+AN761</f>
        <v>0</v>
      </c>
      <c r="AO760" s="200">
        <f>+AO761</f>
        <v>0</v>
      </c>
      <c r="AP760" s="200">
        <f t="shared" si="543"/>
        <v>0</v>
      </c>
      <c r="AQ760" s="200">
        <f>+AQ761</f>
        <v>0</v>
      </c>
      <c r="AR760" s="200">
        <f>+AR761</f>
        <v>0</v>
      </c>
      <c r="AS760" s="200">
        <f t="shared" si="544"/>
        <v>0</v>
      </c>
      <c r="AT760" s="200"/>
      <c r="AU760" s="200"/>
      <c r="AV760" s="200"/>
      <c r="AW760" s="200"/>
      <c r="AX760" s="200"/>
      <c r="AY760" s="200"/>
      <c r="AZ760" s="200"/>
      <c r="BA760" s="200"/>
    </row>
    <row r="761" spans="2:53" ht="58.5" hidden="1">
      <c r="B761" s="73" t="str">
        <f t="shared" si="512"/>
        <v>3713200021002141</v>
      </c>
      <c r="C761" s="111">
        <v>2023</v>
      </c>
      <c r="D761" s="111">
        <v>15</v>
      </c>
      <c r="E761" s="111">
        <v>3</v>
      </c>
      <c r="F761" s="111">
        <v>7</v>
      </c>
      <c r="G761" s="111">
        <v>13</v>
      </c>
      <c r="H761" s="111">
        <v>2000</v>
      </c>
      <c r="I761" s="111">
        <v>2100</v>
      </c>
      <c r="J761" s="111">
        <v>214</v>
      </c>
      <c r="K761" s="112">
        <v>1</v>
      </c>
      <c r="L761" s="112"/>
      <c r="M761" s="113" t="s">
        <v>544</v>
      </c>
      <c r="N761" s="114">
        <f>IFERROR(VLOOKUP($B761,[5]MEX!$B$51:$S$1084,13,0),0)</f>
        <v>0</v>
      </c>
      <c r="O761" s="114">
        <f>IFERROR(VLOOKUP($B761,[5]MEX!$B$51:$S$1084,14,0),0)</f>
        <v>0</v>
      </c>
      <c r="P761" s="114">
        <f t="shared" si="504"/>
        <v>0</v>
      </c>
      <c r="Q761" s="158" t="s">
        <v>60</v>
      </c>
      <c r="R761" s="116">
        <f>IFERROR(VLOOKUP($B761,[5]MEX!$B$51:$S$1084,17,0),0)</f>
        <v>0</v>
      </c>
      <c r="S761" s="116">
        <f>IFERROR(VLOOKUP($B761,[5]MEX!$B$51:$S$1084,18,0),0)</f>
        <v>0</v>
      </c>
      <c r="T761" s="114">
        <v>0</v>
      </c>
      <c r="U761" s="114">
        <v>0</v>
      </c>
      <c r="V761" s="114">
        <v>0</v>
      </c>
      <c r="W761" s="114">
        <v>0</v>
      </c>
      <c r="X761" s="114">
        <v>0</v>
      </c>
      <c r="Y761" s="114">
        <v>0</v>
      </c>
      <c r="Z761" s="114">
        <v>0</v>
      </c>
      <c r="AA761" s="114">
        <v>0</v>
      </c>
      <c r="AB761" s="114">
        <f>N761+T761-X761</f>
        <v>0</v>
      </c>
      <c r="AC761" s="114">
        <f>O761+U761-Y761</f>
        <v>0</v>
      </c>
      <c r="AD761" s="114">
        <f t="shared" si="539"/>
        <v>0</v>
      </c>
      <c r="AE761" s="114">
        <v>0</v>
      </c>
      <c r="AF761" s="114">
        <v>0</v>
      </c>
      <c r="AG761" s="114">
        <f t="shared" si="540"/>
        <v>0</v>
      </c>
      <c r="AH761" s="114">
        <v>0</v>
      </c>
      <c r="AI761" s="114">
        <v>0</v>
      </c>
      <c r="AJ761" s="114">
        <f t="shared" si="541"/>
        <v>0</v>
      </c>
      <c r="AK761" s="114">
        <v>0</v>
      </c>
      <c r="AL761" s="114">
        <v>0</v>
      </c>
      <c r="AM761" s="114">
        <f t="shared" si="542"/>
        <v>0</v>
      </c>
      <c r="AN761" s="114">
        <v>0</v>
      </c>
      <c r="AO761" s="114">
        <v>0</v>
      </c>
      <c r="AP761" s="114">
        <f t="shared" si="543"/>
        <v>0</v>
      </c>
      <c r="AQ761" s="114">
        <f>AB761-AE761-AH761-AK761-AN761</f>
        <v>0</v>
      </c>
      <c r="AR761" s="114">
        <f>AC761-AF761-AI761-AL761-AO761</f>
        <v>0</v>
      </c>
      <c r="AS761" s="114">
        <f t="shared" si="544"/>
        <v>0</v>
      </c>
      <c r="AT761" s="114">
        <f>R761+V761-Z761</f>
        <v>0</v>
      </c>
      <c r="AU761" s="114">
        <f>S761+W761-AA761</f>
        <v>0</v>
      </c>
      <c r="AV761" s="114">
        <v>0</v>
      </c>
      <c r="AW761" s="114">
        <v>0</v>
      </c>
      <c r="AX761" s="114">
        <v>0</v>
      </c>
      <c r="AY761" s="114">
        <v>0</v>
      </c>
      <c r="AZ761" s="114">
        <f t="shared" si="495"/>
        <v>0</v>
      </c>
      <c r="BA761" s="114">
        <f t="shared" si="495"/>
        <v>0</v>
      </c>
    </row>
    <row r="762" spans="2:53" ht="29.25" hidden="1">
      <c r="B762" s="73" t="str">
        <f t="shared" si="512"/>
        <v>371320002500</v>
      </c>
      <c r="C762" s="99">
        <v>2023</v>
      </c>
      <c r="D762" s="99">
        <v>15</v>
      </c>
      <c r="E762" s="99">
        <v>3</v>
      </c>
      <c r="F762" s="99">
        <v>7</v>
      </c>
      <c r="G762" s="99">
        <v>13</v>
      </c>
      <c r="H762" s="99">
        <v>2000</v>
      </c>
      <c r="I762" s="99">
        <v>2500</v>
      </c>
      <c r="J762" s="99"/>
      <c r="K762" s="100" t="s">
        <v>46</v>
      </c>
      <c r="L762" s="100"/>
      <c r="M762" s="101" t="s">
        <v>545</v>
      </c>
      <c r="N762" s="102">
        <f>+N763</f>
        <v>0</v>
      </c>
      <c r="O762" s="102">
        <f>+O763</f>
        <v>0</v>
      </c>
      <c r="P762" s="102">
        <f t="shared" si="504"/>
        <v>0</v>
      </c>
      <c r="Q762" s="161" t="s">
        <v>46</v>
      </c>
      <c r="R762" s="162"/>
      <c r="S762" s="162"/>
      <c r="T762" s="102">
        <f>+T763</f>
        <v>0</v>
      </c>
      <c r="U762" s="102">
        <f t="shared" ref="U762:AC763" si="547">+U763</f>
        <v>0</v>
      </c>
      <c r="V762" s="102">
        <f t="shared" si="547"/>
        <v>0</v>
      </c>
      <c r="W762" s="102">
        <f t="shared" si="547"/>
        <v>0</v>
      </c>
      <c r="X762" s="102">
        <f t="shared" si="547"/>
        <v>0</v>
      </c>
      <c r="Y762" s="102">
        <f t="shared" si="547"/>
        <v>0</v>
      </c>
      <c r="Z762" s="102">
        <f t="shared" si="547"/>
        <v>0</v>
      </c>
      <c r="AA762" s="102">
        <f t="shared" si="547"/>
        <v>0</v>
      </c>
      <c r="AB762" s="102">
        <f t="shared" si="547"/>
        <v>0</v>
      </c>
      <c r="AC762" s="102">
        <f t="shared" si="547"/>
        <v>0</v>
      </c>
      <c r="AD762" s="102">
        <f t="shared" si="539"/>
        <v>0</v>
      </c>
      <c r="AE762" s="102">
        <f>+AE763</f>
        <v>0</v>
      </c>
      <c r="AF762" s="102">
        <f>+AF763</f>
        <v>0</v>
      </c>
      <c r="AG762" s="102">
        <f t="shared" si="540"/>
        <v>0</v>
      </c>
      <c r="AH762" s="102">
        <f>+AH763</f>
        <v>0</v>
      </c>
      <c r="AI762" s="102">
        <f>+AI763</f>
        <v>0</v>
      </c>
      <c r="AJ762" s="102">
        <f t="shared" si="541"/>
        <v>0</v>
      </c>
      <c r="AK762" s="102">
        <f>+AK763</f>
        <v>0</v>
      </c>
      <c r="AL762" s="102">
        <f>+AL763</f>
        <v>0</v>
      </c>
      <c r="AM762" s="102">
        <f t="shared" si="542"/>
        <v>0</v>
      </c>
      <c r="AN762" s="102">
        <f>+AN763</f>
        <v>0</v>
      </c>
      <c r="AO762" s="102">
        <f>+AO763</f>
        <v>0</v>
      </c>
      <c r="AP762" s="102">
        <f t="shared" si="543"/>
        <v>0</v>
      </c>
      <c r="AQ762" s="102">
        <f>+AQ763</f>
        <v>0</v>
      </c>
      <c r="AR762" s="102">
        <f>+AR763</f>
        <v>0</v>
      </c>
      <c r="AS762" s="102">
        <f t="shared" si="544"/>
        <v>0</v>
      </c>
      <c r="AT762" s="102"/>
      <c r="AU762" s="102"/>
      <c r="AV762" s="102"/>
      <c r="AW762" s="102"/>
      <c r="AX762" s="102"/>
      <c r="AY762" s="102"/>
      <c r="AZ762" s="102"/>
      <c r="BA762" s="102"/>
    </row>
    <row r="763" spans="2:53" ht="29.25" hidden="1">
      <c r="B763" s="73" t="str">
        <f t="shared" si="512"/>
        <v>371320002500255</v>
      </c>
      <c r="C763" s="105">
        <v>2023</v>
      </c>
      <c r="D763" s="105">
        <v>15</v>
      </c>
      <c r="E763" s="105">
        <v>3</v>
      </c>
      <c r="F763" s="105">
        <v>7</v>
      </c>
      <c r="G763" s="105">
        <v>13</v>
      </c>
      <c r="H763" s="105">
        <v>2000</v>
      </c>
      <c r="I763" s="105">
        <v>2500</v>
      </c>
      <c r="J763" s="105">
        <v>255</v>
      </c>
      <c r="K763" s="106"/>
      <c r="L763" s="106"/>
      <c r="M763" s="107" t="s">
        <v>546</v>
      </c>
      <c r="N763" s="108">
        <f>+N764</f>
        <v>0</v>
      </c>
      <c r="O763" s="108">
        <f>+O764</f>
        <v>0</v>
      </c>
      <c r="P763" s="108">
        <f t="shared" si="504"/>
        <v>0</v>
      </c>
      <c r="Q763" s="163" t="s">
        <v>46</v>
      </c>
      <c r="R763" s="164"/>
      <c r="S763" s="164"/>
      <c r="T763" s="108">
        <f>+T764</f>
        <v>0</v>
      </c>
      <c r="U763" s="108">
        <f t="shared" si="547"/>
        <v>0</v>
      </c>
      <c r="V763" s="108">
        <f t="shared" si="547"/>
        <v>0</v>
      </c>
      <c r="W763" s="108">
        <f t="shared" si="547"/>
        <v>0</v>
      </c>
      <c r="X763" s="108">
        <f t="shared" si="547"/>
        <v>0</v>
      </c>
      <c r="Y763" s="108">
        <f t="shared" si="547"/>
        <v>0</v>
      </c>
      <c r="Z763" s="108">
        <f t="shared" si="547"/>
        <v>0</v>
      </c>
      <c r="AA763" s="108">
        <f t="shared" si="547"/>
        <v>0</v>
      </c>
      <c r="AB763" s="108">
        <f t="shared" si="547"/>
        <v>0</v>
      </c>
      <c r="AC763" s="108">
        <f t="shared" si="547"/>
        <v>0</v>
      </c>
      <c r="AD763" s="108">
        <f t="shared" si="539"/>
        <v>0</v>
      </c>
      <c r="AE763" s="108">
        <f>+AE764</f>
        <v>0</v>
      </c>
      <c r="AF763" s="108">
        <f>+AF764</f>
        <v>0</v>
      </c>
      <c r="AG763" s="108">
        <f t="shared" si="540"/>
        <v>0</v>
      </c>
      <c r="AH763" s="108">
        <f>+AH764</f>
        <v>0</v>
      </c>
      <c r="AI763" s="108">
        <f>+AI764</f>
        <v>0</v>
      </c>
      <c r="AJ763" s="108">
        <f t="shared" si="541"/>
        <v>0</v>
      </c>
      <c r="AK763" s="108">
        <f>+AK764</f>
        <v>0</v>
      </c>
      <c r="AL763" s="108">
        <f>+AL764</f>
        <v>0</v>
      </c>
      <c r="AM763" s="108">
        <f t="shared" si="542"/>
        <v>0</v>
      </c>
      <c r="AN763" s="108">
        <f>+AN764</f>
        <v>0</v>
      </c>
      <c r="AO763" s="108">
        <f>+AO764</f>
        <v>0</v>
      </c>
      <c r="AP763" s="108">
        <f t="shared" si="543"/>
        <v>0</v>
      </c>
      <c r="AQ763" s="108">
        <f>+AQ764</f>
        <v>0</v>
      </c>
      <c r="AR763" s="108">
        <f>+AR764</f>
        <v>0</v>
      </c>
      <c r="AS763" s="108">
        <f t="shared" si="544"/>
        <v>0</v>
      </c>
      <c r="AT763" s="108"/>
      <c r="AU763" s="108"/>
      <c r="AV763" s="108"/>
      <c r="AW763" s="108"/>
      <c r="AX763" s="108"/>
      <c r="AY763" s="108"/>
      <c r="AZ763" s="108"/>
      <c r="BA763" s="108"/>
    </row>
    <row r="764" spans="2:53" ht="29.25" hidden="1">
      <c r="B764" s="73" t="str">
        <f t="shared" si="512"/>
        <v>3713200025002551</v>
      </c>
      <c r="C764" s="111">
        <v>2023</v>
      </c>
      <c r="D764" s="111">
        <v>15</v>
      </c>
      <c r="E764" s="111">
        <v>3</v>
      </c>
      <c r="F764" s="111">
        <v>7</v>
      </c>
      <c r="G764" s="111">
        <v>13</v>
      </c>
      <c r="H764" s="111">
        <v>2000</v>
      </c>
      <c r="I764" s="111">
        <v>2500</v>
      </c>
      <c r="J764" s="111">
        <v>255</v>
      </c>
      <c r="K764" s="112">
        <v>1</v>
      </c>
      <c r="L764" s="112"/>
      <c r="M764" s="113" t="s">
        <v>546</v>
      </c>
      <c r="N764" s="114">
        <f>IFERROR(VLOOKUP($B764,[5]MEX!$B$51:$S$1084,13,0),0)</f>
        <v>0</v>
      </c>
      <c r="O764" s="114">
        <f>IFERROR(VLOOKUP($B764,[5]MEX!$B$51:$S$1084,14,0),0)</f>
        <v>0</v>
      </c>
      <c r="P764" s="114">
        <f t="shared" si="504"/>
        <v>0</v>
      </c>
      <c r="Q764" s="158" t="s">
        <v>60</v>
      </c>
      <c r="R764" s="116">
        <f>IFERROR(VLOOKUP($B764,[5]MEX!$B$51:$S$1084,17,0),0)</f>
        <v>0</v>
      </c>
      <c r="S764" s="116">
        <f>IFERROR(VLOOKUP($B764,[5]MEX!$B$51:$S$1084,18,0),0)</f>
        <v>0</v>
      </c>
      <c r="T764" s="114">
        <v>0</v>
      </c>
      <c r="U764" s="114">
        <v>0</v>
      </c>
      <c r="V764" s="114">
        <v>0</v>
      </c>
      <c r="W764" s="114">
        <v>0</v>
      </c>
      <c r="X764" s="114">
        <v>0</v>
      </c>
      <c r="Y764" s="114">
        <v>0</v>
      </c>
      <c r="Z764" s="114">
        <v>0</v>
      </c>
      <c r="AA764" s="114">
        <v>0</v>
      </c>
      <c r="AB764" s="114">
        <f>N764+T764-X764</f>
        <v>0</v>
      </c>
      <c r="AC764" s="114">
        <f>O764+U764-Y764</f>
        <v>0</v>
      </c>
      <c r="AD764" s="114">
        <f t="shared" si="539"/>
        <v>0</v>
      </c>
      <c r="AE764" s="114">
        <v>0</v>
      </c>
      <c r="AF764" s="114">
        <v>0</v>
      </c>
      <c r="AG764" s="114">
        <f t="shared" si="540"/>
        <v>0</v>
      </c>
      <c r="AH764" s="114">
        <v>0</v>
      </c>
      <c r="AI764" s="114">
        <v>0</v>
      </c>
      <c r="AJ764" s="114">
        <f t="shared" si="541"/>
        <v>0</v>
      </c>
      <c r="AK764" s="114">
        <v>0</v>
      </c>
      <c r="AL764" s="114">
        <v>0</v>
      </c>
      <c r="AM764" s="114">
        <f t="shared" si="542"/>
        <v>0</v>
      </c>
      <c r="AN764" s="114">
        <v>0</v>
      </c>
      <c r="AO764" s="114">
        <v>0</v>
      </c>
      <c r="AP764" s="114">
        <f t="shared" si="543"/>
        <v>0</v>
      </c>
      <c r="AQ764" s="114">
        <f>AB764-AE764-AH764-AK764-AN764</f>
        <v>0</v>
      </c>
      <c r="AR764" s="114">
        <f>AC764-AF764-AI764-AL764-AO764</f>
        <v>0</v>
      </c>
      <c r="AS764" s="114">
        <f t="shared" si="544"/>
        <v>0</v>
      </c>
      <c r="AT764" s="114">
        <f>R764+V764-Z764</f>
        <v>0</v>
      </c>
      <c r="AU764" s="114">
        <f>S764+W764-AA764</f>
        <v>0</v>
      </c>
      <c r="AV764" s="114">
        <v>0</v>
      </c>
      <c r="AW764" s="114">
        <v>0</v>
      </c>
      <c r="AX764" s="114">
        <v>0</v>
      </c>
      <c r="AY764" s="114">
        <v>0</v>
      </c>
      <c r="AZ764" s="114">
        <f t="shared" ref="AZ764:BA827" si="548">AT764-AV764-AX764</f>
        <v>0</v>
      </c>
      <c r="BA764" s="114">
        <f t="shared" si="548"/>
        <v>0</v>
      </c>
    </row>
    <row r="765" spans="2:53" ht="58.5" hidden="1">
      <c r="B765" s="73" t="str">
        <f t="shared" si="512"/>
        <v>371320002700</v>
      </c>
      <c r="C765" s="99">
        <v>2023</v>
      </c>
      <c r="D765" s="99">
        <v>15</v>
      </c>
      <c r="E765" s="99">
        <v>3</v>
      </c>
      <c r="F765" s="99">
        <v>7</v>
      </c>
      <c r="G765" s="99">
        <v>13</v>
      </c>
      <c r="H765" s="99">
        <v>2000</v>
      </c>
      <c r="I765" s="99">
        <v>2700</v>
      </c>
      <c r="J765" s="99"/>
      <c r="K765" s="100" t="s">
        <v>46</v>
      </c>
      <c r="L765" s="100"/>
      <c r="M765" s="101" t="s">
        <v>329</v>
      </c>
      <c r="N765" s="102">
        <f>+N766</f>
        <v>0</v>
      </c>
      <c r="O765" s="102">
        <f>+O766</f>
        <v>0</v>
      </c>
      <c r="P765" s="102">
        <f t="shared" si="504"/>
        <v>0</v>
      </c>
      <c r="Q765" s="161" t="s">
        <v>46</v>
      </c>
      <c r="R765" s="162"/>
      <c r="S765" s="162"/>
      <c r="T765" s="102">
        <f>+T766</f>
        <v>0</v>
      </c>
      <c r="U765" s="102">
        <f t="shared" ref="U765:AC766" si="549">+U766</f>
        <v>0</v>
      </c>
      <c r="V765" s="102">
        <f t="shared" si="549"/>
        <v>0</v>
      </c>
      <c r="W765" s="102">
        <f t="shared" si="549"/>
        <v>0</v>
      </c>
      <c r="X765" s="102">
        <f t="shared" si="549"/>
        <v>0</v>
      </c>
      <c r="Y765" s="102">
        <f t="shared" si="549"/>
        <v>0</v>
      </c>
      <c r="Z765" s="102">
        <f t="shared" si="549"/>
        <v>0</v>
      </c>
      <c r="AA765" s="102">
        <f t="shared" si="549"/>
        <v>0</v>
      </c>
      <c r="AB765" s="102">
        <f t="shared" si="549"/>
        <v>0</v>
      </c>
      <c r="AC765" s="102">
        <f t="shared" si="549"/>
        <v>0</v>
      </c>
      <c r="AD765" s="102">
        <f t="shared" si="539"/>
        <v>0</v>
      </c>
      <c r="AE765" s="102">
        <f>+AE766</f>
        <v>0</v>
      </c>
      <c r="AF765" s="102">
        <f>+AF766</f>
        <v>0</v>
      </c>
      <c r="AG765" s="102">
        <f t="shared" si="540"/>
        <v>0</v>
      </c>
      <c r="AH765" s="102">
        <f>+AH766</f>
        <v>0</v>
      </c>
      <c r="AI765" s="102">
        <f>+AI766</f>
        <v>0</v>
      </c>
      <c r="AJ765" s="102">
        <f t="shared" si="541"/>
        <v>0</v>
      </c>
      <c r="AK765" s="102">
        <f>+AK766</f>
        <v>0</v>
      </c>
      <c r="AL765" s="102">
        <f>+AL766</f>
        <v>0</v>
      </c>
      <c r="AM765" s="102">
        <f t="shared" si="542"/>
        <v>0</v>
      </c>
      <c r="AN765" s="102">
        <f>+AN766</f>
        <v>0</v>
      </c>
      <c r="AO765" s="102">
        <f>+AO766</f>
        <v>0</v>
      </c>
      <c r="AP765" s="102">
        <f t="shared" si="543"/>
        <v>0</v>
      </c>
      <c r="AQ765" s="102">
        <f>+AQ766</f>
        <v>0</v>
      </c>
      <c r="AR765" s="102">
        <f>+AR766</f>
        <v>0</v>
      </c>
      <c r="AS765" s="102">
        <f t="shared" si="544"/>
        <v>0</v>
      </c>
      <c r="AT765" s="102"/>
      <c r="AU765" s="102"/>
      <c r="AV765" s="102"/>
      <c r="AW765" s="102"/>
      <c r="AX765" s="102"/>
      <c r="AY765" s="102"/>
      <c r="AZ765" s="102"/>
      <c r="BA765" s="102"/>
    </row>
    <row r="766" spans="2:53" ht="29.25" hidden="1">
      <c r="B766" s="73" t="str">
        <f t="shared" si="512"/>
        <v>371320002700272</v>
      </c>
      <c r="C766" s="105">
        <v>2023</v>
      </c>
      <c r="D766" s="105">
        <v>15</v>
      </c>
      <c r="E766" s="105">
        <v>3</v>
      </c>
      <c r="F766" s="105">
        <v>7</v>
      </c>
      <c r="G766" s="105">
        <v>13</v>
      </c>
      <c r="H766" s="105">
        <v>2000</v>
      </c>
      <c r="I766" s="105">
        <v>2700</v>
      </c>
      <c r="J766" s="105">
        <v>272</v>
      </c>
      <c r="K766" s="106"/>
      <c r="L766" s="106"/>
      <c r="M766" s="107" t="s">
        <v>580</v>
      </c>
      <c r="N766" s="108">
        <f>+N767</f>
        <v>0</v>
      </c>
      <c r="O766" s="108">
        <f>+O767</f>
        <v>0</v>
      </c>
      <c r="P766" s="108">
        <f t="shared" si="504"/>
        <v>0</v>
      </c>
      <c r="Q766" s="163" t="s">
        <v>46</v>
      </c>
      <c r="R766" s="164"/>
      <c r="S766" s="164"/>
      <c r="T766" s="108">
        <f>+T767</f>
        <v>0</v>
      </c>
      <c r="U766" s="108">
        <f t="shared" si="549"/>
        <v>0</v>
      </c>
      <c r="V766" s="108">
        <f t="shared" si="549"/>
        <v>0</v>
      </c>
      <c r="W766" s="108">
        <f t="shared" si="549"/>
        <v>0</v>
      </c>
      <c r="X766" s="108">
        <f t="shared" si="549"/>
        <v>0</v>
      </c>
      <c r="Y766" s="108">
        <f t="shared" si="549"/>
        <v>0</v>
      </c>
      <c r="Z766" s="108">
        <f t="shared" si="549"/>
        <v>0</v>
      </c>
      <c r="AA766" s="108">
        <f t="shared" si="549"/>
        <v>0</v>
      </c>
      <c r="AB766" s="108">
        <f t="shared" si="549"/>
        <v>0</v>
      </c>
      <c r="AC766" s="108">
        <f t="shared" si="549"/>
        <v>0</v>
      </c>
      <c r="AD766" s="108">
        <f t="shared" si="539"/>
        <v>0</v>
      </c>
      <c r="AE766" s="108">
        <f>+AE767</f>
        <v>0</v>
      </c>
      <c r="AF766" s="108">
        <f>+AF767</f>
        <v>0</v>
      </c>
      <c r="AG766" s="108">
        <f t="shared" si="540"/>
        <v>0</v>
      </c>
      <c r="AH766" s="108">
        <f>+AH767</f>
        <v>0</v>
      </c>
      <c r="AI766" s="108">
        <f>+AI767</f>
        <v>0</v>
      </c>
      <c r="AJ766" s="108">
        <f t="shared" si="541"/>
        <v>0</v>
      </c>
      <c r="AK766" s="108">
        <f>+AK767</f>
        <v>0</v>
      </c>
      <c r="AL766" s="108">
        <f>+AL767</f>
        <v>0</v>
      </c>
      <c r="AM766" s="108">
        <f t="shared" si="542"/>
        <v>0</v>
      </c>
      <c r="AN766" s="108">
        <f>+AN767</f>
        <v>0</v>
      </c>
      <c r="AO766" s="108">
        <f>+AO767</f>
        <v>0</v>
      </c>
      <c r="AP766" s="108">
        <f t="shared" si="543"/>
        <v>0</v>
      </c>
      <c r="AQ766" s="108">
        <f>+AQ767</f>
        <v>0</v>
      </c>
      <c r="AR766" s="108">
        <f>+AR767</f>
        <v>0</v>
      </c>
      <c r="AS766" s="108">
        <f t="shared" si="544"/>
        <v>0</v>
      </c>
      <c r="AT766" s="108"/>
      <c r="AU766" s="108"/>
      <c r="AV766" s="108"/>
      <c r="AW766" s="108"/>
      <c r="AX766" s="108"/>
      <c r="AY766" s="108"/>
      <c r="AZ766" s="108"/>
      <c r="BA766" s="108"/>
    </row>
    <row r="767" spans="2:53" ht="58.5" hidden="1">
      <c r="B767" s="73" t="str">
        <f t="shared" si="512"/>
        <v>3713200027002721</v>
      </c>
      <c r="C767" s="111">
        <v>2023</v>
      </c>
      <c r="D767" s="111">
        <v>15</v>
      </c>
      <c r="E767" s="111">
        <v>3</v>
      </c>
      <c r="F767" s="111">
        <v>7</v>
      </c>
      <c r="G767" s="111">
        <v>13</v>
      </c>
      <c r="H767" s="111">
        <v>2000</v>
      </c>
      <c r="I767" s="111">
        <v>2700</v>
      </c>
      <c r="J767" s="111">
        <v>272</v>
      </c>
      <c r="K767" s="112">
        <v>1</v>
      </c>
      <c r="L767" s="112"/>
      <c r="M767" s="113" t="s">
        <v>581</v>
      </c>
      <c r="N767" s="114">
        <f>IFERROR(VLOOKUP($B767,[5]MEX!$B$51:$S$1084,13,0),0)</f>
        <v>0</v>
      </c>
      <c r="O767" s="114">
        <f>IFERROR(VLOOKUP($B767,[5]MEX!$B$51:$S$1084,14,0),0)</f>
        <v>0</v>
      </c>
      <c r="P767" s="114">
        <f t="shared" si="504"/>
        <v>0</v>
      </c>
      <c r="Q767" s="158" t="s">
        <v>60</v>
      </c>
      <c r="R767" s="116">
        <f>IFERROR(VLOOKUP($B767,[5]MEX!$B$51:$S$1084,17,0),0)</f>
        <v>0</v>
      </c>
      <c r="S767" s="116">
        <f>IFERROR(VLOOKUP($B767,[5]MEX!$B$51:$S$1084,18,0),0)</f>
        <v>0</v>
      </c>
      <c r="T767" s="114">
        <v>0</v>
      </c>
      <c r="U767" s="114">
        <v>0</v>
      </c>
      <c r="V767" s="114">
        <v>0</v>
      </c>
      <c r="W767" s="114">
        <v>0</v>
      </c>
      <c r="X767" s="114">
        <v>0</v>
      </c>
      <c r="Y767" s="114">
        <v>0</v>
      </c>
      <c r="Z767" s="114">
        <v>0</v>
      </c>
      <c r="AA767" s="114">
        <v>0</v>
      </c>
      <c r="AB767" s="114">
        <f>N767+T767-X767</f>
        <v>0</v>
      </c>
      <c r="AC767" s="114">
        <f>O767+U767-Y767</f>
        <v>0</v>
      </c>
      <c r="AD767" s="114">
        <f t="shared" si="539"/>
        <v>0</v>
      </c>
      <c r="AE767" s="114">
        <v>0</v>
      </c>
      <c r="AF767" s="114">
        <v>0</v>
      </c>
      <c r="AG767" s="114">
        <f t="shared" si="540"/>
        <v>0</v>
      </c>
      <c r="AH767" s="114">
        <v>0</v>
      </c>
      <c r="AI767" s="114">
        <v>0</v>
      </c>
      <c r="AJ767" s="114">
        <f t="shared" si="541"/>
        <v>0</v>
      </c>
      <c r="AK767" s="114">
        <v>0</v>
      </c>
      <c r="AL767" s="114">
        <v>0</v>
      </c>
      <c r="AM767" s="114">
        <f t="shared" si="542"/>
        <v>0</v>
      </c>
      <c r="AN767" s="114">
        <v>0</v>
      </c>
      <c r="AO767" s="114">
        <v>0</v>
      </c>
      <c r="AP767" s="114">
        <f t="shared" si="543"/>
        <v>0</v>
      </c>
      <c r="AQ767" s="114">
        <f>AB767-AE767-AH767-AK767-AN767</f>
        <v>0</v>
      </c>
      <c r="AR767" s="114">
        <f>AC767-AF767-AI767-AL767-AO767</f>
        <v>0</v>
      </c>
      <c r="AS767" s="114">
        <f t="shared" si="544"/>
        <v>0</v>
      </c>
      <c r="AT767" s="114">
        <f>R767+V767-Z767</f>
        <v>0</v>
      </c>
      <c r="AU767" s="114">
        <f>S767+W767-AA767</f>
        <v>0</v>
      </c>
      <c r="AV767" s="114">
        <v>0</v>
      </c>
      <c r="AW767" s="114">
        <v>0</v>
      </c>
      <c r="AX767" s="114">
        <v>0</v>
      </c>
      <c r="AY767" s="114">
        <v>0</v>
      </c>
      <c r="AZ767" s="114">
        <f t="shared" si="548"/>
        <v>0</v>
      </c>
      <c r="BA767" s="114">
        <f t="shared" si="548"/>
        <v>0</v>
      </c>
    </row>
    <row r="768" spans="2:53" ht="29.25" hidden="1">
      <c r="B768" s="73" t="str">
        <f t="shared" si="512"/>
        <v>371320002800</v>
      </c>
      <c r="C768" s="99">
        <v>2023</v>
      </c>
      <c r="D768" s="99">
        <v>15</v>
      </c>
      <c r="E768" s="99">
        <v>3</v>
      </c>
      <c r="F768" s="99">
        <v>7</v>
      </c>
      <c r="G768" s="99">
        <v>13</v>
      </c>
      <c r="H768" s="99">
        <v>2000</v>
      </c>
      <c r="I768" s="99">
        <v>2800</v>
      </c>
      <c r="J768" s="99"/>
      <c r="K768" s="100" t="s">
        <v>46</v>
      </c>
      <c r="L768" s="100"/>
      <c r="M768" s="101" t="s">
        <v>63</v>
      </c>
      <c r="N768" s="102">
        <f>+N769+N773</f>
        <v>0</v>
      </c>
      <c r="O768" s="102">
        <f>+O769+O773</f>
        <v>0</v>
      </c>
      <c r="P768" s="102">
        <f t="shared" si="504"/>
        <v>0</v>
      </c>
      <c r="Q768" s="161" t="s">
        <v>46</v>
      </c>
      <c r="R768" s="162"/>
      <c r="S768" s="162"/>
      <c r="T768" s="102">
        <f>+T769+T773</f>
        <v>0</v>
      </c>
      <c r="U768" s="102">
        <f t="shared" ref="U768:AC768" si="550">+U769+U773</f>
        <v>0</v>
      </c>
      <c r="V768" s="102">
        <f t="shared" si="550"/>
        <v>0</v>
      </c>
      <c r="W768" s="102">
        <f t="shared" si="550"/>
        <v>0</v>
      </c>
      <c r="X768" s="102">
        <f t="shared" si="550"/>
        <v>0</v>
      </c>
      <c r="Y768" s="102">
        <f t="shared" si="550"/>
        <v>0</v>
      </c>
      <c r="Z768" s="102">
        <f t="shared" si="550"/>
        <v>0</v>
      </c>
      <c r="AA768" s="102">
        <f t="shared" si="550"/>
        <v>0</v>
      </c>
      <c r="AB768" s="102">
        <f t="shared" si="550"/>
        <v>0</v>
      </c>
      <c r="AC768" s="102">
        <f t="shared" si="550"/>
        <v>0</v>
      </c>
      <c r="AD768" s="102">
        <f t="shared" si="539"/>
        <v>0</v>
      </c>
      <c r="AE768" s="102">
        <f>+AE769+AE773</f>
        <v>0</v>
      </c>
      <c r="AF768" s="102">
        <f>+AF769+AF773</f>
        <v>0</v>
      </c>
      <c r="AG768" s="102">
        <f t="shared" si="540"/>
        <v>0</v>
      </c>
      <c r="AH768" s="102">
        <f>+AH769+AH773</f>
        <v>0</v>
      </c>
      <c r="AI768" s="102">
        <f>+AI769+AI773</f>
        <v>0</v>
      </c>
      <c r="AJ768" s="102">
        <f t="shared" si="541"/>
        <v>0</v>
      </c>
      <c r="AK768" s="102">
        <f>+AK769+AK773</f>
        <v>0</v>
      </c>
      <c r="AL768" s="102">
        <f>+AL769+AL773</f>
        <v>0</v>
      </c>
      <c r="AM768" s="102">
        <f t="shared" si="542"/>
        <v>0</v>
      </c>
      <c r="AN768" s="102">
        <f>+AN769+AN773</f>
        <v>0</v>
      </c>
      <c r="AO768" s="102">
        <f>+AO769+AO773</f>
        <v>0</v>
      </c>
      <c r="AP768" s="102">
        <f t="shared" si="543"/>
        <v>0</v>
      </c>
      <c r="AQ768" s="102">
        <f>+AQ769+AQ773</f>
        <v>0</v>
      </c>
      <c r="AR768" s="102">
        <f>+AR769+AR773</f>
        <v>0</v>
      </c>
      <c r="AS768" s="102">
        <f t="shared" si="544"/>
        <v>0</v>
      </c>
      <c r="AT768" s="102"/>
      <c r="AU768" s="102"/>
      <c r="AV768" s="102"/>
      <c r="AW768" s="102"/>
      <c r="AX768" s="102"/>
      <c r="AY768" s="102"/>
      <c r="AZ768" s="102"/>
      <c r="BA768" s="102"/>
    </row>
    <row r="769" spans="2:53" ht="29.25" hidden="1">
      <c r="B769" s="73" t="str">
        <f t="shared" si="512"/>
        <v>371320002800282</v>
      </c>
      <c r="C769" s="105">
        <v>2023</v>
      </c>
      <c r="D769" s="105">
        <v>15</v>
      </c>
      <c r="E769" s="105">
        <v>3</v>
      </c>
      <c r="F769" s="105">
        <v>7</v>
      </c>
      <c r="G769" s="105">
        <v>13</v>
      </c>
      <c r="H769" s="105">
        <v>2000</v>
      </c>
      <c r="I769" s="105">
        <v>2800</v>
      </c>
      <c r="J769" s="105">
        <v>282</v>
      </c>
      <c r="K769" s="106"/>
      <c r="L769" s="106"/>
      <c r="M769" s="107" t="s">
        <v>113</v>
      </c>
      <c r="N769" s="108">
        <f>SUM(N770:N772)</f>
        <v>0</v>
      </c>
      <c r="O769" s="108">
        <f>SUM(O770:O772)</f>
        <v>0</v>
      </c>
      <c r="P769" s="108">
        <f t="shared" si="504"/>
        <v>0</v>
      </c>
      <c r="Q769" s="163" t="s">
        <v>46</v>
      </c>
      <c r="R769" s="164"/>
      <c r="S769" s="164"/>
      <c r="T769" s="108">
        <f>SUM(T770:T772)</f>
        <v>0</v>
      </c>
      <c r="U769" s="108">
        <f t="shared" ref="U769:AC769" si="551">SUM(U770:U772)</f>
        <v>0</v>
      </c>
      <c r="V769" s="108">
        <f t="shared" si="551"/>
        <v>0</v>
      </c>
      <c r="W769" s="108">
        <f t="shared" si="551"/>
        <v>0</v>
      </c>
      <c r="X769" s="108">
        <f t="shared" si="551"/>
        <v>0</v>
      </c>
      <c r="Y769" s="108">
        <f t="shared" si="551"/>
        <v>0</v>
      </c>
      <c r="Z769" s="108">
        <f t="shared" si="551"/>
        <v>0</v>
      </c>
      <c r="AA769" s="108">
        <f t="shared" si="551"/>
        <v>0</v>
      </c>
      <c r="AB769" s="108">
        <f t="shared" si="551"/>
        <v>0</v>
      </c>
      <c r="AC769" s="108">
        <f t="shared" si="551"/>
        <v>0</v>
      </c>
      <c r="AD769" s="108">
        <f t="shared" si="539"/>
        <v>0</v>
      </c>
      <c r="AE769" s="108">
        <f>SUM(AE770:AE772)</f>
        <v>0</v>
      </c>
      <c r="AF769" s="108">
        <f>SUM(AF770:AF772)</f>
        <v>0</v>
      </c>
      <c r="AG769" s="108">
        <f t="shared" si="540"/>
        <v>0</v>
      </c>
      <c r="AH769" s="108">
        <f>SUM(AH770:AH772)</f>
        <v>0</v>
      </c>
      <c r="AI769" s="108">
        <f>SUM(AI770:AI772)</f>
        <v>0</v>
      </c>
      <c r="AJ769" s="108">
        <f t="shared" si="541"/>
        <v>0</v>
      </c>
      <c r="AK769" s="108">
        <f>SUM(AK770:AK772)</f>
        <v>0</v>
      </c>
      <c r="AL769" s="108">
        <f>SUM(AL770:AL772)</f>
        <v>0</v>
      </c>
      <c r="AM769" s="108">
        <f t="shared" si="542"/>
        <v>0</v>
      </c>
      <c r="AN769" s="108">
        <f>SUM(AN770:AN772)</f>
        <v>0</v>
      </c>
      <c r="AO769" s="108">
        <f>SUM(AO770:AO772)</f>
        <v>0</v>
      </c>
      <c r="AP769" s="108">
        <f t="shared" si="543"/>
        <v>0</v>
      </c>
      <c r="AQ769" s="108">
        <f>SUM(AQ770:AQ772)</f>
        <v>0</v>
      </c>
      <c r="AR769" s="108">
        <f>SUM(AR770:AR772)</f>
        <v>0</v>
      </c>
      <c r="AS769" s="108">
        <f t="shared" si="544"/>
        <v>0</v>
      </c>
      <c r="AT769" s="108"/>
      <c r="AU769" s="108"/>
      <c r="AV769" s="108"/>
      <c r="AW769" s="108"/>
      <c r="AX769" s="108"/>
      <c r="AY769" s="108"/>
      <c r="AZ769" s="108"/>
      <c r="BA769" s="108"/>
    </row>
    <row r="770" spans="2:53" ht="29.25" hidden="1">
      <c r="B770" s="73" t="str">
        <f t="shared" si="512"/>
        <v>3713200028002821</v>
      </c>
      <c r="C770" s="111">
        <v>2023</v>
      </c>
      <c r="D770" s="111">
        <v>15</v>
      </c>
      <c r="E770" s="111">
        <v>3</v>
      </c>
      <c r="F770" s="111">
        <v>7</v>
      </c>
      <c r="G770" s="111">
        <v>13</v>
      </c>
      <c r="H770" s="111">
        <v>2000</v>
      </c>
      <c r="I770" s="111">
        <v>2800</v>
      </c>
      <c r="J770" s="111">
        <v>282</v>
      </c>
      <c r="K770" s="112">
        <v>1</v>
      </c>
      <c r="L770" s="112"/>
      <c r="M770" s="113" t="s">
        <v>582</v>
      </c>
      <c r="N770" s="114">
        <f>IFERROR(VLOOKUP($B770,[5]MEX!$B$51:$S$1084,13,0),0)</f>
        <v>0</v>
      </c>
      <c r="O770" s="114">
        <f>IFERROR(VLOOKUP($B770,[5]MEX!$B$51:$S$1084,14,0),0)</f>
        <v>0</v>
      </c>
      <c r="P770" s="114">
        <f t="shared" si="504"/>
        <v>0</v>
      </c>
      <c r="Q770" s="158" t="s">
        <v>60</v>
      </c>
      <c r="R770" s="116">
        <f>IFERROR(VLOOKUP($B770,[5]MEX!$B$51:$S$1084,17,0),0)</f>
        <v>0</v>
      </c>
      <c r="S770" s="116">
        <f>IFERROR(VLOOKUP($B770,[5]MEX!$B$51:$S$1084,18,0),0)</f>
        <v>0</v>
      </c>
      <c r="T770" s="114">
        <v>0</v>
      </c>
      <c r="U770" s="114">
        <v>0</v>
      </c>
      <c r="V770" s="114">
        <v>0</v>
      </c>
      <c r="W770" s="114">
        <v>0</v>
      </c>
      <c r="X770" s="114">
        <v>0</v>
      </c>
      <c r="Y770" s="114">
        <v>0</v>
      </c>
      <c r="Z770" s="114">
        <v>0</v>
      </c>
      <c r="AA770" s="114">
        <v>0</v>
      </c>
      <c r="AB770" s="114">
        <f t="shared" ref="AB770:AC772" si="552">N770+T770-X770</f>
        <v>0</v>
      </c>
      <c r="AC770" s="114">
        <f t="shared" si="552"/>
        <v>0</v>
      </c>
      <c r="AD770" s="114">
        <f t="shared" si="539"/>
        <v>0</v>
      </c>
      <c r="AE770" s="114">
        <v>0</v>
      </c>
      <c r="AF770" s="114">
        <v>0</v>
      </c>
      <c r="AG770" s="114">
        <f t="shared" si="540"/>
        <v>0</v>
      </c>
      <c r="AH770" s="114">
        <v>0</v>
      </c>
      <c r="AI770" s="114">
        <v>0</v>
      </c>
      <c r="AJ770" s="114">
        <f t="shared" si="541"/>
        <v>0</v>
      </c>
      <c r="AK770" s="114">
        <v>0</v>
      </c>
      <c r="AL770" s="114">
        <v>0</v>
      </c>
      <c r="AM770" s="114">
        <f t="shared" si="542"/>
        <v>0</v>
      </c>
      <c r="AN770" s="114">
        <v>0</v>
      </c>
      <c r="AO770" s="114">
        <v>0</v>
      </c>
      <c r="AP770" s="114">
        <f t="shared" si="543"/>
        <v>0</v>
      </c>
      <c r="AQ770" s="114">
        <f t="shared" ref="AQ770:AR772" si="553">AB770-AE770-AH770-AK770-AN770</f>
        <v>0</v>
      </c>
      <c r="AR770" s="114">
        <f t="shared" si="553"/>
        <v>0</v>
      </c>
      <c r="AS770" s="114">
        <f t="shared" si="544"/>
        <v>0</v>
      </c>
      <c r="AT770" s="114">
        <f t="shared" ref="AT770:AU772" si="554">R770+V770-Z770</f>
        <v>0</v>
      </c>
      <c r="AU770" s="114">
        <f t="shared" si="554"/>
        <v>0</v>
      </c>
      <c r="AV770" s="114">
        <v>0</v>
      </c>
      <c r="AW770" s="114">
        <v>0</v>
      </c>
      <c r="AX770" s="114">
        <v>0</v>
      </c>
      <c r="AY770" s="114">
        <v>0</v>
      </c>
      <c r="AZ770" s="114">
        <f t="shared" si="548"/>
        <v>0</v>
      </c>
      <c r="BA770" s="114">
        <f t="shared" si="548"/>
        <v>0</v>
      </c>
    </row>
    <row r="771" spans="2:53" ht="29.25" hidden="1">
      <c r="B771" s="73" t="str">
        <f t="shared" si="512"/>
        <v>3713200028002822</v>
      </c>
      <c r="C771" s="111">
        <v>2023</v>
      </c>
      <c r="D771" s="111">
        <v>15</v>
      </c>
      <c r="E771" s="111">
        <v>3</v>
      </c>
      <c r="F771" s="111">
        <v>7</v>
      </c>
      <c r="G771" s="111">
        <v>13</v>
      </c>
      <c r="H771" s="111">
        <v>2000</v>
      </c>
      <c r="I771" s="111">
        <v>2800</v>
      </c>
      <c r="J771" s="111">
        <v>282</v>
      </c>
      <c r="K771" s="112">
        <v>2</v>
      </c>
      <c r="L771" s="112"/>
      <c r="M771" s="113" t="s">
        <v>583</v>
      </c>
      <c r="N771" s="114">
        <f>IFERROR(VLOOKUP($B771,[5]MEX!$B$51:$S$1084,13,0),0)</f>
        <v>0</v>
      </c>
      <c r="O771" s="114">
        <f>IFERROR(VLOOKUP($B771,[5]MEX!$B$51:$S$1084,14,0),0)</f>
        <v>0</v>
      </c>
      <c r="P771" s="114">
        <f t="shared" si="504"/>
        <v>0</v>
      </c>
      <c r="Q771" s="158" t="s">
        <v>60</v>
      </c>
      <c r="R771" s="116">
        <f>IFERROR(VLOOKUP($B771,[5]MEX!$B$51:$S$1084,17,0),0)</f>
        <v>0</v>
      </c>
      <c r="S771" s="116">
        <f>IFERROR(VLOOKUP($B771,[5]MEX!$B$51:$S$1084,18,0),0)</f>
        <v>0</v>
      </c>
      <c r="T771" s="114">
        <v>0</v>
      </c>
      <c r="U771" s="114">
        <v>0</v>
      </c>
      <c r="V771" s="114">
        <v>0</v>
      </c>
      <c r="W771" s="114">
        <v>0</v>
      </c>
      <c r="X771" s="114">
        <v>0</v>
      </c>
      <c r="Y771" s="114">
        <v>0</v>
      </c>
      <c r="Z771" s="114">
        <v>0</v>
      </c>
      <c r="AA771" s="114">
        <v>0</v>
      </c>
      <c r="AB771" s="114">
        <f t="shared" si="552"/>
        <v>0</v>
      </c>
      <c r="AC771" s="114">
        <f t="shared" si="552"/>
        <v>0</v>
      </c>
      <c r="AD771" s="114">
        <f t="shared" si="539"/>
        <v>0</v>
      </c>
      <c r="AE771" s="114">
        <v>0</v>
      </c>
      <c r="AF771" s="114">
        <v>0</v>
      </c>
      <c r="AG771" s="114">
        <f t="shared" si="540"/>
        <v>0</v>
      </c>
      <c r="AH771" s="114">
        <v>0</v>
      </c>
      <c r="AI771" s="114">
        <v>0</v>
      </c>
      <c r="AJ771" s="114">
        <f t="shared" si="541"/>
        <v>0</v>
      </c>
      <c r="AK771" s="114">
        <v>0</v>
      </c>
      <c r="AL771" s="114">
        <v>0</v>
      </c>
      <c r="AM771" s="114">
        <f t="shared" si="542"/>
        <v>0</v>
      </c>
      <c r="AN771" s="114">
        <v>0</v>
      </c>
      <c r="AO771" s="114">
        <v>0</v>
      </c>
      <c r="AP771" s="114">
        <f t="shared" si="543"/>
        <v>0</v>
      </c>
      <c r="AQ771" s="114">
        <f t="shared" si="553"/>
        <v>0</v>
      </c>
      <c r="AR771" s="114">
        <f t="shared" si="553"/>
        <v>0</v>
      </c>
      <c r="AS771" s="114">
        <f t="shared" si="544"/>
        <v>0</v>
      </c>
      <c r="AT771" s="114">
        <f t="shared" si="554"/>
        <v>0</v>
      </c>
      <c r="AU771" s="114">
        <f t="shared" si="554"/>
        <v>0</v>
      </c>
      <c r="AV771" s="114">
        <v>0</v>
      </c>
      <c r="AW771" s="114">
        <v>0</v>
      </c>
      <c r="AX771" s="114">
        <v>0</v>
      </c>
      <c r="AY771" s="114">
        <v>0</v>
      </c>
      <c r="AZ771" s="114">
        <f t="shared" si="548"/>
        <v>0</v>
      </c>
      <c r="BA771" s="114">
        <f t="shared" si="548"/>
        <v>0</v>
      </c>
    </row>
    <row r="772" spans="2:53" ht="29.25" hidden="1">
      <c r="B772" s="73" t="str">
        <f t="shared" si="512"/>
        <v>3713200028002823</v>
      </c>
      <c r="C772" s="111">
        <v>2023</v>
      </c>
      <c r="D772" s="111">
        <v>15</v>
      </c>
      <c r="E772" s="111">
        <v>3</v>
      </c>
      <c r="F772" s="111">
        <v>7</v>
      </c>
      <c r="G772" s="111">
        <v>13</v>
      </c>
      <c r="H772" s="111">
        <v>2000</v>
      </c>
      <c r="I772" s="111">
        <v>2800</v>
      </c>
      <c r="J772" s="111">
        <v>282</v>
      </c>
      <c r="K772" s="112">
        <v>3</v>
      </c>
      <c r="L772" s="112"/>
      <c r="M772" s="113" t="s">
        <v>584</v>
      </c>
      <c r="N772" s="114">
        <f>IFERROR(VLOOKUP($B772,[5]MEX!$B$51:$S$1084,13,0),0)</f>
        <v>0</v>
      </c>
      <c r="O772" s="114">
        <f>IFERROR(VLOOKUP($B772,[5]MEX!$B$51:$S$1084,14,0),0)</f>
        <v>0</v>
      </c>
      <c r="P772" s="114">
        <f t="shared" si="504"/>
        <v>0</v>
      </c>
      <c r="Q772" s="158" t="s">
        <v>163</v>
      </c>
      <c r="R772" s="116">
        <f>IFERROR(VLOOKUP($B772,[5]MEX!$B$51:$S$1084,17,0),0)</f>
        <v>0</v>
      </c>
      <c r="S772" s="116">
        <f>IFERROR(VLOOKUP($B772,[5]MEX!$B$51:$S$1084,18,0),0)</f>
        <v>0</v>
      </c>
      <c r="T772" s="114">
        <v>0</v>
      </c>
      <c r="U772" s="114">
        <v>0</v>
      </c>
      <c r="V772" s="114">
        <v>0</v>
      </c>
      <c r="W772" s="114">
        <v>0</v>
      </c>
      <c r="X772" s="114">
        <v>0</v>
      </c>
      <c r="Y772" s="114">
        <v>0</v>
      </c>
      <c r="Z772" s="114">
        <v>0</v>
      </c>
      <c r="AA772" s="114">
        <v>0</v>
      </c>
      <c r="AB772" s="114">
        <f t="shared" si="552"/>
        <v>0</v>
      </c>
      <c r="AC772" s="114">
        <f t="shared" si="552"/>
        <v>0</v>
      </c>
      <c r="AD772" s="114">
        <f t="shared" si="539"/>
        <v>0</v>
      </c>
      <c r="AE772" s="114">
        <v>0</v>
      </c>
      <c r="AF772" s="114">
        <v>0</v>
      </c>
      <c r="AG772" s="114">
        <f t="shared" si="540"/>
        <v>0</v>
      </c>
      <c r="AH772" s="114">
        <v>0</v>
      </c>
      <c r="AI772" s="114">
        <v>0</v>
      </c>
      <c r="AJ772" s="114">
        <f t="shared" si="541"/>
        <v>0</v>
      </c>
      <c r="AK772" s="114">
        <v>0</v>
      </c>
      <c r="AL772" s="114">
        <v>0</v>
      </c>
      <c r="AM772" s="114">
        <f t="shared" si="542"/>
        <v>0</v>
      </c>
      <c r="AN772" s="114">
        <v>0</v>
      </c>
      <c r="AO772" s="114">
        <v>0</v>
      </c>
      <c r="AP772" s="114">
        <f t="shared" si="543"/>
        <v>0</v>
      </c>
      <c r="AQ772" s="114">
        <f t="shared" si="553"/>
        <v>0</v>
      </c>
      <c r="AR772" s="114">
        <f t="shared" si="553"/>
        <v>0</v>
      </c>
      <c r="AS772" s="114">
        <f t="shared" si="544"/>
        <v>0</v>
      </c>
      <c r="AT772" s="114">
        <f t="shared" si="554"/>
        <v>0</v>
      </c>
      <c r="AU772" s="114">
        <f t="shared" si="554"/>
        <v>0</v>
      </c>
      <c r="AV772" s="114">
        <v>0</v>
      </c>
      <c r="AW772" s="114">
        <v>0</v>
      </c>
      <c r="AX772" s="114">
        <v>0</v>
      </c>
      <c r="AY772" s="114">
        <v>0</v>
      </c>
      <c r="AZ772" s="114">
        <f t="shared" si="548"/>
        <v>0</v>
      </c>
      <c r="BA772" s="114">
        <f t="shared" si="548"/>
        <v>0</v>
      </c>
    </row>
    <row r="773" spans="2:53" ht="58.5" hidden="1">
      <c r="B773" s="73" t="str">
        <f t="shared" si="512"/>
        <v>371320002800283</v>
      </c>
      <c r="C773" s="105">
        <v>2023</v>
      </c>
      <c r="D773" s="105">
        <v>15</v>
      </c>
      <c r="E773" s="105">
        <v>3</v>
      </c>
      <c r="F773" s="105">
        <v>7</v>
      </c>
      <c r="G773" s="105">
        <v>13</v>
      </c>
      <c r="H773" s="105">
        <v>2000</v>
      </c>
      <c r="I773" s="105">
        <v>2800</v>
      </c>
      <c r="J773" s="105">
        <v>283</v>
      </c>
      <c r="K773" s="106"/>
      <c r="L773" s="106"/>
      <c r="M773" s="107" t="s">
        <v>64</v>
      </c>
      <c r="N773" s="108">
        <f>+N774</f>
        <v>0</v>
      </c>
      <c r="O773" s="108">
        <f>+O774</f>
        <v>0</v>
      </c>
      <c r="P773" s="108">
        <f t="shared" si="504"/>
        <v>0</v>
      </c>
      <c r="Q773" s="163" t="s">
        <v>46</v>
      </c>
      <c r="R773" s="164"/>
      <c r="S773" s="164"/>
      <c r="T773" s="108">
        <f>+T774</f>
        <v>0</v>
      </c>
      <c r="U773" s="108">
        <f t="shared" ref="U773:AC773" si="555">+U774</f>
        <v>0</v>
      </c>
      <c r="V773" s="108">
        <f t="shared" si="555"/>
        <v>0</v>
      </c>
      <c r="W773" s="108">
        <f t="shared" si="555"/>
        <v>0</v>
      </c>
      <c r="X773" s="108">
        <f t="shared" si="555"/>
        <v>0</v>
      </c>
      <c r="Y773" s="108">
        <f t="shared" si="555"/>
        <v>0</v>
      </c>
      <c r="Z773" s="108">
        <f t="shared" si="555"/>
        <v>0</v>
      </c>
      <c r="AA773" s="108">
        <f t="shared" si="555"/>
        <v>0</v>
      </c>
      <c r="AB773" s="108">
        <f t="shared" si="555"/>
        <v>0</v>
      </c>
      <c r="AC773" s="108">
        <f t="shared" si="555"/>
        <v>0</v>
      </c>
      <c r="AD773" s="108">
        <f t="shared" si="539"/>
        <v>0</v>
      </c>
      <c r="AE773" s="108">
        <f>+AE774</f>
        <v>0</v>
      </c>
      <c r="AF773" s="108">
        <f>+AF774</f>
        <v>0</v>
      </c>
      <c r="AG773" s="108">
        <f t="shared" si="540"/>
        <v>0</v>
      </c>
      <c r="AH773" s="108">
        <f>+AH774</f>
        <v>0</v>
      </c>
      <c r="AI773" s="108">
        <f>+AI774</f>
        <v>0</v>
      </c>
      <c r="AJ773" s="108">
        <f t="shared" si="541"/>
        <v>0</v>
      </c>
      <c r="AK773" s="108">
        <f>+AK774</f>
        <v>0</v>
      </c>
      <c r="AL773" s="108">
        <f>+AL774</f>
        <v>0</v>
      </c>
      <c r="AM773" s="108">
        <f t="shared" si="542"/>
        <v>0</v>
      </c>
      <c r="AN773" s="108">
        <f>+AN774</f>
        <v>0</v>
      </c>
      <c r="AO773" s="108">
        <f>+AO774</f>
        <v>0</v>
      </c>
      <c r="AP773" s="108">
        <f t="shared" si="543"/>
        <v>0</v>
      </c>
      <c r="AQ773" s="108">
        <f>+AQ774</f>
        <v>0</v>
      </c>
      <c r="AR773" s="108">
        <f>+AR774</f>
        <v>0</v>
      </c>
      <c r="AS773" s="108">
        <f t="shared" si="544"/>
        <v>0</v>
      </c>
      <c r="AT773" s="108"/>
      <c r="AU773" s="108"/>
      <c r="AV773" s="108"/>
      <c r="AW773" s="108"/>
      <c r="AX773" s="108"/>
      <c r="AY773" s="108"/>
      <c r="AZ773" s="108"/>
      <c r="BA773" s="108"/>
    </row>
    <row r="774" spans="2:53" ht="29.25" hidden="1">
      <c r="B774" s="73" t="str">
        <f t="shared" si="512"/>
        <v>3713200028002831</v>
      </c>
      <c r="C774" s="111">
        <v>2023</v>
      </c>
      <c r="D774" s="111">
        <v>15</v>
      </c>
      <c r="E774" s="111">
        <v>3</v>
      </c>
      <c r="F774" s="111">
        <v>7</v>
      </c>
      <c r="G774" s="111">
        <v>13</v>
      </c>
      <c r="H774" s="111">
        <v>2000</v>
      </c>
      <c r="I774" s="111">
        <v>2800</v>
      </c>
      <c r="J774" s="111">
        <v>283</v>
      </c>
      <c r="K774" s="112">
        <v>1</v>
      </c>
      <c r="L774" s="112"/>
      <c r="M774" s="113" t="s">
        <v>585</v>
      </c>
      <c r="N774" s="114">
        <f>IFERROR(VLOOKUP($B774,[5]MEX!$B$51:$S$1084,13,0),0)</f>
        <v>0</v>
      </c>
      <c r="O774" s="114">
        <f>IFERROR(VLOOKUP($B774,[5]MEX!$B$51:$S$1084,14,0),0)</f>
        <v>0</v>
      </c>
      <c r="P774" s="114">
        <f t="shared" si="504"/>
        <v>0</v>
      </c>
      <c r="Q774" s="158" t="s">
        <v>60</v>
      </c>
      <c r="R774" s="116">
        <f>IFERROR(VLOOKUP($B774,[5]MEX!$B$51:$S$1084,17,0),0)</f>
        <v>0</v>
      </c>
      <c r="S774" s="116">
        <f>IFERROR(VLOOKUP($B774,[5]MEX!$B$51:$S$1084,18,0),0)</f>
        <v>0</v>
      </c>
      <c r="T774" s="114">
        <v>0</v>
      </c>
      <c r="U774" s="114">
        <v>0</v>
      </c>
      <c r="V774" s="114">
        <v>0</v>
      </c>
      <c r="W774" s="114">
        <v>0</v>
      </c>
      <c r="X774" s="114">
        <v>0</v>
      </c>
      <c r="Y774" s="114">
        <v>0</v>
      </c>
      <c r="Z774" s="114">
        <v>0</v>
      </c>
      <c r="AA774" s="114">
        <v>0</v>
      </c>
      <c r="AB774" s="114">
        <f>N774+T774-X774</f>
        <v>0</v>
      </c>
      <c r="AC774" s="114">
        <f>O774+U774-Y774</f>
        <v>0</v>
      </c>
      <c r="AD774" s="114">
        <f t="shared" si="539"/>
        <v>0</v>
      </c>
      <c r="AE774" s="114">
        <v>0</v>
      </c>
      <c r="AF774" s="114">
        <v>0</v>
      </c>
      <c r="AG774" s="114">
        <f t="shared" si="540"/>
        <v>0</v>
      </c>
      <c r="AH774" s="114">
        <v>0</v>
      </c>
      <c r="AI774" s="114">
        <v>0</v>
      </c>
      <c r="AJ774" s="114">
        <f t="shared" si="541"/>
        <v>0</v>
      </c>
      <c r="AK774" s="114">
        <v>0</v>
      </c>
      <c r="AL774" s="114">
        <v>0</v>
      </c>
      <c r="AM774" s="114">
        <f t="shared" si="542"/>
        <v>0</v>
      </c>
      <c r="AN774" s="114">
        <v>0</v>
      </c>
      <c r="AO774" s="114">
        <v>0</v>
      </c>
      <c r="AP774" s="114">
        <f t="shared" si="543"/>
        <v>0</v>
      </c>
      <c r="AQ774" s="114">
        <f>AB774-AE774-AH774-AK774-AN774</f>
        <v>0</v>
      </c>
      <c r="AR774" s="114">
        <f>AC774-AF774-AI774-AL774-AO774</f>
        <v>0</v>
      </c>
      <c r="AS774" s="114">
        <f t="shared" si="544"/>
        <v>0</v>
      </c>
      <c r="AT774" s="114">
        <f>R774+V774-Z774</f>
        <v>0</v>
      </c>
      <c r="AU774" s="114">
        <f>S774+W774-AA774</f>
        <v>0</v>
      </c>
      <c r="AV774" s="114">
        <v>0</v>
      </c>
      <c r="AW774" s="114">
        <v>0</v>
      </c>
      <c r="AX774" s="114">
        <v>0</v>
      </c>
      <c r="AY774" s="114">
        <v>0</v>
      </c>
      <c r="AZ774" s="114">
        <f t="shared" si="548"/>
        <v>0</v>
      </c>
      <c r="BA774" s="114">
        <f t="shared" si="548"/>
        <v>0</v>
      </c>
    </row>
    <row r="775" spans="2:53" ht="29.25" hidden="1">
      <c r="B775" s="73" t="str">
        <f t="shared" si="512"/>
        <v>371320002900</v>
      </c>
      <c r="C775" s="99">
        <v>2023</v>
      </c>
      <c r="D775" s="99">
        <v>15</v>
      </c>
      <c r="E775" s="99">
        <v>3</v>
      </c>
      <c r="F775" s="99">
        <v>7</v>
      </c>
      <c r="G775" s="99">
        <v>13</v>
      </c>
      <c r="H775" s="99">
        <v>2000</v>
      </c>
      <c r="I775" s="99">
        <v>2900</v>
      </c>
      <c r="J775" s="99"/>
      <c r="K775" s="100" t="s">
        <v>46</v>
      </c>
      <c r="L775" s="100"/>
      <c r="M775" s="101" t="s">
        <v>586</v>
      </c>
      <c r="N775" s="102">
        <f>+N776+N778</f>
        <v>0</v>
      </c>
      <c r="O775" s="102">
        <f>+O776+O778</f>
        <v>0</v>
      </c>
      <c r="P775" s="102">
        <f t="shared" si="504"/>
        <v>0</v>
      </c>
      <c r="Q775" s="161" t="s">
        <v>46</v>
      </c>
      <c r="R775" s="162"/>
      <c r="S775" s="162"/>
      <c r="T775" s="102">
        <f>+T776+T778</f>
        <v>0</v>
      </c>
      <c r="U775" s="102">
        <f t="shared" ref="U775:AC775" si="556">+U776+U778</f>
        <v>0</v>
      </c>
      <c r="V775" s="102">
        <f t="shared" si="556"/>
        <v>0</v>
      </c>
      <c r="W775" s="102">
        <f t="shared" si="556"/>
        <v>0</v>
      </c>
      <c r="X775" s="102">
        <f t="shared" si="556"/>
        <v>0</v>
      </c>
      <c r="Y775" s="102">
        <f t="shared" si="556"/>
        <v>0</v>
      </c>
      <c r="Z775" s="102">
        <f t="shared" si="556"/>
        <v>0</v>
      </c>
      <c r="AA775" s="102">
        <f t="shared" si="556"/>
        <v>0</v>
      </c>
      <c r="AB775" s="102">
        <f t="shared" si="556"/>
        <v>0</v>
      </c>
      <c r="AC775" s="102">
        <f t="shared" si="556"/>
        <v>0</v>
      </c>
      <c r="AD775" s="102">
        <f t="shared" si="539"/>
        <v>0</v>
      </c>
      <c r="AE775" s="102">
        <f>+AE776+AE778</f>
        <v>0</v>
      </c>
      <c r="AF775" s="102">
        <f>+AF776+AF778</f>
        <v>0</v>
      </c>
      <c r="AG775" s="102">
        <f t="shared" si="540"/>
        <v>0</v>
      </c>
      <c r="AH775" s="102">
        <f>+AH776+AH778</f>
        <v>0</v>
      </c>
      <c r="AI775" s="102">
        <f>+AI776+AI778</f>
        <v>0</v>
      </c>
      <c r="AJ775" s="102">
        <f t="shared" si="541"/>
        <v>0</v>
      </c>
      <c r="AK775" s="102">
        <f>+AK776+AK778</f>
        <v>0</v>
      </c>
      <c r="AL775" s="102">
        <f>+AL776+AL778</f>
        <v>0</v>
      </c>
      <c r="AM775" s="102">
        <f t="shared" si="542"/>
        <v>0</v>
      </c>
      <c r="AN775" s="102">
        <f>+AN776+AN778</f>
        <v>0</v>
      </c>
      <c r="AO775" s="102">
        <f>+AO776+AO778</f>
        <v>0</v>
      </c>
      <c r="AP775" s="102">
        <f t="shared" si="543"/>
        <v>0</v>
      </c>
      <c r="AQ775" s="102">
        <f>+AQ776+AQ778</f>
        <v>0</v>
      </c>
      <c r="AR775" s="102">
        <f>+AR776+AR778</f>
        <v>0</v>
      </c>
      <c r="AS775" s="102">
        <f t="shared" si="544"/>
        <v>0</v>
      </c>
      <c r="AT775" s="102"/>
      <c r="AU775" s="102"/>
      <c r="AV775" s="102"/>
      <c r="AW775" s="102"/>
      <c r="AX775" s="102"/>
      <c r="AY775" s="102"/>
      <c r="AZ775" s="102"/>
      <c r="BA775" s="102"/>
    </row>
    <row r="776" spans="2:53" ht="29.25" hidden="1">
      <c r="B776" s="73" t="str">
        <f t="shared" si="512"/>
        <v>371320002900291</v>
      </c>
      <c r="C776" s="105">
        <v>2023</v>
      </c>
      <c r="D776" s="105">
        <v>15</v>
      </c>
      <c r="E776" s="105">
        <v>3</v>
      </c>
      <c r="F776" s="105">
        <v>7</v>
      </c>
      <c r="G776" s="105">
        <v>13</v>
      </c>
      <c r="H776" s="105">
        <v>2000</v>
      </c>
      <c r="I776" s="105">
        <v>2900</v>
      </c>
      <c r="J776" s="105">
        <v>291</v>
      </c>
      <c r="K776" s="106"/>
      <c r="L776" s="106"/>
      <c r="M776" s="212" t="s">
        <v>587</v>
      </c>
      <c r="N776" s="200">
        <f>+N777</f>
        <v>0</v>
      </c>
      <c r="O776" s="200">
        <f>+O777</f>
        <v>0</v>
      </c>
      <c r="P776" s="200">
        <f t="shared" si="504"/>
        <v>0</v>
      </c>
      <c r="Q776" s="163" t="s">
        <v>46</v>
      </c>
      <c r="R776" s="164"/>
      <c r="S776" s="164"/>
      <c r="T776" s="200">
        <f>+T777</f>
        <v>0</v>
      </c>
      <c r="U776" s="200">
        <f t="shared" ref="U776:AC776" si="557">+U777</f>
        <v>0</v>
      </c>
      <c r="V776" s="200">
        <f t="shared" si="557"/>
        <v>0</v>
      </c>
      <c r="W776" s="200">
        <f t="shared" si="557"/>
        <v>0</v>
      </c>
      <c r="X776" s="200">
        <f t="shared" si="557"/>
        <v>0</v>
      </c>
      <c r="Y776" s="200">
        <f t="shared" si="557"/>
        <v>0</v>
      </c>
      <c r="Z776" s="200">
        <f t="shared" si="557"/>
        <v>0</v>
      </c>
      <c r="AA776" s="200">
        <f t="shared" si="557"/>
        <v>0</v>
      </c>
      <c r="AB776" s="200">
        <f t="shared" si="557"/>
        <v>0</v>
      </c>
      <c r="AC776" s="200">
        <f t="shared" si="557"/>
        <v>0</v>
      </c>
      <c r="AD776" s="200">
        <f t="shared" si="539"/>
        <v>0</v>
      </c>
      <c r="AE776" s="200">
        <f>+AE777</f>
        <v>0</v>
      </c>
      <c r="AF776" s="200">
        <f>+AF777</f>
        <v>0</v>
      </c>
      <c r="AG776" s="200">
        <f t="shared" si="540"/>
        <v>0</v>
      </c>
      <c r="AH776" s="200">
        <f>+AH777</f>
        <v>0</v>
      </c>
      <c r="AI776" s="200">
        <f>+AI777</f>
        <v>0</v>
      </c>
      <c r="AJ776" s="200">
        <f t="shared" si="541"/>
        <v>0</v>
      </c>
      <c r="AK776" s="200">
        <f>+AK777</f>
        <v>0</v>
      </c>
      <c r="AL776" s="200">
        <f>+AL777</f>
        <v>0</v>
      </c>
      <c r="AM776" s="200">
        <f t="shared" si="542"/>
        <v>0</v>
      </c>
      <c r="AN776" s="200">
        <f>+AN777</f>
        <v>0</v>
      </c>
      <c r="AO776" s="200">
        <f>+AO777</f>
        <v>0</v>
      </c>
      <c r="AP776" s="200">
        <f t="shared" si="543"/>
        <v>0</v>
      </c>
      <c r="AQ776" s="200">
        <f>+AQ777</f>
        <v>0</v>
      </c>
      <c r="AR776" s="200">
        <f>+AR777</f>
        <v>0</v>
      </c>
      <c r="AS776" s="200">
        <f t="shared" si="544"/>
        <v>0</v>
      </c>
      <c r="AT776" s="200"/>
      <c r="AU776" s="200"/>
      <c r="AV776" s="200"/>
      <c r="AW776" s="200"/>
      <c r="AX776" s="200"/>
      <c r="AY776" s="200"/>
      <c r="AZ776" s="200"/>
      <c r="BA776" s="200"/>
    </row>
    <row r="777" spans="2:53" ht="29.25" hidden="1">
      <c r="B777" s="73" t="str">
        <f t="shared" si="512"/>
        <v>3713200029002911</v>
      </c>
      <c r="C777" s="111">
        <v>2023</v>
      </c>
      <c r="D777" s="111">
        <v>15</v>
      </c>
      <c r="E777" s="111">
        <v>3</v>
      </c>
      <c r="F777" s="111">
        <v>7</v>
      </c>
      <c r="G777" s="111">
        <v>13</v>
      </c>
      <c r="H777" s="111">
        <v>2000</v>
      </c>
      <c r="I777" s="111">
        <v>2900</v>
      </c>
      <c r="J777" s="111">
        <v>291</v>
      </c>
      <c r="K777" s="112">
        <v>1</v>
      </c>
      <c r="L777" s="112"/>
      <c r="M777" s="113" t="s">
        <v>588</v>
      </c>
      <c r="N777" s="114">
        <f>IFERROR(VLOOKUP($B777,[5]MEX!$B$51:$S$1084,13,0),0)</f>
        <v>0</v>
      </c>
      <c r="O777" s="114">
        <f>IFERROR(VLOOKUP($B777,[5]MEX!$B$51:$S$1084,14,0),0)</f>
        <v>0</v>
      </c>
      <c r="P777" s="114">
        <f t="shared" si="504"/>
        <v>0</v>
      </c>
      <c r="Q777" s="158" t="s">
        <v>60</v>
      </c>
      <c r="R777" s="116">
        <f>IFERROR(VLOOKUP($B777,[5]MEX!$B$51:$S$1084,17,0),0)</f>
        <v>0</v>
      </c>
      <c r="S777" s="116">
        <f>IFERROR(VLOOKUP($B777,[5]MEX!$B$51:$S$1084,18,0),0)</f>
        <v>0</v>
      </c>
      <c r="T777" s="114">
        <v>0</v>
      </c>
      <c r="U777" s="114">
        <v>0</v>
      </c>
      <c r="V777" s="114">
        <v>0</v>
      </c>
      <c r="W777" s="114">
        <v>0</v>
      </c>
      <c r="X777" s="114">
        <v>0</v>
      </c>
      <c r="Y777" s="114">
        <v>0</v>
      </c>
      <c r="Z777" s="114">
        <v>0</v>
      </c>
      <c r="AA777" s="114">
        <v>0</v>
      </c>
      <c r="AB777" s="114">
        <f>N777+T777-X777</f>
        <v>0</v>
      </c>
      <c r="AC777" s="114">
        <f>O777+U777-Y777</f>
        <v>0</v>
      </c>
      <c r="AD777" s="114">
        <f t="shared" si="539"/>
        <v>0</v>
      </c>
      <c r="AE777" s="114">
        <v>0</v>
      </c>
      <c r="AF777" s="114">
        <v>0</v>
      </c>
      <c r="AG777" s="114">
        <f t="shared" si="540"/>
        <v>0</v>
      </c>
      <c r="AH777" s="114">
        <v>0</v>
      </c>
      <c r="AI777" s="114">
        <v>0</v>
      </c>
      <c r="AJ777" s="114">
        <f t="shared" si="541"/>
        <v>0</v>
      </c>
      <c r="AK777" s="114">
        <v>0</v>
      </c>
      <c r="AL777" s="114">
        <v>0</v>
      </c>
      <c r="AM777" s="114">
        <f t="shared" si="542"/>
        <v>0</v>
      </c>
      <c r="AN777" s="114">
        <v>0</v>
      </c>
      <c r="AO777" s="114">
        <v>0</v>
      </c>
      <c r="AP777" s="114">
        <f t="shared" si="543"/>
        <v>0</v>
      </c>
      <c r="AQ777" s="114">
        <f>AB777-AE777-AH777-AK777-AN777</f>
        <v>0</v>
      </c>
      <c r="AR777" s="114">
        <f>AC777-AF777-AI777-AL777-AO777</f>
        <v>0</v>
      </c>
      <c r="AS777" s="114">
        <f t="shared" si="544"/>
        <v>0</v>
      </c>
      <c r="AT777" s="114">
        <f>R777+V777-Z777</f>
        <v>0</v>
      </c>
      <c r="AU777" s="114">
        <f>S777+W777-AA777</f>
        <v>0</v>
      </c>
      <c r="AV777" s="114">
        <v>0</v>
      </c>
      <c r="AW777" s="114">
        <v>0</v>
      </c>
      <c r="AX777" s="114">
        <v>0</v>
      </c>
      <c r="AY777" s="114">
        <v>0</v>
      </c>
      <c r="AZ777" s="114">
        <f t="shared" si="548"/>
        <v>0</v>
      </c>
      <c r="BA777" s="114">
        <f t="shared" si="548"/>
        <v>0</v>
      </c>
    </row>
    <row r="778" spans="2:53" ht="29.25" hidden="1">
      <c r="B778" s="73" t="str">
        <f t="shared" si="512"/>
        <v>371320002900292</v>
      </c>
      <c r="C778" s="105">
        <v>2023</v>
      </c>
      <c r="D778" s="105">
        <v>15</v>
      </c>
      <c r="E778" s="105">
        <v>3</v>
      </c>
      <c r="F778" s="105">
        <v>7</v>
      </c>
      <c r="G778" s="105">
        <v>13</v>
      </c>
      <c r="H778" s="105">
        <v>2000</v>
      </c>
      <c r="I778" s="105">
        <v>2900</v>
      </c>
      <c r="J778" s="105">
        <v>292</v>
      </c>
      <c r="K778" s="106"/>
      <c r="L778" s="106"/>
      <c r="M778" s="212" t="s">
        <v>589</v>
      </c>
      <c r="N778" s="200">
        <f>+N779</f>
        <v>0</v>
      </c>
      <c r="O778" s="200">
        <f>+O779</f>
        <v>0</v>
      </c>
      <c r="P778" s="200">
        <f t="shared" si="504"/>
        <v>0</v>
      </c>
      <c r="Q778" s="163" t="s">
        <v>46</v>
      </c>
      <c r="R778" s="164"/>
      <c r="S778" s="164"/>
      <c r="T778" s="200">
        <f>+T779</f>
        <v>0</v>
      </c>
      <c r="U778" s="200">
        <f t="shared" ref="U778:AC778" si="558">+U779</f>
        <v>0</v>
      </c>
      <c r="V778" s="200">
        <f t="shared" si="558"/>
        <v>0</v>
      </c>
      <c r="W778" s="200">
        <f t="shared" si="558"/>
        <v>0</v>
      </c>
      <c r="X778" s="200">
        <f t="shared" si="558"/>
        <v>0</v>
      </c>
      <c r="Y778" s="200">
        <f t="shared" si="558"/>
        <v>0</v>
      </c>
      <c r="Z778" s="200">
        <f t="shared" si="558"/>
        <v>0</v>
      </c>
      <c r="AA778" s="200">
        <f t="shared" si="558"/>
        <v>0</v>
      </c>
      <c r="AB778" s="200">
        <f t="shared" si="558"/>
        <v>0</v>
      </c>
      <c r="AC778" s="200">
        <f t="shared" si="558"/>
        <v>0</v>
      </c>
      <c r="AD778" s="200">
        <f t="shared" si="539"/>
        <v>0</v>
      </c>
      <c r="AE778" s="200">
        <f>+AE779</f>
        <v>0</v>
      </c>
      <c r="AF778" s="200">
        <f>+AF779</f>
        <v>0</v>
      </c>
      <c r="AG778" s="200">
        <f t="shared" si="540"/>
        <v>0</v>
      </c>
      <c r="AH778" s="200">
        <f>+AH779</f>
        <v>0</v>
      </c>
      <c r="AI778" s="200">
        <f>+AI779</f>
        <v>0</v>
      </c>
      <c r="AJ778" s="200">
        <f t="shared" si="541"/>
        <v>0</v>
      </c>
      <c r="AK778" s="200">
        <f>+AK779</f>
        <v>0</v>
      </c>
      <c r="AL778" s="200">
        <f>+AL779</f>
        <v>0</v>
      </c>
      <c r="AM778" s="200">
        <f t="shared" si="542"/>
        <v>0</v>
      </c>
      <c r="AN778" s="200">
        <f>+AN779</f>
        <v>0</v>
      </c>
      <c r="AO778" s="200">
        <f>+AO779</f>
        <v>0</v>
      </c>
      <c r="AP778" s="200">
        <f t="shared" si="543"/>
        <v>0</v>
      </c>
      <c r="AQ778" s="200">
        <f>+AQ779</f>
        <v>0</v>
      </c>
      <c r="AR778" s="200">
        <f>+AR779</f>
        <v>0</v>
      </c>
      <c r="AS778" s="200">
        <f t="shared" si="544"/>
        <v>0</v>
      </c>
      <c r="AT778" s="200"/>
      <c r="AU778" s="200"/>
      <c r="AV778" s="200"/>
      <c r="AW778" s="200"/>
      <c r="AX778" s="200"/>
      <c r="AY778" s="200"/>
      <c r="AZ778" s="200"/>
      <c r="BA778" s="200"/>
    </row>
    <row r="779" spans="2:53" ht="29.25" hidden="1">
      <c r="B779" s="73" t="str">
        <f t="shared" si="512"/>
        <v>3713200029002921</v>
      </c>
      <c r="C779" s="111">
        <v>2023</v>
      </c>
      <c r="D779" s="111">
        <v>15</v>
      </c>
      <c r="E779" s="111">
        <v>3</v>
      </c>
      <c r="F779" s="111">
        <v>7</v>
      </c>
      <c r="G779" s="111">
        <v>13</v>
      </c>
      <c r="H779" s="111">
        <v>2000</v>
      </c>
      <c r="I779" s="111">
        <v>2900</v>
      </c>
      <c r="J779" s="111">
        <v>292</v>
      </c>
      <c r="K779" s="112">
        <v>1</v>
      </c>
      <c r="L779" s="112"/>
      <c r="M779" s="113" t="s">
        <v>590</v>
      </c>
      <c r="N779" s="114">
        <f>IFERROR(VLOOKUP($B779,[5]MEX!$B$51:$S$1084,13,0),0)</f>
        <v>0</v>
      </c>
      <c r="O779" s="114">
        <f>IFERROR(VLOOKUP($B779,[5]MEX!$B$51:$S$1084,14,0),0)</f>
        <v>0</v>
      </c>
      <c r="P779" s="114">
        <f t="shared" si="504"/>
        <v>0</v>
      </c>
      <c r="Q779" s="158" t="s">
        <v>60</v>
      </c>
      <c r="R779" s="116">
        <f>IFERROR(VLOOKUP($B779,[5]MEX!$B$51:$S$1084,17,0),0)</f>
        <v>0</v>
      </c>
      <c r="S779" s="116">
        <f>IFERROR(VLOOKUP($B779,[5]MEX!$B$51:$S$1084,18,0),0)</f>
        <v>0</v>
      </c>
      <c r="T779" s="114">
        <v>0</v>
      </c>
      <c r="U779" s="114">
        <v>0</v>
      </c>
      <c r="V779" s="114">
        <v>0</v>
      </c>
      <c r="W779" s="114">
        <v>0</v>
      </c>
      <c r="X779" s="114">
        <v>0</v>
      </c>
      <c r="Y779" s="114">
        <v>0</v>
      </c>
      <c r="Z779" s="114">
        <v>0</v>
      </c>
      <c r="AA779" s="114">
        <v>0</v>
      </c>
      <c r="AB779" s="114">
        <f>N779+T779-X779</f>
        <v>0</v>
      </c>
      <c r="AC779" s="114">
        <f>O779+U779-Y779</f>
        <v>0</v>
      </c>
      <c r="AD779" s="114">
        <f t="shared" si="539"/>
        <v>0</v>
      </c>
      <c r="AE779" s="114">
        <v>0</v>
      </c>
      <c r="AF779" s="114">
        <v>0</v>
      </c>
      <c r="AG779" s="114">
        <f t="shared" si="540"/>
        <v>0</v>
      </c>
      <c r="AH779" s="114">
        <v>0</v>
      </c>
      <c r="AI779" s="114">
        <v>0</v>
      </c>
      <c r="AJ779" s="114">
        <f t="shared" si="541"/>
        <v>0</v>
      </c>
      <c r="AK779" s="114">
        <v>0</v>
      </c>
      <c r="AL779" s="114">
        <v>0</v>
      </c>
      <c r="AM779" s="114">
        <f t="shared" si="542"/>
        <v>0</v>
      </c>
      <c r="AN779" s="114">
        <v>0</v>
      </c>
      <c r="AO779" s="114">
        <v>0</v>
      </c>
      <c r="AP779" s="114">
        <f t="shared" si="543"/>
        <v>0</v>
      </c>
      <c r="AQ779" s="114">
        <f>AB779-AE779-AH779-AK779-AN779</f>
        <v>0</v>
      </c>
      <c r="AR779" s="114">
        <f>AC779-AF779-AI779-AL779-AO779</f>
        <v>0</v>
      </c>
      <c r="AS779" s="114">
        <f t="shared" si="544"/>
        <v>0</v>
      </c>
      <c r="AT779" s="114">
        <f>R779+V779-Z779</f>
        <v>0</v>
      </c>
      <c r="AU779" s="114">
        <f>S779+W779-AA779</f>
        <v>0</v>
      </c>
      <c r="AV779" s="114">
        <v>0</v>
      </c>
      <c r="AW779" s="114">
        <v>0</v>
      </c>
      <c r="AX779" s="114">
        <v>0</v>
      </c>
      <c r="AY779" s="114">
        <v>0</v>
      </c>
      <c r="AZ779" s="114">
        <f t="shared" si="548"/>
        <v>0</v>
      </c>
      <c r="BA779" s="114">
        <f t="shared" si="548"/>
        <v>0</v>
      </c>
    </row>
    <row r="780" spans="2:53" ht="29.25" hidden="1">
      <c r="B780" s="73" t="str">
        <f t="shared" si="512"/>
        <v>37133000</v>
      </c>
      <c r="C780" s="93">
        <v>2023</v>
      </c>
      <c r="D780" s="93">
        <v>15</v>
      </c>
      <c r="E780" s="93">
        <v>3</v>
      </c>
      <c r="F780" s="93">
        <v>7</v>
      </c>
      <c r="G780" s="93">
        <v>13</v>
      </c>
      <c r="H780" s="93">
        <v>3000</v>
      </c>
      <c r="I780" s="93"/>
      <c r="J780" s="93"/>
      <c r="K780" s="94" t="s">
        <v>46</v>
      </c>
      <c r="L780" s="94"/>
      <c r="M780" s="95" t="s">
        <v>72</v>
      </c>
      <c r="N780" s="96">
        <f>+N781+N784</f>
        <v>0</v>
      </c>
      <c r="O780" s="96">
        <f>+O781+O784</f>
        <v>0</v>
      </c>
      <c r="P780" s="96">
        <f t="shared" si="504"/>
        <v>0</v>
      </c>
      <c r="Q780" s="159" t="s">
        <v>46</v>
      </c>
      <c r="R780" s="160"/>
      <c r="S780" s="160"/>
      <c r="T780" s="96">
        <f>+T781+T784</f>
        <v>0</v>
      </c>
      <c r="U780" s="96">
        <f t="shared" ref="U780:AC780" si="559">+U781+U784</f>
        <v>0</v>
      </c>
      <c r="V780" s="96">
        <f t="shared" si="559"/>
        <v>0</v>
      </c>
      <c r="W780" s="96">
        <f t="shared" si="559"/>
        <v>0</v>
      </c>
      <c r="X780" s="96">
        <f t="shared" si="559"/>
        <v>0</v>
      </c>
      <c r="Y780" s="96">
        <f t="shared" si="559"/>
        <v>0</v>
      </c>
      <c r="Z780" s="96">
        <f t="shared" si="559"/>
        <v>0</v>
      </c>
      <c r="AA780" s="96">
        <f t="shared" si="559"/>
        <v>0</v>
      </c>
      <c r="AB780" s="96">
        <f t="shared" si="559"/>
        <v>0</v>
      </c>
      <c r="AC780" s="96">
        <f t="shared" si="559"/>
        <v>0</v>
      </c>
      <c r="AD780" s="96">
        <f t="shared" si="539"/>
        <v>0</v>
      </c>
      <c r="AE780" s="96">
        <f>+AE781+AE784</f>
        <v>0</v>
      </c>
      <c r="AF780" s="96">
        <f>+AF781+AF784</f>
        <v>0</v>
      </c>
      <c r="AG780" s="96">
        <f t="shared" si="540"/>
        <v>0</v>
      </c>
      <c r="AH780" s="96">
        <f>+AH781+AH784</f>
        <v>0</v>
      </c>
      <c r="AI780" s="96">
        <f>+AI781+AI784</f>
        <v>0</v>
      </c>
      <c r="AJ780" s="96">
        <f t="shared" si="541"/>
        <v>0</v>
      </c>
      <c r="AK780" s="96">
        <f>+AK781+AK784</f>
        <v>0</v>
      </c>
      <c r="AL780" s="96">
        <f>+AL781+AL784</f>
        <v>0</v>
      </c>
      <c r="AM780" s="96">
        <f t="shared" si="542"/>
        <v>0</v>
      </c>
      <c r="AN780" s="96">
        <f>+AN781+AN784</f>
        <v>0</v>
      </c>
      <c r="AO780" s="96">
        <f>+AO781+AO784</f>
        <v>0</v>
      </c>
      <c r="AP780" s="96">
        <f t="shared" si="543"/>
        <v>0</v>
      </c>
      <c r="AQ780" s="96">
        <f>+AQ781+AQ784</f>
        <v>0</v>
      </c>
      <c r="AR780" s="96">
        <f>+AR781+AR784</f>
        <v>0</v>
      </c>
      <c r="AS780" s="96">
        <f t="shared" si="544"/>
        <v>0</v>
      </c>
      <c r="AT780" s="96"/>
      <c r="AU780" s="96"/>
      <c r="AV780" s="96"/>
      <c r="AW780" s="96"/>
      <c r="AX780" s="96"/>
      <c r="AY780" s="96"/>
      <c r="AZ780" s="96"/>
      <c r="BA780" s="96"/>
    </row>
    <row r="781" spans="2:53" ht="29.25" hidden="1">
      <c r="B781" s="73" t="str">
        <f t="shared" si="512"/>
        <v>371330003100</v>
      </c>
      <c r="C781" s="99">
        <v>2023</v>
      </c>
      <c r="D781" s="99">
        <v>15</v>
      </c>
      <c r="E781" s="99">
        <v>3</v>
      </c>
      <c r="F781" s="99">
        <v>7</v>
      </c>
      <c r="G781" s="99">
        <v>13</v>
      </c>
      <c r="H781" s="99">
        <v>3000</v>
      </c>
      <c r="I781" s="99">
        <v>3100</v>
      </c>
      <c r="J781" s="99"/>
      <c r="K781" s="100" t="s">
        <v>46</v>
      </c>
      <c r="L781" s="100"/>
      <c r="M781" s="101" t="s">
        <v>167</v>
      </c>
      <c r="N781" s="102">
        <f>+N782</f>
        <v>0</v>
      </c>
      <c r="O781" s="102">
        <f>+O782</f>
        <v>0</v>
      </c>
      <c r="P781" s="102">
        <f t="shared" si="504"/>
        <v>0</v>
      </c>
      <c r="Q781" s="161" t="s">
        <v>46</v>
      </c>
      <c r="R781" s="162"/>
      <c r="S781" s="162"/>
      <c r="T781" s="102">
        <f>+T782</f>
        <v>0</v>
      </c>
      <c r="U781" s="102">
        <f t="shared" ref="U781:AC782" si="560">+U782</f>
        <v>0</v>
      </c>
      <c r="V781" s="102">
        <f t="shared" si="560"/>
        <v>0</v>
      </c>
      <c r="W781" s="102">
        <f t="shared" si="560"/>
        <v>0</v>
      </c>
      <c r="X781" s="102">
        <f t="shared" si="560"/>
        <v>0</v>
      </c>
      <c r="Y781" s="102">
        <f t="shared" si="560"/>
        <v>0</v>
      </c>
      <c r="Z781" s="102">
        <f t="shared" si="560"/>
        <v>0</v>
      </c>
      <c r="AA781" s="102">
        <f t="shared" si="560"/>
        <v>0</v>
      </c>
      <c r="AB781" s="102">
        <f t="shared" si="560"/>
        <v>0</v>
      </c>
      <c r="AC781" s="102">
        <f t="shared" si="560"/>
        <v>0</v>
      </c>
      <c r="AD781" s="102">
        <f t="shared" si="539"/>
        <v>0</v>
      </c>
      <c r="AE781" s="102">
        <f>+AE782</f>
        <v>0</v>
      </c>
      <c r="AF781" s="102">
        <f>+AF782</f>
        <v>0</v>
      </c>
      <c r="AG781" s="102">
        <f t="shared" si="540"/>
        <v>0</v>
      </c>
      <c r="AH781" s="102">
        <f>+AH782</f>
        <v>0</v>
      </c>
      <c r="AI781" s="102">
        <f>+AI782</f>
        <v>0</v>
      </c>
      <c r="AJ781" s="102">
        <f t="shared" si="541"/>
        <v>0</v>
      </c>
      <c r="AK781" s="102">
        <f>+AK782</f>
        <v>0</v>
      </c>
      <c r="AL781" s="102">
        <f>+AL782</f>
        <v>0</v>
      </c>
      <c r="AM781" s="102">
        <f t="shared" si="542"/>
        <v>0</v>
      </c>
      <c r="AN781" s="102">
        <f>+AN782</f>
        <v>0</v>
      </c>
      <c r="AO781" s="102">
        <f>+AO782</f>
        <v>0</v>
      </c>
      <c r="AP781" s="102">
        <f t="shared" si="543"/>
        <v>0</v>
      </c>
      <c r="AQ781" s="102">
        <f>+AQ782</f>
        <v>0</v>
      </c>
      <c r="AR781" s="102">
        <f>+AR782</f>
        <v>0</v>
      </c>
      <c r="AS781" s="102">
        <f t="shared" si="544"/>
        <v>0</v>
      </c>
      <c r="AT781" s="102"/>
      <c r="AU781" s="102"/>
      <c r="AV781" s="102"/>
      <c r="AW781" s="102"/>
      <c r="AX781" s="102"/>
      <c r="AY781" s="102"/>
      <c r="AZ781" s="102"/>
      <c r="BA781" s="102"/>
    </row>
    <row r="782" spans="2:53" ht="58.5" hidden="1">
      <c r="B782" s="73" t="str">
        <f t="shared" si="512"/>
        <v>371330003100317</v>
      </c>
      <c r="C782" s="105">
        <v>2023</v>
      </c>
      <c r="D782" s="105">
        <v>15</v>
      </c>
      <c r="E782" s="105">
        <v>3</v>
      </c>
      <c r="F782" s="105">
        <v>7</v>
      </c>
      <c r="G782" s="105">
        <v>13</v>
      </c>
      <c r="H782" s="105">
        <v>3000</v>
      </c>
      <c r="I782" s="105">
        <v>3100</v>
      </c>
      <c r="J782" s="105">
        <v>317</v>
      </c>
      <c r="K782" s="106"/>
      <c r="L782" s="106"/>
      <c r="M782" s="107" t="s">
        <v>333</v>
      </c>
      <c r="N782" s="108">
        <f>+N783</f>
        <v>0</v>
      </c>
      <c r="O782" s="108">
        <f>+O783</f>
        <v>0</v>
      </c>
      <c r="P782" s="108">
        <f t="shared" ref="P782:P845" si="561">+O782+N782</f>
        <v>0</v>
      </c>
      <c r="Q782" s="163" t="s">
        <v>46</v>
      </c>
      <c r="R782" s="164"/>
      <c r="S782" s="164"/>
      <c r="T782" s="108">
        <f>+T783</f>
        <v>0</v>
      </c>
      <c r="U782" s="108">
        <f t="shared" si="560"/>
        <v>0</v>
      </c>
      <c r="V782" s="108">
        <f t="shared" si="560"/>
        <v>0</v>
      </c>
      <c r="W782" s="108">
        <f t="shared" si="560"/>
        <v>0</v>
      </c>
      <c r="X782" s="108">
        <f t="shared" si="560"/>
        <v>0</v>
      </c>
      <c r="Y782" s="108">
        <f t="shared" si="560"/>
        <v>0</v>
      </c>
      <c r="Z782" s="108">
        <f t="shared" si="560"/>
        <v>0</v>
      </c>
      <c r="AA782" s="108">
        <f t="shared" si="560"/>
        <v>0</v>
      </c>
      <c r="AB782" s="108">
        <f t="shared" si="560"/>
        <v>0</v>
      </c>
      <c r="AC782" s="108">
        <f t="shared" si="560"/>
        <v>0</v>
      </c>
      <c r="AD782" s="108">
        <f t="shared" si="539"/>
        <v>0</v>
      </c>
      <c r="AE782" s="108">
        <f>+AE783</f>
        <v>0</v>
      </c>
      <c r="AF782" s="108">
        <f>+AF783</f>
        <v>0</v>
      </c>
      <c r="AG782" s="108">
        <f t="shared" si="540"/>
        <v>0</v>
      </c>
      <c r="AH782" s="108">
        <f>+AH783</f>
        <v>0</v>
      </c>
      <c r="AI782" s="108">
        <f>+AI783</f>
        <v>0</v>
      </c>
      <c r="AJ782" s="108">
        <f t="shared" si="541"/>
        <v>0</v>
      </c>
      <c r="AK782" s="108">
        <f>+AK783</f>
        <v>0</v>
      </c>
      <c r="AL782" s="108">
        <f>+AL783</f>
        <v>0</v>
      </c>
      <c r="AM782" s="108">
        <f t="shared" si="542"/>
        <v>0</v>
      </c>
      <c r="AN782" s="108">
        <f>+AN783</f>
        <v>0</v>
      </c>
      <c r="AO782" s="108">
        <f>+AO783</f>
        <v>0</v>
      </c>
      <c r="AP782" s="108">
        <f t="shared" si="543"/>
        <v>0</v>
      </c>
      <c r="AQ782" s="108">
        <f>+AQ783</f>
        <v>0</v>
      </c>
      <c r="AR782" s="108">
        <f>+AR783</f>
        <v>0</v>
      </c>
      <c r="AS782" s="108">
        <f t="shared" si="544"/>
        <v>0</v>
      </c>
      <c r="AT782" s="108"/>
      <c r="AU782" s="108"/>
      <c r="AV782" s="108"/>
      <c r="AW782" s="108"/>
      <c r="AX782" s="108"/>
      <c r="AY782" s="108"/>
      <c r="AZ782" s="108"/>
      <c r="BA782" s="108"/>
    </row>
    <row r="783" spans="2:53" ht="58.5" hidden="1">
      <c r="B783" s="73" t="str">
        <f t="shared" si="512"/>
        <v>3713300031003171</v>
      </c>
      <c r="C783" s="111">
        <v>2023</v>
      </c>
      <c r="D783" s="111">
        <v>15</v>
      </c>
      <c r="E783" s="111">
        <v>3</v>
      </c>
      <c r="F783" s="111">
        <v>7</v>
      </c>
      <c r="G783" s="111">
        <v>13</v>
      </c>
      <c r="H783" s="111">
        <v>3000</v>
      </c>
      <c r="I783" s="111">
        <v>3100</v>
      </c>
      <c r="J783" s="111">
        <v>317</v>
      </c>
      <c r="K783" s="112">
        <v>1</v>
      </c>
      <c r="L783" s="112"/>
      <c r="M783" s="113" t="s">
        <v>169</v>
      </c>
      <c r="N783" s="114">
        <f>IFERROR(VLOOKUP($B783,[5]MEX!$B$51:$S$1084,13,0),0)</f>
        <v>0</v>
      </c>
      <c r="O783" s="114">
        <f>IFERROR(VLOOKUP($B783,[5]MEX!$B$51:$S$1084,14,0),0)</f>
        <v>0</v>
      </c>
      <c r="P783" s="114">
        <f t="shared" si="561"/>
        <v>0</v>
      </c>
      <c r="Q783" s="158" t="s">
        <v>81</v>
      </c>
      <c r="R783" s="116">
        <f>IFERROR(VLOOKUP($B783,[5]MEX!$B$51:$S$1084,17,0),0)</f>
        <v>0</v>
      </c>
      <c r="S783" s="116">
        <f>IFERROR(VLOOKUP($B783,[5]MEX!$B$51:$S$1084,18,0),0)</f>
        <v>0</v>
      </c>
      <c r="T783" s="114">
        <v>0</v>
      </c>
      <c r="U783" s="114">
        <v>0</v>
      </c>
      <c r="V783" s="114">
        <v>0</v>
      </c>
      <c r="W783" s="114">
        <v>0</v>
      </c>
      <c r="X783" s="114">
        <v>0</v>
      </c>
      <c r="Y783" s="114">
        <v>0</v>
      </c>
      <c r="Z783" s="114">
        <v>0</v>
      </c>
      <c r="AA783" s="114">
        <v>0</v>
      </c>
      <c r="AB783" s="114">
        <f>N783+T783-X783</f>
        <v>0</v>
      </c>
      <c r="AC783" s="114">
        <f>O783+U783-Y783</f>
        <v>0</v>
      </c>
      <c r="AD783" s="114">
        <f t="shared" si="539"/>
        <v>0</v>
      </c>
      <c r="AE783" s="114">
        <v>0</v>
      </c>
      <c r="AF783" s="114">
        <v>0</v>
      </c>
      <c r="AG783" s="114">
        <f t="shared" si="540"/>
        <v>0</v>
      </c>
      <c r="AH783" s="114">
        <v>0</v>
      </c>
      <c r="AI783" s="114">
        <v>0</v>
      </c>
      <c r="AJ783" s="114">
        <f t="shared" si="541"/>
        <v>0</v>
      </c>
      <c r="AK783" s="114">
        <v>0</v>
      </c>
      <c r="AL783" s="114">
        <v>0</v>
      </c>
      <c r="AM783" s="114">
        <f t="shared" si="542"/>
        <v>0</v>
      </c>
      <c r="AN783" s="114">
        <v>0</v>
      </c>
      <c r="AO783" s="114">
        <v>0</v>
      </c>
      <c r="AP783" s="114">
        <f t="shared" si="543"/>
        <v>0</v>
      </c>
      <c r="AQ783" s="114">
        <f>AB783-AE783-AH783-AK783-AN783</f>
        <v>0</v>
      </c>
      <c r="AR783" s="114">
        <f>AC783-AF783-AI783-AL783-AO783</f>
        <v>0</v>
      </c>
      <c r="AS783" s="114">
        <f t="shared" si="544"/>
        <v>0</v>
      </c>
      <c r="AT783" s="114">
        <f>R783+V783-Z783</f>
        <v>0</v>
      </c>
      <c r="AU783" s="114">
        <f>S783+W783-AA783</f>
        <v>0</v>
      </c>
      <c r="AV783" s="114">
        <v>0</v>
      </c>
      <c r="AW783" s="114">
        <v>0</v>
      </c>
      <c r="AX783" s="114">
        <v>0</v>
      </c>
      <c r="AY783" s="114">
        <v>0</v>
      </c>
      <c r="AZ783" s="114">
        <f t="shared" si="548"/>
        <v>0</v>
      </c>
      <c r="BA783" s="114">
        <f t="shared" si="548"/>
        <v>0</v>
      </c>
    </row>
    <row r="784" spans="2:53" ht="58.5" hidden="1">
      <c r="B784" s="73" t="str">
        <f t="shared" si="512"/>
        <v>371330003300</v>
      </c>
      <c r="C784" s="99">
        <v>2023</v>
      </c>
      <c r="D784" s="99">
        <v>15</v>
      </c>
      <c r="E784" s="99">
        <v>3</v>
      </c>
      <c r="F784" s="99">
        <v>7</v>
      </c>
      <c r="G784" s="99">
        <v>13</v>
      </c>
      <c r="H784" s="99">
        <v>3000</v>
      </c>
      <c r="I784" s="99">
        <v>3300</v>
      </c>
      <c r="J784" s="99"/>
      <c r="K784" s="100" t="s">
        <v>46</v>
      </c>
      <c r="L784" s="100"/>
      <c r="M784" s="101" t="s">
        <v>73</v>
      </c>
      <c r="N784" s="102">
        <f>+N785</f>
        <v>0</v>
      </c>
      <c r="O784" s="102">
        <f>+O785</f>
        <v>0</v>
      </c>
      <c r="P784" s="102">
        <f t="shared" si="561"/>
        <v>0</v>
      </c>
      <c r="Q784" s="161" t="s">
        <v>46</v>
      </c>
      <c r="R784" s="162"/>
      <c r="S784" s="162"/>
      <c r="T784" s="102">
        <f t="shared" ref="T784:AC784" si="562">+T785</f>
        <v>0</v>
      </c>
      <c r="U784" s="102">
        <f t="shared" si="562"/>
        <v>0</v>
      </c>
      <c r="V784" s="102">
        <f t="shared" si="562"/>
        <v>0</v>
      </c>
      <c r="W784" s="102">
        <f t="shared" si="562"/>
        <v>0</v>
      </c>
      <c r="X784" s="102">
        <f t="shared" si="562"/>
        <v>0</v>
      </c>
      <c r="Y784" s="102">
        <f t="shared" si="562"/>
        <v>0</v>
      </c>
      <c r="Z784" s="102">
        <f t="shared" si="562"/>
        <v>0</v>
      </c>
      <c r="AA784" s="102">
        <f t="shared" si="562"/>
        <v>0</v>
      </c>
      <c r="AB784" s="102">
        <f t="shared" si="562"/>
        <v>0</v>
      </c>
      <c r="AC784" s="102">
        <f t="shared" si="562"/>
        <v>0</v>
      </c>
      <c r="AD784" s="102">
        <f t="shared" si="539"/>
        <v>0</v>
      </c>
      <c r="AE784" s="102">
        <f>+AE785</f>
        <v>0</v>
      </c>
      <c r="AF784" s="102">
        <f>+AF785</f>
        <v>0</v>
      </c>
      <c r="AG784" s="102">
        <f t="shared" si="540"/>
        <v>0</v>
      </c>
      <c r="AH784" s="102">
        <f>+AH785</f>
        <v>0</v>
      </c>
      <c r="AI784" s="102">
        <f>+AI785</f>
        <v>0</v>
      </c>
      <c r="AJ784" s="102">
        <f t="shared" si="541"/>
        <v>0</v>
      </c>
      <c r="AK784" s="102">
        <f>+AK785</f>
        <v>0</v>
      </c>
      <c r="AL784" s="102">
        <f>+AL785</f>
        <v>0</v>
      </c>
      <c r="AM784" s="102">
        <f t="shared" si="542"/>
        <v>0</v>
      </c>
      <c r="AN784" s="102">
        <f>+AN785</f>
        <v>0</v>
      </c>
      <c r="AO784" s="102">
        <f>+AO785</f>
        <v>0</v>
      </c>
      <c r="AP784" s="102">
        <f t="shared" si="543"/>
        <v>0</v>
      </c>
      <c r="AQ784" s="102">
        <f>+AQ785</f>
        <v>0</v>
      </c>
      <c r="AR784" s="102">
        <f>+AR785</f>
        <v>0</v>
      </c>
      <c r="AS784" s="102">
        <f t="shared" si="544"/>
        <v>0</v>
      </c>
      <c r="AT784" s="102"/>
      <c r="AU784" s="102"/>
      <c r="AV784" s="102"/>
      <c r="AW784" s="102"/>
      <c r="AX784" s="102"/>
      <c r="AY784" s="102"/>
      <c r="AZ784" s="102"/>
      <c r="BA784" s="102"/>
    </row>
    <row r="785" spans="2:53" ht="29.25" hidden="1">
      <c r="B785" s="73" t="str">
        <f t="shared" si="512"/>
        <v>371330003300337</v>
      </c>
      <c r="C785" s="105">
        <v>2023</v>
      </c>
      <c r="D785" s="105">
        <v>15</v>
      </c>
      <c r="E785" s="105">
        <v>3</v>
      </c>
      <c r="F785" s="105">
        <v>7</v>
      </c>
      <c r="G785" s="105">
        <v>13</v>
      </c>
      <c r="H785" s="105">
        <v>3000</v>
      </c>
      <c r="I785" s="105">
        <v>3300</v>
      </c>
      <c r="J785" s="105">
        <v>337</v>
      </c>
      <c r="K785" s="106"/>
      <c r="L785" s="106"/>
      <c r="M785" s="199" t="s">
        <v>591</v>
      </c>
      <c r="N785" s="200">
        <f>SUM(N786:N788)</f>
        <v>0</v>
      </c>
      <c r="O785" s="200">
        <f>SUM(O786:O788)</f>
        <v>0</v>
      </c>
      <c r="P785" s="200">
        <f t="shared" si="561"/>
        <v>0</v>
      </c>
      <c r="Q785" s="163" t="s">
        <v>46</v>
      </c>
      <c r="R785" s="164"/>
      <c r="S785" s="164"/>
      <c r="T785" s="200">
        <f>SUM(T786:T788)</f>
        <v>0</v>
      </c>
      <c r="U785" s="200">
        <f t="shared" ref="U785:AC785" si="563">SUM(U786:U788)</f>
        <v>0</v>
      </c>
      <c r="V785" s="200">
        <f t="shared" si="563"/>
        <v>0</v>
      </c>
      <c r="W785" s="200">
        <f t="shared" si="563"/>
        <v>0</v>
      </c>
      <c r="X785" s="200">
        <f t="shared" si="563"/>
        <v>0</v>
      </c>
      <c r="Y785" s="200">
        <f t="shared" si="563"/>
        <v>0</v>
      </c>
      <c r="Z785" s="200">
        <f t="shared" si="563"/>
        <v>0</v>
      </c>
      <c r="AA785" s="200">
        <f t="shared" si="563"/>
        <v>0</v>
      </c>
      <c r="AB785" s="200">
        <f t="shared" si="563"/>
        <v>0</v>
      </c>
      <c r="AC785" s="200">
        <f t="shared" si="563"/>
        <v>0</v>
      </c>
      <c r="AD785" s="200">
        <f t="shared" si="539"/>
        <v>0</v>
      </c>
      <c r="AE785" s="200">
        <f>SUM(AE786:AE788)</f>
        <v>0</v>
      </c>
      <c r="AF785" s="200">
        <f>SUM(AF786:AF788)</f>
        <v>0</v>
      </c>
      <c r="AG785" s="200">
        <f t="shared" si="540"/>
        <v>0</v>
      </c>
      <c r="AH785" s="200">
        <f>SUM(AH786:AH788)</f>
        <v>0</v>
      </c>
      <c r="AI785" s="200">
        <f>SUM(AI786:AI788)</f>
        <v>0</v>
      </c>
      <c r="AJ785" s="200">
        <f t="shared" si="541"/>
        <v>0</v>
      </c>
      <c r="AK785" s="200">
        <f>SUM(AK786:AK788)</f>
        <v>0</v>
      </c>
      <c r="AL785" s="200">
        <f>SUM(AL786:AL788)</f>
        <v>0</v>
      </c>
      <c r="AM785" s="200">
        <f t="shared" si="542"/>
        <v>0</v>
      </c>
      <c r="AN785" s="200">
        <f>SUM(AN786:AN788)</f>
        <v>0</v>
      </c>
      <c r="AO785" s="200">
        <f>SUM(AO786:AO788)</f>
        <v>0</v>
      </c>
      <c r="AP785" s="200">
        <f t="shared" si="543"/>
        <v>0</v>
      </c>
      <c r="AQ785" s="200">
        <f>SUM(AQ786:AQ788)</f>
        <v>0</v>
      </c>
      <c r="AR785" s="200">
        <f>SUM(AR786:AR788)</f>
        <v>0</v>
      </c>
      <c r="AS785" s="200">
        <f t="shared" si="544"/>
        <v>0</v>
      </c>
      <c r="AT785" s="200"/>
      <c r="AU785" s="200"/>
      <c r="AV785" s="200"/>
      <c r="AW785" s="200"/>
      <c r="AX785" s="200"/>
      <c r="AY785" s="200"/>
      <c r="AZ785" s="200"/>
      <c r="BA785" s="200"/>
    </row>
    <row r="786" spans="2:53" ht="29.25" hidden="1">
      <c r="B786" s="73" t="str">
        <f t="shared" si="512"/>
        <v>3713300033003371</v>
      </c>
      <c r="C786" s="111">
        <v>2023</v>
      </c>
      <c r="D786" s="111">
        <v>15</v>
      </c>
      <c r="E786" s="111">
        <v>3</v>
      </c>
      <c r="F786" s="111">
        <v>7</v>
      </c>
      <c r="G786" s="111">
        <v>13</v>
      </c>
      <c r="H786" s="111">
        <v>3000</v>
      </c>
      <c r="I786" s="111">
        <v>3300</v>
      </c>
      <c r="J786" s="111">
        <v>337</v>
      </c>
      <c r="K786" s="112">
        <v>1</v>
      </c>
      <c r="L786" s="112"/>
      <c r="M786" s="134" t="s">
        <v>592</v>
      </c>
      <c r="N786" s="114">
        <f>IFERROR(VLOOKUP($B786,[5]MEX!$B$51:$S$1084,13,0),0)</f>
        <v>0</v>
      </c>
      <c r="O786" s="114">
        <f>IFERROR(VLOOKUP($B786,[5]MEX!$B$51:$S$1084,14,0),0)</f>
        <v>0</v>
      </c>
      <c r="P786" s="114">
        <f t="shared" si="561"/>
        <v>0</v>
      </c>
      <c r="Q786" s="158" t="s">
        <v>81</v>
      </c>
      <c r="R786" s="116">
        <f>IFERROR(VLOOKUP($B786,[5]MEX!$B$51:$S$1084,17,0),0)</f>
        <v>0</v>
      </c>
      <c r="S786" s="116">
        <f>IFERROR(VLOOKUP($B786,[5]MEX!$B$51:$S$1084,18,0),0)</f>
        <v>0</v>
      </c>
      <c r="T786" s="114">
        <v>0</v>
      </c>
      <c r="U786" s="114">
        <v>0</v>
      </c>
      <c r="V786" s="114">
        <v>0</v>
      </c>
      <c r="W786" s="114">
        <v>0</v>
      </c>
      <c r="X786" s="114">
        <v>0</v>
      </c>
      <c r="Y786" s="114">
        <v>0</v>
      </c>
      <c r="Z786" s="114">
        <v>0</v>
      </c>
      <c r="AA786" s="114">
        <v>0</v>
      </c>
      <c r="AB786" s="114">
        <f t="shared" ref="AB786:AC788" si="564">N786+T786-X786</f>
        <v>0</v>
      </c>
      <c r="AC786" s="114">
        <f t="shared" si="564"/>
        <v>0</v>
      </c>
      <c r="AD786" s="114">
        <f t="shared" si="539"/>
        <v>0</v>
      </c>
      <c r="AE786" s="114">
        <v>0</v>
      </c>
      <c r="AF786" s="114">
        <v>0</v>
      </c>
      <c r="AG786" s="114">
        <f t="shared" si="540"/>
        <v>0</v>
      </c>
      <c r="AH786" s="114">
        <v>0</v>
      </c>
      <c r="AI786" s="114">
        <v>0</v>
      </c>
      <c r="AJ786" s="114">
        <f t="shared" si="541"/>
        <v>0</v>
      </c>
      <c r="AK786" s="114">
        <v>0</v>
      </c>
      <c r="AL786" s="114">
        <v>0</v>
      </c>
      <c r="AM786" s="114">
        <f t="shared" si="542"/>
        <v>0</v>
      </c>
      <c r="AN786" s="114">
        <v>0</v>
      </c>
      <c r="AO786" s="114">
        <v>0</v>
      </c>
      <c r="AP786" s="114">
        <f t="shared" si="543"/>
        <v>0</v>
      </c>
      <c r="AQ786" s="114">
        <f t="shared" ref="AQ786:AR788" si="565">AB786-AE786-AH786-AK786-AN786</f>
        <v>0</v>
      </c>
      <c r="AR786" s="114">
        <f t="shared" si="565"/>
        <v>0</v>
      </c>
      <c r="AS786" s="114">
        <f t="shared" si="544"/>
        <v>0</v>
      </c>
      <c r="AT786" s="114">
        <f t="shared" ref="AT786:AU788" si="566">R786+V786-Z786</f>
        <v>0</v>
      </c>
      <c r="AU786" s="114">
        <f t="shared" si="566"/>
        <v>0</v>
      </c>
      <c r="AV786" s="114">
        <v>0</v>
      </c>
      <c r="AW786" s="114">
        <v>0</v>
      </c>
      <c r="AX786" s="114">
        <v>0</v>
      </c>
      <c r="AY786" s="114">
        <v>0</v>
      </c>
      <c r="AZ786" s="114">
        <f t="shared" si="548"/>
        <v>0</v>
      </c>
      <c r="BA786" s="114">
        <f t="shared" si="548"/>
        <v>0</v>
      </c>
    </row>
    <row r="787" spans="2:53" ht="29.25" hidden="1">
      <c r="B787" s="73" t="str">
        <f t="shared" si="512"/>
        <v>3713300033003372</v>
      </c>
      <c r="C787" s="111">
        <v>2023</v>
      </c>
      <c r="D787" s="111">
        <v>15</v>
      </c>
      <c r="E787" s="111">
        <v>3</v>
      </c>
      <c r="F787" s="111">
        <v>7</v>
      </c>
      <c r="G787" s="111">
        <v>13</v>
      </c>
      <c r="H787" s="37">
        <v>3000</v>
      </c>
      <c r="I787" s="111">
        <v>3300</v>
      </c>
      <c r="J787" s="111">
        <v>337</v>
      </c>
      <c r="K787" s="112">
        <v>2</v>
      </c>
      <c r="L787" s="112"/>
      <c r="M787" s="134" t="s">
        <v>593</v>
      </c>
      <c r="N787" s="114">
        <f>IFERROR(VLOOKUP($B787,[5]MEX!$B$51:$S$1084,13,0),0)</f>
        <v>0</v>
      </c>
      <c r="O787" s="114">
        <f>IFERROR(VLOOKUP($B787,[5]MEX!$B$51:$S$1084,14,0),0)</f>
        <v>0</v>
      </c>
      <c r="P787" s="114">
        <f t="shared" si="561"/>
        <v>0</v>
      </c>
      <c r="Q787" s="158" t="s">
        <v>81</v>
      </c>
      <c r="R787" s="116">
        <f>IFERROR(VLOOKUP($B787,[5]MEX!$B$51:$S$1084,17,0),0)</f>
        <v>0</v>
      </c>
      <c r="S787" s="116">
        <f>IFERROR(VLOOKUP($B787,[5]MEX!$B$51:$S$1084,18,0),0)</f>
        <v>0</v>
      </c>
      <c r="T787" s="114">
        <v>0</v>
      </c>
      <c r="U787" s="114">
        <v>0</v>
      </c>
      <c r="V787" s="114">
        <v>0</v>
      </c>
      <c r="W787" s="114">
        <v>0</v>
      </c>
      <c r="X787" s="114">
        <v>0</v>
      </c>
      <c r="Y787" s="114">
        <v>0</v>
      </c>
      <c r="Z787" s="114">
        <v>0</v>
      </c>
      <c r="AA787" s="114">
        <v>0</v>
      </c>
      <c r="AB787" s="114">
        <f t="shared" si="564"/>
        <v>0</v>
      </c>
      <c r="AC787" s="114">
        <f t="shared" si="564"/>
        <v>0</v>
      </c>
      <c r="AD787" s="114">
        <f t="shared" si="539"/>
        <v>0</v>
      </c>
      <c r="AE787" s="114">
        <v>0</v>
      </c>
      <c r="AF787" s="114">
        <v>0</v>
      </c>
      <c r="AG787" s="114">
        <f t="shared" si="540"/>
        <v>0</v>
      </c>
      <c r="AH787" s="114">
        <v>0</v>
      </c>
      <c r="AI787" s="114">
        <v>0</v>
      </c>
      <c r="AJ787" s="114">
        <f t="shared" si="541"/>
        <v>0</v>
      </c>
      <c r="AK787" s="114">
        <v>0</v>
      </c>
      <c r="AL787" s="114">
        <v>0</v>
      </c>
      <c r="AM787" s="114">
        <f t="shared" si="542"/>
        <v>0</v>
      </c>
      <c r="AN787" s="114">
        <v>0</v>
      </c>
      <c r="AO787" s="114">
        <v>0</v>
      </c>
      <c r="AP787" s="114">
        <f t="shared" si="543"/>
        <v>0</v>
      </c>
      <c r="AQ787" s="114">
        <f t="shared" si="565"/>
        <v>0</v>
      </c>
      <c r="AR787" s="114">
        <f t="shared" si="565"/>
        <v>0</v>
      </c>
      <c r="AS787" s="114">
        <f t="shared" si="544"/>
        <v>0</v>
      </c>
      <c r="AT787" s="114">
        <f t="shared" si="566"/>
        <v>0</v>
      </c>
      <c r="AU787" s="114">
        <f t="shared" si="566"/>
        <v>0</v>
      </c>
      <c r="AV787" s="114">
        <v>0</v>
      </c>
      <c r="AW787" s="114">
        <v>0</v>
      </c>
      <c r="AX787" s="114">
        <v>0</v>
      </c>
      <c r="AY787" s="114">
        <v>0</v>
      </c>
      <c r="AZ787" s="114">
        <f t="shared" si="548"/>
        <v>0</v>
      </c>
      <c r="BA787" s="114">
        <f t="shared" si="548"/>
        <v>0</v>
      </c>
    </row>
    <row r="788" spans="2:53" ht="29.25" hidden="1">
      <c r="B788" s="73" t="str">
        <f t="shared" si="512"/>
        <v>3713300033003373</v>
      </c>
      <c r="C788" s="111">
        <v>2023</v>
      </c>
      <c r="D788" s="111">
        <v>15</v>
      </c>
      <c r="E788" s="111">
        <v>3</v>
      </c>
      <c r="F788" s="111">
        <v>7</v>
      </c>
      <c r="G788" s="111">
        <v>13</v>
      </c>
      <c r="H788" s="37">
        <v>3000</v>
      </c>
      <c r="I788" s="111">
        <v>3300</v>
      </c>
      <c r="J788" s="111">
        <v>337</v>
      </c>
      <c r="K788" s="112">
        <v>3</v>
      </c>
      <c r="L788" s="112"/>
      <c r="M788" s="134" t="s">
        <v>594</v>
      </c>
      <c r="N788" s="114">
        <f>IFERROR(VLOOKUP($B788,[5]MEX!$B$51:$S$1084,13,0),0)</f>
        <v>0</v>
      </c>
      <c r="O788" s="114">
        <f>IFERROR(VLOOKUP($B788,[5]MEX!$B$51:$S$1084,14,0),0)</f>
        <v>0</v>
      </c>
      <c r="P788" s="114">
        <f t="shared" si="561"/>
        <v>0</v>
      </c>
      <c r="Q788" s="158" t="s">
        <v>81</v>
      </c>
      <c r="R788" s="116">
        <f>IFERROR(VLOOKUP($B788,[5]MEX!$B$51:$S$1084,17,0),0)</f>
        <v>0</v>
      </c>
      <c r="S788" s="116">
        <f>IFERROR(VLOOKUP($B788,[5]MEX!$B$51:$S$1084,18,0),0)</f>
        <v>0</v>
      </c>
      <c r="T788" s="114">
        <v>0</v>
      </c>
      <c r="U788" s="114">
        <v>0</v>
      </c>
      <c r="V788" s="114">
        <v>0</v>
      </c>
      <c r="W788" s="114">
        <v>0</v>
      </c>
      <c r="X788" s="114">
        <v>0</v>
      </c>
      <c r="Y788" s="114">
        <v>0</v>
      </c>
      <c r="Z788" s="114">
        <v>0</v>
      </c>
      <c r="AA788" s="114">
        <v>0</v>
      </c>
      <c r="AB788" s="114">
        <f t="shared" si="564"/>
        <v>0</v>
      </c>
      <c r="AC788" s="114">
        <f t="shared" si="564"/>
        <v>0</v>
      </c>
      <c r="AD788" s="114">
        <f t="shared" si="539"/>
        <v>0</v>
      </c>
      <c r="AE788" s="114">
        <v>0</v>
      </c>
      <c r="AF788" s="114">
        <v>0</v>
      </c>
      <c r="AG788" s="114">
        <f t="shared" si="540"/>
        <v>0</v>
      </c>
      <c r="AH788" s="114">
        <v>0</v>
      </c>
      <c r="AI788" s="114">
        <v>0</v>
      </c>
      <c r="AJ788" s="114">
        <f t="shared" si="541"/>
        <v>0</v>
      </c>
      <c r="AK788" s="114">
        <v>0</v>
      </c>
      <c r="AL788" s="114">
        <v>0</v>
      </c>
      <c r="AM788" s="114">
        <f t="shared" si="542"/>
        <v>0</v>
      </c>
      <c r="AN788" s="114">
        <v>0</v>
      </c>
      <c r="AO788" s="114">
        <v>0</v>
      </c>
      <c r="AP788" s="114">
        <f t="shared" si="543"/>
        <v>0</v>
      </c>
      <c r="AQ788" s="114">
        <f t="shared" si="565"/>
        <v>0</v>
      </c>
      <c r="AR788" s="114">
        <f t="shared" si="565"/>
        <v>0</v>
      </c>
      <c r="AS788" s="114">
        <f t="shared" si="544"/>
        <v>0</v>
      </c>
      <c r="AT788" s="114">
        <f t="shared" si="566"/>
        <v>0</v>
      </c>
      <c r="AU788" s="114">
        <f t="shared" si="566"/>
        <v>0</v>
      </c>
      <c r="AV788" s="114">
        <v>0</v>
      </c>
      <c r="AW788" s="114">
        <v>0</v>
      </c>
      <c r="AX788" s="114">
        <v>0</v>
      </c>
      <c r="AY788" s="114">
        <v>0</v>
      </c>
      <c r="AZ788" s="114">
        <f t="shared" si="548"/>
        <v>0</v>
      </c>
      <c r="BA788" s="114">
        <f t="shared" si="548"/>
        <v>0</v>
      </c>
    </row>
    <row r="789" spans="2:53" ht="29.25" hidden="1">
      <c r="B789" s="73" t="str">
        <f t="shared" si="512"/>
        <v>37135000</v>
      </c>
      <c r="C789" s="93">
        <v>2023</v>
      </c>
      <c r="D789" s="93">
        <v>15</v>
      </c>
      <c r="E789" s="93">
        <v>3</v>
      </c>
      <c r="F789" s="93">
        <v>7</v>
      </c>
      <c r="G789" s="93">
        <v>13</v>
      </c>
      <c r="H789" s="93">
        <v>5000</v>
      </c>
      <c r="I789" s="93"/>
      <c r="J789" s="93"/>
      <c r="K789" s="94" t="s">
        <v>46</v>
      </c>
      <c r="L789" s="94"/>
      <c r="M789" s="95" t="s">
        <v>130</v>
      </c>
      <c r="N789" s="96">
        <f>+N790+N815+N820+N845+N852+N862</f>
        <v>0</v>
      </c>
      <c r="O789" s="96">
        <f>+O790+O815+O820+O845+O852+O862</f>
        <v>0</v>
      </c>
      <c r="P789" s="96">
        <f t="shared" si="561"/>
        <v>0</v>
      </c>
      <c r="Q789" s="159" t="s">
        <v>46</v>
      </c>
      <c r="R789" s="160"/>
      <c r="S789" s="160"/>
      <c r="T789" s="96">
        <f>+T790+T815+T820+T845+T852+T862</f>
        <v>0</v>
      </c>
      <c r="U789" s="96">
        <f t="shared" ref="U789:AC789" si="567">+U790+U815+U820+U845+U852+U862</f>
        <v>0</v>
      </c>
      <c r="V789" s="96">
        <f t="shared" si="567"/>
        <v>0</v>
      </c>
      <c r="W789" s="96">
        <f t="shared" si="567"/>
        <v>0</v>
      </c>
      <c r="X789" s="96">
        <f t="shared" si="567"/>
        <v>0</v>
      </c>
      <c r="Y789" s="96">
        <f t="shared" si="567"/>
        <v>0</v>
      </c>
      <c r="Z789" s="96">
        <f t="shared" si="567"/>
        <v>0</v>
      </c>
      <c r="AA789" s="96">
        <f t="shared" si="567"/>
        <v>0</v>
      </c>
      <c r="AB789" s="96">
        <f t="shared" si="567"/>
        <v>0</v>
      </c>
      <c r="AC789" s="96">
        <f t="shared" si="567"/>
        <v>0</v>
      </c>
      <c r="AD789" s="96">
        <f t="shared" si="539"/>
        <v>0</v>
      </c>
      <c r="AE789" s="96">
        <f>+AE790+AE815+AE820+AE845+AE852+AE862</f>
        <v>0</v>
      </c>
      <c r="AF789" s="96">
        <f>+AF790+AF815+AF820+AF845+AF852+AF862</f>
        <v>0</v>
      </c>
      <c r="AG789" s="96">
        <f t="shared" si="540"/>
        <v>0</v>
      </c>
      <c r="AH789" s="96">
        <f>+AH790+AH815+AH820+AH845+AH852+AH862</f>
        <v>0</v>
      </c>
      <c r="AI789" s="96">
        <f>+AI790+AI815+AI820+AI845+AI852+AI862</f>
        <v>0</v>
      </c>
      <c r="AJ789" s="96">
        <f t="shared" si="541"/>
        <v>0</v>
      </c>
      <c r="AK789" s="96">
        <f>+AK790+AK815+AK820+AK845+AK852+AK862</f>
        <v>0</v>
      </c>
      <c r="AL789" s="96">
        <f>+AL790+AL815+AL820+AL845+AL852+AL862</f>
        <v>0</v>
      </c>
      <c r="AM789" s="96">
        <f t="shared" si="542"/>
        <v>0</v>
      </c>
      <c r="AN789" s="96">
        <f>+AN790+AN815+AN820+AN845+AN852+AN862</f>
        <v>0</v>
      </c>
      <c r="AO789" s="96">
        <f>+AO790+AO815+AO820+AO845+AO852+AO862</f>
        <v>0</v>
      </c>
      <c r="AP789" s="96">
        <f t="shared" si="543"/>
        <v>0</v>
      </c>
      <c r="AQ789" s="96">
        <f>+AQ790+AQ815+AQ820+AQ845+AQ852+AQ862</f>
        <v>0</v>
      </c>
      <c r="AR789" s="96">
        <f>+AR790+AR815+AR820+AR845+AR852+AR862</f>
        <v>0</v>
      </c>
      <c r="AS789" s="96">
        <f t="shared" si="544"/>
        <v>0</v>
      </c>
      <c r="AT789" s="96"/>
      <c r="AU789" s="96"/>
      <c r="AV789" s="96"/>
      <c r="AW789" s="96"/>
      <c r="AX789" s="96"/>
      <c r="AY789" s="96"/>
      <c r="AZ789" s="96"/>
      <c r="BA789" s="96"/>
    </row>
    <row r="790" spans="2:53" ht="29.25" hidden="1">
      <c r="B790" s="73" t="str">
        <f t="shared" si="512"/>
        <v>371350005100</v>
      </c>
      <c r="C790" s="99">
        <v>2023</v>
      </c>
      <c r="D790" s="99">
        <v>15</v>
      </c>
      <c r="E790" s="99">
        <v>3</v>
      </c>
      <c r="F790" s="99">
        <v>7</v>
      </c>
      <c r="G790" s="99">
        <v>13</v>
      </c>
      <c r="H790" s="99">
        <v>5000</v>
      </c>
      <c r="I790" s="99">
        <v>5100</v>
      </c>
      <c r="J790" s="99"/>
      <c r="K790" s="100" t="s">
        <v>46</v>
      </c>
      <c r="L790" s="100"/>
      <c r="M790" s="101" t="s">
        <v>131</v>
      </c>
      <c r="N790" s="102">
        <f>+N791+N807</f>
        <v>0</v>
      </c>
      <c r="O790" s="102">
        <f>+O791+O807</f>
        <v>0</v>
      </c>
      <c r="P790" s="102">
        <f t="shared" si="561"/>
        <v>0</v>
      </c>
      <c r="Q790" s="161" t="s">
        <v>46</v>
      </c>
      <c r="R790" s="162"/>
      <c r="S790" s="162"/>
      <c r="T790" s="102">
        <f>+T791+T807</f>
        <v>0</v>
      </c>
      <c r="U790" s="102">
        <f t="shared" ref="U790:AC790" si="568">+U791+U807</f>
        <v>0</v>
      </c>
      <c r="V790" s="102">
        <f t="shared" si="568"/>
        <v>0</v>
      </c>
      <c r="W790" s="102">
        <f t="shared" si="568"/>
        <v>0</v>
      </c>
      <c r="X790" s="102">
        <f t="shared" si="568"/>
        <v>0</v>
      </c>
      <c r="Y790" s="102">
        <f t="shared" si="568"/>
        <v>0</v>
      </c>
      <c r="Z790" s="102">
        <f t="shared" si="568"/>
        <v>0</v>
      </c>
      <c r="AA790" s="102">
        <f t="shared" si="568"/>
        <v>0</v>
      </c>
      <c r="AB790" s="102">
        <f t="shared" si="568"/>
        <v>0</v>
      </c>
      <c r="AC790" s="102">
        <f t="shared" si="568"/>
        <v>0</v>
      </c>
      <c r="AD790" s="102">
        <f t="shared" si="539"/>
        <v>0</v>
      </c>
      <c r="AE790" s="102">
        <f>+AE791+AE807</f>
        <v>0</v>
      </c>
      <c r="AF790" s="102">
        <f>+AF791+AF807</f>
        <v>0</v>
      </c>
      <c r="AG790" s="102">
        <f t="shared" si="540"/>
        <v>0</v>
      </c>
      <c r="AH790" s="102">
        <f>+AH791+AH807</f>
        <v>0</v>
      </c>
      <c r="AI790" s="102">
        <f>+AI791+AI807</f>
        <v>0</v>
      </c>
      <c r="AJ790" s="102">
        <f t="shared" si="541"/>
        <v>0</v>
      </c>
      <c r="AK790" s="102">
        <f>+AK791+AK807</f>
        <v>0</v>
      </c>
      <c r="AL790" s="102">
        <f>+AL791+AL807</f>
        <v>0</v>
      </c>
      <c r="AM790" s="102">
        <f t="shared" si="542"/>
        <v>0</v>
      </c>
      <c r="AN790" s="102">
        <f>+AN791+AN807</f>
        <v>0</v>
      </c>
      <c r="AO790" s="102">
        <f>+AO791+AO807</f>
        <v>0</v>
      </c>
      <c r="AP790" s="102">
        <f t="shared" si="543"/>
        <v>0</v>
      </c>
      <c r="AQ790" s="102">
        <f>+AQ791+AQ807</f>
        <v>0</v>
      </c>
      <c r="AR790" s="102">
        <f>+AR791+AR807</f>
        <v>0</v>
      </c>
      <c r="AS790" s="102">
        <f t="shared" si="544"/>
        <v>0</v>
      </c>
      <c r="AT790" s="102"/>
      <c r="AU790" s="102"/>
      <c r="AV790" s="102"/>
      <c r="AW790" s="102"/>
      <c r="AX790" s="102"/>
      <c r="AY790" s="102"/>
      <c r="AZ790" s="102"/>
      <c r="BA790" s="102"/>
    </row>
    <row r="791" spans="2:53" ht="58.5" hidden="1">
      <c r="B791" s="73" t="str">
        <f t="shared" si="512"/>
        <v>371350005100515</v>
      </c>
      <c r="C791" s="105">
        <v>2023</v>
      </c>
      <c r="D791" s="105">
        <v>15</v>
      </c>
      <c r="E791" s="105">
        <v>3</v>
      </c>
      <c r="F791" s="105">
        <v>7</v>
      </c>
      <c r="G791" s="105">
        <v>13</v>
      </c>
      <c r="H791" s="105">
        <v>5000</v>
      </c>
      <c r="I791" s="105">
        <v>5100</v>
      </c>
      <c r="J791" s="105">
        <v>515</v>
      </c>
      <c r="K791" s="106"/>
      <c r="L791" s="106"/>
      <c r="M791" s="107" t="s">
        <v>132</v>
      </c>
      <c r="N791" s="108">
        <f>SUM(N792:N806)</f>
        <v>0</v>
      </c>
      <c r="O791" s="108">
        <f>SUM(O792:O806)</f>
        <v>0</v>
      </c>
      <c r="P791" s="108">
        <f t="shared" si="561"/>
        <v>0</v>
      </c>
      <c r="Q791" s="163" t="s">
        <v>46</v>
      </c>
      <c r="R791" s="164"/>
      <c r="S791" s="164"/>
      <c r="T791" s="108">
        <f>SUM(T792:T806)</f>
        <v>0</v>
      </c>
      <c r="U791" s="108">
        <f t="shared" ref="U791:AC791" si="569">SUM(U792:U806)</f>
        <v>0</v>
      </c>
      <c r="V791" s="108">
        <f t="shared" si="569"/>
        <v>0</v>
      </c>
      <c r="W791" s="108">
        <f t="shared" si="569"/>
        <v>0</v>
      </c>
      <c r="X791" s="108">
        <f t="shared" si="569"/>
        <v>0</v>
      </c>
      <c r="Y791" s="108">
        <f t="shared" si="569"/>
        <v>0</v>
      </c>
      <c r="Z791" s="108">
        <f t="shared" si="569"/>
        <v>0</v>
      </c>
      <c r="AA791" s="108">
        <f t="shared" si="569"/>
        <v>0</v>
      </c>
      <c r="AB791" s="108">
        <f t="shared" si="569"/>
        <v>0</v>
      </c>
      <c r="AC791" s="108">
        <f t="shared" si="569"/>
        <v>0</v>
      </c>
      <c r="AD791" s="108">
        <f t="shared" si="539"/>
        <v>0</v>
      </c>
      <c r="AE791" s="108">
        <f>SUM(AE792:AE806)</f>
        <v>0</v>
      </c>
      <c r="AF791" s="108">
        <f>SUM(AF792:AF806)</f>
        <v>0</v>
      </c>
      <c r="AG791" s="108">
        <f t="shared" si="540"/>
        <v>0</v>
      </c>
      <c r="AH791" s="108">
        <f>SUM(AH792:AH806)</f>
        <v>0</v>
      </c>
      <c r="AI791" s="108">
        <f>SUM(AI792:AI806)</f>
        <v>0</v>
      </c>
      <c r="AJ791" s="108">
        <f t="shared" si="541"/>
        <v>0</v>
      </c>
      <c r="AK791" s="108">
        <f>SUM(AK792:AK806)</f>
        <v>0</v>
      </c>
      <c r="AL791" s="108">
        <f>SUM(AL792:AL806)</f>
        <v>0</v>
      </c>
      <c r="AM791" s="108">
        <f t="shared" si="542"/>
        <v>0</v>
      </c>
      <c r="AN791" s="108">
        <f>SUM(AN792:AN806)</f>
        <v>0</v>
      </c>
      <c r="AO791" s="108">
        <f>SUM(AO792:AO806)</f>
        <v>0</v>
      </c>
      <c r="AP791" s="108">
        <f t="shared" si="543"/>
        <v>0</v>
      </c>
      <c r="AQ791" s="108">
        <f>SUM(AQ792:AQ806)</f>
        <v>0</v>
      </c>
      <c r="AR791" s="108">
        <f>SUM(AR792:AR806)</f>
        <v>0</v>
      </c>
      <c r="AS791" s="108">
        <f t="shared" si="544"/>
        <v>0</v>
      </c>
      <c r="AT791" s="108"/>
      <c r="AU791" s="108"/>
      <c r="AV791" s="108"/>
      <c r="AW791" s="108"/>
      <c r="AX791" s="108"/>
      <c r="AY791" s="108"/>
      <c r="AZ791" s="108"/>
      <c r="BA791" s="108"/>
    </row>
    <row r="792" spans="2:53" ht="29.25" hidden="1">
      <c r="B792" s="73" t="str">
        <f t="shared" si="512"/>
        <v>3713500051005151</v>
      </c>
      <c r="C792" s="111">
        <v>2023</v>
      </c>
      <c r="D792" s="111">
        <v>15</v>
      </c>
      <c r="E792" s="111">
        <v>3</v>
      </c>
      <c r="F792" s="111">
        <v>7</v>
      </c>
      <c r="G792" s="111">
        <v>13</v>
      </c>
      <c r="H792" s="111">
        <v>5000</v>
      </c>
      <c r="I792" s="111">
        <v>5100</v>
      </c>
      <c r="J792" s="111">
        <v>515</v>
      </c>
      <c r="K792" s="112">
        <v>1</v>
      </c>
      <c r="L792" s="112"/>
      <c r="M792" s="113" t="s">
        <v>179</v>
      </c>
      <c r="N792" s="114">
        <f>IFERROR(VLOOKUP($B792,[5]MEX!$B$51:$S$1084,13,0),0)</f>
        <v>0</v>
      </c>
      <c r="O792" s="114">
        <f>IFERROR(VLOOKUP($B792,[5]MEX!$B$51:$S$1084,14,0),0)</f>
        <v>0</v>
      </c>
      <c r="P792" s="114">
        <f t="shared" si="561"/>
        <v>0</v>
      </c>
      <c r="Q792" s="158" t="s">
        <v>60</v>
      </c>
      <c r="R792" s="116">
        <f>IFERROR(VLOOKUP($B792,[5]MEX!$B$51:$S$1084,17,0),0)</f>
        <v>0</v>
      </c>
      <c r="S792" s="116">
        <f>IFERROR(VLOOKUP($B792,[5]MEX!$B$51:$S$1084,18,0),0)</f>
        <v>0</v>
      </c>
      <c r="T792" s="114">
        <v>0</v>
      </c>
      <c r="U792" s="114">
        <v>0</v>
      </c>
      <c r="V792" s="114">
        <v>0</v>
      </c>
      <c r="W792" s="114">
        <v>0</v>
      </c>
      <c r="X792" s="114">
        <v>0</v>
      </c>
      <c r="Y792" s="114">
        <v>0</v>
      </c>
      <c r="Z792" s="114">
        <v>0</v>
      </c>
      <c r="AA792" s="114">
        <v>0</v>
      </c>
      <c r="AB792" s="114">
        <f t="shared" ref="AB792:AC806" si="570">N792+T792-X792</f>
        <v>0</v>
      </c>
      <c r="AC792" s="114">
        <f t="shared" si="570"/>
        <v>0</v>
      </c>
      <c r="AD792" s="114">
        <f t="shared" si="539"/>
        <v>0</v>
      </c>
      <c r="AE792" s="114">
        <v>0</v>
      </c>
      <c r="AF792" s="114">
        <v>0</v>
      </c>
      <c r="AG792" s="114">
        <f t="shared" si="540"/>
        <v>0</v>
      </c>
      <c r="AH792" s="114">
        <v>0</v>
      </c>
      <c r="AI792" s="114">
        <v>0</v>
      </c>
      <c r="AJ792" s="114">
        <f t="shared" si="541"/>
        <v>0</v>
      </c>
      <c r="AK792" s="114">
        <v>0</v>
      </c>
      <c r="AL792" s="114">
        <v>0</v>
      </c>
      <c r="AM792" s="114">
        <f t="shared" si="542"/>
        <v>0</v>
      </c>
      <c r="AN792" s="114">
        <v>0</v>
      </c>
      <c r="AO792" s="114">
        <v>0</v>
      </c>
      <c r="AP792" s="114">
        <f t="shared" si="543"/>
        <v>0</v>
      </c>
      <c r="AQ792" s="114">
        <f t="shared" ref="AQ792:AR806" si="571">AB792-AE792-AH792-AK792-AN792</f>
        <v>0</v>
      </c>
      <c r="AR792" s="114">
        <f t="shared" si="571"/>
        <v>0</v>
      </c>
      <c r="AS792" s="114">
        <f t="shared" si="544"/>
        <v>0</v>
      </c>
      <c r="AT792" s="114">
        <f t="shared" ref="AT792:AU806" si="572">R792+V792-Z792</f>
        <v>0</v>
      </c>
      <c r="AU792" s="114">
        <f t="shared" si="572"/>
        <v>0</v>
      </c>
      <c r="AV792" s="114">
        <v>0</v>
      </c>
      <c r="AW792" s="114">
        <v>0</v>
      </c>
      <c r="AX792" s="114">
        <v>0</v>
      </c>
      <c r="AY792" s="114">
        <v>0</v>
      </c>
      <c r="AZ792" s="114">
        <f t="shared" si="548"/>
        <v>0</v>
      </c>
      <c r="BA792" s="114">
        <f t="shared" si="548"/>
        <v>0</v>
      </c>
    </row>
    <row r="793" spans="2:53" ht="29.25" hidden="1">
      <c r="B793" s="73" t="str">
        <f t="shared" si="512"/>
        <v>3713500051005152</v>
      </c>
      <c r="C793" s="111">
        <v>2023</v>
      </c>
      <c r="D793" s="111">
        <v>15</v>
      </c>
      <c r="E793" s="111">
        <v>3</v>
      </c>
      <c r="F793" s="111">
        <v>7</v>
      </c>
      <c r="G793" s="111">
        <v>13</v>
      </c>
      <c r="H793" s="111">
        <v>5000</v>
      </c>
      <c r="I793" s="111">
        <v>5100</v>
      </c>
      <c r="J793" s="111">
        <v>515</v>
      </c>
      <c r="K793" s="112">
        <v>2</v>
      </c>
      <c r="L793" s="112"/>
      <c r="M793" s="113" t="s">
        <v>289</v>
      </c>
      <c r="N793" s="114">
        <f>IFERROR(VLOOKUP($B793,[5]MEX!$B$51:$S$1084,13,0),0)</f>
        <v>0</v>
      </c>
      <c r="O793" s="114">
        <f>IFERROR(VLOOKUP($B793,[5]MEX!$B$51:$S$1084,14,0),0)</f>
        <v>0</v>
      </c>
      <c r="P793" s="114">
        <f t="shared" si="561"/>
        <v>0</v>
      </c>
      <c r="Q793" s="158" t="s">
        <v>60</v>
      </c>
      <c r="R793" s="116">
        <f>IFERROR(VLOOKUP($B793,[5]MEX!$B$51:$S$1084,17,0),0)</f>
        <v>0</v>
      </c>
      <c r="S793" s="116">
        <f>IFERROR(VLOOKUP($B793,[5]MEX!$B$51:$S$1084,18,0),0)</f>
        <v>0</v>
      </c>
      <c r="T793" s="114">
        <v>0</v>
      </c>
      <c r="U793" s="114">
        <v>0</v>
      </c>
      <c r="V793" s="114">
        <v>0</v>
      </c>
      <c r="W793" s="114">
        <v>0</v>
      </c>
      <c r="X793" s="114">
        <v>0</v>
      </c>
      <c r="Y793" s="114">
        <v>0</v>
      </c>
      <c r="Z793" s="114">
        <v>0</v>
      </c>
      <c r="AA793" s="114">
        <v>0</v>
      </c>
      <c r="AB793" s="114">
        <f t="shared" si="570"/>
        <v>0</v>
      </c>
      <c r="AC793" s="114">
        <f t="shared" si="570"/>
        <v>0</v>
      </c>
      <c r="AD793" s="114">
        <f t="shared" si="539"/>
        <v>0</v>
      </c>
      <c r="AE793" s="114">
        <v>0</v>
      </c>
      <c r="AF793" s="114">
        <v>0</v>
      </c>
      <c r="AG793" s="114">
        <f t="shared" si="540"/>
        <v>0</v>
      </c>
      <c r="AH793" s="114">
        <v>0</v>
      </c>
      <c r="AI793" s="114">
        <v>0</v>
      </c>
      <c r="AJ793" s="114">
        <f t="shared" si="541"/>
        <v>0</v>
      </c>
      <c r="AK793" s="114">
        <v>0</v>
      </c>
      <c r="AL793" s="114">
        <v>0</v>
      </c>
      <c r="AM793" s="114">
        <f t="shared" si="542"/>
        <v>0</v>
      </c>
      <c r="AN793" s="114">
        <v>0</v>
      </c>
      <c r="AO793" s="114">
        <v>0</v>
      </c>
      <c r="AP793" s="114">
        <f t="shared" si="543"/>
        <v>0</v>
      </c>
      <c r="AQ793" s="114">
        <f t="shared" si="571"/>
        <v>0</v>
      </c>
      <c r="AR793" s="114">
        <f t="shared" si="571"/>
        <v>0</v>
      </c>
      <c r="AS793" s="114">
        <f t="shared" si="544"/>
        <v>0</v>
      </c>
      <c r="AT793" s="114">
        <f t="shared" si="572"/>
        <v>0</v>
      </c>
      <c r="AU793" s="114">
        <f t="shared" si="572"/>
        <v>0</v>
      </c>
      <c r="AV793" s="114">
        <v>0</v>
      </c>
      <c r="AW793" s="114">
        <v>0</v>
      </c>
      <c r="AX793" s="114">
        <v>0</v>
      </c>
      <c r="AY793" s="114">
        <v>0</v>
      </c>
      <c r="AZ793" s="114">
        <f t="shared" si="548"/>
        <v>0</v>
      </c>
      <c r="BA793" s="114">
        <f t="shared" si="548"/>
        <v>0</v>
      </c>
    </row>
    <row r="794" spans="2:53" ht="29.25" hidden="1">
      <c r="B794" s="73" t="str">
        <f t="shared" si="512"/>
        <v>3713500051005153</v>
      </c>
      <c r="C794" s="111">
        <v>2023</v>
      </c>
      <c r="D794" s="111">
        <v>15</v>
      </c>
      <c r="E794" s="111">
        <v>3</v>
      </c>
      <c r="F794" s="111">
        <v>7</v>
      </c>
      <c r="G794" s="111">
        <v>13</v>
      </c>
      <c r="H794" s="111">
        <v>5000</v>
      </c>
      <c r="I794" s="111">
        <v>5100</v>
      </c>
      <c r="J794" s="111">
        <v>515</v>
      </c>
      <c r="K794" s="112">
        <v>3</v>
      </c>
      <c r="L794" s="112"/>
      <c r="M794" s="113" t="s">
        <v>595</v>
      </c>
      <c r="N794" s="114">
        <f>IFERROR(VLOOKUP($B794,[5]MEX!$B$51:$S$1084,13,0),0)</f>
        <v>0</v>
      </c>
      <c r="O794" s="114">
        <f>IFERROR(VLOOKUP($B794,[5]MEX!$B$51:$S$1084,14,0),0)</f>
        <v>0</v>
      </c>
      <c r="P794" s="114">
        <f t="shared" si="561"/>
        <v>0</v>
      </c>
      <c r="Q794" s="158" t="s">
        <v>60</v>
      </c>
      <c r="R794" s="116">
        <f>IFERROR(VLOOKUP($B794,[5]MEX!$B$51:$S$1084,17,0),0)</f>
        <v>0</v>
      </c>
      <c r="S794" s="116">
        <f>IFERROR(VLOOKUP($B794,[5]MEX!$B$51:$S$1084,18,0),0)</f>
        <v>0</v>
      </c>
      <c r="T794" s="114">
        <v>0</v>
      </c>
      <c r="U794" s="114">
        <v>0</v>
      </c>
      <c r="V794" s="114">
        <v>0</v>
      </c>
      <c r="W794" s="114">
        <v>0</v>
      </c>
      <c r="X794" s="114">
        <v>0</v>
      </c>
      <c r="Y794" s="114">
        <v>0</v>
      </c>
      <c r="Z794" s="114">
        <v>0</v>
      </c>
      <c r="AA794" s="114">
        <v>0</v>
      </c>
      <c r="AB794" s="114">
        <f t="shared" si="570"/>
        <v>0</v>
      </c>
      <c r="AC794" s="114">
        <f t="shared" si="570"/>
        <v>0</v>
      </c>
      <c r="AD794" s="114">
        <f t="shared" si="539"/>
        <v>0</v>
      </c>
      <c r="AE794" s="114">
        <v>0</v>
      </c>
      <c r="AF794" s="114">
        <v>0</v>
      </c>
      <c r="AG794" s="114">
        <f t="shared" si="540"/>
        <v>0</v>
      </c>
      <c r="AH794" s="114">
        <v>0</v>
      </c>
      <c r="AI794" s="114">
        <v>0</v>
      </c>
      <c r="AJ794" s="114">
        <f t="shared" si="541"/>
        <v>0</v>
      </c>
      <c r="AK794" s="114">
        <v>0</v>
      </c>
      <c r="AL794" s="114">
        <v>0</v>
      </c>
      <c r="AM794" s="114">
        <f t="shared" si="542"/>
        <v>0</v>
      </c>
      <c r="AN794" s="114">
        <v>0</v>
      </c>
      <c r="AO794" s="114">
        <v>0</v>
      </c>
      <c r="AP794" s="114">
        <f t="shared" si="543"/>
        <v>0</v>
      </c>
      <c r="AQ794" s="114">
        <f t="shared" si="571"/>
        <v>0</v>
      </c>
      <c r="AR794" s="114">
        <f t="shared" si="571"/>
        <v>0</v>
      </c>
      <c r="AS794" s="114">
        <f t="shared" si="544"/>
        <v>0</v>
      </c>
      <c r="AT794" s="114">
        <f t="shared" si="572"/>
        <v>0</v>
      </c>
      <c r="AU794" s="114">
        <f t="shared" si="572"/>
        <v>0</v>
      </c>
      <c r="AV794" s="114">
        <v>0</v>
      </c>
      <c r="AW794" s="114">
        <v>0</v>
      </c>
      <c r="AX794" s="114">
        <v>0</v>
      </c>
      <c r="AY794" s="114">
        <v>0</v>
      </c>
      <c r="AZ794" s="114">
        <f t="shared" si="548"/>
        <v>0</v>
      </c>
      <c r="BA794" s="114">
        <f t="shared" si="548"/>
        <v>0</v>
      </c>
    </row>
    <row r="795" spans="2:53" ht="29.25" hidden="1">
      <c r="B795" s="73" t="str">
        <f t="shared" ref="B795:B858" si="573">+CONCATENATE(E795,F795,G795,H795,I795,J795,K795,L795)</f>
        <v>3713500051005154</v>
      </c>
      <c r="C795" s="111">
        <v>2023</v>
      </c>
      <c r="D795" s="111">
        <v>15</v>
      </c>
      <c r="E795" s="111">
        <v>3</v>
      </c>
      <c r="F795" s="111">
        <v>7</v>
      </c>
      <c r="G795" s="111">
        <v>13</v>
      </c>
      <c r="H795" s="111">
        <v>5000</v>
      </c>
      <c r="I795" s="111">
        <v>5100</v>
      </c>
      <c r="J795" s="111">
        <v>515</v>
      </c>
      <c r="K795" s="112">
        <v>4</v>
      </c>
      <c r="L795" s="112"/>
      <c r="M795" s="113" t="s">
        <v>308</v>
      </c>
      <c r="N795" s="114">
        <f>IFERROR(VLOOKUP($B795,[5]MEX!$B$51:$S$1084,13,0),0)</f>
        <v>0</v>
      </c>
      <c r="O795" s="114">
        <f>IFERROR(VLOOKUP($B795,[5]MEX!$B$51:$S$1084,14,0),0)</f>
        <v>0</v>
      </c>
      <c r="P795" s="114">
        <f t="shared" si="561"/>
        <v>0</v>
      </c>
      <c r="Q795" s="158" t="s">
        <v>60</v>
      </c>
      <c r="R795" s="116">
        <f>IFERROR(VLOOKUP($B795,[5]MEX!$B$51:$S$1084,17,0),0)</f>
        <v>0</v>
      </c>
      <c r="S795" s="116">
        <f>IFERROR(VLOOKUP($B795,[5]MEX!$B$51:$S$1084,18,0),0)</f>
        <v>0</v>
      </c>
      <c r="T795" s="114">
        <v>0</v>
      </c>
      <c r="U795" s="114">
        <v>0</v>
      </c>
      <c r="V795" s="114">
        <v>0</v>
      </c>
      <c r="W795" s="114">
        <v>0</v>
      </c>
      <c r="X795" s="114">
        <v>0</v>
      </c>
      <c r="Y795" s="114">
        <v>0</v>
      </c>
      <c r="Z795" s="114">
        <v>0</v>
      </c>
      <c r="AA795" s="114">
        <v>0</v>
      </c>
      <c r="AB795" s="114">
        <f t="shared" si="570"/>
        <v>0</v>
      </c>
      <c r="AC795" s="114">
        <f t="shared" si="570"/>
        <v>0</v>
      </c>
      <c r="AD795" s="114">
        <f t="shared" si="539"/>
        <v>0</v>
      </c>
      <c r="AE795" s="114">
        <v>0</v>
      </c>
      <c r="AF795" s="114">
        <v>0</v>
      </c>
      <c r="AG795" s="114">
        <f t="shared" si="540"/>
        <v>0</v>
      </c>
      <c r="AH795" s="114">
        <v>0</v>
      </c>
      <c r="AI795" s="114">
        <v>0</v>
      </c>
      <c r="AJ795" s="114">
        <f t="shared" si="541"/>
        <v>0</v>
      </c>
      <c r="AK795" s="114">
        <v>0</v>
      </c>
      <c r="AL795" s="114">
        <v>0</v>
      </c>
      <c r="AM795" s="114">
        <f t="shared" si="542"/>
        <v>0</v>
      </c>
      <c r="AN795" s="114">
        <v>0</v>
      </c>
      <c r="AO795" s="114">
        <v>0</v>
      </c>
      <c r="AP795" s="114">
        <f t="shared" si="543"/>
        <v>0</v>
      </c>
      <c r="AQ795" s="114">
        <f t="shared" si="571"/>
        <v>0</v>
      </c>
      <c r="AR795" s="114">
        <f t="shared" si="571"/>
        <v>0</v>
      </c>
      <c r="AS795" s="114">
        <f t="shared" si="544"/>
        <v>0</v>
      </c>
      <c r="AT795" s="114">
        <f t="shared" si="572"/>
        <v>0</v>
      </c>
      <c r="AU795" s="114">
        <f t="shared" si="572"/>
        <v>0</v>
      </c>
      <c r="AV795" s="114">
        <v>0</v>
      </c>
      <c r="AW795" s="114">
        <v>0</v>
      </c>
      <c r="AX795" s="114">
        <v>0</v>
      </c>
      <c r="AY795" s="114">
        <v>0</v>
      </c>
      <c r="AZ795" s="114">
        <f t="shared" si="548"/>
        <v>0</v>
      </c>
      <c r="BA795" s="114">
        <f t="shared" si="548"/>
        <v>0</v>
      </c>
    </row>
    <row r="796" spans="2:53" ht="29.25" hidden="1">
      <c r="B796" s="73" t="str">
        <f t="shared" si="573"/>
        <v>3713500051005155</v>
      </c>
      <c r="C796" s="111">
        <v>2023</v>
      </c>
      <c r="D796" s="111">
        <v>15</v>
      </c>
      <c r="E796" s="111">
        <v>3</v>
      </c>
      <c r="F796" s="111">
        <v>7</v>
      </c>
      <c r="G796" s="111">
        <v>13</v>
      </c>
      <c r="H796" s="111">
        <v>5000</v>
      </c>
      <c r="I796" s="111">
        <v>5100</v>
      </c>
      <c r="J796" s="111">
        <v>515</v>
      </c>
      <c r="K796" s="112">
        <v>5</v>
      </c>
      <c r="L796" s="112"/>
      <c r="M796" s="113" t="s">
        <v>596</v>
      </c>
      <c r="N796" s="114">
        <f>IFERROR(VLOOKUP($B796,[5]MEX!$B$51:$S$1084,13,0),0)</f>
        <v>0</v>
      </c>
      <c r="O796" s="114">
        <f>IFERROR(VLOOKUP($B796,[5]MEX!$B$51:$S$1084,14,0),0)</f>
        <v>0</v>
      </c>
      <c r="P796" s="114">
        <f t="shared" si="561"/>
        <v>0</v>
      </c>
      <c r="Q796" s="158" t="s">
        <v>60</v>
      </c>
      <c r="R796" s="116">
        <f>IFERROR(VLOOKUP($B796,[5]MEX!$B$51:$S$1084,17,0),0)</f>
        <v>0</v>
      </c>
      <c r="S796" s="116">
        <f>IFERROR(VLOOKUP($B796,[5]MEX!$B$51:$S$1084,18,0),0)</f>
        <v>0</v>
      </c>
      <c r="T796" s="114">
        <v>0</v>
      </c>
      <c r="U796" s="114">
        <v>0</v>
      </c>
      <c r="V796" s="114">
        <v>0</v>
      </c>
      <c r="W796" s="114">
        <v>0</v>
      </c>
      <c r="X796" s="114">
        <v>0</v>
      </c>
      <c r="Y796" s="114">
        <v>0</v>
      </c>
      <c r="Z796" s="114">
        <v>0</v>
      </c>
      <c r="AA796" s="114">
        <v>0</v>
      </c>
      <c r="AB796" s="114">
        <f t="shared" si="570"/>
        <v>0</v>
      </c>
      <c r="AC796" s="114">
        <f t="shared" si="570"/>
        <v>0</v>
      </c>
      <c r="AD796" s="114">
        <f t="shared" si="539"/>
        <v>0</v>
      </c>
      <c r="AE796" s="114">
        <v>0</v>
      </c>
      <c r="AF796" s="114">
        <v>0</v>
      </c>
      <c r="AG796" s="114">
        <f t="shared" si="540"/>
        <v>0</v>
      </c>
      <c r="AH796" s="114">
        <v>0</v>
      </c>
      <c r="AI796" s="114">
        <v>0</v>
      </c>
      <c r="AJ796" s="114">
        <f t="shared" si="541"/>
        <v>0</v>
      </c>
      <c r="AK796" s="114">
        <v>0</v>
      </c>
      <c r="AL796" s="114">
        <v>0</v>
      </c>
      <c r="AM796" s="114">
        <f t="shared" si="542"/>
        <v>0</v>
      </c>
      <c r="AN796" s="114">
        <v>0</v>
      </c>
      <c r="AO796" s="114">
        <v>0</v>
      </c>
      <c r="AP796" s="114">
        <f t="shared" si="543"/>
        <v>0</v>
      </c>
      <c r="AQ796" s="114">
        <f t="shared" si="571"/>
        <v>0</v>
      </c>
      <c r="AR796" s="114">
        <f t="shared" si="571"/>
        <v>0</v>
      </c>
      <c r="AS796" s="114">
        <f t="shared" si="544"/>
        <v>0</v>
      </c>
      <c r="AT796" s="114">
        <f t="shared" si="572"/>
        <v>0</v>
      </c>
      <c r="AU796" s="114">
        <f t="shared" si="572"/>
        <v>0</v>
      </c>
      <c r="AV796" s="114">
        <v>0</v>
      </c>
      <c r="AW796" s="114">
        <v>0</v>
      </c>
      <c r="AX796" s="114">
        <v>0</v>
      </c>
      <c r="AY796" s="114">
        <v>0</v>
      </c>
      <c r="AZ796" s="114">
        <f t="shared" si="548"/>
        <v>0</v>
      </c>
      <c r="BA796" s="114">
        <f t="shared" si="548"/>
        <v>0</v>
      </c>
    </row>
    <row r="797" spans="2:53" ht="29.25" hidden="1">
      <c r="B797" s="73" t="str">
        <f t="shared" si="573"/>
        <v>3713500051005156</v>
      </c>
      <c r="C797" s="111">
        <v>2023</v>
      </c>
      <c r="D797" s="111">
        <v>15</v>
      </c>
      <c r="E797" s="111">
        <v>3</v>
      </c>
      <c r="F797" s="111">
        <v>7</v>
      </c>
      <c r="G797" s="111">
        <v>13</v>
      </c>
      <c r="H797" s="111">
        <v>5000</v>
      </c>
      <c r="I797" s="111">
        <v>5100</v>
      </c>
      <c r="J797" s="111">
        <v>515</v>
      </c>
      <c r="K797" s="112">
        <v>6</v>
      </c>
      <c r="L797" s="112"/>
      <c r="M797" s="113" t="s">
        <v>597</v>
      </c>
      <c r="N797" s="114">
        <f>IFERROR(VLOOKUP($B797,[5]MEX!$B$51:$S$1084,13,0),0)</f>
        <v>0</v>
      </c>
      <c r="O797" s="114">
        <f>IFERROR(VLOOKUP($B797,[5]MEX!$B$51:$S$1084,14,0),0)</f>
        <v>0</v>
      </c>
      <c r="P797" s="114">
        <f t="shared" si="561"/>
        <v>0</v>
      </c>
      <c r="Q797" s="158" t="s">
        <v>60</v>
      </c>
      <c r="R797" s="116">
        <f>IFERROR(VLOOKUP($B797,[5]MEX!$B$51:$S$1084,17,0),0)</f>
        <v>0</v>
      </c>
      <c r="S797" s="116">
        <f>IFERROR(VLOOKUP($B797,[5]MEX!$B$51:$S$1084,18,0),0)</f>
        <v>0</v>
      </c>
      <c r="T797" s="114">
        <v>0</v>
      </c>
      <c r="U797" s="114">
        <v>0</v>
      </c>
      <c r="V797" s="114">
        <v>0</v>
      </c>
      <c r="W797" s="114">
        <v>0</v>
      </c>
      <c r="X797" s="114">
        <v>0</v>
      </c>
      <c r="Y797" s="114">
        <v>0</v>
      </c>
      <c r="Z797" s="114">
        <v>0</v>
      </c>
      <c r="AA797" s="114">
        <v>0</v>
      </c>
      <c r="AB797" s="114">
        <f t="shared" si="570"/>
        <v>0</v>
      </c>
      <c r="AC797" s="114">
        <f t="shared" si="570"/>
        <v>0</v>
      </c>
      <c r="AD797" s="114">
        <f t="shared" si="539"/>
        <v>0</v>
      </c>
      <c r="AE797" s="114">
        <v>0</v>
      </c>
      <c r="AF797" s="114">
        <v>0</v>
      </c>
      <c r="AG797" s="114">
        <f t="shared" si="540"/>
        <v>0</v>
      </c>
      <c r="AH797" s="114">
        <v>0</v>
      </c>
      <c r="AI797" s="114">
        <v>0</v>
      </c>
      <c r="AJ797" s="114">
        <f t="shared" si="541"/>
        <v>0</v>
      </c>
      <c r="AK797" s="114">
        <v>0</v>
      </c>
      <c r="AL797" s="114">
        <v>0</v>
      </c>
      <c r="AM797" s="114">
        <f t="shared" si="542"/>
        <v>0</v>
      </c>
      <c r="AN797" s="114">
        <v>0</v>
      </c>
      <c r="AO797" s="114">
        <v>0</v>
      </c>
      <c r="AP797" s="114">
        <f t="shared" si="543"/>
        <v>0</v>
      </c>
      <c r="AQ797" s="114">
        <f t="shared" si="571"/>
        <v>0</v>
      </c>
      <c r="AR797" s="114">
        <f t="shared" si="571"/>
        <v>0</v>
      </c>
      <c r="AS797" s="114">
        <f t="shared" si="544"/>
        <v>0</v>
      </c>
      <c r="AT797" s="114">
        <f t="shared" si="572"/>
        <v>0</v>
      </c>
      <c r="AU797" s="114">
        <f t="shared" si="572"/>
        <v>0</v>
      </c>
      <c r="AV797" s="114">
        <v>0</v>
      </c>
      <c r="AW797" s="114">
        <v>0</v>
      </c>
      <c r="AX797" s="114">
        <v>0</v>
      </c>
      <c r="AY797" s="114">
        <v>0</v>
      </c>
      <c r="AZ797" s="114">
        <f t="shared" si="548"/>
        <v>0</v>
      </c>
      <c r="BA797" s="114">
        <f t="shared" si="548"/>
        <v>0</v>
      </c>
    </row>
    <row r="798" spans="2:53" ht="29.25" hidden="1">
      <c r="B798" s="73" t="str">
        <f t="shared" si="573"/>
        <v>3713500051005157</v>
      </c>
      <c r="C798" s="111">
        <v>2023</v>
      </c>
      <c r="D798" s="111">
        <v>15</v>
      </c>
      <c r="E798" s="111">
        <v>3</v>
      </c>
      <c r="F798" s="111">
        <v>7</v>
      </c>
      <c r="G798" s="111">
        <v>13</v>
      </c>
      <c r="H798" s="111">
        <v>5000</v>
      </c>
      <c r="I798" s="111">
        <v>5100</v>
      </c>
      <c r="J798" s="111">
        <v>515</v>
      </c>
      <c r="K798" s="112">
        <v>7</v>
      </c>
      <c r="L798" s="112"/>
      <c r="M798" s="113" t="s">
        <v>598</v>
      </c>
      <c r="N798" s="114">
        <f>IFERROR(VLOOKUP($B798,[5]MEX!$B$51:$S$1084,13,0),0)</f>
        <v>0</v>
      </c>
      <c r="O798" s="114">
        <f>IFERROR(VLOOKUP($B798,[5]MEX!$B$51:$S$1084,14,0),0)</f>
        <v>0</v>
      </c>
      <c r="P798" s="114">
        <f t="shared" si="561"/>
        <v>0</v>
      </c>
      <c r="Q798" s="158" t="s">
        <v>60</v>
      </c>
      <c r="R798" s="116">
        <f>IFERROR(VLOOKUP($B798,[5]MEX!$B$51:$S$1084,17,0),0)</f>
        <v>0</v>
      </c>
      <c r="S798" s="116">
        <f>IFERROR(VLOOKUP($B798,[5]MEX!$B$51:$S$1084,18,0),0)</f>
        <v>0</v>
      </c>
      <c r="T798" s="114">
        <v>0</v>
      </c>
      <c r="U798" s="114">
        <v>0</v>
      </c>
      <c r="V798" s="114">
        <v>0</v>
      </c>
      <c r="W798" s="114">
        <v>0</v>
      </c>
      <c r="X798" s="114">
        <v>0</v>
      </c>
      <c r="Y798" s="114">
        <v>0</v>
      </c>
      <c r="Z798" s="114">
        <v>0</v>
      </c>
      <c r="AA798" s="114">
        <v>0</v>
      </c>
      <c r="AB798" s="114">
        <f t="shared" si="570"/>
        <v>0</v>
      </c>
      <c r="AC798" s="114">
        <f t="shared" si="570"/>
        <v>0</v>
      </c>
      <c r="AD798" s="114">
        <f t="shared" si="539"/>
        <v>0</v>
      </c>
      <c r="AE798" s="114">
        <v>0</v>
      </c>
      <c r="AF798" s="114">
        <v>0</v>
      </c>
      <c r="AG798" s="114">
        <f t="shared" si="540"/>
        <v>0</v>
      </c>
      <c r="AH798" s="114">
        <v>0</v>
      </c>
      <c r="AI798" s="114">
        <v>0</v>
      </c>
      <c r="AJ798" s="114">
        <f t="shared" si="541"/>
        <v>0</v>
      </c>
      <c r="AK798" s="114">
        <v>0</v>
      </c>
      <c r="AL798" s="114">
        <v>0</v>
      </c>
      <c r="AM798" s="114">
        <f t="shared" si="542"/>
        <v>0</v>
      </c>
      <c r="AN798" s="114">
        <v>0</v>
      </c>
      <c r="AO798" s="114">
        <v>0</v>
      </c>
      <c r="AP798" s="114">
        <f t="shared" si="543"/>
        <v>0</v>
      </c>
      <c r="AQ798" s="114">
        <f t="shared" si="571"/>
        <v>0</v>
      </c>
      <c r="AR798" s="114">
        <f t="shared" si="571"/>
        <v>0</v>
      </c>
      <c r="AS798" s="114">
        <f t="shared" si="544"/>
        <v>0</v>
      </c>
      <c r="AT798" s="114">
        <f t="shared" si="572"/>
        <v>0</v>
      </c>
      <c r="AU798" s="114">
        <f t="shared" si="572"/>
        <v>0</v>
      </c>
      <c r="AV798" s="114">
        <v>0</v>
      </c>
      <c r="AW798" s="114">
        <v>0</v>
      </c>
      <c r="AX798" s="114">
        <v>0</v>
      </c>
      <c r="AY798" s="114">
        <v>0</v>
      </c>
      <c r="AZ798" s="114">
        <f t="shared" si="548"/>
        <v>0</v>
      </c>
      <c r="BA798" s="114">
        <f t="shared" si="548"/>
        <v>0</v>
      </c>
    </row>
    <row r="799" spans="2:53" ht="29.25" hidden="1">
      <c r="B799" s="73" t="str">
        <f t="shared" si="573"/>
        <v>3713500051005158</v>
      </c>
      <c r="C799" s="111">
        <v>2023</v>
      </c>
      <c r="D799" s="111">
        <v>15</v>
      </c>
      <c r="E799" s="111">
        <v>3</v>
      </c>
      <c r="F799" s="111">
        <v>7</v>
      </c>
      <c r="G799" s="111">
        <v>13</v>
      </c>
      <c r="H799" s="111">
        <v>5000</v>
      </c>
      <c r="I799" s="111">
        <v>5100</v>
      </c>
      <c r="J799" s="111">
        <v>515</v>
      </c>
      <c r="K799" s="112">
        <v>8</v>
      </c>
      <c r="L799" s="112"/>
      <c r="M799" s="113" t="s">
        <v>599</v>
      </c>
      <c r="N799" s="114">
        <f>IFERROR(VLOOKUP($B799,[5]MEX!$B$51:$S$1084,13,0),0)</f>
        <v>0</v>
      </c>
      <c r="O799" s="114">
        <f>IFERROR(VLOOKUP($B799,[5]MEX!$B$51:$S$1084,14,0),0)</f>
        <v>0</v>
      </c>
      <c r="P799" s="114">
        <f t="shared" si="561"/>
        <v>0</v>
      </c>
      <c r="Q799" s="158" t="s">
        <v>60</v>
      </c>
      <c r="R799" s="116">
        <f>IFERROR(VLOOKUP($B799,[5]MEX!$B$51:$S$1084,17,0),0)</f>
        <v>0</v>
      </c>
      <c r="S799" s="116">
        <f>IFERROR(VLOOKUP($B799,[5]MEX!$B$51:$S$1084,18,0),0)</f>
        <v>0</v>
      </c>
      <c r="T799" s="114">
        <v>0</v>
      </c>
      <c r="U799" s="114">
        <v>0</v>
      </c>
      <c r="V799" s="114">
        <v>0</v>
      </c>
      <c r="W799" s="114">
        <v>0</v>
      </c>
      <c r="X799" s="114">
        <v>0</v>
      </c>
      <c r="Y799" s="114">
        <v>0</v>
      </c>
      <c r="Z799" s="114">
        <v>0</v>
      </c>
      <c r="AA799" s="114">
        <v>0</v>
      </c>
      <c r="AB799" s="114">
        <f t="shared" si="570"/>
        <v>0</v>
      </c>
      <c r="AC799" s="114">
        <f t="shared" si="570"/>
        <v>0</v>
      </c>
      <c r="AD799" s="114">
        <f t="shared" si="539"/>
        <v>0</v>
      </c>
      <c r="AE799" s="114">
        <v>0</v>
      </c>
      <c r="AF799" s="114">
        <v>0</v>
      </c>
      <c r="AG799" s="114">
        <f t="shared" si="540"/>
        <v>0</v>
      </c>
      <c r="AH799" s="114">
        <v>0</v>
      </c>
      <c r="AI799" s="114">
        <v>0</v>
      </c>
      <c r="AJ799" s="114">
        <f t="shared" si="541"/>
        <v>0</v>
      </c>
      <c r="AK799" s="114">
        <v>0</v>
      </c>
      <c r="AL799" s="114">
        <v>0</v>
      </c>
      <c r="AM799" s="114">
        <f t="shared" si="542"/>
        <v>0</v>
      </c>
      <c r="AN799" s="114">
        <v>0</v>
      </c>
      <c r="AO799" s="114">
        <v>0</v>
      </c>
      <c r="AP799" s="114">
        <f t="shared" si="543"/>
        <v>0</v>
      </c>
      <c r="AQ799" s="114">
        <f t="shared" si="571"/>
        <v>0</v>
      </c>
      <c r="AR799" s="114">
        <f t="shared" si="571"/>
        <v>0</v>
      </c>
      <c r="AS799" s="114">
        <f t="shared" si="544"/>
        <v>0</v>
      </c>
      <c r="AT799" s="114">
        <f t="shared" si="572"/>
        <v>0</v>
      </c>
      <c r="AU799" s="114">
        <f t="shared" si="572"/>
        <v>0</v>
      </c>
      <c r="AV799" s="114">
        <v>0</v>
      </c>
      <c r="AW799" s="114">
        <v>0</v>
      </c>
      <c r="AX799" s="114">
        <v>0</v>
      </c>
      <c r="AY799" s="114">
        <v>0</v>
      </c>
      <c r="AZ799" s="114">
        <f t="shared" si="548"/>
        <v>0</v>
      </c>
      <c r="BA799" s="114">
        <f t="shared" si="548"/>
        <v>0</v>
      </c>
    </row>
    <row r="800" spans="2:53" ht="29.25" hidden="1">
      <c r="B800" s="73" t="str">
        <f t="shared" si="573"/>
        <v>3713500051005159</v>
      </c>
      <c r="C800" s="111">
        <v>2023</v>
      </c>
      <c r="D800" s="111">
        <v>15</v>
      </c>
      <c r="E800" s="111">
        <v>3</v>
      </c>
      <c r="F800" s="111">
        <v>7</v>
      </c>
      <c r="G800" s="111">
        <v>13</v>
      </c>
      <c r="H800" s="111">
        <v>5000</v>
      </c>
      <c r="I800" s="111">
        <v>5100</v>
      </c>
      <c r="J800" s="111">
        <v>515</v>
      </c>
      <c r="K800" s="112">
        <v>9</v>
      </c>
      <c r="L800" s="112"/>
      <c r="M800" s="134" t="s">
        <v>600</v>
      </c>
      <c r="N800" s="114">
        <f>IFERROR(VLOOKUP($B800,[5]MEX!$B$51:$S$1084,13,0),0)</f>
        <v>0</v>
      </c>
      <c r="O800" s="114">
        <f>IFERROR(VLOOKUP($B800,[5]MEX!$B$51:$S$1084,14,0),0)</f>
        <v>0</v>
      </c>
      <c r="P800" s="114">
        <f t="shared" si="561"/>
        <v>0</v>
      </c>
      <c r="Q800" s="158" t="s">
        <v>60</v>
      </c>
      <c r="R800" s="116">
        <f>IFERROR(VLOOKUP($B800,[5]MEX!$B$51:$S$1084,17,0),0)</f>
        <v>0</v>
      </c>
      <c r="S800" s="116">
        <f>IFERROR(VLOOKUP($B800,[5]MEX!$B$51:$S$1084,18,0),0)</f>
        <v>0</v>
      </c>
      <c r="T800" s="114">
        <v>0</v>
      </c>
      <c r="U800" s="114">
        <v>0</v>
      </c>
      <c r="V800" s="114">
        <v>0</v>
      </c>
      <c r="W800" s="114">
        <v>0</v>
      </c>
      <c r="X800" s="114">
        <v>0</v>
      </c>
      <c r="Y800" s="114">
        <v>0</v>
      </c>
      <c r="Z800" s="114">
        <v>0</v>
      </c>
      <c r="AA800" s="114">
        <v>0</v>
      </c>
      <c r="AB800" s="114">
        <f t="shared" si="570"/>
        <v>0</v>
      </c>
      <c r="AC800" s="114">
        <f t="shared" si="570"/>
        <v>0</v>
      </c>
      <c r="AD800" s="114">
        <f t="shared" si="539"/>
        <v>0</v>
      </c>
      <c r="AE800" s="114">
        <v>0</v>
      </c>
      <c r="AF800" s="114">
        <v>0</v>
      </c>
      <c r="AG800" s="114">
        <f t="shared" si="540"/>
        <v>0</v>
      </c>
      <c r="AH800" s="114">
        <v>0</v>
      </c>
      <c r="AI800" s="114">
        <v>0</v>
      </c>
      <c r="AJ800" s="114">
        <f t="shared" si="541"/>
        <v>0</v>
      </c>
      <c r="AK800" s="114">
        <v>0</v>
      </c>
      <c r="AL800" s="114">
        <v>0</v>
      </c>
      <c r="AM800" s="114">
        <f t="shared" si="542"/>
        <v>0</v>
      </c>
      <c r="AN800" s="114">
        <v>0</v>
      </c>
      <c r="AO800" s="114">
        <v>0</v>
      </c>
      <c r="AP800" s="114">
        <f t="shared" si="543"/>
        <v>0</v>
      </c>
      <c r="AQ800" s="114">
        <f t="shared" si="571"/>
        <v>0</v>
      </c>
      <c r="AR800" s="114">
        <f t="shared" si="571"/>
        <v>0</v>
      </c>
      <c r="AS800" s="114">
        <f t="shared" si="544"/>
        <v>0</v>
      </c>
      <c r="AT800" s="114">
        <f t="shared" si="572"/>
        <v>0</v>
      </c>
      <c r="AU800" s="114">
        <f t="shared" si="572"/>
        <v>0</v>
      </c>
      <c r="AV800" s="114">
        <v>0</v>
      </c>
      <c r="AW800" s="114">
        <v>0</v>
      </c>
      <c r="AX800" s="114">
        <v>0</v>
      </c>
      <c r="AY800" s="114">
        <v>0</v>
      </c>
      <c r="AZ800" s="114">
        <f t="shared" si="548"/>
        <v>0</v>
      </c>
      <c r="BA800" s="114">
        <f t="shared" si="548"/>
        <v>0</v>
      </c>
    </row>
    <row r="801" spans="2:53" ht="29.25" hidden="1">
      <c r="B801" s="73" t="str">
        <f t="shared" si="573"/>
        <v>37135000510051510</v>
      </c>
      <c r="C801" s="111">
        <v>2023</v>
      </c>
      <c r="D801" s="111">
        <v>15</v>
      </c>
      <c r="E801" s="111">
        <v>3</v>
      </c>
      <c r="F801" s="111">
        <v>7</v>
      </c>
      <c r="G801" s="111">
        <v>13</v>
      </c>
      <c r="H801" s="111">
        <v>5000</v>
      </c>
      <c r="I801" s="111">
        <v>5100</v>
      </c>
      <c r="J801" s="111">
        <v>515</v>
      </c>
      <c r="K801" s="112">
        <v>10</v>
      </c>
      <c r="L801" s="112"/>
      <c r="M801" s="113" t="s">
        <v>601</v>
      </c>
      <c r="N801" s="114">
        <f>IFERROR(VLOOKUP($B801,[5]MEX!$B$51:$S$1084,13,0),0)</f>
        <v>0</v>
      </c>
      <c r="O801" s="114">
        <f>IFERROR(VLOOKUP($B801,[5]MEX!$B$51:$S$1084,14,0),0)</f>
        <v>0</v>
      </c>
      <c r="P801" s="114">
        <f t="shared" si="561"/>
        <v>0</v>
      </c>
      <c r="Q801" s="158" t="s">
        <v>60</v>
      </c>
      <c r="R801" s="116">
        <f>IFERROR(VLOOKUP($B801,[5]MEX!$B$51:$S$1084,17,0),0)</f>
        <v>0</v>
      </c>
      <c r="S801" s="116">
        <f>IFERROR(VLOOKUP($B801,[5]MEX!$B$51:$S$1084,18,0),0)</f>
        <v>0</v>
      </c>
      <c r="T801" s="114">
        <v>0</v>
      </c>
      <c r="U801" s="114">
        <v>0</v>
      </c>
      <c r="V801" s="114">
        <v>0</v>
      </c>
      <c r="W801" s="114">
        <v>0</v>
      </c>
      <c r="X801" s="114">
        <v>0</v>
      </c>
      <c r="Y801" s="114">
        <v>0</v>
      </c>
      <c r="Z801" s="114">
        <v>0</v>
      </c>
      <c r="AA801" s="114">
        <v>0</v>
      </c>
      <c r="AB801" s="114">
        <f t="shared" si="570"/>
        <v>0</v>
      </c>
      <c r="AC801" s="114">
        <f t="shared" si="570"/>
        <v>0</v>
      </c>
      <c r="AD801" s="114">
        <f t="shared" si="539"/>
        <v>0</v>
      </c>
      <c r="AE801" s="114">
        <v>0</v>
      </c>
      <c r="AF801" s="114">
        <v>0</v>
      </c>
      <c r="AG801" s="114">
        <f t="shared" si="540"/>
        <v>0</v>
      </c>
      <c r="AH801" s="114">
        <v>0</v>
      </c>
      <c r="AI801" s="114">
        <v>0</v>
      </c>
      <c r="AJ801" s="114">
        <f t="shared" si="541"/>
        <v>0</v>
      </c>
      <c r="AK801" s="114">
        <v>0</v>
      </c>
      <c r="AL801" s="114">
        <v>0</v>
      </c>
      <c r="AM801" s="114">
        <f t="shared" si="542"/>
        <v>0</v>
      </c>
      <c r="AN801" s="114">
        <v>0</v>
      </c>
      <c r="AO801" s="114">
        <v>0</v>
      </c>
      <c r="AP801" s="114">
        <f t="shared" si="543"/>
        <v>0</v>
      </c>
      <c r="AQ801" s="114">
        <f t="shared" si="571"/>
        <v>0</v>
      </c>
      <c r="AR801" s="114">
        <f t="shared" si="571"/>
        <v>0</v>
      </c>
      <c r="AS801" s="114">
        <f t="shared" si="544"/>
        <v>0</v>
      </c>
      <c r="AT801" s="114">
        <f t="shared" si="572"/>
        <v>0</v>
      </c>
      <c r="AU801" s="114">
        <f t="shared" si="572"/>
        <v>0</v>
      </c>
      <c r="AV801" s="114">
        <v>0</v>
      </c>
      <c r="AW801" s="114">
        <v>0</v>
      </c>
      <c r="AX801" s="114">
        <v>0</v>
      </c>
      <c r="AY801" s="114">
        <v>0</v>
      </c>
      <c r="AZ801" s="114">
        <f t="shared" si="548"/>
        <v>0</v>
      </c>
      <c r="BA801" s="114">
        <f t="shared" si="548"/>
        <v>0</v>
      </c>
    </row>
    <row r="802" spans="2:53" ht="29.25" hidden="1">
      <c r="B802" s="73" t="str">
        <f t="shared" si="573"/>
        <v>37135000510051511</v>
      </c>
      <c r="C802" s="111">
        <v>2023</v>
      </c>
      <c r="D802" s="111">
        <v>15</v>
      </c>
      <c r="E802" s="111">
        <v>3</v>
      </c>
      <c r="F802" s="111">
        <v>7</v>
      </c>
      <c r="G802" s="111">
        <v>13</v>
      </c>
      <c r="H802" s="111">
        <v>5000</v>
      </c>
      <c r="I802" s="111">
        <v>5100</v>
      </c>
      <c r="J802" s="111">
        <v>515</v>
      </c>
      <c r="K802" s="112">
        <v>11</v>
      </c>
      <c r="L802" s="112"/>
      <c r="M802" s="113" t="s">
        <v>187</v>
      </c>
      <c r="N802" s="114">
        <f>IFERROR(VLOOKUP($B802,[5]MEX!$B$51:$S$1084,13,0),0)</f>
        <v>0</v>
      </c>
      <c r="O802" s="114">
        <f>IFERROR(VLOOKUP($B802,[5]MEX!$B$51:$S$1084,14,0),0)</f>
        <v>0</v>
      </c>
      <c r="P802" s="114">
        <f t="shared" si="561"/>
        <v>0</v>
      </c>
      <c r="Q802" s="158" t="s">
        <v>60</v>
      </c>
      <c r="R802" s="116">
        <f>IFERROR(VLOOKUP($B802,[5]MEX!$B$51:$S$1084,17,0),0)</f>
        <v>0</v>
      </c>
      <c r="S802" s="116">
        <f>IFERROR(VLOOKUP($B802,[5]MEX!$B$51:$S$1084,18,0),0)</f>
        <v>0</v>
      </c>
      <c r="T802" s="114">
        <v>0</v>
      </c>
      <c r="U802" s="114">
        <v>0</v>
      </c>
      <c r="V802" s="114">
        <v>0</v>
      </c>
      <c r="W802" s="114">
        <v>0</v>
      </c>
      <c r="X802" s="114">
        <v>0</v>
      </c>
      <c r="Y802" s="114">
        <v>0</v>
      </c>
      <c r="Z802" s="114">
        <v>0</v>
      </c>
      <c r="AA802" s="114">
        <v>0</v>
      </c>
      <c r="AB802" s="114">
        <f t="shared" si="570"/>
        <v>0</v>
      </c>
      <c r="AC802" s="114">
        <f t="shared" si="570"/>
        <v>0</v>
      </c>
      <c r="AD802" s="114">
        <f t="shared" si="539"/>
        <v>0</v>
      </c>
      <c r="AE802" s="114">
        <v>0</v>
      </c>
      <c r="AF802" s="114">
        <v>0</v>
      </c>
      <c r="AG802" s="114">
        <f t="shared" si="540"/>
        <v>0</v>
      </c>
      <c r="AH802" s="114">
        <v>0</v>
      </c>
      <c r="AI802" s="114">
        <v>0</v>
      </c>
      <c r="AJ802" s="114">
        <f t="shared" si="541"/>
        <v>0</v>
      </c>
      <c r="AK802" s="114">
        <v>0</v>
      </c>
      <c r="AL802" s="114">
        <v>0</v>
      </c>
      <c r="AM802" s="114">
        <f t="shared" si="542"/>
        <v>0</v>
      </c>
      <c r="AN802" s="114">
        <v>0</v>
      </c>
      <c r="AO802" s="114">
        <v>0</v>
      </c>
      <c r="AP802" s="114">
        <f t="shared" si="543"/>
        <v>0</v>
      </c>
      <c r="AQ802" s="114">
        <f t="shared" si="571"/>
        <v>0</v>
      </c>
      <c r="AR802" s="114">
        <f t="shared" si="571"/>
        <v>0</v>
      </c>
      <c r="AS802" s="114">
        <f t="shared" si="544"/>
        <v>0</v>
      </c>
      <c r="AT802" s="114">
        <f t="shared" si="572"/>
        <v>0</v>
      </c>
      <c r="AU802" s="114">
        <f t="shared" si="572"/>
        <v>0</v>
      </c>
      <c r="AV802" s="114">
        <v>0</v>
      </c>
      <c r="AW802" s="114">
        <v>0</v>
      </c>
      <c r="AX802" s="114">
        <v>0</v>
      </c>
      <c r="AY802" s="114">
        <v>0</v>
      </c>
      <c r="AZ802" s="114">
        <f t="shared" si="548"/>
        <v>0</v>
      </c>
      <c r="BA802" s="114">
        <f t="shared" si="548"/>
        <v>0</v>
      </c>
    </row>
    <row r="803" spans="2:53" ht="29.25" hidden="1">
      <c r="B803" s="73" t="str">
        <f t="shared" si="573"/>
        <v>37135000510051512</v>
      </c>
      <c r="C803" s="111">
        <v>2023</v>
      </c>
      <c r="D803" s="111">
        <v>15</v>
      </c>
      <c r="E803" s="111">
        <v>3</v>
      </c>
      <c r="F803" s="111">
        <v>7</v>
      </c>
      <c r="G803" s="111">
        <v>13</v>
      </c>
      <c r="H803" s="111">
        <v>5000</v>
      </c>
      <c r="I803" s="111">
        <v>5100</v>
      </c>
      <c r="J803" s="111">
        <v>515</v>
      </c>
      <c r="K803" s="112">
        <v>12</v>
      </c>
      <c r="L803" s="112"/>
      <c r="M803" s="113" t="s">
        <v>602</v>
      </c>
      <c r="N803" s="114">
        <f>IFERROR(VLOOKUP($B803,[5]MEX!$B$51:$S$1084,13,0),0)</f>
        <v>0</v>
      </c>
      <c r="O803" s="114">
        <f>IFERROR(VLOOKUP($B803,[5]MEX!$B$51:$S$1084,14,0),0)</f>
        <v>0</v>
      </c>
      <c r="P803" s="114">
        <f t="shared" si="561"/>
        <v>0</v>
      </c>
      <c r="Q803" s="158" t="s">
        <v>60</v>
      </c>
      <c r="R803" s="116">
        <f>IFERROR(VLOOKUP($B803,[5]MEX!$B$51:$S$1084,17,0),0)</f>
        <v>0</v>
      </c>
      <c r="S803" s="116">
        <f>IFERROR(VLOOKUP($B803,[5]MEX!$B$51:$S$1084,18,0),0)</f>
        <v>0</v>
      </c>
      <c r="T803" s="114">
        <v>0</v>
      </c>
      <c r="U803" s="114">
        <v>0</v>
      </c>
      <c r="V803" s="114">
        <v>0</v>
      </c>
      <c r="W803" s="114">
        <v>0</v>
      </c>
      <c r="X803" s="114">
        <v>0</v>
      </c>
      <c r="Y803" s="114">
        <v>0</v>
      </c>
      <c r="Z803" s="114">
        <v>0</v>
      </c>
      <c r="AA803" s="114">
        <v>0</v>
      </c>
      <c r="AB803" s="114">
        <f t="shared" si="570"/>
        <v>0</v>
      </c>
      <c r="AC803" s="114">
        <f t="shared" si="570"/>
        <v>0</v>
      </c>
      <c r="AD803" s="114">
        <f t="shared" si="539"/>
        <v>0</v>
      </c>
      <c r="AE803" s="114">
        <v>0</v>
      </c>
      <c r="AF803" s="114">
        <v>0</v>
      </c>
      <c r="AG803" s="114">
        <f t="shared" si="540"/>
        <v>0</v>
      </c>
      <c r="AH803" s="114">
        <v>0</v>
      </c>
      <c r="AI803" s="114">
        <v>0</v>
      </c>
      <c r="AJ803" s="114">
        <f t="shared" si="541"/>
        <v>0</v>
      </c>
      <c r="AK803" s="114">
        <v>0</v>
      </c>
      <c r="AL803" s="114">
        <v>0</v>
      </c>
      <c r="AM803" s="114">
        <f t="shared" si="542"/>
        <v>0</v>
      </c>
      <c r="AN803" s="114">
        <v>0</v>
      </c>
      <c r="AO803" s="114">
        <v>0</v>
      </c>
      <c r="AP803" s="114">
        <f t="shared" si="543"/>
        <v>0</v>
      </c>
      <c r="AQ803" s="114">
        <f t="shared" si="571"/>
        <v>0</v>
      </c>
      <c r="AR803" s="114">
        <f t="shared" si="571"/>
        <v>0</v>
      </c>
      <c r="AS803" s="114">
        <f t="shared" si="544"/>
        <v>0</v>
      </c>
      <c r="AT803" s="114">
        <f t="shared" si="572"/>
        <v>0</v>
      </c>
      <c r="AU803" s="114">
        <f t="shared" si="572"/>
        <v>0</v>
      </c>
      <c r="AV803" s="114">
        <v>0</v>
      </c>
      <c r="AW803" s="114">
        <v>0</v>
      </c>
      <c r="AX803" s="114">
        <v>0</v>
      </c>
      <c r="AY803" s="114">
        <v>0</v>
      </c>
      <c r="AZ803" s="114">
        <f t="shared" si="548"/>
        <v>0</v>
      </c>
      <c r="BA803" s="114">
        <f t="shared" si="548"/>
        <v>0</v>
      </c>
    </row>
    <row r="804" spans="2:53" ht="29.25" hidden="1">
      <c r="B804" s="73" t="str">
        <f t="shared" si="573"/>
        <v>37135000510051513</v>
      </c>
      <c r="C804" s="111">
        <v>2023</v>
      </c>
      <c r="D804" s="111">
        <v>15</v>
      </c>
      <c r="E804" s="111">
        <v>3</v>
      </c>
      <c r="F804" s="111">
        <v>7</v>
      </c>
      <c r="G804" s="111">
        <v>13</v>
      </c>
      <c r="H804" s="111">
        <v>5000</v>
      </c>
      <c r="I804" s="111">
        <v>5100</v>
      </c>
      <c r="J804" s="111">
        <v>515</v>
      </c>
      <c r="K804" s="112">
        <v>13</v>
      </c>
      <c r="L804" s="112"/>
      <c r="M804" s="113" t="s">
        <v>603</v>
      </c>
      <c r="N804" s="114">
        <f>IFERROR(VLOOKUP($B804,[5]MEX!$B$51:$S$1084,13,0),0)</f>
        <v>0</v>
      </c>
      <c r="O804" s="114">
        <f>IFERROR(VLOOKUP($B804,[5]MEX!$B$51:$S$1084,14,0),0)</f>
        <v>0</v>
      </c>
      <c r="P804" s="114">
        <f t="shared" si="561"/>
        <v>0</v>
      </c>
      <c r="Q804" s="158" t="s">
        <v>60</v>
      </c>
      <c r="R804" s="116">
        <f>IFERROR(VLOOKUP($B804,[5]MEX!$B$51:$S$1084,17,0),0)</f>
        <v>0</v>
      </c>
      <c r="S804" s="116">
        <f>IFERROR(VLOOKUP($B804,[5]MEX!$B$51:$S$1084,18,0),0)</f>
        <v>0</v>
      </c>
      <c r="T804" s="114">
        <v>0</v>
      </c>
      <c r="U804" s="114">
        <v>0</v>
      </c>
      <c r="V804" s="114">
        <v>0</v>
      </c>
      <c r="W804" s="114">
        <v>0</v>
      </c>
      <c r="X804" s="114">
        <v>0</v>
      </c>
      <c r="Y804" s="114">
        <v>0</v>
      </c>
      <c r="Z804" s="114">
        <v>0</v>
      </c>
      <c r="AA804" s="114">
        <v>0</v>
      </c>
      <c r="AB804" s="114">
        <f t="shared" si="570"/>
        <v>0</v>
      </c>
      <c r="AC804" s="114">
        <f t="shared" si="570"/>
        <v>0</v>
      </c>
      <c r="AD804" s="114">
        <f t="shared" si="539"/>
        <v>0</v>
      </c>
      <c r="AE804" s="114">
        <v>0</v>
      </c>
      <c r="AF804" s="114">
        <v>0</v>
      </c>
      <c r="AG804" s="114">
        <f t="shared" si="540"/>
        <v>0</v>
      </c>
      <c r="AH804" s="114">
        <v>0</v>
      </c>
      <c r="AI804" s="114">
        <v>0</v>
      </c>
      <c r="AJ804" s="114">
        <f t="shared" si="541"/>
        <v>0</v>
      </c>
      <c r="AK804" s="114">
        <v>0</v>
      </c>
      <c r="AL804" s="114">
        <v>0</v>
      </c>
      <c r="AM804" s="114">
        <f t="shared" si="542"/>
        <v>0</v>
      </c>
      <c r="AN804" s="114">
        <v>0</v>
      </c>
      <c r="AO804" s="114">
        <v>0</v>
      </c>
      <c r="AP804" s="114">
        <f t="shared" si="543"/>
        <v>0</v>
      </c>
      <c r="AQ804" s="114">
        <f t="shared" si="571"/>
        <v>0</v>
      </c>
      <c r="AR804" s="114">
        <f t="shared" si="571"/>
        <v>0</v>
      </c>
      <c r="AS804" s="114">
        <f t="shared" si="544"/>
        <v>0</v>
      </c>
      <c r="AT804" s="114">
        <f t="shared" si="572"/>
        <v>0</v>
      </c>
      <c r="AU804" s="114">
        <f t="shared" si="572"/>
        <v>0</v>
      </c>
      <c r="AV804" s="114">
        <v>0</v>
      </c>
      <c r="AW804" s="114">
        <v>0</v>
      </c>
      <c r="AX804" s="114">
        <v>0</v>
      </c>
      <c r="AY804" s="114">
        <v>0</v>
      </c>
      <c r="AZ804" s="114">
        <f t="shared" si="548"/>
        <v>0</v>
      </c>
      <c r="BA804" s="114">
        <f t="shared" si="548"/>
        <v>0</v>
      </c>
    </row>
    <row r="805" spans="2:53" ht="29.25" hidden="1">
      <c r="B805" s="73" t="str">
        <f t="shared" si="573"/>
        <v>37135000510051514</v>
      </c>
      <c r="C805" s="111">
        <v>2023</v>
      </c>
      <c r="D805" s="111">
        <v>15</v>
      </c>
      <c r="E805" s="111">
        <v>3</v>
      </c>
      <c r="F805" s="111">
        <v>7</v>
      </c>
      <c r="G805" s="111">
        <v>13</v>
      </c>
      <c r="H805" s="111">
        <v>5000</v>
      </c>
      <c r="I805" s="111">
        <v>5100</v>
      </c>
      <c r="J805" s="111">
        <v>515</v>
      </c>
      <c r="K805" s="112">
        <v>14</v>
      </c>
      <c r="L805" s="112"/>
      <c r="M805" s="113" t="s">
        <v>604</v>
      </c>
      <c r="N805" s="114">
        <f>IFERROR(VLOOKUP($B805,[5]MEX!$B$51:$S$1084,13,0),0)</f>
        <v>0</v>
      </c>
      <c r="O805" s="114">
        <f>IFERROR(VLOOKUP($B805,[5]MEX!$B$51:$S$1084,14,0),0)</f>
        <v>0</v>
      </c>
      <c r="P805" s="114">
        <f t="shared" si="561"/>
        <v>0</v>
      </c>
      <c r="Q805" s="158" t="s">
        <v>60</v>
      </c>
      <c r="R805" s="116">
        <f>IFERROR(VLOOKUP($B805,[5]MEX!$B$51:$S$1084,17,0),0)</f>
        <v>0</v>
      </c>
      <c r="S805" s="116">
        <f>IFERROR(VLOOKUP($B805,[5]MEX!$B$51:$S$1084,18,0),0)</f>
        <v>0</v>
      </c>
      <c r="T805" s="114">
        <v>0</v>
      </c>
      <c r="U805" s="114">
        <v>0</v>
      </c>
      <c r="V805" s="114">
        <v>0</v>
      </c>
      <c r="W805" s="114">
        <v>0</v>
      </c>
      <c r="X805" s="114">
        <v>0</v>
      </c>
      <c r="Y805" s="114">
        <v>0</v>
      </c>
      <c r="Z805" s="114">
        <v>0</v>
      </c>
      <c r="AA805" s="114">
        <v>0</v>
      </c>
      <c r="AB805" s="114">
        <f t="shared" si="570"/>
        <v>0</v>
      </c>
      <c r="AC805" s="114">
        <f t="shared" si="570"/>
        <v>0</v>
      </c>
      <c r="AD805" s="114">
        <f t="shared" si="539"/>
        <v>0</v>
      </c>
      <c r="AE805" s="114">
        <v>0</v>
      </c>
      <c r="AF805" s="114">
        <v>0</v>
      </c>
      <c r="AG805" s="114">
        <f t="shared" si="540"/>
        <v>0</v>
      </c>
      <c r="AH805" s="114">
        <v>0</v>
      </c>
      <c r="AI805" s="114">
        <v>0</v>
      </c>
      <c r="AJ805" s="114">
        <f t="shared" si="541"/>
        <v>0</v>
      </c>
      <c r="AK805" s="114">
        <v>0</v>
      </c>
      <c r="AL805" s="114">
        <v>0</v>
      </c>
      <c r="AM805" s="114">
        <f t="shared" si="542"/>
        <v>0</v>
      </c>
      <c r="AN805" s="114">
        <v>0</v>
      </c>
      <c r="AO805" s="114">
        <v>0</v>
      </c>
      <c r="AP805" s="114">
        <f t="shared" si="543"/>
        <v>0</v>
      </c>
      <c r="AQ805" s="114">
        <f t="shared" si="571"/>
        <v>0</v>
      </c>
      <c r="AR805" s="114">
        <f t="shared" si="571"/>
        <v>0</v>
      </c>
      <c r="AS805" s="114">
        <f t="shared" si="544"/>
        <v>0</v>
      </c>
      <c r="AT805" s="114">
        <f t="shared" si="572"/>
        <v>0</v>
      </c>
      <c r="AU805" s="114">
        <f t="shared" si="572"/>
        <v>0</v>
      </c>
      <c r="AV805" s="114">
        <v>0</v>
      </c>
      <c r="AW805" s="114">
        <v>0</v>
      </c>
      <c r="AX805" s="114">
        <v>0</v>
      </c>
      <c r="AY805" s="114">
        <v>0</v>
      </c>
      <c r="AZ805" s="114">
        <f t="shared" si="548"/>
        <v>0</v>
      </c>
      <c r="BA805" s="114">
        <f t="shared" si="548"/>
        <v>0</v>
      </c>
    </row>
    <row r="806" spans="2:53" ht="29.25" hidden="1">
      <c r="B806" s="73" t="str">
        <f t="shared" si="573"/>
        <v>37135000510051515</v>
      </c>
      <c r="C806" s="111">
        <v>2023</v>
      </c>
      <c r="D806" s="111">
        <v>15</v>
      </c>
      <c r="E806" s="111">
        <v>3</v>
      </c>
      <c r="F806" s="111">
        <v>7</v>
      </c>
      <c r="G806" s="111">
        <v>13</v>
      </c>
      <c r="H806" s="111">
        <v>5000</v>
      </c>
      <c r="I806" s="111">
        <v>5100</v>
      </c>
      <c r="J806" s="111">
        <v>515</v>
      </c>
      <c r="K806" s="112">
        <v>15</v>
      </c>
      <c r="L806" s="112"/>
      <c r="M806" s="113" t="s">
        <v>192</v>
      </c>
      <c r="N806" s="114">
        <f>IFERROR(VLOOKUP($B806,[5]MEX!$B$51:$S$1084,13,0),0)</f>
        <v>0</v>
      </c>
      <c r="O806" s="114">
        <f>IFERROR(VLOOKUP($B806,[5]MEX!$B$51:$S$1084,14,0),0)</f>
        <v>0</v>
      </c>
      <c r="P806" s="114">
        <f t="shared" si="561"/>
        <v>0</v>
      </c>
      <c r="Q806" s="158" t="s">
        <v>60</v>
      </c>
      <c r="R806" s="116">
        <f>IFERROR(VLOOKUP($B806,[5]MEX!$B$51:$S$1084,17,0),0)</f>
        <v>0</v>
      </c>
      <c r="S806" s="116">
        <f>IFERROR(VLOOKUP($B806,[5]MEX!$B$51:$S$1084,18,0),0)</f>
        <v>0</v>
      </c>
      <c r="T806" s="114">
        <v>0</v>
      </c>
      <c r="U806" s="114">
        <v>0</v>
      </c>
      <c r="V806" s="114">
        <v>0</v>
      </c>
      <c r="W806" s="114">
        <v>0</v>
      </c>
      <c r="X806" s="114">
        <v>0</v>
      </c>
      <c r="Y806" s="114">
        <v>0</v>
      </c>
      <c r="Z806" s="114">
        <v>0</v>
      </c>
      <c r="AA806" s="114">
        <v>0</v>
      </c>
      <c r="AB806" s="114">
        <f t="shared" si="570"/>
        <v>0</v>
      </c>
      <c r="AC806" s="114">
        <f t="shared" si="570"/>
        <v>0</v>
      </c>
      <c r="AD806" s="114">
        <f t="shared" si="539"/>
        <v>0</v>
      </c>
      <c r="AE806" s="114">
        <v>0</v>
      </c>
      <c r="AF806" s="114">
        <v>0</v>
      </c>
      <c r="AG806" s="114">
        <f t="shared" si="540"/>
        <v>0</v>
      </c>
      <c r="AH806" s="114">
        <v>0</v>
      </c>
      <c r="AI806" s="114">
        <v>0</v>
      </c>
      <c r="AJ806" s="114">
        <f t="shared" si="541"/>
        <v>0</v>
      </c>
      <c r="AK806" s="114">
        <v>0</v>
      </c>
      <c r="AL806" s="114">
        <v>0</v>
      </c>
      <c r="AM806" s="114">
        <f t="shared" si="542"/>
        <v>0</v>
      </c>
      <c r="AN806" s="114">
        <v>0</v>
      </c>
      <c r="AO806" s="114">
        <v>0</v>
      </c>
      <c r="AP806" s="114">
        <f t="shared" si="543"/>
        <v>0</v>
      </c>
      <c r="AQ806" s="114">
        <f t="shared" si="571"/>
        <v>0</v>
      </c>
      <c r="AR806" s="114">
        <f t="shared" si="571"/>
        <v>0</v>
      </c>
      <c r="AS806" s="114">
        <f t="shared" si="544"/>
        <v>0</v>
      </c>
      <c r="AT806" s="114">
        <f t="shared" si="572"/>
        <v>0</v>
      </c>
      <c r="AU806" s="114">
        <f t="shared" si="572"/>
        <v>0</v>
      </c>
      <c r="AV806" s="114">
        <v>0</v>
      </c>
      <c r="AW806" s="114">
        <v>0</v>
      </c>
      <c r="AX806" s="114">
        <v>0</v>
      </c>
      <c r="AY806" s="114">
        <v>0</v>
      </c>
      <c r="AZ806" s="114">
        <f t="shared" si="548"/>
        <v>0</v>
      </c>
      <c r="BA806" s="114">
        <f t="shared" si="548"/>
        <v>0</v>
      </c>
    </row>
    <row r="807" spans="2:53" ht="29.25" hidden="1">
      <c r="B807" s="73" t="str">
        <f t="shared" si="573"/>
        <v>371350005100519</v>
      </c>
      <c r="C807" s="105">
        <v>2023</v>
      </c>
      <c r="D807" s="105">
        <v>15</v>
      </c>
      <c r="E807" s="105">
        <v>3</v>
      </c>
      <c r="F807" s="105">
        <v>7</v>
      </c>
      <c r="G807" s="105">
        <v>13</v>
      </c>
      <c r="H807" s="105">
        <v>5000</v>
      </c>
      <c r="I807" s="105">
        <v>5100</v>
      </c>
      <c r="J807" s="105">
        <v>519</v>
      </c>
      <c r="K807" s="106"/>
      <c r="L807" s="106"/>
      <c r="M807" s="199" t="s">
        <v>193</v>
      </c>
      <c r="N807" s="200">
        <f>SUM(N808:N814)</f>
        <v>0</v>
      </c>
      <c r="O807" s="200">
        <f>SUM(O808:O814)</f>
        <v>0</v>
      </c>
      <c r="P807" s="200">
        <f t="shared" si="561"/>
        <v>0</v>
      </c>
      <c r="Q807" s="213" t="s">
        <v>46</v>
      </c>
      <c r="R807" s="214"/>
      <c r="S807" s="214"/>
      <c r="T807" s="200">
        <f>SUM(T808:T814)</f>
        <v>0</v>
      </c>
      <c r="U807" s="200">
        <f t="shared" ref="U807:AC807" si="574">SUM(U808:U814)</f>
        <v>0</v>
      </c>
      <c r="V807" s="200">
        <f t="shared" si="574"/>
        <v>0</v>
      </c>
      <c r="W807" s="200">
        <f t="shared" si="574"/>
        <v>0</v>
      </c>
      <c r="X807" s="200">
        <f t="shared" si="574"/>
        <v>0</v>
      </c>
      <c r="Y807" s="200">
        <f t="shared" si="574"/>
        <v>0</v>
      </c>
      <c r="Z807" s="200">
        <f t="shared" si="574"/>
        <v>0</v>
      </c>
      <c r="AA807" s="200">
        <f t="shared" si="574"/>
        <v>0</v>
      </c>
      <c r="AB807" s="200">
        <f t="shared" si="574"/>
        <v>0</v>
      </c>
      <c r="AC807" s="200">
        <f t="shared" si="574"/>
        <v>0</v>
      </c>
      <c r="AD807" s="200">
        <f t="shared" si="539"/>
        <v>0</v>
      </c>
      <c r="AE807" s="200">
        <f>SUM(AE808:AE814)</f>
        <v>0</v>
      </c>
      <c r="AF807" s="200">
        <f>SUM(AF808:AF814)</f>
        <v>0</v>
      </c>
      <c r="AG807" s="200">
        <f t="shared" si="540"/>
        <v>0</v>
      </c>
      <c r="AH807" s="200">
        <f>SUM(AH808:AH814)</f>
        <v>0</v>
      </c>
      <c r="AI807" s="200">
        <f>SUM(AI808:AI814)</f>
        <v>0</v>
      </c>
      <c r="AJ807" s="200">
        <f t="shared" si="541"/>
        <v>0</v>
      </c>
      <c r="AK807" s="200">
        <f>SUM(AK808:AK814)</f>
        <v>0</v>
      </c>
      <c r="AL807" s="200">
        <f>SUM(AL808:AL814)</f>
        <v>0</v>
      </c>
      <c r="AM807" s="200">
        <f t="shared" si="542"/>
        <v>0</v>
      </c>
      <c r="AN807" s="200">
        <f>SUM(AN808:AN814)</f>
        <v>0</v>
      </c>
      <c r="AO807" s="200">
        <f>SUM(AO808:AO814)</f>
        <v>0</v>
      </c>
      <c r="AP807" s="200">
        <f t="shared" si="543"/>
        <v>0</v>
      </c>
      <c r="AQ807" s="200">
        <f>SUM(AQ808:AQ814)</f>
        <v>0</v>
      </c>
      <c r="AR807" s="200">
        <f>SUM(AR808:AR814)</f>
        <v>0</v>
      </c>
      <c r="AS807" s="200">
        <f t="shared" si="544"/>
        <v>0</v>
      </c>
      <c r="AT807" s="200"/>
      <c r="AU807" s="200"/>
      <c r="AV807" s="200"/>
      <c r="AW807" s="200"/>
      <c r="AX807" s="200"/>
      <c r="AY807" s="200"/>
      <c r="AZ807" s="200"/>
      <c r="BA807" s="200"/>
    </row>
    <row r="808" spans="2:53" ht="29.25" hidden="1">
      <c r="B808" s="73" t="str">
        <f t="shared" si="573"/>
        <v>3713500051005191</v>
      </c>
      <c r="C808" s="111">
        <v>2023</v>
      </c>
      <c r="D808" s="111">
        <v>15</v>
      </c>
      <c r="E808" s="111">
        <v>3</v>
      </c>
      <c r="F808" s="111">
        <v>7</v>
      </c>
      <c r="G808" s="111">
        <v>13</v>
      </c>
      <c r="H808" s="111">
        <v>5000</v>
      </c>
      <c r="I808" s="111">
        <v>5100</v>
      </c>
      <c r="J808" s="111">
        <v>519</v>
      </c>
      <c r="K808" s="112">
        <v>1</v>
      </c>
      <c r="L808" s="112"/>
      <c r="M808" s="113" t="s">
        <v>261</v>
      </c>
      <c r="N808" s="114">
        <f>IFERROR(VLOOKUP($B808,[5]MEX!$B$51:$S$1084,13,0),0)</f>
        <v>0</v>
      </c>
      <c r="O808" s="114">
        <f>IFERROR(VLOOKUP($B808,[5]MEX!$B$51:$S$1084,14,0),0)</f>
        <v>0</v>
      </c>
      <c r="P808" s="114">
        <f t="shared" si="561"/>
        <v>0</v>
      </c>
      <c r="Q808" s="158" t="s">
        <v>60</v>
      </c>
      <c r="R808" s="116">
        <f>IFERROR(VLOOKUP($B808,[5]MEX!$B$51:$S$1084,17,0),0)</f>
        <v>0</v>
      </c>
      <c r="S808" s="116">
        <f>IFERROR(VLOOKUP($B808,[5]MEX!$B$51:$S$1084,18,0),0)</f>
        <v>0</v>
      </c>
      <c r="T808" s="114">
        <v>0</v>
      </c>
      <c r="U808" s="114">
        <v>0</v>
      </c>
      <c r="V808" s="114">
        <v>0</v>
      </c>
      <c r="W808" s="114">
        <v>0</v>
      </c>
      <c r="X808" s="114">
        <v>0</v>
      </c>
      <c r="Y808" s="114">
        <v>0</v>
      </c>
      <c r="Z808" s="114">
        <v>0</v>
      </c>
      <c r="AA808" s="114">
        <v>0</v>
      </c>
      <c r="AB808" s="114">
        <f t="shared" ref="AB808:AC814" si="575">N808+T808-X808</f>
        <v>0</v>
      </c>
      <c r="AC808" s="114">
        <f t="shared" si="575"/>
        <v>0</v>
      </c>
      <c r="AD808" s="114">
        <f t="shared" si="539"/>
        <v>0</v>
      </c>
      <c r="AE808" s="114">
        <v>0</v>
      </c>
      <c r="AF808" s="114">
        <v>0</v>
      </c>
      <c r="AG808" s="114">
        <f t="shared" si="540"/>
        <v>0</v>
      </c>
      <c r="AH808" s="114">
        <v>0</v>
      </c>
      <c r="AI808" s="114">
        <v>0</v>
      </c>
      <c r="AJ808" s="114">
        <f t="shared" si="541"/>
        <v>0</v>
      </c>
      <c r="AK808" s="114">
        <v>0</v>
      </c>
      <c r="AL808" s="114">
        <v>0</v>
      </c>
      <c r="AM808" s="114">
        <f t="shared" si="542"/>
        <v>0</v>
      </c>
      <c r="AN808" s="114">
        <v>0</v>
      </c>
      <c r="AO808" s="114">
        <v>0</v>
      </c>
      <c r="AP808" s="114">
        <f t="shared" si="543"/>
        <v>0</v>
      </c>
      <c r="AQ808" s="114">
        <f t="shared" ref="AQ808:AR814" si="576">AB808-AE808-AH808-AK808-AN808</f>
        <v>0</v>
      </c>
      <c r="AR808" s="114">
        <f t="shared" si="576"/>
        <v>0</v>
      </c>
      <c r="AS808" s="114">
        <f t="shared" si="544"/>
        <v>0</v>
      </c>
      <c r="AT808" s="114">
        <f t="shared" ref="AT808:AU814" si="577">R808+V808-Z808</f>
        <v>0</v>
      </c>
      <c r="AU808" s="114">
        <f t="shared" si="577"/>
        <v>0</v>
      </c>
      <c r="AV808" s="114">
        <v>0</v>
      </c>
      <c r="AW808" s="114">
        <v>0</v>
      </c>
      <c r="AX808" s="114">
        <v>0</v>
      </c>
      <c r="AY808" s="114">
        <v>0</v>
      </c>
      <c r="AZ808" s="114">
        <f t="shared" si="548"/>
        <v>0</v>
      </c>
      <c r="BA808" s="114">
        <f t="shared" si="548"/>
        <v>0</v>
      </c>
    </row>
    <row r="809" spans="2:53" ht="58.5" hidden="1">
      <c r="B809" s="73" t="str">
        <f t="shared" si="573"/>
        <v>3713500051005192</v>
      </c>
      <c r="C809" s="111">
        <v>2023</v>
      </c>
      <c r="D809" s="111">
        <v>15</v>
      </c>
      <c r="E809" s="111">
        <v>3</v>
      </c>
      <c r="F809" s="111">
        <v>7</v>
      </c>
      <c r="G809" s="111">
        <v>13</v>
      </c>
      <c r="H809" s="111">
        <v>5000</v>
      </c>
      <c r="I809" s="111">
        <v>5100</v>
      </c>
      <c r="J809" s="111">
        <v>519</v>
      </c>
      <c r="K809" s="112">
        <v>2</v>
      </c>
      <c r="L809" s="112"/>
      <c r="M809" s="113" t="s">
        <v>605</v>
      </c>
      <c r="N809" s="114">
        <f>IFERROR(VLOOKUP($B809,[5]MEX!$B$51:$S$1084,13,0),0)</f>
        <v>0</v>
      </c>
      <c r="O809" s="114">
        <f>IFERROR(VLOOKUP($B809,[5]MEX!$B$51:$S$1084,14,0),0)</f>
        <v>0</v>
      </c>
      <c r="P809" s="114">
        <f t="shared" si="561"/>
        <v>0</v>
      </c>
      <c r="Q809" s="158" t="s">
        <v>60</v>
      </c>
      <c r="R809" s="116">
        <f>IFERROR(VLOOKUP($B809,[5]MEX!$B$51:$S$1084,17,0),0)</f>
        <v>0</v>
      </c>
      <c r="S809" s="116">
        <f>IFERROR(VLOOKUP($B809,[5]MEX!$B$51:$S$1084,18,0),0)</f>
        <v>0</v>
      </c>
      <c r="T809" s="114">
        <v>0</v>
      </c>
      <c r="U809" s="114">
        <v>0</v>
      </c>
      <c r="V809" s="114">
        <v>0</v>
      </c>
      <c r="W809" s="114">
        <v>0</v>
      </c>
      <c r="X809" s="114">
        <v>0</v>
      </c>
      <c r="Y809" s="114">
        <v>0</v>
      </c>
      <c r="Z809" s="114">
        <v>0</v>
      </c>
      <c r="AA809" s="114">
        <v>0</v>
      </c>
      <c r="AB809" s="114">
        <f t="shared" si="575"/>
        <v>0</v>
      </c>
      <c r="AC809" s="114">
        <f t="shared" si="575"/>
        <v>0</v>
      </c>
      <c r="AD809" s="114">
        <f t="shared" si="539"/>
        <v>0</v>
      </c>
      <c r="AE809" s="114">
        <v>0</v>
      </c>
      <c r="AF809" s="114">
        <v>0</v>
      </c>
      <c r="AG809" s="114">
        <f t="shared" si="540"/>
        <v>0</v>
      </c>
      <c r="AH809" s="114">
        <v>0</v>
      </c>
      <c r="AI809" s="114">
        <v>0</v>
      </c>
      <c r="AJ809" s="114">
        <f t="shared" si="541"/>
        <v>0</v>
      </c>
      <c r="AK809" s="114">
        <v>0</v>
      </c>
      <c r="AL809" s="114">
        <v>0</v>
      </c>
      <c r="AM809" s="114">
        <f t="shared" si="542"/>
        <v>0</v>
      </c>
      <c r="AN809" s="114">
        <v>0</v>
      </c>
      <c r="AO809" s="114">
        <v>0</v>
      </c>
      <c r="AP809" s="114">
        <f t="shared" si="543"/>
        <v>0</v>
      </c>
      <c r="AQ809" s="114">
        <f t="shared" si="576"/>
        <v>0</v>
      </c>
      <c r="AR809" s="114">
        <f t="shared" si="576"/>
        <v>0</v>
      </c>
      <c r="AS809" s="114">
        <f t="shared" si="544"/>
        <v>0</v>
      </c>
      <c r="AT809" s="114">
        <f t="shared" si="577"/>
        <v>0</v>
      </c>
      <c r="AU809" s="114">
        <f t="shared" si="577"/>
        <v>0</v>
      </c>
      <c r="AV809" s="114">
        <v>0</v>
      </c>
      <c r="AW809" s="114">
        <v>0</v>
      </c>
      <c r="AX809" s="114">
        <v>0</v>
      </c>
      <c r="AY809" s="114">
        <v>0</v>
      </c>
      <c r="AZ809" s="114">
        <f t="shared" si="548"/>
        <v>0</v>
      </c>
      <c r="BA809" s="114">
        <f t="shared" si="548"/>
        <v>0</v>
      </c>
    </row>
    <row r="810" spans="2:53" ht="29.25" hidden="1">
      <c r="B810" s="73" t="str">
        <f t="shared" si="573"/>
        <v>3713500051005193</v>
      </c>
      <c r="C810" s="111">
        <v>2023</v>
      </c>
      <c r="D810" s="111">
        <v>15</v>
      </c>
      <c r="E810" s="111">
        <v>3</v>
      </c>
      <c r="F810" s="111">
        <v>7</v>
      </c>
      <c r="G810" s="111">
        <v>13</v>
      </c>
      <c r="H810" s="111">
        <v>5000</v>
      </c>
      <c r="I810" s="111">
        <v>5100</v>
      </c>
      <c r="J810" s="111">
        <v>519</v>
      </c>
      <c r="K810" s="112">
        <v>3</v>
      </c>
      <c r="L810" s="112"/>
      <c r="M810" s="113" t="s">
        <v>606</v>
      </c>
      <c r="N810" s="114">
        <f>IFERROR(VLOOKUP($B810,[5]MEX!$B$51:$S$1084,13,0),0)</f>
        <v>0</v>
      </c>
      <c r="O810" s="114">
        <f>IFERROR(VLOOKUP($B810,[5]MEX!$B$51:$S$1084,14,0),0)</f>
        <v>0</v>
      </c>
      <c r="P810" s="114">
        <f t="shared" si="561"/>
        <v>0</v>
      </c>
      <c r="Q810" s="158" t="s">
        <v>60</v>
      </c>
      <c r="R810" s="116">
        <f>IFERROR(VLOOKUP($B810,[5]MEX!$B$51:$S$1084,17,0),0)</f>
        <v>0</v>
      </c>
      <c r="S810" s="116">
        <f>IFERROR(VLOOKUP($B810,[5]MEX!$B$51:$S$1084,18,0),0)</f>
        <v>0</v>
      </c>
      <c r="T810" s="114">
        <v>0</v>
      </c>
      <c r="U810" s="114">
        <v>0</v>
      </c>
      <c r="V810" s="114">
        <v>0</v>
      </c>
      <c r="W810" s="114">
        <v>0</v>
      </c>
      <c r="X810" s="114">
        <v>0</v>
      </c>
      <c r="Y810" s="114">
        <v>0</v>
      </c>
      <c r="Z810" s="114">
        <v>0</v>
      </c>
      <c r="AA810" s="114">
        <v>0</v>
      </c>
      <c r="AB810" s="114">
        <f t="shared" si="575"/>
        <v>0</v>
      </c>
      <c r="AC810" s="114">
        <f t="shared" si="575"/>
        <v>0</v>
      </c>
      <c r="AD810" s="114">
        <f t="shared" si="539"/>
        <v>0</v>
      </c>
      <c r="AE810" s="114">
        <v>0</v>
      </c>
      <c r="AF810" s="114">
        <v>0</v>
      </c>
      <c r="AG810" s="114">
        <f t="shared" si="540"/>
        <v>0</v>
      </c>
      <c r="AH810" s="114">
        <v>0</v>
      </c>
      <c r="AI810" s="114">
        <v>0</v>
      </c>
      <c r="AJ810" s="114">
        <f t="shared" si="541"/>
        <v>0</v>
      </c>
      <c r="AK810" s="114">
        <v>0</v>
      </c>
      <c r="AL810" s="114">
        <v>0</v>
      </c>
      <c r="AM810" s="114">
        <f t="shared" si="542"/>
        <v>0</v>
      </c>
      <c r="AN810" s="114">
        <v>0</v>
      </c>
      <c r="AO810" s="114">
        <v>0</v>
      </c>
      <c r="AP810" s="114">
        <f t="shared" si="543"/>
        <v>0</v>
      </c>
      <c r="AQ810" s="114">
        <f t="shared" si="576"/>
        <v>0</v>
      </c>
      <c r="AR810" s="114">
        <f t="shared" si="576"/>
        <v>0</v>
      </c>
      <c r="AS810" s="114">
        <f t="shared" si="544"/>
        <v>0</v>
      </c>
      <c r="AT810" s="114">
        <f t="shared" si="577"/>
        <v>0</v>
      </c>
      <c r="AU810" s="114">
        <f t="shared" si="577"/>
        <v>0</v>
      </c>
      <c r="AV810" s="114">
        <v>0</v>
      </c>
      <c r="AW810" s="114">
        <v>0</v>
      </c>
      <c r="AX810" s="114">
        <v>0</v>
      </c>
      <c r="AY810" s="114">
        <v>0</v>
      </c>
      <c r="AZ810" s="114">
        <f t="shared" si="548"/>
        <v>0</v>
      </c>
      <c r="BA810" s="114">
        <f t="shared" si="548"/>
        <v>0</v>
      </c>
    </row>
    <row r="811" spans="2:53" ht="29.25" hidden="1">
      <c r="B811" s="73" t="str">
        <f t="shared" si="573"/>
        <v>3713500051005194</v>
      </c>
      <c r="C811" s="111">
        <v>2023</v>
      </c>
      <c r="D811" s="111">
        <v>15</v>
      </c>
      <c r="E811" s="111">
        <v>3</v>
      </c>
      <c r="F811" s="111">
        <v>7</v>
      </c>
      <c r="G811" s="111">
        <v>13</v>
      </c>
      <c r="H811" s="111">
        <v>5000</v>
      </c>
      <c r="I811" s="111">
        <v>5100</v>
      </c>
      <c r="J811" s="111">
        <v>519</v>
      </c>
      <c r="K811" s="112">
        <v>4</v>
      </c>
      <c r="L811" s="112"/>
      <c r="M811" s="113" t="s">
        <v>607</v>
      </c>
      <c r="N811" s="114">
        <f>IFERROR(VLOOKUP($B811,[5]MEX!$B$51:$S$1084,13,0),0)</f>
        <v>0</v>
      </c>
      <c r="O811" s="114">
        <f>IFERROR(VLOOKUP($B811,[5]MEX!$B$51:$S$1084,14,0),0)</f>
        <v>0</v>
      </c>
      <c r="P811" s="114">
        <f t="shared" si="561"/>
        <v>0</v>
      </c>
      <c r="Q811" s="158" t="s">
        <v>60</v>
      </c>
      <c r="R811" s="116">
        <f>IFERROR(VLOOKUP($B811,[5]MEX!$B$51:$S$1084,17,0),0)</f>
        <v>0</v>
      </c>
      <c r="S811" s="116">
        <f>IFERROR(VLOOKUP($B811,[5]MEX!$B$51:$S$1084,18,0),0)</f>
        <v>0</v>
      </c>
      <c r="T811" s="114">
        <v>0</v>
      </c>
      <c r="U811" s="114">
        <v>0</v>
      </c>
      <c r="V811" s="114">
        <v>0</v>
      </c>
      <c r="W811" s="114">
        <v>0</v>
      </c>
      <c r="X811" s="114">
        <v>0</v>
      </c>
      <c r="Y811" s="114">
        <v>0</v>
      </c>
      <c r="Z811" s="114">
        <v>0</v>
      </c>
      <c r="AA811" s="114">
        <v>0</v>
      </c>
      <c r="AB811" s="114">
        <f t="shared" si="575"/>
        <v>0</v>
      </c>
      <c r="AC811" s="114">
        <f t="shared" si="575"/>
        <v>0</v>
      </c>
      <c r="AD811" s="114">
        <f t="shared" si="539"/>
        <v>0</v>
      </c>
      <c r="AE811" s="114">
        <v>0</v>
      </c>
      <c r="AF811" s="114">
        <v>0</v>
      </c>
      <c r="AG811" s="114">
        <f t="shared" si="540"/>
        <v>0</v>
      </c>
      <c r="AH811" s="114">
        <v>0</v>
      </c>
      <c r="AI811" s="114">
        <v>0</v>
      </c>
      <c r="AJ811" s="114">
        <f t="shared" si="541"/>
        <v>0</v>
      </c>
      <c r="AK811" s="114">
        <v>0</v>
      </c>
      <c r="AL811" s="114">
        <v>0</v>
      </c>
      <c r="AM811" s="114">
        <f t="shared" si="542"/>
        <v>0</v>
      </c>
      <c r="AN811" s="114">
        <v>0</v>
      </c>
      <c r="AO811" s="114">
        <v>0</v>
      </c>
      <c r="AP811" s="114">
        <f t="shared" si="543"/>
        <v>0</v>
      </c>
      <c r="AQ811" s="114">
        <f t="shared" si="576"/>
        <v>0</v>
      </c>
      <c r="AR811" s="114">
        <f t="shared" si="576"/>
        <v>0</v>
      </c>
      <c r="AS811" s="114">
        <f t="shared" si="544"/>
        <v>0</v>
      </c>
      <c r="AT811" s="114">
        <f t="shared" si="577"/>
        <v>0</v>
      </c>
      <c r="AU811" s="114">
        <f t="shared" si="577"/>
        <v>0</v>
      </c>
      <c r="AV811" s="114">
        <v>0</v>
      </c>
      <c r="AW811" s="114">
        <v>0</v>
      </c>
      <c r="AX811" s="114">
        <v>0</v>
      </c>
      <c r="AY811" s="114">
        <v>0</v>
      </c>
      <c r="AZ811" s="114">
        <f t="shared" si="548"/>
        <v>0</v>
      </c>
      <c r="BA811" s="114">
        <f t="shared" si="548"/>
        <v>0</v>
      </c>
    </row>
    <row r="812" spans="2:53" ht="58.5" hidden="1">
      <c r="B812" s="73" t="str">
        <f t="shared" si="573"/>
        <v>3713500051005195</v>
      </c>
      <c r="C812" s="111">
        <v>2023</v>
      </c>
      <c r="D812" s="111">
        <v>15</v>
      </c>
      <c r="E812" s="111">
        <v>3</v>
      </c>
      <c r="F812" s="111">
        <v>7</v>
      </c>
      <c r="G812" s="111">
        <v>13</v>
      </c>
      <c r="H812" s="111">
        <v>5000</v>
      </c>
      <c r="I812" s="111">
        <v>5100</v>
      </c>
      <c r="J812" s="111">
        <v>519</v>
      </c>
      <c r="K812" s="112">
        <v>5</v>
      </c>
      <c r="L812" s="112"/>
      <c r="M812" s="113" t="s">
        <v>608</v>
      </c>
      <c r="N812" s="114">
        <f>IFERROR(VLOOKUP($B812,[5]MEX!$B$51:$S$1084,13,0),0)</f>
        <v>0</v>
      </c>
      <c r="O812" s="114">
        <f>IFERROR(VLOOKUP($B812,[5]MEX!$B$51:$S$1084,14,0),0)</f>
        <v>0</v>
      </c>
      <c r="P812" s="114">
        <f t="shared" si="561"/>
        <v>0</v>
      </c>
      <c r="Q812" s="158" t="s">
        <v>206</v>
      </c>
      <c r="R812" s="116">
        <f>IFERROR(VLOOKUP($B812,[5]MEX!$B$51:$S$1084,17,0),0)</f>
        <v>0</v>
      </c>
      <c r="S812" s="116">
        <f>IFERROR(VLOOKUP($B812,[5]MEX!$B$51:$S$1084,18,0),0)</f>
        <v>0</v>
      </c>
      <c r="T812" s="114">
        <v>0</v>
      </c>
      <c r="U812" s="114">
        <v>0</v>
      </c>
      <c r="V812" s="114">
        <v>0</v>
      </c>
      <c r="W812" s="114">
        <v>0</v>
      </c>
      <c r="X812" s="114">
        <v>0</v>
      </c>
      <c r="Y812" s="114">
        <v>0</v>
      </c>
      <c r="Z812" s="114">
        <v>0</v>
      </c>
      <c r="AA812" s="114">
        <v>0</v>
      </c>
      <c r="AB812" s="114">
        <f t="shared" si="575"/>
        <v>0</v>
      </c>
      <c r="AC812" s="114">
        <f t="shared" si="575"/>
        <v>0</v>
      </c>
      <c r="AD812" s="114">
        <f t="shared" si="539"/>
        <v>0</v>
      </c>
      <c r="AE812" s="114">
        <v>0</v>
      </c>
      <c r="AF812" s="114">
        <v>0</v>
      </c>
      <c r="AG812" s="114">
        <f t="shared" si="540"/>
        <v>0</v>
      </c>
      <c r="AH812" s="114">
        <v>0</v>
      </c>
      <c r="AI812" s="114">
        <v>0</v>
      </c>
      <c r="AJ812" s="114">
        <f t="shared" si="541"/>
        <v>0</v>
      </c>
      <c r="AK812" s="114">
        <v>0</v>
      </c>
      <c r="AL812" s="114">
        <v>0</v>
      </c>
      <c r="AM812" s="114">
        <f t="shared" si="542"/>
        <v>0</v>
      </c>
      <c r="AN812" s="114">
        <v>0</v>
      </c>
      <c r="AO812" s="114">
        <v>0</v>
      </c>
      <c r="AP812" s="114">
        <f t="shared" si="543"/>
        <v>0</v>
      </c>
      <c r="AQ812" s="114">
        <f t="shared" si="576"/>
        <v>0</v>
      </c>
      <c r="AR812" s="114">
        <f t="shared" si="576"/>
        <v>0</v>
      </c>
      <c r="AS812" s="114">
        <f t="shared" si="544"/>
        <v>0</v>
      </c>
      <c r="AT812" s="114">
        <f t="shared" si="577"/>
        <v>0</v>
      </c>
      <c r="AU812" s="114">
        <f t="shared" si="577"/>
        <v>0</v>
      </c>
      <c r="AV812" s="114">
        <v>0</v>
      </c>
      <c r="AW812" s="114">
        <v>0</v>
      </c>
      <c r="AX812" s="114">
        <v>0</v>
      </c>
      <c r="AY812" s="114">
        <v>0</v>
      </c>
      <c r="AZ812" s="114">
        <f t="shared" si="548"/>
        <v>0</v>
      </c>
      <c r="BA812" s="114">
        <f t="shared" si="548"/>
        <v>0</v>
      </c>
    </row>
    <row r="813" spans="2:53" ht="58.5" hidden="1">
      <c r="B813" s="73" t="str">
        <f t="shared" si="573"/>
        <v>3713500051005196</v>
      </c>
      <c r="C813" s="111">
        <v>2023</v>
      </c>
      <c r="D813" s="111">
        <v>15</v>
      </c>
      <c r="E813" s="111">
        <v>3</v>
      </c>
      <c r="F813" s="111">
        <v>7</v>
      </c>
      <c r="G813" s="111">
        <v>13</v>
      </c>
      <c r="H813" s="111">
        <v>5000</v>
      </c>
      <c r="I813" s="111">
        <v>5100</v>
      </c>
      <c r="J813" s="111">
        <v>519</v>
      </c>
      <c r="K813" s="112">
        <v>6</v>
      </c>
      <c r="L813" s="112"/>
      <c r="M813" s="113" t="s">
        <v>609</v>
      </c>
      <c r="N813" s="114">
        <f>IFERROR(VLOOKUP($B813,[5]MEX!$B$51:$S$1084,13,0),0)</f>
        <v>0</v>
      </c>
      <c r="O813" s="114">
        <f>IFERROR(VLOOKUP($B813,[5]MEX!$B$51:$S$1084,14,0),0)</f>
        <v>0</v>
      </c>
      <c r="P813" s="114">
        <f t="shared" si="561"/>
        <v>0</v>
      </c>
      <c r="Q813" s="158" t="s">
        <v>206</v>
      </c>
      <c r="R813" s="116">
        <f>IFERROR(VLOOKUP($B813,[5]MEX!$B$51:$S$1084,17,0),0)</f>
        <v>0</v>
      </c>
      <c r="S813" s="116">
        <f>IFERROR(VLOOKUP($B813,[5]MEX!$B$51:$S$1084,18,0),0)</f>
        <v>0</v>
      </c>
      <c r="T813" s="114">
        <v>0</v>
      </c>
      <c r="U813" s="114">
        <v>0</v>
      </c>
      <c r="V813" s="114">
        <v>0</v>
      </c>
      <c r="W813" s="114">
        <v>0</v>
      </c>
      <c r="X813" s="114">
        <v>0</v>
      </c>
      <c r="Y813" s="114">
        <v>0</v>
      </c>
      <c r="Z813" s="114">
        <v>0</v>
      </c>
      <c r="AA813" s="114">
        <v>0</v>
      </c>
      <c r="AB813" s="114">
        <f t="shared" si="575"/>
        <v>0</v>
      </c>
      <c r="AC813" s="114">
        <f t="shared" si="575"/>
        <v>0</v>
      </c>
      <c r="AD813" s="114">
        <f t="shared" si="539"/>
        <v>0</v>
      </c>
      <c r="AE813" s="114">
        <v>0</v>
      </c>
      <c r="AF813" s="114">
        <v>0</v>
      </c>
      <c r="AG813" s="114">
        <f t="shared" si="540"/>
        <v>0</v>
      </c>
      <c r="AH813" s="114">
        <v>0</v>
      </c>
      <c r="AI813" s="114">
        <v>0</v>
      </c>
      <c r="AJ813" s="114">
        <f t="shared" si="541"/>
        <v>0</v>
      </c>
      <c r="AK813" s="114">
        <v>0</v>
      </c>
      <c r="AL813" s="114">
        <v>0</v>
      </c>
      <c r="AM813" s="114">
        <f t="shared" si="542"/>
        <v>0</v>
      </c>
      <c r="AN813" s="114">
        <v>0</v>
      </c>
      <c r="AO813" s="114">
        <v>0</v>
      </c>
      <c r="AP813" s="114">
        <f t="shared" si="543"/>
        <v>0</v>
      </c>
      <c r="AQ813" s="114">
        <f t="shared" si="576"/>
        <v>0</v>
      </c>
      <c r="AR813" s="114">
        <f t="shared" si="576"/>
        <v>0</v>
      </c>
      <c r="AS813" s="114">
        <f t="shared" si="544"/>
        <v>0</v>
      </c>
      <c r="AT813" s="114">
        <f t="shared" si="577"/>
        <v>0</v>
      </c>
      <c r="AU813" s="114">
        <f t="shared" si="577"/>
        <v>0</v>
      </c>
      <c r="AV813" s="114">
        <v>0</v>
      </c>
      <c r="AW813" s="114">
        <v>0</v>
      </c>
      <c r="AX813" s="114">
        <v>0</v>
      </c>
      <c r="AY813" s="114">
        <v>0</v>
      </c>
      <c r="AZ813" s="114">
        <f t="shared" si="548"/>
        <v>0</v>
      </c>
      <c r="BA813" s="114">
        <f t="shared" si="548"/>
        <v>0</v>
      </c>
    </row>
    <row r="814" spans="2:53" ht="58.5" hidden="1">
      <c r="B814" s="73" t="str">
        <f t="shared" si="573"/>
        <v>3713500051005197</v>
      </c>
      <c r="C814" s="111">
        <v>2023</v>
      </c>
      <c r="D814" s="111">
        <v>15</v>
      </c>
      <c r="E814" s="111">
        <v>3</v>
      </c>
      <c r="F814" s="111">
        <v>7</v>
      </c>
      <c r="G814" s="111">
        <v>13</v>
      </c>
      <c r="H814" s="111">
        <v>5000</v>
      </c>
      <c r="I814" s="111">
        <v>5100</v>
      </c>
      <c r="J814" s="111">
        <v>519</v>
      </c>
      <c r="K814" s="112">
        <v>7</v>
      </c>
      <c r="L814" s="112"/>
      <c r="M814" s="113" t="s">
        <v>610</v>
      </c>
      <c r="N814" s="114">
        <f>IFERROR(VLOOKUP($B814,[5]MEX!$B$51:$S$1084,13,0),0)</f>
        <v>0</v>
      </c>
      <c r="O814" s="114">
        <f>IFERROR(VLOOKUP($B814,[5]MEX!$B$51:$S$1084,14,0),0)</f>
        <v>0</v>
      </c>
      <c r="P814" s="114">
        <f t="shared" si="561"/>
        <v>0</v>
      </c>
      <c r="Q814" s="158" t="s">
        <v>206</v>
      </c>
      <c r="R814" s="116">
        <f>IFERROR(VLOOKUP($B814,[5]MEX!$B$51:$S$1084,17,0),0)</f>
        <v>0</v>
      </c>
      <c r="S814" s="116">
        <f>IFERROR(VLOOKUP($B814,[5]MEX!$B$51:$S$1084,18,0),0)</f>
        <v>0</v>
      </c>
      <c r="T814" s="114">
        <v>0</v>
      </c>
      <c r="U814" s="114">
        <v>0</v>
      </c>
      <c r="V814" s="114">
        <v>0</v>
      </c>
      <c r="W814" s="114">
        <v>0</v>
      </c>
      <c r="X814" s="114">
        <v>0</v>
      </c>
      <c r="Y814" s="114">
        <v>0</v>
      </c>
      <c r="Z814" s="114">
        <v>0</v>
      </c>
      <c r="AA814" s="114">
        <v>0</v>
      </c>
      <c r="AB814" s="114">
        <f t="shared" si="575"/>
        <v>0</v>
      </c>
      <c r="AC814" s="114">
        <f t="shared" si="575"/>
        <v>0</v>
      </c>
      <c r="AD814" s="114">
        <f t="shared" si="539"/>
        <v>0</v>
      </c>
      <c r="AE814" s="114">
        <v>0</v>
      </c>
      <c r="AF814" s="114">
        <v>0</v>
      </c>
      <c r="AG814" s="114">
        <f t="shared" si="540"/>
        <v>0</v>
      </c>
      <c r="AH814" s="114">
        <v>0</v>
      </c>
      <c r="AI814" s="114">
        <v>0</v>
      </c>
      <c r="AJ814" s="114">
        <f t="shared" si="541"/>
        <v>0</v>
      </c>
      <c r="AK814" s="114">
        <v>0</v>
      </c>
      <c r="AL814" s="114">
        <v>0</v>
      </c>
      <c r="AM814" s="114">
        <f t="shared" si="542"/>
        <v>0</v>
      </c>
      <c r="AN814" s="114">
        <v>0</v>
      </c>
      <c r="AO814" s="114">
        <v>0</v>
      </c>
      <c r="AP814" s="114">
        <f t="shared" si="543"/>
        <v>0</v>
      </c>
      <c r="AQ814" s="114">
        <f t="shared" si="576"/>
        <v>0</v>
      </c>
      <c r="AR814" s="114">
        <f t="shared" si="576"/>
        <v>0</v>
      </c>
      <c r="AS814" s="114">
        <f t="shared" si="544"/>
        <v>0</v>
      </c>
      <c r="AT814" s="114">
        <f t="shared" si="577"/>
        <v>0</v>
      </c>
      <c r="AU814" s="114">
        <f t="shared" si="577"/>
        <v>0</v>
      </c>
      <c r="AV814" s="114">
        <v>0</v>
      </c>
      <c r="AW814" s="114">
        <v>0</v>
      </c>
      <c r="AX814" s="114">
        <v>0</v>
      </c>
      <c r="AY814" s="114">
        <v>0</v>
      </c>
      <c r="AZ814" s="114">
        <f t="shared" si="548"/>
        <v>0</v>
      </c>
      <c r="BA814" s="114">
        <f t="shared" si="548"/>
        <v>0</v>
      </c>
    </row>
    <row r="815" spans="2:53" ht="29.25" hidden="1">
      <c r="B815" s="73" t="str">
        <f t="shared" si="573"/>
        <v>371350005200</v>
      </c>
      <c r="C815" s="99">
        <v>2023</v>
      </c>
      <c r="D815" s="99">
        <v>15</v>
      </c>
      <c r="E815" s="99">
        <v>3</v>
      </c>
      <c r="F815" s="99">
        <v>7</v>
      </c>
      <c r="G815" s="99">
        <v>13</v>
      </c>
      <c r="H815" s="99">
        <v>5000</v>
      </c>
      <c r="I815" s="99">
        <v>5200</v>
      </c>
      <c r="J815" s="99"/>
      <c r="K815" s="100" t="s">
        <v>46</v>
      </c>
      <c r="L815" s="100"/>
      <c r="M815" s="101" t="s">
        <v>611</v>
      </c>
      <c r="N815" s="102">
        <f>+N816</f>
        <v>0</v>
      </c>
      <c r="O815" s="102">
        <f>+O816</f>
        <v>0</v>
      </c>
      <c r="P815" s="102">
        <f t="shared" si="561"/>
        <v>0</v>
      </c>
      <c r="Q815" s="161" t="s">
        <v>46</v>
      </c>
      <c r="R815" s="162"/>
      <c r="S815" s="162"/>
      <c r="T815" s="102">
        <f>+T816</f>
        <v>0</v>
      </c>
      <c r="U815" s="102">
        <f t="shared" ref="U815:AC815" si="578">+U816</f>
        <v>0</v>
      </c>
      <c r="V815" s="102">
        <f t="shared" si="578"/>
        <v>0</v>
      </c>
      <c r="W815" s="102">
        <f t="shared" si="578"/>
        <v>0</v>
      </c>
      <c r="X815" s="102">
        <f t="shared" si="578"/>
        <v>0</v>
      </c>
      <c r="Y815" s="102">
        <f t="shared" si="578"/>
        <v>0</v>
      </c>
      <c r="Z815" s="102">
        <f t="shared" si="578"/>
        <v>0</v>
      </c>
      <c r="AA815" s="102">
        <f t="shared" si="578"/>
        <v>0</v>
      </c>
      <c r="AB815" s="102">
        <f t="shared" si="578"/>
        <v>0</v>
      </c>
      <c r="AC815" s="102">
        <f t="shared" si="578"/>
        <v>0</v>
      </c>
      <c r="AD815" s="102">
        <f t="shared" si="539"/>
        <v>0</v>
      </c>
      <c r="AE815" s="102">
        <f>+AE816</f>
        <v>0</v>
      </c>
      <c r="AF815" s="102">
        <f>+AF816</f>
        <v>0</v>
      </c>
      <c r="AG815" s="102">
        <f t="shared" si="540"/>
        <v>0</v>
      </c>
      <c r="AH815" s="102">
        <f>+AH816</f>
        <v>0</v>
      </c>
      <c r="AI815" s="102">
        <f>+AI816</f>
        <v>0</v>
      </c>
      <c r="AJ815" s="102">
        <f t="shared" si="541"/>
        <v>0</v>
      </c>
      <c r="AK815" s="102">
        <f>+AK816</f>
        <v>0</v>
      </c>
      <c r="AL815" s="102">
        <f>+AL816</f>
        <v>0</v>
      </c>
      <c r="AM815" s="102">
        <f t="shared" si="542"/>
        <v>0</v>
      </c>
      <c r="AN815" s="102">
        <f>+AN816</f>
        <v>0</v>
      </c>
      <c r="AO815" s="102">
        <f>+AO816</f>
        <v>0</v>
      </c>
      <c r="AP815" s="102">
        <f t="shared" si="543"/>
        <v>0</v>
      </c>
      <c r="AQ815" s="102">
        <f>+AQ816</f>
        <v>0</v>
      </c>
      <c r="AR815" s="102">
        <f>+AR816</f>
        <v>0</v>
      </c>
      <c r="AS815" s="102">
        <f t="shared" si="544"/>
        <v>0</v>
      </c>
      <c r="AT815" s="102"/>
      <c r="AU815" s="102"/>
      <c r="AV815" s="102"/>
      <c r="AW815" s="102"/>
      <c r="AX815" s="102"/>
      <c r="AY815" s="102"/>
      <c r="AZ815" s="102"/>
      <c r="BA815" s="102"/>
    </row>
    <row r="816" spans="2:53" ht="29.25" hidden="1">
      <c r="B816" s="73" t="str">
        <f t="shared" si="573"/>
        <v>371350005200523</v>
      </c>
      <c r="C816" s="105">
        <v>2023</v>
      </c>
      <c r="D816" s="105">
        <v>15</v>
      </c>
      <c r="E816" s="105">
        <v>3</v>
      </c>
      <c r="F816" s="105">
        <v>7</v>
      </c>
      <c r="G816" s="105">
        <v>13</v>
      </c>
      <c r="H816" s="105">
        <v>5000</v>
      </c>
      <c r="I816" s="105">
        <v>5200</v>
      </c>
      <c r="J816" s="105">
        <v>523</v>
      </c>
      <c r="K816" s="105"/>
      <c r="L816" s="105"/>
      <c r="M816" s="107" t="s">
        <v>135</v>
      </c>
      <c r="N816" s="108">
        <f>SUM(N817:N819)</f>
        <v>0</v>
      </c>
      <c r="O816" s="108">
        <f>SUM(O817:O819)</f>
        <v>0</v>
      </c>
      <c r="P816" s="108">
        <f t="shared" si="561"/>
        <v>0</v>
      </c>
      <c r="Q816" s="163" t="s">
        <v>46</v>
      </c>
      <c r="R816" s="164"/>
      <c r="S816" s="164"/>
      <c r="T816" s="108">
        <f>SUM(T817:T819)</f>
        <v>0</v>
      </c>
      <c r="U816" s="108">
        <f t="shared" ref="U816:AC816" si="579">SUM(U817:U819)</f>
        <v>0</v>
      </c>
      <c r="V816" s="108">
        <f t="shared" si="579"/>
        <v>0</v>
      </c>
      <c r="W816" s="108">
        <f t="shared" si="579"/>
        <v>0</v>
      </c>
      <c r="X816" s="108">
        <f t="shared" si="579"/>
        <v>0</v>
      </c>
      <c r="Y816" s="108">
        <f t="shared" si="579"/>
        <v>0</v>
      </c>
      <c r="Z816" s="108">
        <f t="shared" si="579"/>
        <v>0</v>
      </c>
      <c r="AA816" s="108">
        <f t="shared" si="579"/>
        <v>0</v>
      </c>
      <c r="AB816" s="108">
        <f t="shared" si="579"/>
        <v>0</v>
      </c>
      <c r="AC816" s="108">
        <f t="shared" si="579"/>
        <v>0</v>
      </c>
      <c r="AD816" s="108">
        <f t="shared" si="539"/>
        <v>0</v>
      </c>
      <c r="AE816" s="108">
        <f>SUM(AE817:AE819)</f>
        <v>0</v>
      </c>
      <c r="AF816" s="108">
        <f>SUM(AF817:AF819)</f>
        <v>0</v>
      </c>
      <c r="AG816" s="108">
        <f t="shared" si="540"/>
        <v>0</v>
      </c>
      <c r="AH816" s="108">
        <f>SUM(AH817:AH819)</f>
        <v>0</v>
      </c>
      <c r="AI816" s="108">
        <f>SUM(AI817:AI819)</f>
        <v>0</v>
      </c>
      <c r="AJ816" s="108">
        <f t="shared" si="541"/>
        <v>0</v>
      </c>
      <c r="AK816" s="108">
        <f>SUM(AK817:AK819)</f>
        <v>0</v>
      </c>
      <c r="AL816" s="108">
        <f>SUM(AL817:AL819)</f>
        <v>0</v>
      </c>
      <c r="AM816" s="108">
        <f t="shared" si="542"/>
        <v>0</v>
      </c>
      <c r="AN816" s="108">
        <f>SUM(AN817:AN819)</f>
        <v>0</v>
      </c>
      <c r="AO816" s="108">
        <f>SUM(AO817:AO819)</f>
        <v>0</v>
      </c>
      <c r="AP816" s="108">
        <f t="shared" si="543"/>
        <v>0</v>
      </c>
      <c r="AQ816" s="108">
        <f>SUM(AQ817:AQ819)</f>
        <v>0</v>
      </c>
      <c r="AR816" s="108">
        <f>SUM(AR817:AR819)</f>
        <v>0</v>
      </c>
      <c r="AS816" s="108">
        <f t="shared" si="544"/>
        <v>0</v>
      </c>
      <c r="AT816" s="108"/>
      <c r="AU816" s="108"/>
      <c r="AV816" s="108"/>
      <c r="AW816" s="108"/>
      <c r="AX816" s="108"/>
      <c r="AY816" s="108"/>
      <c r="AZ816" s="108"/>
      <c r="BA816" s="108"/>
    </row>
    <row r="817" spans="2:53" ht="29.25" hidden="1">
      <c r="B817" s="73" t="str">
        <f t="shared" si="573"/>
        <v>3713500052005231</v>
      </c>
      <c r="C817" s="111">
        <v>2023</v>
      </c>
      <c r="D817" s="111">
        <v>15</v>
      </c>
      <c r="E817" s="111">
        <v>3</v>
      </c>
      <c r="F817" s="111">
        <v>7</v>
      </c>
      <c r="G817" s="111">
        <v>13</v>
      </c>
      <c r="H817" s="111">
        <v>5000</v>
      </c>
      <c r="I817" s="111">
        <v>5200</v>
      </c>
      <c r="J817" s="111">
        <v>523</v>
      </c>
      <c r="K817" s="112">
        <v>1</v>
      </c>
      <c r="L817" s="112"/>
      <c r="M817" s="113" t="s">
        <v>136</v>
      </c>
      <c r="N817" s="114">
        <f>IFERROR(VLOOKUP($B817,[5]MEX!$B$51:$S$1084,13,0),0)</f>
        <v>0</v>
      </c>
      <c r="O817" s="114">
        <f>IFERROR(VLOOKUP($B817,[5]MEX!$B$51:$S$1084,14,0),0)</f>
        <v>0</v>
      </c>
      <c r="P817" s="114">
        <f t="shared" si="561"/>
        <v>0</v>
      </c>
      <c r="Q817" s="158" t="s">
        <v>163</v>
      </c>
      <c r="R817" s="116">
        <f>IFERROR(VLOOKUP($B817,[5]MEX!$B$51:$S$1084,17,0),0)</f>
        <v>0</v>
      </c>
      <c r="S817" s="116">
        <f>IFERROR(VLOOKUP($B817,[5]MEX!$B$51:$S$1084,18,0),0)</f>
        <v>0</v>
      </c>
      <c r="T817" s="114">
        <v>0</v>
      </c>
      <c r="U817" s="114">
        <v>0</v>
      </c>
      <c r="V817" s="114">
        <v>0</v>
      </c>
      <c r="W817" s="114">
        <v>0</v>
      </c>
      <c r="X817" s="114">
        <v>0</v>
      </c>
      <c r="Y817" s="114">
        <v>0</v>
      </c>
      <c r="Z817" s="114">
        <v>0</v>
      </c>
      <c r="AA817" s="114">
        <v>0</v>
      </c>
      <c r="AB817" s="114">
        <f t="shared" ref="AB817:AC819" si="580">N817+T817-X817</f>
        <v>0</v>
      </c>
      <c r="AC817" s="114">
        <f t="shared" si="580"/>
        <v>0</v>
      </c>
      <c r="AD817" s="114">
        <f t="shared" si="539"/>
        <v>0</v>
      </c>
      <c r="AE817" s="114">
        <v>0</v>
      </c>
      <c r="AF817" s="114">
        <v>0</v>
      </c>
      <c r="AG817" s="114">
        <f t="shared" si="540"/>
        <v>0</v>
      </c>
      <c r="AH817" s="114">
        <v>0</v>
      </c>
      <c r="AI817" s="114">
        <v>0</v>
      </c>
      <c r="AJ817" s="114">
        <f t="shared" si="541"/>
        <v>0</v>
      </c>
      <c r="AK817" s="114">
        <v>0</v>
      </c>
      <c r="AL817" s="114">
        <v>0</v>
      </c>
      <c r="AM817" s="114">
        <f t="shared" si="542"/>
        <v>0</v>
      </c>
      <c r="AN817" s="114">
        <v>0</v>
      </c>
      <c r="AO817" s="114">
        <v>0</v>
      </c>
      <c r="AP817" s="114">
        <f t="shared" si="543"/>
        <v>0</v>
      </c>
      <c r="AQ817" s="114">
        <f t="shared" ref="AQ817:AR819" si="581">AB817-AE817-AH817-AK817-AN817</f>
        <v>0</v>
      </c>
      <c r="AR817" s="114">
        <f t="shared" si="581"/>
        <v>0</v>
      </c>
      <c r="AS817" s="114">
        <f t="shared" si="544"/>
        <v>0</v>
      </c>
      <c r="AT817" s="114">
        <f t="shared" ref="AT817:AU819" si="582">R817+V817-Z817</f>
        <v>0</v>
      </c>
      <c r="AU817" s="114">
        <f t="shared" si="582"/>
        <v>0</v>
      </c>
      <c r="AV817" s="114">
        <v>0</v>
      </c>
      <c r="AW817" s="114">
        <v>0</v>
      </c>
      <c r="AX817" s="114">
        <v>0</v>
      </c>
      <c r="AY817" s="114">
        <v>0</v>
      </c>
      <c r="AZ817" s="114">
        <f t="shared" si="548"/>
        <v>0</v>
      </c>
      <c r="BA817" s="114">
        <f t="shared" si="548"/>
        <v>0</v>
      </c>
    </row>
    <row r="818" spans="2:53" ht="29.25" hidden="1">
      <c r="B818" s="73" t="str">
        <f t="shared" si="573"/>
        <v>3713500052005232</v>
      </c>
      <c r="C818" s="111">
        <v>2023</v>
      </c>
      <c r="D818" s="111">
        <v>15</v>
      </c>
      <c r="E818" s="111">
        <v>3</v>
      </c>
      <c r="F818" s="111">
        <v>7</v>
      </c>
      <c r="G818" s="111">
        <v>13</v>
      </c>
      <c r="H818" s="111">
        <v>5000</v>
      </c>
      <c r="I818" s="111">
        <v>5200</v>
      </c>
      <c r="J818" s="111">
        <v>523</v>
      </c>
      <c r="K818" s="112">
        <v>2</v>
      </c>
      <c r="L818" s="112"/>
      <c r="M818" s="113" t="s">
        <v>612</v>
      </c>
      <c r="N818" s="114">
        <f>IFERROR(VLOOKUP($B818,[5]MEX!$B$51:$S$1084,13,0),0)</f>
        <v>0</v>
      </c>
      <c r="O818" s="114">
        <f>IFERROR(VLOOKUP($B818,[5]MEX!$B$51:$S$1084,14,0),0)</f>
        <v>0</v>
      </c>
      <c r="P818" s="114">
        <f t="shared" si="561"/>
        <v>0</v>
      </c>
      <c r="Q818" s="158" t="s">
        <v>163</v>
      </c>
      <c r="R818" s="116">
        <f>IFERROR(VLOOKUP($B818,[5]MEX!$B$51:$S$1084,17,0),0)</f>
        <v>0</v>
      </c>
      <c r="S818" s="116">
        <f>IFERROR(VLOOKUP($B818,[5]MEX!$B$51:$S$1084,18,0),0)</f>
        <v>0</v>
      </c>
      <c r="T818" s="114">
        <v>0</v>
      </c>
      <c r="U818" s="114">
        <v>0</v>
      </c>
      <c r="V818" s="114">
        <v>0</v>
      </c>
      <c r="W818" s="114">
        <v>0</v>
      </c>
      <c r="X818" s="114">
        <v>0</v>
      </c>
      <c r="Y818" s="114">
        <v>0</v>
      </c>
      <c r="Z818" s="114">
        <v>0</v>
      </c>
      <c r="AA818" s="114">
        <v>0</v>
      </c>
      <c r="AB818" s="114">
        <f t="shared" si="580"/>
        <v>0</v>
      </c>
      <c r="AC818" s="114">
        <f t="shared" si="580"/>
        <v>0</v>
      </c>
      <c r="AD818" s="114">
        <f t="shared" si="539"/>
        <v>0</v>
      </c>
      <c r="AE818" s="114">
        <v>0</v>
      </c>
      <c r="AF818" s="114">
        <v>0</v>
      </c>
      <c r="AG818" s="114">
        <f t="shared" si="540"/>
        <v>0</v>
      </c>
      <c r="AH818" s="114">
        <v>0</v>
      </c>
      <c r="AI818" s="114">
        <v>0</v>
      </c>
      <c r="AJ818" s="114">
        <f t="shared" si="541"/>
        <v>0</v>
      </c>
      <c r="AK818" s="114">
        <v>0</v>
      </c>
      <c r="AL818" s="114">
        <v>0</v>
      </c>
      <c r="AM818" s="114">
        <f t="shared" si="542"/>
        <v>0</v>
      </c>
      <c r="AN818" s="114">
        <v>0</v>
      </c>
      <c r="AO818" s="114">
        <v>0</v>
      </c>
      <c r="AP818" s="114">
        <f t="shared" si="543"/>
        <v>0</v>
      </c>
      <c r="AQ818" s="114">
        <f t="shared" si="581"/>
        <v>0</v>
      </c>
      <c r="AR818" s="114">
        <f t="shared" si="581"/>
        <v>0</v>
      </c>
      <c r="AS818" s="114">
        <f t="shared" si="544"/>
        <v>0</v>
      </c>
      <c r="AT818" s="114">
        <f t="shared" si="582"/>
        <v>0</v>
      </c>
      <c r="AU818" s="114">
        <f t="shared" si="582"/>
        <v>0</v>
      </c>
      <c r="AV818" s="114">
        <v>0</v>
      </c>
      <c r="AW818" s="114">
        <v>0</v>
      </c>
      <c r="AX818" s="114">
        <v>0</v>
      </c>
      <c r="AY818" s="114">
        <v>0</v>
      </c>
      <c r="AZ818" s="114">
        <f t="shared" si="548"/>
        <v>0</v>
      </c>
      <c r="BA818" s="114">
        <f t="shared" si="548"/>
        <v>0</v>
      </c>
    </row>
    <row r="819" spans="2:53" ht="29.25" hidden="1">
      <c r="B819" s="73" t="str">
        <f t="shared" si="573"/>
        <v>3713500052005233</v>
      </c>
      <c r="C819" s="111">
        <v>2023</v>
      </c>
      <c r="D819" s="111">
        <v>15</v>
      </c>
      <c r="E819" s="111">
        <v>3</v>
      </c>
      <c r="F819" s="111">
        <v>7</v>
      </c>
      <c r="G819" s="111">
        <v>13</v>
      </c>
      <c r="H819" s="111">
        <v>5000</v>
      </c>
      <c r="I819" s="111">
        <v>5200</v>
      </c>
      <c r="J819" s="111">
        <v>523</v>
      </c>
      <c r="K819" s="112">
        <v>3</v>
      </c>
      <c r="L819" s="112"/>
      <c r="M819" s="113" t="s">
        <v>202</v>
      </c>
      <c r="N819" s="114">
        <f>IFERROR(VLOOKUP($B819,[5]MEX!$B$51:$S$1084,13,0),0)</f>
        <v>0</v>
      </c>
      <c r="O819" s="114">
        <f>IFERROR(VLOOKUP($B819,[5]MEX!$B$51:$S$1084,14,0),0)</f>
        <v>0</v>
      </c>
      <c r="P819" s="114">
        <f t="shared" si="561"/>
        <v>0</v>
      </c>
      <c r="Q819" s="158" t="s">
        <v>60</v>
      </c>
      <c r="R819" s="116">
        <f>IFERROR(VLOOKUP($B819,[5]MEX!$B$51:$S$1084,17,0),0)</f>
        <v>0</v>
      </c>
      <c r="S819" s="116">
        <f>IFERROR(VLOOKUP($B819,[5]MEX!$B$51:$S$1084,18,0),0)</f>
        <v>0</v>
      </c>
      <c r="T819" s="114">
        <v>0</v>
      </c>
      <c r="U819" s="114">
        <v>0</v>
      </c>
      <c r="V819" s="114">
        <v>0</v>
      </c>
      <c r="W819" s="114">
        <v>0</v>
      </c>
      <c r="X819" s="114">
        <v>0</v>
      </c>
      <c r="Y819" s="114">
        <v>0</v>
      </c>
      <c r="Z819" s="114">
        <v>0</v>
      </c>
      <c r="AA819" s="114">
        <v>0</v>
      </c>
      <c r="AB819" s="114">
        <f t="shared" si="580"/>
        <v>0</v>
      </c>
      <c r="AC819" s="114">
        <f t="shared" si="580"/>
        <v>0</v>
      </c>
      <c r="AD819" s="114">
        <f t="shared" si="539"/>
        <v>0</v>
      </c>
      <c r="AE819" s="114">
        <v>0</v>
      </c>
      <c r="AF819" s="114">
        <v>0</v>
      </c>
      <c r="AG819" s="114">
        <f t="shared" si="540"/>
        <v>0</v>
      </c>
      <c r="AH819" s="114">
        <v>0</v>
      </c>
      <c r="AI819" s="114">
        <v>0</v>
      </c>
      <c r="AJ819" s="114">
        <f t="shared" si="541"/>
        <v>0</v>
      </c>
      <c r="AK819" s="114">
        <v>0</v>
      </c>
      <c r="AL819" s="114">
        <v>0</v>
      </c>
      <c r="AM819" s="114">
        <f t="shared" si="542"/>
        <v>0</v>
      </c>
      <c r="AN819" s="114">
        <v>0</v>
      </c>
      <c r="AO819" s="114">
        <v>0</v>
      </c>
      <c r="AP819" s="114">
        <f t="shared" si="543"/>
        <v>0</v>
      </c>
      <c r="AQ819" s="114">
        <f t="shared" si="581"/>
        <v>0</v>
      </c>
      <c r="AR819" s="114">
        <f t="shared" si="581"/>
        <v>0</v>
      </c>
      <c r="AS819" s="114">
        <f t="shared" si="544"/>
        <v>0</v>
      </c>
      <c r="AT819" s="114">
        <f t="shared" si="582"/>
        <v>0</v>
      </c>
      <c r="AU819" s="114">
        <f t="shared" si="582"/>
        <v>0</v>
      </c>
      <c r="AV819" s="114">
        <v>0</v>
      </c>
      <c r="AW819" s="114">
        <v>0</v>
      </c>
      <c r="AX819" s="114">
        <v>0</v>
      </c>
      <c r="AY819" s="114">
        <v>0</v>
      </c>
      <c r="AZ819" s="114">
        <f t="shared" si="548"/>
        <v>0</v>
      </c>
      <c r="BA819" s="114">
        <f t="shared" si="548"/>
        <v>0</v>
      </c>
    </row>
    <row r="820" spans="2:53" ht="29.25" hidden="1">
      <c r="B820" s="73" t="str">
        <f t="shared" si="573"/>
        <v>371350005300</v>
      </c>
      <c r="C820" s="99">
        <v>2023</v>
      </c>
      <c r="D820" s="99">
        <v>15</v>
      </c>
      <c r="E820" s="99">
        <v>3</v>
      </c>
      <c r="F820" s="99">
        <v>7</v>
      </c>
      <c r="G820" s="99">
        <v>13</v>
      </c>
      <c r="H820" s="99">
        <v>5000</v>
      </c>
      <c r="I820" s="99">
        <v>5300</v>
      </c>
      <c r="J820" s="99"/>
      <c r="K820" s="100" t="s">
        <v>46</v>
      </c>
      <c r="L820" s="100"/>
      <c r="M820" s="101" t="s">
        <v>562</v>
      </c>
      <c r="N820" s="102">
        <f>+N821+N840</f>
        <v>0</v>
      </c>
      <c r="O820" s="102">
        <f>+O821+O840</f>
        <v>0</v>
      </c>
      <c r="P820" s="102">
        <f t="shared" si="561"/>
        <v>0</v>
      </c>
      <c r="Q820" s="161" t="s">
        <v>46</v>
      </c>
      <c r="R820" s="162"/>
      <c r="S820" s="162"/>
      <c r="T820" s="102">
        <f>+T821+T840</f>
        <v>0</v>
      </c>
      <c r="U820" s="102">
        <f t="shared" ref="U820:AC820" si="583">+U821+U840</f>
        <v>0</v>
      </c>
      <c r="V820" s="102">
        <f t="shared" si="583"/>
        <v>0</v>
      </c>
      <c r="W820" s="102">
        <f t="shared" si="583"/>
        <v>0</v>
      </c>
      <c r="X820" s="102">
        <f t="shared" si="583"/>
        <v>0</v>
      </c>
      <c r="Y820" s="102">
        <f t="shared" si="583"/>
        <v>0</v>
      </c>
      <c r="Z820" s="102">
        <f t="shared" si="583"/>
        <v>0</v>
      </c>
      <c r="AA820" s="102">
        <f t="shared" si="583"/>
        <v>0</v>
      </c>
      <c r="AB820" s="102">
        <f t="shared" si="583"/>
        <v>0</v>
      </c>
      <c r="AC820" s="102">
        <f t="shared" si="583"/>
        <v>0</v>
      </c>
      <c r="AD820" s="102">
        <f t="shared" si="539"/>
        <v>0</v>
      </c>
      <c r="AE820" s="102">
        <f>+AE821+AE840</f>
        <v>0</v>
      </c>
      <c r="AF820" s="102">
        <f>+AF821+AF840</f>
        <v>0</v>
      </c>
      <c r="AG820" s="102">
        <f t="shared" si="540"/>
        <v>0</v>
      </c>
      <c r="AH820" s="102">
        <f>+AH821+AH840</f>
        <v>0</v>
      </c>
      <c r="AI820" s="102">
        <f>+AI821+AI840</f>
        <v>0</v>
      </c>
      <c r="AJ820" s="102">
        <f t="shared" si="541"/>
        <v>0</v>
      </c>
      <c r="AK820" s="102">
        <f>+AK821+AK840</f>
        <v>0</v>
      </c>
      <c r="AL820" s="102">
        <f>+AL821+AL840</f>
        <v>0</v>
      </c>
      <c r="AM820" s="102">
        <f t="shared" si="542"/>
        <v>0</v>
      </c>
      <c r="AN820" s="102">
        <f>+AN821+AN840</f>
        <v>0</v>
      </c>
      <c r="AO820" s="102">
        <f>+AO821+AO840</f>
        <v>0</v>
      </c>
      <c r="AP820" s="102">
        <f t="shared" si="543"/>
        <v>0</v>
      </c>
      <c r="AQ820" s="102">
        <f>+AQ821+AQ840</f>
        <v>0</v>
      </c>
      <c r="AR820" s="102">
        <f>+AR821+AR840</f>
        <v>0</v>
      </c>
      <c r="AS820" s="102">
        <f t="shared" si="544"/>
        <v>0</v>
      </c>
      <c r="AT820" s="102"/>
      <c r="AU820" s="102"/>
      <c r="AV820" s="102"/>
      <c r="AW820" s="102"/>
      <c r="AX820" s="102"/>
      <c r="AY820" s="102"/>
      <c r="AZ820" s="102"/>
      <c r="BA820" s="102"/>
    </row>
    <row r="821" spans="2:53" ht="29.25" hidden="1">
      <c r="B821" s="73" t="str">
        <f t="shared" si="573"/>
        <v>371350005300531</v>
      </c>
      <c r="C821" s="105">
        <v>2023</v>
      </c>
      <c r="D821" s="105">
        <v>15</v>
      </c>
      <c r="E821" s="105">
        <v>3</v>
      </c>
      <c r="F821" s="105">
        <v>7</v>
      </c>
      <c r="G821" s="105">
        <v>13</v>
      </c>
      <c r="H821" s="105">
        <v>5000</v>
      </c>
      <c r="I821" s="105">
        <v>5300</v>
      </c>
      <c r="J821" s="105">
        <v>531</v>
      </c>
      <c r="K821" s="106"/>
      <c r="L821" s="106"/>
      <c r="M821" s="107" t="s">
        <v>348</v>
      </c>
      <c r="N821" s="108">
        <f>SUM(N822:N839)</f>
        <v>0</v>
      </c>
      <c r="O821" s="108">
        <f>SUM(O822:O839)</f>
        <v>0</v>
      </c>
      <c r="P821" s="108">
        <f t="shared" si="561"/>
        <v>0</v>
      </c>
      <c r="Q821" s="163" t="s">
        <v>46</v>
      </c>
      <c r="R821" s="164"/>
      <c r="S821" s="164"/>
      <c r="T821" s="108">
        <f>SUM(T822:T839)</f>
        <v>0</v>
      </c>
      <c r="U821" s="108">
        <f t="shared" ref="U821:AC821" si="584">SUM(U822:U839)</f>
        <v>0</v>
      </c>
      <c r="V821" s="108">
        <f t="shared" si="584"/>
        <v>0</v>
      </c>
      <c r="W821" s="108">
        <f t="shared" si="584"/>
        <v>0</v>
      </c>
      <c r="X821" s="108">
        <f t="shared" si="584"/>
        <v>0</v>
      </c>
      <c r="Y821" s="108">
        <f t="shared" si="584"/>
        <v>0</v>
      </c>
      <c r="Z821" s="108">
        <f t="shared" si="584"/>
        <v>0</v>
      </c>
      <c r="AA821" s="108">
        <f t="shared" si="584"/>
        <v>0</v>
      </c>
      <c r="AB821" s="108">
        <f t="shared" si="584"/>
        <v>0</v>
      </c>
      <c r="AC821" s="108">
        <f t="shared" si="584"/>
        <v>0</v>
      </c>
      <c r="AD821" s="108">
        <f t="shared" ref="AD821:AD884" si="585">+AC821+AB821</f>
        <v>0</v>
      </c>
      <c r="AE821" s="108">
        <f>SUM(AE822:AE839)</f>
        <v>0</v>
      </c>
      <c r="AF821" s="108">
        <f>SUM(AF822:AF839)</f>
        <v>0</v>
      </c>
      <c r="AG821" s="108">
        <f t="shared" ref="AG821:AG884" si="586">+AF821+AE821</f>
        <v>0</v>
      </c>
      <c r="AH821" s="108">
        <f>SUM(AH822:AH839)</f>
        <v>0</v>
      </c>
      <c r="AI821" s="108">
        <f>SUM(AI822:AI839)</f>
        <v>0</v>
      </c>
      <c r="AJ821" s="108">
        <f t="shared" ref="AJ821:AJ884" si="587">+AI821+AH821</f>
        <v>0</v>
      </c>
      <c r="AK821" s="108">
        <f>SUM(AK822:AK839)</f>
        <v>0</v>
      </c>
      <c r="AL821" s="108">
        <f>SUM(AL822:AL839)</f>
        <v>0</v>
      </c>
      <c r="AM821" s="108">
        <f t="shared" ref="AM821:AM884" si="588">+AL821+AK821</f>
        <v>0</v>
      </c>
      <c r="AN821" s="108">
        <f>SUM(AN822:AN839)</f>
        <v>0</v>
      </c>
      <c r="AO821" s="108">
        <f>SUM(AO822:AO839)</f>
        <v>0</v>
      </c>
      <c r="AP821" s="108">
        <f t="shared" ref="AP821:AP884" si="589">+AO821+AN821</f>
        <v>0</v>
      </c>
      <c r="AQ821" s="108">
        <f>SUM(AQ822:AQ839)</f>
        <v>0</v>
      </c>
      <c r="AR821" s="108">
        <f>SUM(AR822:AR839)</f>
        <v>0</v>
      </c>
      <c r="AS821" s="108">
        <f t="shared" ref="AS821:AS884" si="590">+AR821+AQ821</f>
        <v>0</v>
      </c>
      <c r="AT821" s="108"/>
      <c r="AU821" s="108"/>
      <c r="AV821" s="108"/>
      <c r="AW821" s="108"/>
      <c r="AX821" s="108"/>
      <c r="AY821" s="108"/>
      <c r="AZ821" s="108"/>
      <c r="BA821" s="108"/>
    </row>
    <row r="822" spans="2:53" ht="29.25" hidden="1">
      <c r="B822" s="73" t="str">
        <f t="shared" si="573"/>
        <v>3713500053005311</v>
      </c>
      <c r="C822" s="111">
        <v>2023</v>
      </c>
      <c r="D822" s="111">
        <v>15</v>
      </c>
      <c r="E822" s="111">
        <v>3</v>
      </c>
      <c r="F822" s="111">
        <v>7</v>
      </c>
      <c r="G822" s="111">
        <v>13</v>
      </c>
      <c r="H822" s="111">
        <v>5000</v>
      </c>
      <c r="I822" s="111">
        <v>5300</v>
      </c>
      <c r="J822" s="111">
        <v>531</v>
      </c>
      <c r="K822" s="112">
        <v>1</v>
      </c>
      <c r="L822" s="112"/>
      <c r="M822" s="113" t="s">
        <v>613</v>
      </c>
      <c r="N822" s="114">
        <f>IFERROR(VLOOKUP($B822,[5]MEX!$B$51:$S$1084,13,0),0)</f>
        <v>0</v>
      </c>
      <c r="O822" s="114">
        <f>IFERROR(VLOOKUP($B822,[5]MEX!$B$51:$S$1084,14,0),0)</f>
        <v>0</v>
      </c>
      <c r="P822" s="114">
        <f t="shared" si="561"/>
        <v>0</v>
      </c>
      <c r="Q822" s="158" t="s">
        <v>60</v>
      </c>
      <c r="R822" s="116">
        <f>IFERROR(VLOOKUP($B822,[5]MEX!$B$51:$S$1084,17,0),0)</f>
        <v>0</v>
      </c>
      <c r="S822" s="116">
        <f>IFERROR(VLOOKUP($B822,[5]MEX!$B$51:$S$1084,18,0),0)</f>
        <v>0</v>
      </c>
      <c r="T822" s="114">
        <v>0</v>
      </c>
      <c r="U822" s="114">
        <v>0</v>
      </c>
      <c r="V822" s="114">
        <v>0</v>
      </c>
      <c r="W822" s="114">
        <v>0</v>
      </c>
      <c r="X822" s="114">
        <v>0</v>
      </c>
      <c r="Y822" s="114">
        <v>0</v>
      </c>
      <c r="Z822" s="114">
        <v>0</v>
      </c>
      <c r="AA822" s="114">
        <v>0</v>
      </c>
      <c r="AB822" s="114">
        <f t="shared" ref="AB822:AC839" si="591">N822+T822-X822</f>
        <v>0</v>
      </c>
      <c r="AC822" s="114">
        <f t="shared" si="591"/>
        <v>0</v>
      </c>
      <c r="AD822" s="114">
        <f t="shared" si="585"/>
        <v>0</v>
      </c>
      <c r="AE822" s="114">
        <v>0</v>
      </c>
      <c r="AF822" s="114">
        <v>0</v>
      </c>
      <c r="AG822" s="114">
        <f t="shared" si="586"/>
        <v>0</v>
      </c>
      <c r="AH822" s="114">
        <v>0</v>
      </c>
      <c r="AI822" s="114">
        <v>0</v>
      </c>
      <c r="AJ822" s="114">
        <f t="shared" si="587"/>
        <v>0</v>
      </c>
      <c r="AK822" s="114">
        <v>0</v>
      </c>
      <c r="AL822" s="114">
        <v>0</v>
      </c>
      <c r="AM822" s="114">
        <f t="shared" si="588"/>
        <v>0</v>
      </c>
      <c r="AN822" s="114">
        <v>0</v>
      </c>
      <c r="AO822" s="114">
        <v>0</v>
      </c>
      <c r="AP822" s="114">
        <f t="shared" si="589"/>
        <v>0</v>
      </c>
      <c r="AQ822" s="114">
        <f t="shared" ref="AQ822:AR839" si="592">AB822-AE822-AH822-AK822-AN822</f>
        <v>0</v>
      </c>
      <c r="AR822" s="114">
        <f t="shared" si="592"/>
        <v>0</v>
      </c>
      <c r="AS822" s="114">
        <f t="shared" si="590"/>
        <v>0</v>
      </c>
      <c r="AT822" s="114">
        <f t="shared" ref="AT822:AU839" si="593">R822+V822-Z822</f>
        <v>0</v>
      </c>
      <c r="AU822" s="114">
        <f t="shared" si="593"/>
        <v>0</v>
      </c>
      <c r="AV822" s="114">
        <v>0</v>
      </c>
      <c r="AW822" s="114">
        <v>0</v>
      </c>
      <c r="AX822" s="114">
        <v>0</v>
      </c>
      <c r="AY822" s="114">
        <v>0</v>
      </c>
      <c r="AZ822" s="114">
        <f t="shared" si="548"/>
        <v>0</v>
      </c>
      <c r="BA822" s="114">
        <f t="shared" si="548"/>
        <v>0</v>
      </c>
    </row>
    <row r="823" spans="2:53" ht="29.25" hidden="1">
      <c r="B823" s="73" t="str">
        <f t="shared" si="573"/>
        <v>3713500053005312</v>
      </c>
      <c r="C823" s="111">
        <v>2023</v>
      </c>
      <c r="D823" s="111">
        <v>15</v>
      </c>
      <c r="E823" s="111">
        <v>3</v>
      </c>
      <c r="F823" s="111">
        <v>7</v>
      </c>
      <c r="G823" s="111">
        <v>13</v>
      </c>
      <c r="H823" s="111">
        <v>5000</v>
      </c>
      <c r="I823" s="111">
        <v>5300</v>
      </c>
      <c r="J823" s="111">
        <v>531</v>
      </c>
      <c r="K823" s="112">
        <v>2</v>
      </c>
      <c r="L823" s="112"/>
      <c r="M823" s="113" t="s">
        <v>614</v>
      </c>
      <c r="N823" s="114">
        <f>IFERROR(VLOOKUP($B823,[5]MEX!$B$51:$S$1084,13,0),0)</f>
        <v>0</v>
      </c>
      <c r="O823" s="114">
        <f>IFERROR(VLOOKUP($B823,[5]MEX!$B$51:$S$1084,14,0),0)</f>
        <v>0</v>
      </c>
      <c r="P823" s="114">
        <f t="shared" si="561"/>
        <v>0</v>
      </c>
      <c r="Q823" s="158" t="s">
        <v>60</v>
      </c>
      <c r="R823" s="116">
        <f>IFERROR(VLOOKUP($B823,[5]MEX!$B$51:$S$1084,17,0),0)</f>
        <v>0</v>
      </c>
      <c r="S823" s="116">
        <f>IFERROR(VLOOKUP($B823,[5]MEX!$B$51:$S$1084,18,0),0)</f>
        <v>0</v>
      </c>
      <c r="T823" s="114">
        <v>0</v>
      </c>
      <c r="U823" s="114">
        <v>0</v>
      </c>
      <c r="V823" s="114">
        <v>0</v>
      </c>
      <c r="W823" s="114">
        <v>0</v>
      </c>
      <c r="X823" s="114">
        <v>0</v>
      </c>
      <c r="Y823" s="114">
        <v>0</v>
      </c>
      <c r="Z823" s="114">
        <v>0</v>
      </c>
      <c r="AA823" s="114">
        <v>0</v>
      </c>
      <c r="AB823" s="114">
        <f t="shared" si="591"/>
        <v>0</v>
      </c>
      <c r="AC823" s="114">
        <f t="shared" si="591"/>
        <v>0</v>
      </c>
      <c r="AD823" s="114">
        <f t="shared" si="585"/>
        <v>0</v>
      </c>
      <c r="AE823" s="114">
        <v>0</v>
      </c>
      <c r="AF823" s="114">
        <v>0</v>
      </c>
      <c r="AG823" s="114">
        <f t="shared" si="586"/>
        <v>0</v>
      </c>
      <c r="AH823" s="114">
        <v>0</v>
      </c>
      <c r="AI823" s="114">
        <v>0</v>
      </c>
      <c r="AJ823" s="114">
        <f t="shared" si="587"/>
        <v>0</v>
      </c>
      <c r="AK823" s="114">
        <v>0</v>
      </c>
      <c r="AL823" s="114">
        <v>0</v>
      </c>
      <c r="AM823" s="114">
        <f t="shared" si="588"/>
        <v>0</v>
      </c>
      <c r="AN823" s="114">
        <v>0</v>
      </c>
      <c r="AO823" s="114">
        <v>0</v>
      </c>
      <c r="AP823" s="114">
        <f t="shared" si="589"/>
        <v>0</v>
      </c>
      <c r="AQ823" s="114">
        <f t="shared" si="592"/>
        <v>0</v>
      </c>
      <c r="AR823" s="114">
        <f t="shared" si="592"/>
        <v>0</v>
      </c>
      <c r="AS823" s="114">
        <f t="shared" si="590"/>
        <v>0</v>
      </c>
      <c r="AT823" s="114">
        <f t="shared" si="593"/>
        <v>0</v>
      </c>
      <c r="AU823" s="114">
        <f t="shared" si="593"/>
        <v>0</v>
      </c>
      <c r="AV823" s="114">
        <v>0</v>
      </c>
      <c r="AW823" s="114">
        <v>0</v>
      </c>
      <c r="AX823" s="114">
        <v>0</v>
      </c>
      <c r="AY823" s="114">
        <v>0</v>
      </c>
      <c r="AZ823" s="114">
        <f t="shared" si="548"/>
        <v>0</v>
      </c>
      <c r="BA823" s="114">
        <f t="shared" si="548"/>
        <v>0</v>
      </c>
    </row>
    <row r="824" spans="2:53" ht="29.25" hidden="1">
      <c r="B824" s="73" t="str">
        <f t="shared" si="573"/>
        <v>3713500053005313</v>
      </c>
      <c r="C824" s="111">
        <v>2023</v>
      </c>
      <c r="D824" s="111">
        <v>15</v>
      </c>
      <c r="E824" s="111">
        <v>3</v>
      </c>
      <c r="F824" s="111">
        <v>7</v>
      </c>
      <c r="G824" s="111">
        <v>13</v>
      </c>
      <c r="H824" s="111">
        <v>5000</v>
      </c>
      <c r="I824" s="111">
        <v>5300</v>
      </c>
      <c r="J824" s="111">
        <v>531</v>
      </c>
      <c r="K824" s="112">
        <v>3</v>
      </c>
      <c r="L824" s="112"/>
      <c r="M824" s="113" t="s">
        <v>615</v>
      </c>
      <c r="N824" s="114">
        <f>IFERROR(VLOOKUP($B824,[5]MEX!$B$51:$S$1084,13,0),0)</f>
        <v>0</v>
      </c>
      <c r="O824" s="114">
        <f>IFERROR(VLOOKUP($B824,[5]MEX!$B$51:$S$1084,14,0),0)</f>
        <v>0</v>
      </c>
      <c r="P824" s="114">
        <f t="shared" si="561"/>
        <v>0</v>
      </c>
      <c r="Q824" s="158" t="s">
        <v>60</v>
      </c>
      <c r="R824" s="116">
        <f>IFERROR(VLOOKUP($B824,[5]MEX!$B$51:$S$1084,17,0),0)</f>
        <v>0</v>
      </c>
      <c r="S824" s="116">
        <f>IFERROR(VLOOKUP($B824,[5]MEX!$B$51:$S$1084,18,0),0)</f>
        <v>0</v>
      </c>
      <c r="T824" s="114">
        <v>0</v>
      </c>
      <c r="U824" s="114">
        <v>0</v>
      </c>
      <c r="V824" s="114">
        <v>0</v>
      </c>
      <c r="W824" s="114">
        <v>0</v>
      </c>
      <c r="X824" s="114">
        <v>0</v>
      </c>
      <c r="Y824" s="114">
        <v>0</v>
      </c>
      <c r="Z824" s="114">
        <v>0</v>
      </c>
      <c r="AA824" s="114">
        <v>0</v>
      </c>
      <c r="AB824" s="114">
        <f t="shared" si="591"/>
        <v>0</v>
      </c>
      <c r="AC824" s="114">
        <f t="shared" si="591"/>
        <v>0</v>
      </c>
      <c r="AD824" s="114">
        <f t="shared" si="585"/>
        <v>0</v>
      </c>
      <c r="AE824" s="114">
        <v>0</v>
      </c>
      <c r="AF824" s="114">
        <v>0</v>
      </c>
      <c r="AG824" s="114">
        <f t="shared" si="586"/>
        <v>0</v>
      </c>
      <c r="AH824" s="114">
        <v>0</v>
      </c>
      <c r="AI824" s="114">
        <v>0</v>
      </c>
      <c r="AJ824" s="114">
        <f t="shared" si="587"/>
        <v>0</v>
      </c>
      <c r="AK824" s="114">
        <v>0</v>
      </c>
      <c r="AL824" s="114">
        <v>0</v>
      </c>
      <c r="AM824" s="114">
        <f t="shared" si="588"/>
        <v>0</v>
      </c>
      <c r="AN824" s="114">
        <v>0</v>
      </c>
      <c r="AO824" s="114">
        <v>0</v>
      </c>
      <c r="AP824" s="114">
        <f t="shared" si="589"/>
        <v>0</v>
      </c>
      <c r="AQ824" s="114">
        <f t="shared" si="592"/>
        <v>0</v>
      </c>
      <c r="AR824" s="114">
        <f t="shared" si="592"/>
        <v>0</v>
      </c>
      <c r="AS824" s="114">
        <f t="shared" si="590"/>
        <v>0</v>
      </c>
      <c r="AT824" s="114">
        <f t="shared" si="593"/>
        <v>0</v>
      </c>
      <c r="AU824" s="114">
        <f t="shared" si="593"/>
        <v>0</v>
      </c>
      <c r="AV824" s="114">
        <v>0</v>
      </c>
      <c r="AW824" s="114">
        <v>0</v>
      </c>
      <c r="AX824" s="114">
        <v>0</v>
      </c>
      <c r="AY824" s="114">
        <v>0</v>
      </c>
      <c r="AZ824" s="114">
        <f t="shared" si="548"/>
        <v>0</v>
      </c>
      <c r="BA824" s="114">
        <f t="shared" si="548"/>
        <v>0</v>
      </c>
    </row>
    <row r="825" spans="2:53" ht="29.25" hidden="1">
      <c r="B825" s="73" t="str">
        <f t="shared" si="573"/>
        <v>3713500053005314</v>
      </c>
      <c r="C825" s="111">
        <v>2023</v>
      </c>
      <c r="D825" s="111">
        <v>15</v>
      </c>
      <c r="E825" s="111">
        <v>3</v>
      </c>
      <c r="F825" s="111">
        <v>7</v>
      </c>
      <c r="G825" s="111">
        <v>13</v>
      </c>
      <c r="H825" s="111">
        <v>5000</v>
      </c>
      <c r="I825" s="111">
        <v>5300</v>
      </c>
      <c r="J825" s="111">
        <v>531</v>
      </c>
      <c r="K825" s="112">
        <v>4</v>
      </c>
      <c r="L825" s="112"/>
      <c r="M825" s="113" t="s">
        <v>616</v>
      </c>
      <c r="N825" s="114">
        <f>IFERROR(VLOOKUP($B825,[5]MEX!$B$51:$S$1084,13,0),0)</f>
        <v>0</v>
      </c>
      <c r="O825" s="114">
        <f>IFERROR(VLOOKUP($B825,[5]MEX!$B$51:$S$1084,14,0),0)</f>
        <v>0</v>
      </c>
      <c r="P825" s="114">
        <f t="shared" si="561"/>
        <v>0</v>
      </c>
      <c r="Q825" s="158" t="s">
        <v>60</v>
      </c>
      <c r="R825" s="116">
        <f>IFERROR(VLOOKUP($B825,[5]MEX!$B$51:$S$1084,17,0),0)</f>
        <v>0</v>
      </c>
      <c r="S825" s="116">
        <f>IFERROR(VLOOKUP($B825,[5]MEX!$B$51:$S$1084,18,0),0)</f>
        <v>0</v>
      </c>
      <c r="T825" s="114">
        <v>0</v>
      </c>
      <c r="U825" s="114">
        <v>0</v>
      </c>
      <c r="V825" s="114">
        <v>0</v>
      </c>
      <c r="W825" s="114">
        <v>0</v>
      </c>
      <c r="X825" s="114">
        <v>0</v>
      </c>
      <c r="Y825" s="114">
        <v>0</v>
      </c>
      <c r="Z825" s="114">
        <v>0</v>
      </c>
      <c r="AA825" s="114">
        <v>0</v>
      </c>
      <c r="AB825" s="114">
        <f t="shared" si="591"/>
        <v>0</v>
      </c>
      <c r="AC825" s="114">
        <f t="shared" si="591"/>
        <v>0</v>
      </c>
      <c r="AD825" s="114">
        <f t="shared" si="585"/>
        <v>0</v>
      </c>
      <c r="AE825" s="114">
        <v>0</v>
      </c>
      <c r="AF825" s="114">
        <v>0</v>
      </c>
      <c r="AG825" s="114">
        <f t="shared" si="586"/>
        <v>0</v>
      </c>
      <c r="AH825" s="114">
        <v>0</v>
      </c>
      <c r="AI825" s="114">
        <v>0</v>
      </c>
      <c r="AJ825" s="114">
        <f t="shared" si="587"/>
        <v>0</v>
      </c>
      <c r="AK825" s="114">
        <v>0</v>
      </c>
      <c r="AL825" s="114">
        <v>0</v>
      </c>
      <c r="AM825" s="114">
        <f t="shared" si="588"/>
        <v>0</v>
      </c>
      <c r="AN825" s="114">
        <v>0</v>
      </c>
      <c r="AO825" s="114">
        <v>0</v>
      </c>
      <c r="AP825" s="114">
        <f t="shared" si="589"/>
        <v>0</v>
      </c>
      <c r="AQ825" s="114">
        <f t="shared" si="592"/>
        <v>0</v>
      </c>
      <c r="AR825" s="114">
        <f t="shared" si="592"/>
        <v>0</v>
      </c>
      <c r="AS825" s="114">
        <f t="shared" si="590"/>
        <v>0</v>
      </c>
      <c r="AT825" s="114">
        <f t="shared" si="593"/>
        <v>0</v>
      </c>
      <c r="AU825" s="114">
        <f t="shared" si="593"/>
        <v>0</v>
      </c>
      <c r="AV825" s="114">
        <v>0</v>
      </c>
      <c r="AW825" s="114">
        <v>0</v>
      </c>
      <c r="AX825" s="114">
        <v>0</v>
      </c>
      <c r="AY825" s="114">
        <v>0</v>
      </c>
      <c r="AZ825" s="114">
        <f t="shared" si="548"/>
        <v>0</v>
      </c>
      <c r="BA825" s="114">
        <f t="shared" si="548"/>
        <v>0</v>
      </c>
    </row>
    <row r="826" spans="2:53" ht="29.25" hidden="1">
      <c r="B826" s="73" t="str">
        <f t="shared" si="573"/>
        <v>3713500053005315</v>
      </c>
      <c r="C826" s="111">
        <v>2023</v>
      </c>
      <c r="D826" s="111">
        <v>15</v>
      </c>
      <c r="E826" s="111">
        <v>3</v>
      </c>
      <c r="F826" s="111">
        <v>7</v>
      </c>
      <c r="G826" s="111">
        <v>13</v>
      </c>
      <c r="H826" s="111">
        <v>5000</v>
      </c>
      <c r="I826" s="111">
        <v>5300</v>
      </c>
      <c r="J826" s="111">
        <v>531</v>
      </c>
      <c r="K826" s="112">
        <v>5</v>
      </c>
      <c r="L826" s="112"/>
      <c r="M826" s="113" t="s">
        <v>617</v>
      </c>
      <c r="N826" s="114">
        <f>IFERROR(VLOOKUP($B826,[5]MEX!$B$51:$S$1084,13,0),0)</f>
        <v>0</v>
      </c>
      <c r="O826" s="114">
        <f>IFERROR(VLOOKUP($B826,[5]MEX!$B$51:$S$1084,14,0),0)</f>
        <v>0</v>
      </c>
      <c r="P826" s="114">
        <f t="shared" si="561"/>
        <v>0</v>
      </c>
      <c r="Q826" s="158" t="s">
        <v>60</v>
      </c>
      <c r="R826" s="116">
        <f>IFERROR(VLOOKUP($B826,[5]MEX!$B$51:$S$1084,17,0),0)</f>
        <v>0</v>
      </c>
      <c r="S826" s="116">
        <f>IFERROR(VLOOKUP($B826,[5]MEX!$B$51:$S$1084,18,0),0)</f>
        <v>0</v>
      </c>
      <c r="T826" s="114">
        <v>0</v>
      </c>
      <c r="U826" s="114">
        <v>0</v>
      </c>
      <c r="V826" s="114">
        <v>0</v>
      </c>
      <c r="W826" s="114">
        <v>0</v>
      </c>
      <c r="X826" s="114">
        <v>0</v>
      </c>
      <c r="Y826" s="114">
        <v>0</v>
      </c>
      <c r="Z826" s="114">
        <v>0</v>
      </c>
      <c r="AA826" s="114">
        <v>0</v>
      </c>
      <c r="AB826" s="114">
        <f t="shared" si="591"/>
        <v>0</v>
      </c>
      <c r="AC826" s="114">
        <f t="shared" si="591"/>
        <v>0</v>
      </c>
      <c r="AD826" s="114">
        <f t="shared" si="585"/>
        <v>0</v>
      </c>
      <c r="AE826" s="114">
        <v>0</v>
      </c>
      <c r="AF826" s="114">
        <v>0</v>
      </c>
      <c r="AG826" s="114">
        <f t="shared" si="586"/>
        <v>0</v>
      </c>
      <c r="AH826" s="114">
        <v>0</v>
      </c>
      <c r="AI826" s="114">
        <v>0</v>
      </c>
      <c r="AJ826" s="114">
        <f t="shared" si="587"/>
        <v>0</v>
      </c>
      <c r="AK826" s="114">
        <v>0</v>
      </c>
      <c r="AL826" s="114">
        <v>0</v>
      </c>
      <c r="AM826" s="114">
        <f t="shared" si="588"/>
        <v>0</v>
      </c>
      <c r="AN826" s="114">
        <v>0</v>
      </c>
      <c r="AO826" s="114">
        <v>0</v>
      </c>
      <c r="AP826" s="114">
        <f t="shared" si="589"/>
        <v>0</v>
      </c>
      <c r="AQ826" s="114">
        <f t="shared" si="592"/>
        <v>0</v>
      </c>
      <c r="AR826" s="114">
        <f t="shared" si="592"/>
        <v>0</v>
      </c>
      <c r="AS826" s="114">
        <f t="shared" si="590"/>
        <v>0</v>
      </c>
      <c r="AT826" s="114">
        <f t="shared" si="593"/>
        <v>0</v>
      </c>
      <c r="AU826" s="114">
        <f t="shared" si="593"/>
        <v>0</v>
      </c>
      <c r="AV826" s="114">
        <v>0</v>
      </c>
      <c r="AW826" s="114">
        <v>0</v>
      </c>
      <c r="AX826" s="114">
        <v>0</v>
      </c>
      <c r="AY826" s="114">
        <v>0</v>
      </c>
      <c r="AZ826" s="114">
        <f t="shared" si="548"/>
        <v>0</v>
      </c>
      <c r="BA826" s="114">
        <f t="shared" si="548"/>
        <v>0</v>
      </c>
    </row>
    <row r="827" spans="2:53" ht="29.25" hidden="1">
      <c r="B827" s="73" t="str">
        <f t="shared" si="573"/>
        <v>3713500053005316</v>
      </c>
      <c r="C827" s="111">
        <v>2023</v>
      </c>
      <c r="D827" s="111">
        <v>15</v>
      </c>
      <c r="E827" s="111">
        <v>3</v>
      </c>
      <c r="F827" s="111">
        <v>7</v>
      </c>
      <c r="G827" s="111">
        <v>13</v>
      </c>
      <c r="H827" s="111">
        <v>5000</v>
      </c>
      <c r="I827" s="111">
        <v>5300</v>
      </c>
      <c r="J827" s="111">
        <v>531</v>
      </c>
      <c r="K827" s="112">
        <v>6</v>
      </c>
      <c r="L827" s="112"/>
      <c r="M827" s="113" t="s">
        <v>618</v>
      </c>
      <c r="N827" s="114">
        <f>IFERROR(VLOOKUP($B827,[5]MEX!$B$51:$S$1084,13,0),0)</f>
        <v>0</v>
      </c>
      <c r="O827" s="114">
        <f>IFERROR(VLOOKUP($B827,[5]MEX!$B$51:$S$1084,14,0),0)</f>
        <v>0</v>
      </c>
      <c r="P827" s="114">
        <f t="shared" si="561"/>
        <v>0</v>
      </c>
      <c r="Q827" s="158" t="s">
        <v>60</v>
      </c>
      <c r="R827" s="116">
        <f>IFERROR(VLOOKUP($B827,[5]MEX!$B$51:$S$1084,17,0),0)</f>
        <v>0</v>
      </c>
      <c r="S827" s="116">
        <f>IFERROR(VLOOKUP($B827,[5]MEX!$B$51:$S$1084,18,0),0)</f>
        <v>0</v>
      </c>
      <c r="T827" s="114">
        <v>0</v>
      </c>
      <c r="U827" s="114">
        <v>0</v>
      </c>
      <c r="V827" s="114">
        <v>0</v>
      </c>
      <c r="W827" s="114">
        <v>0</v>
      </c>
      <c r="X827" s="114">
        <v>0</v>
      </c>
      <c r="Y827" s="114">
        <v>0</v>
      </c>
      <c r="Z827" s="114">
        <v>0</v>
      </c>
      <c r="AA827" s="114">
        <v>0</v>
      </c>
      <c r="AB827" s="114">
        <f t="shared" si="591"/>
        <v>0</v>
      </c>
      <c r="AC827" s="114">
        <f t="shared" si="591"/>
        <v>0</v>
      </c>
      <c r="AD827" s="114">
        <f t="shared" si="585"/>
        <v>0</v>
      </c>
      <c r="AE827" s="114">
        <v>0</v>
      </c>
      <c r="AF827" s="114">
        <v>0</v>
      </c>
      <c r="AG827" s="114">
        <f t="shared" si="586"/>
        <v>0</v>
      </c>
      <c r="AH827" s="114">
        <v>0</v>
      </c>
      <c r="AI827" s="114">
        <v>0</v>
      </c>
      <c r="AJ827" s="114">
        <f t="shared" si="587"/>
        <v>0</v>
      </c>
      <c r="AK827" s="114">
        <v>0</v>
      </c>
      <c r="AL827" s="114">
        <v>0</v>
      </c>
      <c r="AM827" s="114">
        <f t="shared" si="588"/>
        <v>0</v>
      </c>
      <c r="AN827" s="114">
        <v>0</v>
      </c>
      <c r="AO827" s="114">
        <v>0</v>
      </c>
      <c r="AP827" s="114">
        <f t="shared" si="589"/>
        <v>0</v>
      </c>
      <c r="AQ827" s="114">
        <f t="shared" si="592"/>
        <v>0</v>
      </c>
      <c r="AR827" s="114">
        <f t="shared" si="592"/>
        <v>0</v>
      </c>
      <c r="AS827" s="114">
        <f t="shared" si="590"/>
        <v>0</v>
      </c>
      <c r="AT827" s="114">
        <f t="shared" si="593"/>
        <v>0</v>
      </c>
      <c r="AU827" s="114">
        <f t="shared" si="593"/>
        <v>0</v>
      </c>
      <c r="AV827" s="114">
        <v>0</v>
      </c>
      <c r="AW827" s="114">
        <v>0</v>
      </c>
      <c r="AX827" s="114">
        <v>0</v>
      </c>
      <c r="AY827" s="114">
        <v>0</v>
      </c>
      <c r="AZ827" s="114">
        <f t="shared" si="548"/>
        <v>0</v>
      </c>
      <c r="BA827" s="114">
        <f t="shared" si="548"/>
        <v>0</v>
      </c>
    </row>
    <row r="828" spans="2:53" ht="29.25" hidden="1">
      <c r="B828" s="73" t="str">
        <f t="shared" si="573"/>
        <v>3713500053005317</v>
      </c>
      <c r="C828" s="111">
        <v>2023</v>
      </c>
      <c r="D828" s="111">
        <v>15</v>
      </c>
      <c r="E828" s="111">
        <v>3</v>
      </c>
      <c r="F828" s="111">
        <v>7</v>
      </c>
      <c r="G828" s="111">
        <v>13</v>
      </c>
      <c r="H828" s="111">
        <v>5000</v>
      </c>
      <c r="I828" s="111">
        <v>5300</v>
      </c>
      <c r="J828" s="111">
        <v>531</v>
      </c>
      <c r="K828" s="112">
        <v>7</v>
      </c>
      <c r="L828" s="112"/>
      <c r="M828" s="113" t="s">
        <v>619</v>
      </c>
      <c r="N828" s="114">
        <f>IFERROR(VLOOKUP($B828,[5]MEX!$B$51:$S$1084,13,0),0)</f>
        <v>0</v>
      </c>
      <c r="O828" s="114">
        <f>IFERROR(VLOOKUP($B828,[5]MEX!$B$51:$S$1084,14,0),0)</f>
        <v>0</v>
      </c>
      <c r="P828" s="114">
        <f t="shared" si="561"/>
        <v>0</v>
      </c>
      <c r="Q828" s="158" t="s">
        <v>60</v>
      </c>
      <c r="R828" s="116">
        <f>IFERROR(VLOOKUP($B828,[5]MEX!$B$51:$S$1084,17,0),0)</f>
        <v>0</v>
      </c>
      <c r="S828" s="116">
        <f>IFERROR(VLOOKUP($B828,[5]MEX!$B$51:$S$1084,18,0),0)</f>
        <v>0</v>
      </c>
      <c r="T828" s="114">
        <v>0</v>
      </c>
      <c r="U828" s="114">
        <v>0</v>
      </c>
      <c r="V828" s="114">
        <v>0</v>
      </c>
      <c r="W828" s="114">
        <v>0</v>
      </c>
      <c r="X828" s="114">
        <v>0</v>
      </c>
      <c r="Y828" s="114">
        <v>0</v>
      </c>
      <c r="Z828" s="114">
        <v>0</v>
      </c>
      <c r="AA828" s="114">
        <v>0</v>
      </c>
      <c r="AB828" s="114">
        <f t="shared" si="591"/>
        <v>0</v>
      </c>
      <c r="AC828" s="114">
        <f t="shared" si="591"/>
        <v>0</v>
      </c>
      <c r="AD828" s="114">
        <f t="shared" si="585"/>
        <v>0</v>
      </c>
      <c r="AE828" s="114">
        <v>0</v>
      </c>
      <c r="AF828" s="114">
        <v>0</v>
      </c>
      <c r="AG828" s="114">
        <f t="shared" si="586"/>
        <v>0</v>
      </c>
      <c r="AH828" s="114">
        <v>0</v>
      </c>
      <c r="AI828" s="114">
        <v>0</v>
      </c>
      <c r="AJ828" s="114">
        <f t="shared" si="587"/>
        <v>0</v>
      </c>
      <c r="AK828" s="114">
        <v>0</v>
      </c>
      <c r="AL828" s="114">
        <v>0</v>
      </c>
      <c r="AM828" s="114">
        <f t="shared" si="588"/>
        <v>0</v>
      </c>
      <c r="AN828" s="114">
        <v>0</v>
      </c>
      <c r="AO828" s="114">
        <v>0</v>
      </c>
      <c r="AP828" s="114">
        <f t="shared" si="589"/>
        <v>0</v>
      </c>
      <c r="AQ828" s="114">
        <f t="shared" si="592"/>
        <v>0</v>
      </c>
      <c r="AR828" s="114">
        <f t="shared" si="592"/>
        <v>0</v>
      </c>
      <c r="AS828" s="114">
        <f t="shared" si="590"/>
        <v>0</v>
      </c>
      <c r="AT828" s="114">
        <f t="shared" si="593"/>
        <v>0</v>
      </c>
      <c r="AU828" s="114">
        <f t="shared" si="593"/>
        <v>0</v>
      </c>
      <c r="AV828" s="114">
        <v>0</v>
      </c>
      <c r="AW828" s="114">
        <v>0</v>
      </c>
      <c r="AX828" s="114">
        <v>0</v>
      </c>
      <c r="AY828" s="114">
        <v>0</v>
      </c>
      <c r="AZ828" s="114">
        <f t="shared" ref="AZ828:BA891" si="594">AT828-AV828-AX828</f>
        <v>0</v>
      </c>
      <c r="BA828" s="114">
        <f t="shared" si="594"/>
        <v>0</v>
      </c>
    </row>
    <row r="829" spans="2:53" ht="29.25" hidden="1">
      <c r="B829" s="73" t="str">
        <f t="shared" si="573"/>
        <v>3713500053005318</v>
      </c>
      <c r="C829" s="111">
        <v>2023</v>
      </c>
      <c r="D829" s="111">
        <v>15</v>
      </c>
      <c r="E829" s="111">
        <v>3</v>
      </c>
      <c r="F829" s="111">
        <v>7</v>
      </c>
      <c r="G829" s="111">
        <v>13</v>
      </c>
      <c r="H829" s="111">
        <v>5000</v>
      </c>
      <c r="I829" s="111">
        <v>5300</v>
      </c>
      <c r="J829" s="111">
        <v>531</v>
      </c>
      <c r="K829" s="112">
        <v>8</v>
      </c>
      <c r="L829" s="112"/>
      <c r="M829" s="113" t="s">
        <v>620</v>
      </c>
      <c r="N829" s="114">
        <f>IFERROR(VLOOKUP($B829,[5]MEX!$B$51:$S$1084,13,0),0)</f>
        <v>0</v>
      </c>
      <c r="O829" s="114">
        <f>IFERROR(VLOOKUP($B829,[5]MEX!$B$51:$S$1084,14,0),0)</f>
        <v>0</v>
      </c>
      <c r="P829" s="114">
        <f t="shared" si="561"/>
        <v>0</v>
      </c>
      <c r="Q829" s="158" t="s">
        <v>60</v>
      </c>
      <c r="R829" s="116">
        <f>IFERROR(VLOOKUP($B829,[5]MEX!$B$51:$S$1084,17,0),0)</f>
        <v>0</v>
      </c>
      <c r="S829" s="116">
        <f>IFERROR(VLOOKUP($B829,[5]MEX!$B$51:$S$1084,18,0),0)</f>
        <v>0</v>
      </c>
      <c r="T829" s="114">
        <v>0</v>
      </c>
      <c r="U829" s="114">
        <v>0</v>
      </c>
      <c r="V829" s="114">
        <v>0</v>
      </c>
      <c r="W829" s="114">
        <v>0</v>
      </c>
      <c r="X829" s="114">
        <v>0</v>
      </c>
      <c r="Y829" s="114">
        <v>0</v>
      </c>
      <c r="Z829" s="114">
        <v>0</v>
      </c>
      <c r="AA829" s="114">
        <v>0</v>
      </c>
      <c r="AB829" s="114">
        <f t="shared" si="591"/>
        <v>0</v>
      </c>
      <c r="AC829" s="114">
        <f t="shared" si="591"/>
        <v>0</v>
      </c>
      <c r="AD829" s="114">
        <f t="shared" si="585"/>
        <v>0</v>
      </c>
      <c r="AE829" s="114">
        <v>0</v>
      </c>
      <c r="AF829" s="114">
        <v>0</v>
      </c>
      <c r="AG829" s="114">
        <f t="shared" si="586"/>
        <v>0</v>
      </c>
      <c r="AH829" s="114">
        <v>0</v>
      </c>
      <c r="AI829" s="114">
        <v>0</v>
      </c>
      <c r="AJ829" s="114">
        <f t="shared" si="587"/>
        <v>0</v>
      </c>
      <c r="AK829" s="114">
        <v>0</v>
      </c>
      <c r="AL829" s="114">
        <v>0</v>
      </c>
      <c r="AM829" s="114">
        <f t="shared" si="588"/>
        <v>0</v>
      </c>
      <c r="AN829" s="114">
        <v>0</v>
      </c>
      <c r="AO829" s="114">
        <v>0</v>
      </c>
      <c r="AP829" s="114">
        <f t="shared" si="589"/>
        <v>0</v>
      </c>
      <c r="AQ829" s="114">
        <f t="shared" si="592"/>
        <v>0</v>
      </c>
      <c r="AR829" s="114">
        <f t="shared" si="592"/>
        <v>0</v>
      </c>
      <c r="AS829" s="114">
        <f t="shared" si="590"/>
        <v>0</v>
      </c>
      <c r="AT829" s="114">
        <f t="shared" si="593"/>
        <v>0</v>
      </c>
      <c r="AU829" s="114">
        <f t="shared" si="593"/>
        <v>0</v>
      </c>
      <c r="AV829" s="114">
        <v>0</v>
      </c>
      <c r="AW829" s="114">
        <v>0</v>
      </c>
      <c r="AX829" s="114">
        <v>0</v>
      </c>
      <c r="AY829" s="114">
        <v>0</v>
      </c>
      <c r="AZ829" s="114">
        <f t="shared" si="594"/>
        <v>0</v>
      </c>
      <c r="BA829" s="114">
        <f t="shared" si="594"/>
        <v>0</v>
      </c>
    </row>
    <row r="830" spans="2:53" ht="29.25" hidden="1">
      <c r="B830" s="73" t="str">
        <f t="shared" si="573"/>
        <v>3713500053005319</v>
      </c>
      <c r="C830" s="111">
        <v>2023</v>
      </c>
      <c r="D830" s="111">
        <v>15</v>
      </c>
      <c r="E830" s="111">
        <v>3</v>
      </c>
      <c r="F830" s="111">
        <v>7</v>
      </c>
      <c r="G830" s="111">
        <v>13</v>
      </c>
      <c r="H830" s="111">
        <v>5000</v>
      </c>
      <c r="I830" s="111">
        <v>5300</v>
      </c>
      <c r="J830" s="111">
        <v>531</v>
      </c>
      <c r="K830" s="112">
        <v>9</v>
      </c>
      <c r="L830" s="112"/>
      <c r="M830" s="113" t="s">
        <v>621</v>
      </c>
      <c r="N830" s="114">
        <f>IFERROR(VLOOKUP($B830,[5]MEX!$B$51:$S$1084,13,0),0)</f>
        <v>0</v>
      </c>
      <c r="O830" s="114">
        <f>IFERROR(VLOOKUP($B830,[5]MEX!$B$51:$S$1084,14,0),0)</f>
        <v>0</v>
      </c>
      <c r="P830" s="114">
        <f t="shared" si="561"/>
        <v>0</v>
      </c>
      <c r="Q830" s="158" t="s">
        <v>60</v>
      </c>
      <c r="R830" s="116">
        <f>IFERROR(VLOOKUP($B830,[5]MEX!$B$51:$S$1084,17,0),0)</f>
        <v>0</v>
      </c>
      <c r="S830" s="116">
        <f>IFERROR(VLOOKUP($B830,[5]MEX!$B$51:$S$1084,18,0),0)</f>
        <v>0</v>
      </c>
      <c r="T830" s="114">
        <v>0</v>
      </c>
      <c r="U830" s="114">
        <v>0</v>
      </c>
      <c r="V830" s="114">
        <v>0</v>
      </c>
      <c r="W830" s="114">
        <v>0</v>
      </c>
      <c r="X830" s="114">
        <v>0</v>
      </c>
      <c r="Y830" s="114">
        <v>0</v>
      </c>
      <c r="Z830" s="114">
        <v>0</v>
      </c>
      <c r="AA830" s="114">
        <v>0</v>
      </c>
      <c r="AB830" s="114">
        <f t="shared" si="591"/>
        <v>0</v>
      </c>
      <c r="AC830" s="114">
        <f t="shared" si="591"/>
        <v>0</v>
      </c>
      <c r="AD830" s="114">
        <f t="shared" si="585"/>
        <v>0</v>
      </c>
      <c r="AE830" s="114">
        <v>0</v>
      </c>
      <c r="AF830" s="114">
        <v>0</v>
      </c>
      <c r="AG830" s="114">
        <f t="shared" si="586"/>
        <v>0</v>
      </c>
      <c r="AH830" s="114">
        <v>0</v>
      </c>
      <c r="AI830" s="114">
        <v>0</v>
      </c>
      <c r="AJ830" s="114">
        <f t="shared" si="587"/>
        <v>0</v>
      </c>
      <c r="AK830" s="114">
        <v>0</v>
      </c>
      <c r="AL830" s="114">
        <v>0</v>
      </c>
      <c r="AM830" s="114">
        <f t="shared" si="588"/>
        <v>0</v>
      </c>
      <c r="AN830" s="114">
        <v>0</v>
      </c>
      <c r="AO830" s="114">
        <v>0</v>
      </c>
      <c r="AP830" s="114">
        <f t="shared" si="589"/>
        <v>0</v>
      </c>
      <c r="AQ830" s="114">
        <f t="shared" si="592"/>
        <v>0</v>
      </c>
      <c r="AR830" s="114">
        <f t="shared" si="592"/>
        <v>0</v>
      </c>
      <c r="AS830" s="114">
        <f t="shared" si="590"/>
        <v>0</v>
      </c>
      <c r="AT830" s="114">
        <f t="shared" si="593"/>
        <v>0</v>
      </c>
      <c r="AU830" s="114">
        <f t="shared" si="593"/>
        <v>0</v>
      </c>
      <c r="AV830" s="114">
        <v>0</v>
      </c>
      <c r="AW830" s="114">
        <v>0</v>
      </c>
      <c r="AX830" s="114">
        <v>0</v>
      </c>
      <c r="AY830" s="114">
        <v>0</v>
      </c>
      <c r="AZ830" s="114">
        <f t="shared" si="594"/>
        <v>0</v>
      </c>
      <c r="BA830" s="114">
        <f t="shared" si="594"/>
        <v>0</v>
      </c>
    </row>
    <row r="831" spans="2:53" ht="29.25" hidden="1">
      <c r="B831" s="73" t="str">
        <f t="shared" si="573"/>
        <v>37135000530053110</v>
      </c>
      <c r="C831" s="111">
        <v>2023</v>
      </c>
      <c r="D831" s="111">
        <v>15</v>
      </c>
      <c r="E831" s="111">
        <v>3</v>
      </c>
      <c r="F831" s="111">
        <v>7</v>
      </c>
      <c r="G831" s="111">
        <v>13</v>
      </c>
      <c r="H831" s="111">
        <v>5000</v>
      </c>
      <c r="I831" s="111">
        <v>5300</v>
      </c>
      <c r="J831" s="111">
        <v>531</v>
      </c>
      <c r="K831" s="112">
        <v>10</v>
      </c>
      <c r="L831" s="112"/>
      <c r="M831" s="113" t="s">
        <v>622</v>
      </c>
      <c r="N831" s="114">
        <f>IFERROR(VLOOKUP($B831,[5]MEX!$B$51:$S$1084,13,0),0)</f>
        <v>0</v>
      </c>
      <c r="O831" s="114">
        <f>IFERROR(VLOOKUP($B831,[5]MEX!$B$51:$S$1084,14,0),0)</f>
        <v>0</v>
      </c>
      <c r="P831" s="114">
        <f t="shared" si="561"/>
        <v>0</v>
      </c>
      <c r="Q831" s="158" t="s">
        <v>60</v>
      </c>
      <c r="R831" s="116">
        <f>IFERROR(VLOOKUP($B831,[5]MEX!$B$51:$S$1084,17,0),0)</f>
        <v>0</v>
      </c>
      <c r="S831" s="116">
        <f>IFERROR(VLOOKUP($B831,[5]MEX!$B$51:$S$1084,18,0),0)</f>
        <v>0</v>
      </c>
      <c r="T831" s="114">
        <v>0</v>
      </c>
      <c r="U831" s="114">
        <v>0</v>
      </c>
      <c r="V831" s="114">
        <v>0</v>
      </c>
      <c r="W831" s="114">
        <v>0</v>
      </c>
      <c r="X831" s="114">
        <v>0</v>
      </c>
      <c r="Y831" s="114">
        <v>0</v>
      </c>
      <c r="Z831" s="114">
        <v>0</v>
      </c>
      <c r="AA831" s="114">
        <v>0</v>
      </c>
      <c r="AB831" s="114">
        <f t="shared" si="591"/>
        <v>0</v>
      </c>
      <c r="AC831" s="114">
        <f t="shared" si="591"/>
        <v>0</v>
      </c>
      <c r="AD831" s="114">
        <f t="shared" si="585"/>
        <v>0</v>
      </c>
      <c r="AE831" s="114">
        <v>0</v>
      </c>
      <c r="AF831" s="114">
        <v>0</v>
      </c>
      <c r="AG831" s="114">
        <f t="shared" si="586"/>
        <v>0</v>
      </c>
      <c r="AH831" s="114">
        <v>0</v>
      </c>
      <c r="AI831" s="114">
        <v>0</v>
      </c>
      <c r="AJ831" s="114">
        <f t="shared" si="587"/>
        <v>0</v>
      </c>
      <c r="AK831" s="114">
        <v>0</v>
      </c>
      <c r="AL831" s="114">
        <v>0</v>
      </c>
      <c r="AM831" s="114">
        <f t="shared" si="588"/>
        <v>0</v>
      </c>
      <c r="AN831" s="114">
        <v>0</v>
      </c>
      <c r="AO831" s="114">
        <v>0</v>
      </c>
      <c r="AP831" s="114">
        <f t="shared" si="589"/>
        <v>0</v>
      </c>
      <c r="AQ831" s="114">
        <f t="shared" si="592"/>
        <v>0</v>
      </c>
      <c r="AR831" s="114">
        <f t="shared" si="592"/>
        <v>0</v>
      </c>
      <c r="AS831" s="114">
        <f t="shared" si="590"/>
        <v>0</v>
      </c>
      <c r="AT831" s="114">
        <f t="shared" si="593"/>
        <v>0</v>
      </c>
      <c r="AU831" s="114">
        <f t="shared" si="593"/>
        <v>0</v>
      </c>
      <c r="AV831" s="114">
        <v>0</v>
      </c>
      <c r="AW831" s="114">
        <v>0</v>
      </c>
      <c r="AX831" s="114">
        <v>0</v>
      </c>
      <c r="AY831" s="114">
        <v>0</v>
      </c>
      <c r="AZ831" s="114">
        <f t="shared" si="594"/>
        <v>0</v>
      </c>
      <c r="BA831" s="114">
        <f t="shared" si="594"/>
        <v>0</v>
      </c>
    </row>
    <row r="832" spans="2:53" ht="29.25" hidden="1">
      <c r="B832" s="73" t="str">
        <f t="shared" si="573"/>
        <v>37135000530053111</v>
      </c>
      <c r="C832" s="111">
        <v>2023</v>
      </c>
      <c r="D832" s="111">
        <v>15</v>
      </c>
      <c r="E832" s="111">
        <v>3</v>
      </c>
      <c r="F832" s="111">
        <v>7</v>
      </c>
      <c r="G832" s="111">
        <v>13</v>
      </c>
      <c r="H832" s="111">
        <v>5000</v>
      </c>
      <c r="I832" s="111">
        <v>5300</v>
      </c>
      <c r="J832" s="111">
        <v>531</v>
      </c>
      <c r="K832" s="112">
        <v>11</v>
      </c>
      <c r="L832" s="112"/>
      <c r="M832" s="113" t="s">
        <v>564</v>
      </c>
      <c r="N832" s="114">
        <f>IFERROR(VLOOKUP($B832,[5]MEX!$B$51:$S$1084,13,0),0)</f>
        <v>0</v>
      </c>
      <c r="O832" s="114">
        <f>IFERROR(VLOOKUP($B832,[5]MEX!$B$51:$S$1084,14,0),0)</f>
        <v>0</v>
      </c>
      <c r="P832" s="114">
        <f t="shared" si="561"/>
        <v>0</v>
      </c>
      <c r="Q832" s="158" t="s">
        <v>60</v>
      </c>
      <c r="R832" s="116">
        <f>IFERROR(VLOOKUP($B832,[5]MEX!$B$51:$S$1084,17,0),0)</f>
        <v>0</v>
      </c>
      <c r="S832" s="116">
        <f>IFERROR(VLOOKUP($B832,[5]MEX!$B$51:$S$1084,18,0),0)</f>
        <v>0</v>
      </c>
      <c r="T832" s="114">
        <v>0</v>
      </c>
      <c r="U832" s="114">
        <v>0</v>
      </c>
      <c r="V832" s="114">
        <v>0</v>
      </c>
      <c r="W832" s="114">
        <v>0</v>
      </c>
      <c r="X832" s="114">
        <v>0</v>
      </c>
      <c r="Y832" s="114">
        <v>0</v>
      </c>
      <c r="Z832" s="114">
        <v>0</v>
      </c>
      <c r="AA832" s="114">
        <v>0</v>
      </c>
      <c r="AB832" s="114">
        <f t="shared" si="591"/>
        <v>0</v>
      </c>
      <c r="AC832" s="114">
        <f t="shared" si="591"/>
        <v>0</v>
      </c>
      <c r="AD832" s="114">
        <f t="shared" si="585"/>
        <v>0</v>
      </c>
      <c r="AE832" s="114">
        <v>0</v>
      </c>
      <c r="AF832" s="114">
        <v>0</v>
      </c>
      <c r="AG832" s="114">
        <f t="shared" si="586"/>
        <v>0</v>
      </c>
      <c r="AH832" s="114">
        <v>0</v>
      </c>
      <c r="AI832" s="114">
        <v>0</v>
      </c>
      <c r="AJ832" s="114">
        <f t="shared" si="587"/>
        <v>0</v>
      </c>
      <c r="AK832" s="114">
        <v>0</v>
      </c>
      <c r="AL832" s="114">
        <v>0</v>
      </c>
      <c r="AM832" s="114">
        <f t="shared" si="588"/>
        <v>0</v>
      </c>
      <c r="AN832" s="114">
        <v>0</v>
      </c>
      <c r="AO832" s="114">
        <v>0</v>
      </c>
      <c r="AP832" s="114">
        <f t="shared" si="589"/>
        <v>0</v>
      </c>
      <c r="AQ832" s="114">
        <f t="shared" si="592"/>
        <v>0</v>
      </c>
      <c r="AR832" s="114">
        <f t="shared" si="592"/>
        <v>0</v>
      </c>
      <c r="AS832" s="114">
        <f t="shared" si="590"/>
        <v>0</v>
      </c>
      <c r="AT832" s="114">
        <f t="shared" si="593"/>
        <v>0</v>
      </c>
      <c r="AU832" s="114">
        <f t="shared" si="593"/>
        <v>0</v>
      </c>
      <c r="AV832" s="114">
        <v>0</v>
      </c>
      <c r="AW832" s="114">
        <v>0</v>
      </c>
      <c r="AX832" s="114">
        <v>0</v>
      </c>
      <c r="AY832" s="114">
        <v>0</v>
      </c>
      <c r="AZ832" s="114">
        <f t="shared" si="594"/>
        <v>0</v>
      </c>
      <c r="BA832" s="114">
        <f t="shared" si="594"/>
        <v>0</v>
      </c>
    </row>
    <row r="833" spans="2:53" ht="29.25" hidden="1">
      <c r="B833" s="73" t="str">
        <f t="shared" si="573"/>
        <v>37135000530053112</v>
      </c>
      <c r="C833" s="111">
        <v>2023</v>
      </c>
      <c r="D833" s="111">
        <v>15</v>
      </c>
      <c r="E833" s="111">
        <v>3</v>
      </c>
      <c r="F833" s="111">
        <v>7</v>
      </c>
      <c r="G833" s="111">
        <v>13</v>
      </c>
      <c r="H833" s="111">
        <v>5000</v>
      </c>
      <c r="I833" s="111">
        <v>5300</v>
      </c>
      <c r="J833" s="111">
        <v>531</v>
      </c>
      <c r="K833" s="112">
        <v>12</v>
      </c>
      <c r="L833" s="112"/>
      <c r="M833" s="113" t="s">
        <v>623</v>
      </c>
      <c r="N833" s="114">
        <f>IFERROR(VLOOKUP($B833,[5]MEX!$B$51:$S$1084,13,0),0)</f>
        <v>0</v>
      </c>
      <c r="O833" s="114">
        <f>IFERROR(VLOOKUP($B833,[5]MEX!$B$51:$S$1084,14,0),0)</f>
        <v>0</v>
      </c>
      <c r="P833" s="114">
        <f t="shared" si="561"/>
        <v>0</v>
      </c>
      <c r="Q833" s="158" t="s">
        <v>60</v>
      </c>
      <c r="R833" s="116">
        <f>IFERROR(VLOOKUP($B833,[5]MEX!$B$51:$S$1084,17,0),0)</f>
        <v>0</v>
      </c>
      <c r="S833" s="116">
        <f>IFERROR(VLOOKUP($B833,[5]MEX!$B$51:$S$1084,18,0),0)</f>
        <v>0</v>
      </c>
      <c r="T833" s="114">
        <v>0</v>
      </c>
      <c r="U833" s="114">
        <v>0</v>
      </c>
      <c r="V833" s="114">
        <v>0</v>
      </c>
      <c r="W833" s="114">
        <v>0</v>
      </c>
      <c r="X833" s="114">
        <v>0</v>
      </c>
      <c r="Y833" s="114">
        <v>0</v>
      </c>
      <c r="Z833" s="114">
        <v>0</v>
      </c>
      <c r="AA833" s="114">
        <v>0</v>
      </c>
      <c r="AB833" s="114">
        <f t="shared" si="591"/>
        <v>0</v>
      </c>
      <c r="AC833" s="114">
        <f t="shared" si="591"/>
        <v>0</v>
      </c>
      <c r="AD833" s="114">
        <f t="shared" si="585"/>
        <v>0</v>
      </c>
      <c r="AE833" s="114">
        <v>0</v>
      </c>
      <c r="AF833" s="114">
        <v>0</v>
      </c>
      <c r="AG833" s="114">
        <f t="shared" si="586"/>
        <v>0</v>
      </c>
      <c r="AH833" s="114">
        <v>0</v>
      </c>
      <c r="AI833" s="114">
        <v>0</v>
      </c>
      <c r="AJ833" s="114">
        <f t="shared" si="587"/>
        <v>0</v>
      </c>
      <c r="AK833" s="114">
        <v>0</v>
      </c>
      <c r="AL833" s="114">
        <v>0</v>
      </c>
      <c r="AM833" s="114">
        <f t="shared" si="588"/>
        <v>0</v>
      </c>
      <c r="AN833" s="114">
        <v>0</v>
      </c>
      <c r="AO833" s="114">
        <v>0</v>
      </c>
      <c r="AP833" s="114">
        <f t="shared" si="589"/>
        <v>0</v>
      </c>
      <c r="AQ833" s="114">
        <f t="shared" si="592"/>
        <v>0</v>
      </c>
      <c r="AR833" s="114">
        <f t="shared" si="592"/>
        <v>0</v>
      </c>
      <c r="AS833" s="114">
        <f t="shared" si="590"/>
        <v>0</v>
      </c>
      <c r="AT833" s="114">
        <f t="shared" si="593"/>
        <v>0</v>
      </c>
      <c r="AU833" s="114">
        <f t="shared" si="593"/>
        <v>0</v>
      </c>
      <c r="AV833" s="114">
        <v>0</v>
      </c>
      <c r="AW833" s="114">
        <v>0</v>
      </c>
      <c r="AX833" s="114">
        <v>0</v>
      </c>
      <c r="AY833" s="114">
        <v>0</v>
      </c>
      <c r="AZ833" s="114">
        <f t="shared" si="594"/>
        <v>0</v>
      </c>
      <c r="BA833" s="114">
        <f t="shared" si="594"/>
        <v>0</v>
      </c>
    </row>
    <row r="834" spans="2:53" ht="29.25" hidden="1">
      <c r="B834" s="73" t="str">
        <f t="shared" si="573"/>
        <v>37135000530053113</v>
      </c>
      <c r="C834" s="111">
        <v>2023</v>
      </c>
      <c r="D834" s="111">
        <v>15</v>
      </c>
      <c r="E834" s="111">
        <v>3</v>
      </c>
      <c r="F834" s="111">
        <v>7</v>
      </c>
      <c r="G834" s="111">
        <v>13</v>
      </c>
      <c r="H834" s="111">
        <v>5000</v>
      </c>
      <c r="I834" s="111">
        <v>5300</v>
      </c>
      <c r="J834" s="111">
        <v>531</v>
      </c>
      <c r="K834" s="112">
        <v>13</v>
      </c>
      <c r="L834" s="112"/>
      <c r="M834" s="113" t="s">
        <v>624</v>
      </c>
      <c r="N834" s="114">
        <f>IFERROR(VLOOKUP($B834,[5]MEX!$B$51:$S$1084,13,0),0)</f>
        <v>0</v>
      </c>
      <c r="O834" s="114">
        <f>IFERROR(VLOOKUP($B834,[5]MEX!$B$51:$S$1084,14,0),0)</f>
        <v>0</v>
      </c>
      <c r="P834" s="114">
        <f t="shared" si="561"/>
        <v>0</v>
      </c>
      <c r="Q834" s="158" t="s">
        <v>60</v>
      </c>
      <c r="R834" s="116">
        <f>IFERROR(VLOOKUP($B834,[5]MEX!$B$51:$S$1084,17,0),0)</f>
        <v>0</v>
      </c>
      <c r="S834" s="116">
        <f>IFERROR(VLOOKUP($B834,[5]MEX!$B$51:$S$1084,18,0),0)</f>
        <v>0</v>
      </c>
      <c r="T834" s="114">
        <v>0</v>
      </c>
      <c r="U834" s="114">
        <v>0</v>
      </c>
      <c r="V834" s="114">
        <v>0</v>
      </c>
      <c r="W834" s="114">
        <v>0</v>
      </c>
      <c r="X834" s="114">
        <v>0</v>
      </c>
      <c r="Y834" s="114">
        <v>0</v>
      </c>
      <c r="Z834" s="114">
        <v>0</v>
      </c>
      <c r="AA834" s="114">
        <v>0</v>
      </c>
      <c r="AB834" s="114">
        <f t="shared" si="591"/>
        <v>0</v>
      </c>
      <c r="AC834" s="114">
        <f t="shared" si="591"/>
        <v>0</v>
      </c>
      <c r="AD834" s="114">
        <f t="shared" si="585"/>
        <v>0</v>
      </c>
      <c r="AE834" s="114">
        <v>0</v>
      </c>
      <c r="AF834" s="114">
        <v>0</v>
      </c>
      <c r="AG834" s="114">
        <f t="shared" si="586"/>
        <v>0</v>
      </c>
      <c r="AH834" s="114">
        <v>0</v>
      </c>
      <c r="AI834" s="114">
        <v>0</v>
      </c>
      <c r="AJ834" s="114">
        <f t="shared" si="587"/>
        <v>0</v>
      </c>
      <c r="AK834" s="114">
        <v>0</v>
      </c>
      <c r="AL834" s="114">
        <v>0</v>
      </c>
      <c r="AM834" s="114">
        <f t="shared" si="588"/>
        <v>0</v>
      </c>
      <c r="AN834" s="114">
        <v>0</v>
      </c>
      <c r="AO834" s="114">
        <v>0</v>
      </c>
      <c r="AP834" s="114">
        <f t="shared" si="589"/>
        <v>0</v>
      </c>
      <c r="AQ834" s="114">
        <f t="shared" si="592"/>
        <v>0</v>
      </c>
      <c r="AR834" s="114">
        <f t="shared" si="592"/>
        <v>0</v>
      </c>
      <c r="AS834" s="114">
        <f t="shared" si="590"/>
        <v>0</v>
      </c>
      <c r="AT834" s="114">
        <f t="shared" si="593"/>
        <v>0</v>
      </c>
      <c r="AU834" s="114">
        <f t="shared" si="593"/>
        <v>0</v>
      </c>
      <c r="AV834" s="114">
        <v>0</v>
      </c>
      <c r="AW834" s="114">
        <v>0</v>
      </c>
      <c r="AX834" s="114">
        <v>0</v>
      </c>
      <c r="AY834" s="114">
        <v>0</v>
      </c>
      <c r="AZ834" s="114">
        <f t="shared" si="594"/>
        <v>0</v>
      </c>
      <c r="BA834" s="114">
        <f t="shared" si="594"/>
        <v>0</v>
      </c>
    </row>
    <row r="835" spans="2:53" ht="29.25" hidden="1">
      <c r="B835" s="73" t="str">
        <f t="shared" si="573"/>
        <v>37135000530053114</v>
      </c>
      <c r="C835" s="111">
        <v>2023</v>
      </c>
      <c r="D835" s="111">
        <v>15</v>
      </c>
      <c r="E835" s="111">
        <v>3</v>
      </c>
      <c r="F835" s="111">
        <v>7</v>
      </c>
      <c r="G835" s="111">
        <v>13</v>
      </c>
      <c r="H835" s="111">
        <v>5000</v>
      </c>
      <c r="I835" s="111">
        <v>5300</v>
      </c>
      <c r="J835" s="111">
        <v>531</v>
      </c>
      <c r="K835" s="112">
        <v>14</v>
      </c>
      <c r="L835" s="112"/>
      <c r="M835" s="113" t="s">
        <v>450</v>
      </c>
      <c r="N835" s="114">
        <f>IFERROR(VLOOKUP($B835,[5]MEX!$B$51:$S$1084,13,0),0)</f>
        <v>0</v>
      </c>
      <c r="O835" s="114">
        <f>IFERROR(VLOOKUP($B835,[5]MEX!$B$51:$S$1084,14,0),0)</f>
        <v>0</v>
      </c>
      <c r="P835" s="114">
        <f t="shared" si="561"/>
        <v>0</v>
      </c>
      <c r="Q835" s="158" t="s">
        <v>60</v>
      </c>
      <c r="R835" s="116">
        <f>IFERROR(VLOOKUP($B835,[5]MEX!$B$51:$S$1084,17,0),0)</f>
        <v>0</v>
      </c>
      <c r="S835" s="116">
        <f>IFERROR(VLOOKUP($B835,[5]MEX!$B$51:$S$1084,18,0),0)</f>
        <v>0</v>
      </c>
      <c r="T835" s="114">
        <v>0</v>
      </c>
      <c r="U835" s="114">
        <v>0</v>
      </c>
      <c r="V835" s="114">
        <v>0</v>
      </c>
      <c r="W835" s="114">
        <v>0</v>
      </c>
      <c r="X835" s="114">
        <v>0</v>
      </c>
      <c r="Y835" s="114">
        <v>0</v>
      </c>
      <c r="Z835" s="114">
        <v>0</v>
      </c>
      <c r="AA835" s="114">
        <v>0</v>
      </c>
      <c r="AB835" s="114">
        <f t="shared" si="591"/>
        <v>0</v>
      </c>
      <c r="AC835" s="114">
        <f t="shared" si="591"/>
        <v>0</v>
      </c>
      <c r="AD835" s="114">
        <f t="shared" si="585"/>
        <v>0</v>
      </c>
      <c r="AE835" s="114">
        <v>0</v>
      </c>
      <c r="AF835" s="114">
        <v>0</v>
      </c>
      <c r="AG835" s="114">
        <f t="shared" si="586"/>
        <v>0</v>
      </c>
      <c r="AH835" s="114">
        <v>0</v>
      </c>
      <c r="AI835" s="114">
        <v>0</v>
      </c>
      <c r="AJ835" s="114">
        <f t="shared" si="587"/>
        <v>0</v>
      </c>
      <c r="AK835" s="114">
        <v>0</v>
      </c>
      <c r="AL835" s="114">
        <v>0</v>
      </c>
      <c r="AM835" s="114">
        <f t="shared" si="588"/>
        <v>0</v>
      </c>
      <c r="AN835" s="114">
        <v>0</v>
      </c>
      <c r="AO835" s="114">
        <v>0</v>
      </c>
      <c r="AP835" s="114">
        <f t="shared" si="589"/>
        <v>0</v>
      </c>
      <c r="AQ835" s="114">
        <f t="shared" si="592"/>
        <v>0</v>
      </c>
      <c r="AR835" s="114">
        <f t="shared" si="592"/>
        <v>0</v>
      </c>
      <c r="AS835" s="114">
        <f t="shared" si="590"/>
        <v>0</v>
      </c>
      <c r="AT835" s="114">
        <f t="shared" si="593"/>
        <v>0</v>
      </c>
      <c r="AU835" s="114">
        <f t="shared" si="593"/>
        <v>0</v>
      </c>
      <c r="AV835" s="114">
        <v>0</v>
      </c>
      <c r="AW835" s="114">
        <v>0</v>
      </c>
      <c r="AX835" s="114">
        <v>0</v>
      </c>
      <c r="AY835" s="114">
        <v>0</v>
      </c>
      <c r="AZ835" s="114">
        <f t="shared" si="594"/>
        <v>0</v>
      </c>
      <c r="BA835" s="114">
        <f t="shared" si="594"/>
        <v>0</v>
      </c>
    </row>
    <row r="836" spans="2:53" ht="58.5" hidden="1">
      <c r="B836" s="73" t="str">
        <f t="shared" si="573"/>
        <v>37135000530053115</v>
      </c>
      <c r="C836" s="111">
        <v>2023</v>
      </c>
      <c r="D836" s="111">
        <v>15</v>
      </c>
      <c r="E836" s="111">
        <v>3</v>
      </c>
      <c r="F836" s="111">
        <v>7</v>
      </c>
      <c r="G836" s="111">
        <v>13</v>
      </c>
      <c r="H836" s="111">
        <v>5000</v>
      </c>
      <c r="I836" s="111">
        <v>5300</v>
      </c>
      <c r="J836" s="111">
        <v>531</v>
      </c>
      <c r="K836" s="112">
        <v>15</v>
      </c>
      <c r="L836" s="112"/>
      <c r="M836" s="113" t="s">
        <v>625</v>
      </c>
      <c r="N836" s="114">
        <f>IFERROR(VLOOKUP($B836,[5]MEX!$B$51:$S$1084,13,0),0)</f>
        <v>0</v>
      </c>
      <c r="O836" s="114">
        <f>IFERROR(VLOOKUP($B836,[5]MEX!$B$51:$S$1084,14,0),0)</f>
        <v>0</v>
      </c>
      <c r="P836" s="114">
        <f t="shared" si="561"/>
        <v>0</v>
      </c>
      <c r="Q836" s="158" t="s">
        <v>60</v>
      </c>
      <c r="R836" s="116">
        <f>IFERROR(VLOOKUP($B836,[5]MEX!$B$51:$S$1084,17,0),0)</f>
        <v>0</v>
      </c>
      <c r="S836" s="116">
        <f>IFERROR(VLOOKUP($B836,[5]MEX!$B$51:$S$1084,18,0),0)</f>
        <v>0</v>
      </c>
      <c r="T836" s="114">
        <v>0</v>
      </c>
      <c r="U836" s="114">
        <v>0</v>
      </c>
      <c r="V836" s="114">
        <v>0</v>
      </c>
      <c r="W836" s="114">
        <v>0</v>
      </c>
      <c r="X836" s="114">
        <v>0</v>
      </c>
      <c r="Y836" s="114">
        <v>0</v>
      </c>
      <c r="Z836" s="114">
        <v>0</v>
      </c>
      <c r="AA836" s="114">
        <v>0</v>
      </c>
      <c r="AB836" s="114">
        <f t="shared" si="591"/>
        <v>0</v>
      </c>
      <c r="AC836" s="114">
        <f t="shared" si="591"/>
        <v>0</v>
      </c>
      <c r="AD836" s="114">
        <f t="shared" si="585"/>
        <v>0</v>
      </c>
      <c r="AE836" s="114">
        <v>0</v>
      </c>
      <c r="AF836" s="114">
        <v>0</v>
      </c>
      <c r="AG836" s="114">
        <f t="shared" si="586"/>
        <v>0</v>
      </c>
      <c r="AH836" s="114">
        <v>0</v>
      </c>
      <c r="AI836" s="114">
        <v>0</v>
      </c>
      <c r="AJ836" s="114">
        <f t="shared" si="587"/>
        <v>0</v>
      </c>
      <c r="AK836" s="114">
        <v>0</v>
      </c>
      <c r="AL836" s="114">
        <v>0</v>
      </c>
      <c r="AM836" s="114">
        <f t="shared" si="588"/>
        <v>0</v>
      </c>
      <c r="AN836" s="114">
        <v>0</v>
      </c>
      <c r="AO836" s="114">
        <v>0</v>
      </c>
      <c r="AP836" s="114">
        <f t="shared" si="589"/>
        <v>0</v>
      </c>
      <c r="AQ836" s="114">
        <f t="shared" si="592"/>
        <v>0</v>
      </c>
      <c r="AR836" s="114">
        <f t="shared" si="592"/>
        <v>0</v>
      </c>
      <c r="AS836" s="114">
        <f t="shared" si="590"/>
        <v>0</v>
      </c>
      <c r="AT836" s="114">
        <f t="shared" si="593"/>
        <v>0</v>
      </c>
      <c r="AU836" s="114">
        <f t="shared" si="593"/>
        <v>0</v>
      </c>
      <c r="AV836" s="114">
        <v>0</v>
      </c>
      <c r="AW836" s="114">
        <v>0</v>
      </c>
      <c r="AX836" s="114">
        <v>0</v>
      </c>
      <c r="AY836" s="114">
        <v>0</v>
      </c>
      <c r="AZ836" s="114">
        <f t="shared" si="594"/>
        <v>0</v>
      </c>
      <c r="BA836" s="114">
        <f t="shared" si="594"/>
        <v>0</v>
      </c>
    </row>
    <row r="837" spans="2:53" ht="29.25" hidden="1">
      <c r="B837" s="73" t="str">
        <f t="shared" si="573"/>
        <v>37135000530053116</v>
      </c>
      <c r="C837" s="111">
        <v>2023</v>
      </c>
      <c r="D837" s="111">
        <v>15</v>
      </c>
      <c r="E837" s="111">
        <v>3</v>
      </c>
      <c r="F837" s="111">
        <v>7</v>
      </c>
      <c r="G837" s="111">
        <v>13</v>
      </c>
      <c r="H837" s="111">
        <v>5000</v>
      </c>
      <c r="I837" s="111">
        <v>5300</v>
      </c>
      <c r="J837" s="111">
        <v>531</v>
      </c>
      <c r="K837" s="112">
        <v>16</v>
      </c>
      <c r="L837" s="112"/>
      <c r="M837" s="113" t="s">
        <v>626</v>
      </c>
      <c r="N837" s="114">
        <f>IFERROR(VLOOKUP($B837,[5]MEX!$B$51:$S$1084,13,0),0)</f>
        <v>0</v>
      </c>
      <c r="O837" s="114">
        <f>IFERROR(VLOOKUP($B837,[5]MEX!$B$51:$S$1084,14,0),0)</f>
        <v>0</v>
      </c>
      <c r="P837" s="114">
        <f t="shared" si="561"/>
        <v>0</v>
      </c>
      <c r="Q837" s="158" t="s">
        <v>60</v>
      </c>
      <c r="R837" s="116">
        <f>IFERROR(VLOOKUP($B837,[5]MEX!$B$51:$S$1084,17,0),0)</f>
        <v>0</v>
      </c>
      <c r="S837" s="116">
        <f>IFERROR(VLOOKUP($B837,[5]MEX!$B$51:$S$1084,18,0),0)</f>
        <v>0</v>
      </c>
      <c r="T837" s="114">
        <v>0</v>
      </c>
      <c r="U837" s="114">
        <v>0</v>
      </c>
      <c r="V837" s="114">
        <v>0</v>
      </c>
      <c r="W837" s="114">
        <v>0</v>
      </c>
      <c r="X837" s="114">
        <v>0</v>
      </c>
      <c r="Y837" s="114">
        <v>0</v>
      </c>
      <c r="Z837" s="114">
        <v>0</v>
      </c>
      <c r="AA837" s="114">
        <v>0</v>
      </c>
      <c r="AB837" s="114">
        <f t="shared" si="591"/>
        <v>0</v>
      </c>
      <c r="AC837" s="114">
        <f t="shared" si="591"/>
        <v>0</v>
      </c>
      <c r="AD837" s="114">
        <f t="shared" si="585"/>
        <v>0</v>
      </c>
      <c r="AE837" s="114">
        <v>0</v>
      </c>
      <c r="AF837" s="114">
        <v>0</v>
      </c>
      <c r="AG837" s="114">
        <f t="shared" si="586"/>
        <v>0</v>
      </c>
      <c r="AH837" s="114">
        <v>0</v>
      </c>
      <c r="AI837" s="114">
        <v>0</v>
      </c>
      <c r="AJ837" s="114">
        <f t="shared" si="587"/>
        <v>0</v>
      </c>
      <c r="AK837" s="114">
        <v>0</v>
      </c>
      <c r="AL837" s="114">
        <v>0</v>
      </c>
      <c r="AM837" s="114">
        <f t="shared" si="588"/>
        <v>0</v>
      </c>
      <c r="AN837" s="114">
        <v>0</v>
      </c>
      <c r="AO837" s="114">
        <v>0</v>
      </c>
      <c r="AP837" s="114">
        <f t="shared" si="589"/>
        <v>0</v>
      </c>
      <c r="AQ837" s="114">
        <f t="shared" si="592"/>
        <v>0</v>
      </c>
      <c r="AR837" s="114">
        <f t="shared" si="592"/>
        <v>0</v>
      </c>
      <c r="AS837" s="114">
        <f t="shared" si="590"/>
        <v>0</v>
      </c>
      <c r="AT837" s="114">
        <f t="shared" si="593"/>
        <v>0</v>
      </c>
      <c r="AU837" s="114">
        <f t="shared" si="593"/>
        <v>0</v>
      </c>
      <c r="AV837" s="114">
        <v>0</v>
      </c>
      <c r="AW837" s="114">
        <v>0</v>
      </c>
      <c r="AX837" s="114">
        <v>0</v>
      </c>
      <c r="AY837" s="114">
        <v>0</v>
      </c>
      <c r="AZ837" s="114">
        <f t="shared" si="594"/>
        <v>0</v>
      </c>
      <c r="BA837" s="114">
        <f t="shared" si="594"/>
        <v>0</v>
      </c>
    </row>
    <row r="838" spans="2:53" ht="58.5" hidden="1">
      <c r="B838" s="73" t="str">
        <f t="shared" si="573"/>
        <v>37135000530053117</v>
      </c>
      <c r="C838" s="111">
        <v>2023</v>
      </c>
      <c r="D838" s="111">
        <v>15</v>
      </c>
      <c r="E838" s="111">
        <v>3</v>
      </c>
      <c r="F838" s="111">
        <v>7</v>
      </c>
      <c r="G838" s="111">
        <v>13</v>
      </c>
      <c r="H838" s="111">
        <v>5000</v>
      </c>
      <c r="I838" s="111">
        <v>5300</v>
      </c>
      <c r="J838" s="111">
        <v>531</v>
      </c>
      <c r="K838" s="112">
        <v>17</v>
      </c>
      <c r="L838" s="112"/>
      <c r="M838" s="113" t="s">
        <v>627</v>
      </c>
      <c r="N838" s="114">
        <f>IFERROR(VLOOKUP($B838,[5]MEX!$B$51:$S$1084,13,0),0)</f>
        <v>0</v>
      </c>
      <c r="O838" s="114">
        <f>IFERROR(VLOOKUP($B838,[5]MEX!$B$51:$S$1084,14,0),0)</f>
        <v>0</v>
      </c>
      <c r="P838" s="114">
        <f t="shared" si="561"/>
        <v>0</v>
      </c>
      <c r="Q838" s="158" t="s">
        <v>60</v>
      </c>
      <c r="R838" s="116">
        <f>IFERROR(VLOOKUP($B838,[5]MEX!$B$51:$S$1084,17,0),0)</f>
        <v>0</v>
      </c>
      <c r="S838" s="116">
        <f>IFERROR(VLOOKUP($B838,[5]MEX!$B$51:$S$1084,18,0),0)</f>
        <v>0</v>
      </c>
      <c r="T838" s="114">
        <v>0</v>
      </c>
      <c r="U838" s="114">
        <v>0</v>
      </c>
      <c r="V838" s="114">
        <v>0</v>
      </c>
      <c r="W838" s="114">
        <v>0</v>
      </c>
      <c r="X838" s="114">
        <v>0</v>
      </c>
      <c r="Y838" s="114">
        <v>0</v>
      </c>
      <c r="Z838" s="114">
        <v>0</v>
      </c>
      <c r="AA838" s="114">
        <v>0</v>
      </c>
      <c r="AB838" s="114">
        <f t="shared" si="591"/>
        <v>0</v>
      </c>
      <c r="AC838" s="114">
        <f t="shared" si="591"/>
        <v>0</v>
      </c>
      <c r="AD838" s="114">
        <f t="shared" si="585"/>
        <v>0</v>
      </c>
      <c r="AE838" s="114">
        <v>0</v>
      </c>
      <c r="AF838" s="114">
        <v>0</v>
      </c>
      <c r="AG838" s="114">
        <f t="shared" si="586"/>
        <v>0</v>
      </c>
      <c r="AH838" s="114">
        <v>0</v>
      </c>
      <c r="AI838" s="114">
        <v>0</v>
      </c>
      <c r="AJ838" s="114">
        <f t="shared" si="587"/>
        <v>0</v>
      </c>
      <c r="AK838" s="114">
        <v>0</v>
      </c>
      <c r="AL838" s="114">
        <v>0</v>
      </c>
      <c r="AM838" s="114">
        <f t="shared" si="588"/>
        <v>0</v>
      </c>
      <c r="AN838" s="114">
        <v>0</v>
      </c>
      <c r="AO838" s="114">
        <v>0</v>
      </c>
      <c r="AP838" s="114">
        <f t="shared" si="589"/>
        <v>0</v>
      </c>
      <c r="AQ838" s="114">
        <f t="shared" si="592"/>
        <v>0</v>
      </c>
      <c r="AR838" s="114">
        <f t="shared" si="592"/>
        <v>0</v>
      </c>
      <c r="AS838" s="114">
        <f t="shared" si="590"/>
        <v>0</v>
      </c>
      <c r="AT838" s="114">
        <f t="shared" si="593"/>
        <v>0</v>
      </c>
      <c r="AU838" s="114">
        <f t="shared" si="593"/>
        <v>0</v>
      </c>
      <c r="AV838" s="114">
        <v>0</v>
      </c>
      <c r="AW838" s="114">
        <v>0</v>
      </c>
      <c r="AX838" s="114">
        <v>0</v>
      </c>
      <c r="AY838" s="114">
        <v>0</v>
      </c>
      <c r="AZ838" s="114">
        <f t="shared" si="594"/>
        <v>0</v>
      </c>
      <c r="BA838" s="114">
        <f t="shared" si="594"/>
        <v>0</v>
      </c>
    </row>
    <row r="839" spans="2:53" ht="29.25" hidden="1">
      <c r="B839" s="73" t="str">
        <f t="shared" si="573"/>
        <v>37135000530053118</v>
      </c>
      <c r="C839" s="111">
        <v>2023</v>
      </c>
      <c r="D839" s="111">
        <v>15</v>
      </c>
      <c r="E839" s="111">
        <v>3</v>
      </c>
      <c r="F839" s="111">
        <v>7</v>
      </c>
      <c r="G839" s="111">
        <v>13</v>
      </c>
      <c r="H839" s="111">
        <v>5000</v>
      </c>
      <c r="I839" s="111">
        <v>5300</v>
      </c>
      <c r="J839" s="111">
        <v>531</v>
      </c>
      <c r="K839" s="112">
        <v>18</v>
      </c>
      <c r="L839" s="112"/>
      <c r="M839" s="113" t="s">
        <v>628</v>
      </c>
      <c r="N839" s="114">
        <f>IFERROR(VLOOKUP($B839,[5]MEX!$B$51:$S$1084,13,0),0)</f>
        <v>0</v>
      </c>
      <c r="O839" s="114">
        <f>IFERROR(VLOOKUP($B839,[5]MEX!$B$51:$S$1084,14,0),0)</f>
        <v>0</v>
      </c>
      <c r="P839" s="114">
        <f t="shared" si="561"/>
        <v>0</v>
      </c>
      <c r="Q839" s="158" t="s">
        <v>60</v>
      </c>
      <c r="R839" s="116">
        <f>IFERROR(VLOOKUP($B839,[5]MEX!$B$51:$S$1084,17,0),0)</f>
        <v>0</v>
      </c>
      <c r="S839" s="116">
        <f>IFERROR(VLOOKUP($B839,[5]MEX!$B$51:$S$1084,18,0),0)</f>
        <v>0</v>
      </c>
      <c r="T839" s="114">
        <v>0</v>
      </c>
      <c r="U839" s="114">
        <v>0</v>
      </c>
      <c r="V839" s="114">
        <v>0</v>
      </c>
      <c r="W839" s="114">
        <v>0</v>
      </c>
      <c r="X839" s="114">
        <v>0</v>
      </c>
      <c r="Y839" s="114">
        <v>0</v>
      </c>
      <c r="Z839" s="114">
        <v>0</v>
      </c>
      <c r="AA839" s="114">
        <v>0</v>
      </c>
      <c r="AB839" s="114">
        <f t="shared" si="591"/>
        <v>0</v>
      </c>
      <c r="AC839" s="114">
        <f t="shared" si="591"/>
        <v>0</v>
      </c>
      <c r="AD839" s="114">
        <f t="shared" si="585"/>
        <v>0</v>
      </c>
      <c r="AE839" s="114">
        <v>0</v>
      </c>
      <c r="AF839" s="114">
        <v>0</v>
      </c>
      <c r="AG839" s="114">
        <f t="shared" si="586"/>
        <v>0</v>
      </c>
      <c r="AH839" s="114">
        <v>0</v>
      </c>
      <c r="AI839" s="114">
        <v>0</v>
      </c>
      <c r="AJ839" s="114">
        <f t="shared" si="587"/>
        <v>0</v>
      </c>
      <c r="AK839" s="114">
        <v>0</v>
      </c>
      <c r="AL839" s="114">
        <v>0</v>
      </c>
      <c r="AM839" s="114">
        <f t="shared" si="588"/>
        <v>0</v>
      </c>
      <c r="AN839" s="114">
        <v>0</v>
      </c>
      <c r="AO839" s="114">
        <v>0</v>
      </c>
      <c r="AP839" s="114">
        <f t="shared" si="589"/>
        <v>0</v>
      </c>
      <c r="AQ839" s="114">
        <f t="shared" si="592"/>
        <v>0</v>
      </c>
      <c r="AR839" s="114">
        <f t="shared" si="592"/>
        <v>0</v>
      </c>
      <c r="AS839" s="114">
        <f t="shared" si="590"/>
        <v>0</v>
      </c>
      <c r="AT839" s="114">
        <f t="shared" si="593"/>
        <v>0</v>
      </c>
      <c r="AU839" s="114">
        <f t="shared" si="593"/>
        <v>0</v>
      </c>
      <c r="AV839" s="114">
        <v>0</v>
      </c>
      <c r="AW839" s="114">
        <v>0</v>
      </c>
      <c r="AX839" s="114">
        <v>0</v>
      </c>
      <c r="AY839" s="114">
        <v>0</v>
      </c>
      <c r="AZ839" s="114">
        <f t="shared" si="594"/>
        <v>0</v>
      </c>
      <c r="BA839" s="114">
        <f t="shared" si="594"/>
        <v>0</v>
      </c>
    </row>
    <row r="840" spans="2:53" ht="29.25" hidden="1">
      <c r="B840" s="73" t="str">
        <f t="shared" si="573"/>
        <v>371350005300532</v>
      </c>
      <c r="C840" s="105">
        <v>2023</v>
      </c>
      <c r="D840" s="105">
        <v>15</v>
      </c>
      <c r="E840" s="105">
        <v>3</v>
      </c>
      <c r="F840" s="105">
        <v>7</v>
      </c>
      <c r="G840" s="105">
        <v>13</v>
      </c>
      <c r="H840" s="105">
        <v>5000</v>
      </c>
      <c r="I840" s="105">
        <v>5300</v>
      </c>
      <c r="J840" s="105">
        <v>532</v>
      </c>
      <c r="K840" s="106"/>
      <c r="L840" s="106"/>
      <c r="M840" s="107" t="s">
        <v>567</v>
      </c>
      <c r="N840" s="108">
        <f>SUM(N841:N844)</f>
        <v>0</v>
      </c>
      <c r="O840" s="108">
        <f>SUM(O841:O844)</f>
        <v>0</v>
      </c>
      <c r="P840" s="108">
        <f t="shared" si="561"/>
        <v>0</v>
      </c>
      <c r="Q840" s="163" t="s">
        <v>46</v>
      </c>
      <c r="R840" s="164"/>
      <c r="S840" s="164"/>
      <c r="T840" s="108">
        <f>SUM(T841:T844)</f>
        <v>0</v>
      </c>
      <c r="U840" s="108">
        <f t="shared" ref="U840:AC840" si="595">SUM(U841:U844)</f>
        <v>0</v>
      </c>
      <c r="V840" s="108">
        <f t="shared" si="595"/>
        <v>0</v>
      </c>
      <c r="W840" s="108">
        <f t="shared" si="595"/>
        <v>0</v>
      </c>
      <c r="X840" s="108">
        <f t="shared" si="595"/>
        <v>0</v>
      </c>
      <c r="Y840" s="108">
        <f t="shared" si="595"/>
        <v>0</v>
      </c>
      <c r="Z840" s="108">
        <f t="shared" si="595"/>
        <v>0</v>
      </c>
      <c r="AA840" s="108">
        <f t="shared" si="595"/>
        <v>0</v>
      </c>
      <c r="AB840" s="108">
        <f t="shared" si="595"/>
        <v>0</v>
      </c>
      <c r="AC840" s="108">
        <f t="shared" si="595"/>
        <v>0</v>
      </c>
      <c r="AD840" s="108">
        <f t="shared" si="585"/>
        <v>0</v>
      </c>
      <c r="AE840" s="108">
        <f>SUM(AE841:AE844)</f>
        <v>0</v>
      </c>
      <c r="AF840" s="108">
        <f>SUM(AF841:AF844)</f>
        <v>0</v>
      </c>
      <c r="AG840" s="108">
        <f t="shared" si="586"/>
        <v>0</v>
      </c>
      <c r="AH840" s="108">
        <f>SUM(AH841:AH844)</f>
        <v>0</v>
      </c>
      <c r="AI840" s="108">
        <f>SUM(AI841:AI844)</f>
        <v>0</v>
      </c>
      <c r="AJ840" s="108">
        <f t="shared" si="587"/>
        <v>0</v>
      </c>
      <c r="AK840" s="108">
        <f>SUM(AK841:AK844)</f>
        <v>0</v>
      </c>
      <c r="AL840" s="108">
        <f>SUM(AL841:AL844)</f>
        <v>0</v>
      </c>
      <c r="AM840" s="108">
        <f t="shared" si="588"/>
        <v>0</v>
      </c>
      <c r="AN840" s="108">
        <f>SUM(AN841:AN844)</f>
        <v>0</v>
      </c>
      <c r="AO840" s="108">
        <f>SUM(AO841:AO844)</f>
        <v>0</v>
      </c>
      <c r="AP840" s="108">
        <f t="shared" si="589"/>
        <v>0</v>
      </c>
      <c r="AQ840" s="108">
        <f>SUM(AQ841:AQ844)</f>
        <v>0</v>
      </c>
      <c r="AR840" s="108">
        <f>SUM(AR841:AR844)</f>
        <v>0</v>
      </c>
      <c r="AS840" s="108">
        <f t="shared" si="590"/>
        <v>0</v>
      </c>
      <c r="AT840" s="108"/>
      <c r="AU840" s="108"/>
      <c r="AV840" s="108"/>
      <c r="AW840" s="108"/>
      <c r="AX840" s="108"/>
      <c r="AY840" s="108"/>
      <c r="AZ840" s="108"/>
      <c r="BA840" s="108"/>
    </row>
    <row r="841" spans="2:53" ht="29.25" hidden="1">
      <c r="B841" s="73" t="str">
        <f t="shared" si="573"/>
        <v>3713500053005321</v>
      </c>
      <c r="C841" s="111">
        <v>2023</v>
      </c>
      <c r="D841" s="111">
        <v>15</v>
      </c>
      <c r="E841" s="111">
        <v>3</v>
      </c>
      <c r="F841" s="111">
        <v>7</v>
      </c>
      <c r="G841" s="111">
        <v>13</v>
      </c>
      <c r="H841" s="111">
        <v>5000</v>
      </c>
      <c r="I841" s="111">
        <v>5300</v>
      </c>
      <c r="J841" s="111">
        <v>532</v>
      </c>
      <c r="K841" s="112">
        <v>1</v>
      </c>
      <c r="L841" s="112"/>
      <c r="M841" s="113" t="s">
        <v>629</v>
      </c>
      <c r="N841" s="114">
        <f>IFERROR(VLOOKUP($B841,[5]MEX!$B$51:$S$1084,13,0),0)</f>
        <v>0</v>
      </c>
      <c r="O841" s="114">
        <f>IFERROR(VLOOKUP($B841,[5]MEX!$B$51:$S$1084,14,0),0)</f>
        <v>0</v>
      </c>
      <c r="P841" s="114">
        <f t="shared" si="561"/>
        <v>0</v>
      </c>
      <c r="Q841" s="158" t="s">
        <v>60</v>
      </c>
      <c r="R841" s="116">
        <f>IFERROR(VLOOKUP($B841,[5]MEX!$B$51:$S$1084,17,0),0)</f>
        <v>0</v>
      </c>
      <c r="S841" s="116">
        <f>IFERROR(VLOOKUP($B841,[5]MEX!$B$51:$S$1084,18,0),0)</f>
        <v>0</v>
      </c>
      <c r="T841" s="114">
        <v>0</v>
      </c>
      <c r="U841" s="114">
        <v>0</v>
      </c>
      <c r="V841" s="114">
        <v>0</v>
      </c>
      <c r="W841" s="114">
        <v>0</v>
      </c>
      <c r="X841" s="114">
        <v>0</v>
      </c>
      <c r="Y841" s="114">
        <v>0</v>
      </c>
      <c r="Z841" s="114">
        <v>0</v>
      </c>
      <c r="AA841" s="114">
        <v>0</v>
      </c>
      <c r="AB841" s="114">
        <f t="shared" ref="AB841:AC844" si="596">N841+T841-X841</f>
        <v>0</v>
      </c>
      <c r="AC841" s="114">
        <f t="shared" si="596"/>
        <v>0</v>
      </c>
      <c r="AD841" s="114">
        <f t="shared" si="585"/>
        <v>0</v>
      </c>
      <c r="AE841" s="114">
        <v>0</v>
      </c>
      <c r="AF841" s="114">
        <v>0</v>
      </c>
      <c r="AG841" s="114">
        <f t="shared" si="586"/>
        <v>0</v>
      </c>
      <c r="AH841" s="114">
        <v>0</v>
      </c>
      <c r="AI841" s="114">
        <v>0</v>
      </c>
      <c r="AJ841" s="114">
        <f t="shared" si="587"/>
        <v>0</v>
      </c>
      <c r="AK841" s="114">
        <v>0</v>
      </c>
      <c r="AL841" s="114">
        <v>0</v>
      </c>
      <c r="AM841" s="114">
        <f t="shared" si="588"/>
        <v>0</v>
      </c>
      <c r="AN841" s="114">
        <v>0</v>
      </c>
      <c r="AO841" s="114">
        <v>0</v>
      </c>
      <c r="AP841" s="114">
        <f t="shared" si="589"/>
        <v>0</v>
      </c>
      <c r="AQ841" s="114">
        <f t="shared" ref="AQ841:AR844" si="597">AB841-AE841-AH841-AK841-AN841</f>
        <v>0</v>
      </c>
      <c r="AR841" s="114">
        <f t="shared" si="597"/>
        <v>0</v>
      </c>
      <c r="AS841" s="114">
        <f t="shared" si="590"/>
        <v>0</v>
      </c>
      <c r="AT841" s="114">
        <f t="shared" ref="AT841:AU844" si="598">R841+V841-Z841</f>
        <v>0</v>
      </c>
      <c r="AU841" s="114">
        <f t="shared" si="598"/>
        <v>0</v>
      </c>
      <c r="AV841" s="114">
        <v>0</v>
      </c>
      <c r="AW841" s="114">
        <v>0</v>
      </c>
      <c r="AX841" s="114">
        <v>0</v>
      </c>
      <c r="AY841" s="114">
        <v>0</v>
      </c>
      <c r="AZ841" s="114">
        <f t="shared" si="594"/>
        <v>0</v>
      </c>
      <c r="BA841" s="114">
        <f t="shared" si="594"/>
        <v>0</v>
      </c>
    </row>
    <row r="842" spans="2:53" ht="29.25" hidden="1">
      <c r="B842" s="73" t="str">
        <f t="shared" si="573"/>
        <v>3713500053005322</v>
      </c>
      <c r="C842" s="111">
        <v>2023</v>
      </c>
      <c r="D842" s="111">
        <v>15</v>
      </c>
      <c r="E842" s="111">
        <v>3</v>
      </c>
      <c r="F842" s="111">
        <v>7</v>
      </c>
      <c r="G842" s="111">
        <v>13</v>
      </c>
      <c r="H842" s="111">
        <v>5000</v>
      </c>
      <c r="I842" s="111">
        <v>5300</v>
      </c>
      <c r="J842" s="111">
        <v>532</v>
      </c>
      <c r="K842" s="112">
        <v>2</v>
      </c>
      <c r="L842" s="112"/>
      <c r="M842" s="113" t="s">
        <v>630</v>
      </c>
      <c r="N842" s="114">
        <f>IFERROR(VLOOKUP($B842,[5]MEX!$B$51:$S$1084,13,0),0)</f>
        <v>0</v>
      </c>
      <c r="O842" s="114">
        <f>IFERROR(VLOOKUP($B842,[5]MEX!$B$51:$S$1084,14,0),0)</f>
        <v>0</v>
      </c>
      <c r="P842" s="114">
        <f t="shared" si="561"/>
        <v>0</v>
      </c>
      <c r="Q842" s="158" t="s">
        <v>60</v>
      </c>
      <c r="R842" s="116">
        <f>IFERROR(VLOOKUP($B842,[5]MEX!$B$51:$S$1084,17,0),0)</f>
        <v>0</v>
      </c>
      <c r="S842" s="116">
        <f>IFERROR(VLOOKUP($B842,[5]MEX!$B$51:$S$1084,18,0),0)</f>
        <v>0</v>
      </c>
      <c r="T842" s="114">
        <v>0</v>
      </c>
      <c r="U842" s="114">
        <v>0</v>
      </c>
      <c r="V842" s="114">
        <v>0</v>
      </c>
      <c r="W842" s="114">
        <v>0</v>
      </c>
      <c r="X842" s="114">
        <v>0</v>
      </c>
      <c r="Y842" s="114">
        <v>0</v>
      </c>
      <c r="Z842" s="114">
        <v>0</v>
      </c>
      <c r="AA842" s="114">
        <v>0</v>
      </c>
      <c r="AB842" s="114">
        <f t="shared" si="596"/>
        <v>0</v>
      </c>
      <c r="AC842" s="114">
        <f t="shared" si="596"/>
        <v>0</v>
      </c>
      <c r="AD842" s="114">
        <f t="shared" si="585"/>
        <v>0</v>
      </c>
      <c r="AE842" s="114">
        <v>0</v>
      </c>
      <c r="AF842" s="114">
        <v>0</v>
      </c>
      <c r="AG842" s="114">
        <f t="shared" si="586"/>
        <v>0</v>
      </c>
      <c r="AH842" s="114">
        <v>0</v>
      </c>
      <c r="AI842" s="114">
        <v>0</v>
      </c>
      <c r="AJ842" s="114">
        <f t="shared" si="587"/>
        <v>0</v>
      </c>
      <c r="AK842" s="114">
        <v>0</v>
      </c>
      <c r="AL842" s="114">
        <v>0</v>
      </c>
      <c r="AM842" s="114">
        <f t="shared" si="588"/>
        <v>0</v>
      </c>
      <c r="AN842" s="114">
        <v>0</v>
      </c>
      <c r="AO842" s="114">
        <v>0</v>
      </c>
      <c r="AP842" s="114">
        <f t="shared" si="589"/>
        <v>0</v>
      </c>
      <c r="AQ842" s="114">
        <f t="shared" si="597"/>
        <v>0</v>
      </c>
      <c r="AR842" s="114">
        <f t="shared" si="597"/>
        <v>0</v>
      </c>
      <c r="AS842" s="114">
        <f t="shared" si="590"/>
        <v>0</v>
      </c>
      <c r="AT842" s="114">
        <f t="shared" si="598"/>
        <v>0</v>
      </c>
      <c r="AU842" s="114">
        <f t="shared" si="598"/>
        <v>0</v>
      </c>
      <c r="AV842" s="114">
        <v>0</v>
      </c>
      <c r="AW842" s="114">
        <v>0</v>
      </c>
      <c r="AX842" s="114">
        <v>0</v>
      </c>
      <c r="AY842" s="114">
        <v>0</v>
      </c>
      <c r="AZ842" s="114">
        <f t="shared" si="594"/>
        <v>0</v>
      </c>
      <c r="BA842" s="114">
        <f t="shared" si="594"/>
        <v>0</v>
      </c>
    </row>
    <row r="843" spans="2:53" ht="29.25" hidden="1">
      <c r="B843" s="73" t="str">
        <f t="shared" si="573"/>
        <v>3713500053005323</v>
      </c>
      <c r="C843" s="111">
        <v>2023</v>
      </c>
      <c r="D843" s="111">
        <v>15</v>
      </c>
      <c r="E843" s="111">
        <v>3</v>
      </c>
      <c r="F843" s="111">
        <v>7</v>
      </c>
      <c r="G843" s="111">
        <v>13</v>
      </c>
      <c r="H843" s="111">
        <v>5000</v>
      </c>
      <c r="I843" s="111">
        <v>5300</v>
      </c>
      <c r="J843" s="111">
        <v>532</v>
      </c>
      <c r="K843" s="112">
        <v>3</v>
      </c>
      <c r="L843" s="112"/>
      <c r="M843" s="113" t="s">
        <v>631</v>
      </c>
      <c r="N843" s="114">
        <f>IFERROR(VLOOKUP($B843,[5]MEX!$B$51:$S$1084,13,0),0)</f>
        <v>0</v>
      </c>
      <c r="O843" s="114">
        <f>IFERROR(VLOOKUP($B843,[5]MEX!$B$51:$S$1084,14,0),0)</f>
        <v>0</v>
      </c>
      <c r="P843" s="114">
        <f t="shared" si="561"/>
        <v>0</v>
      </c>
      <c r="Q843" s="158" t="s">
        <v>60</v>
      </c>
      <c r="R843" s="116">
        <f>IFERROR(VLOOKUP($B843,[5]MEX!$B$51:$S$1084,17,0),0)</f>
        <v>0</v>
      </c>
      <c r="S843" s="116">
        <f>IFERROR(VLOOKUP($B843,[5]MEX!$B$51:$S$1084,18,0),0)</f>
        <v>0</v>
      </c>
      <c r="T843" s="114">
        <v>0</v>
      </c>
      <c r="U843" s="114">
        <v>0</v>
      </c>
      <c r="V843" s="114">
        <v>0</v>
      </c>
      <c r="W843" s="114">
        <v>0</v>
      </c>
      <c r="X843" s="114">
        <v>0</v>
      </c>
      <c r="Y843" s="114">
        <v>0</v>
      </c>
      <c r="Z843" s="114">
        <v>0</v>
      </c>
      <c r="AA843" s="114">
        <v>0</v>
      </c>
      <c r="AB843" s="114">
        <f t="shared" si="596"/>
        <v>0</v>
      </c>
      <c r="AC843" s="114">
        <f t="shared" si="596"/>
        <v>0</v>
      </c>
      <c r="AD843" s="114">
        <f t="shared" si="585"/>
        <v>0</v>
      </c>
      <c r="AE843" s="114">
        <v>0</v>
      </c>
      <c r="AF843" s="114">
        <v>0</v>
      </c>
      <c r="AG843" s="114">
        <f t="shared" si="586"/>
        <v>0</v>
      </c>
      <c r="AH843" s="114">
        <v>0</v>
      </c>
      <c r="AI843" s="114">
        <v>0</v>
      </c>
      <c r="AJ843" s="114">
        <f t="shared" si="587"/>
        <v>0</v>
      </c>
      <c r="AK843" s="114">
        <v>0</v>
      </c>
      <c r="AL843" s="114">
        <v>0</v>
      </c>
      <c r="AM843" s="114">
        <f t="shared" si="588"/>
        <v>0</v>
      </c>
      <c r="AN843" s="114">
        <v>0</v>
      </c>
      <c r="AO843" s="114">
        <v>0</v>
      </c>
      <c r="AP843" s="114">
        <f t="shared" si="589"/>
        <v>0</v>
      </c>
      <c r="AQ843" s="114">
        <f t="shared" si="597"/>
        <v>0</v>
      </c>
      <c r="AR843" s="114">
        <f t="shared" si="597"/>
        <v>0</v>
      </c>
      <c r="AS843" s="114">
        <f t="shared" si="590"/>
        <v>0</v>
      </c>
      <c r="AT843" s="114">
        <f t="shared" si="598"/>
        <v>0</v>
      </c>
      <c r="AU843" s="114">
        <f t="shared" si="598"/>
        <v>0</v>
      </c>
      <c r="AV843" s="114">
        <v>0</v>
      </c>
      <c r="AW843" s="114">
        <v>0</v>
      </c>
      <c r="AX843" s="114">
        <v>0</v>
      </c>
      <c r="AY843" s="114">
        <v>0</v>
      </c>
      <c r="AZ843" s="114">
        <f t="shared" si="594"/>
        <v>0</v>
      </c>
      <c r="BA843" s="114">
        <f t="shared" si="594"/>
        <v>0</v>
      </c>
    </row>
    <row r="844" spans="2:53" ht="29.25" hidden="1">
      <c r="B844" s="73" t="str">
        <f t="shared" si="573"/>
        <v>3713500053005324</v>
      </c>
      <c r="C844" s="111">
        <v>2023</v>
      </c>
      <c r="D844" s="111">
        <v>15</v>
      </c>
      <c r="E844" s="111">
        <v>3</v>
      </c>
      <c r="F844" s="111">
        <v>7</v>
      </c>
      <c r="G844" s="111">
        <v>13</v>
      </c>
      <c r="H844" s="111">
        <v>5000</v>
      </c>
      <c r="I844" s="111">
        <v>5300</v>
      </c>
      <c r="J844" s="111">
        <v>532</v>
      </c>
      <c r="K844" s="112">
        <v>4</v>
      </c>
      <c r="L844" s="112"/>
      <c r="M844" s="113" t="s">
        <v>632</v>
      </c>
      <c r="N844" s="114">
        <f>IFERROR(VLOOKUP($B844,[5]MEX!$B$51:$S$1084,13,0),0)</f>
        <v>0</v>
      </c>
      <c r="O844" s="114">
        <f>IFERROR(VLOOKUP($B844,[5]MEX!$B$51:$S$1084,14,0),0)</f>
        <v>0</v>
      </c>
      <c r="P844" s="114">
        <f t="shared" si="561"/>
        <v>0</v>
      </c>
      <c r="Q844" s="158" t="s">
        <v>60</v>
      </c>
      <c r="R844" s="116">
        <f>IFERROR(VLOOKUP($B844,[5]MEX!$B$51:$S$1084,17,0),0)</f>
        <v>0</v>
      </c>
      <c r="S844" s="116">
        <f>IFERROR(VLOOKUP($B844,[5]MEX!$B$51:$S$1084,18,0),0)</f>
        <v>0</v>
      </c>
      <c r="T844" s="114">
        <v>0</v>
      </c>
      <c r="U844" s="114">
        <v>0</v>
      </c>
      <c r="V844" s="114">
        <v>0</v>
      </c>
      <c r="W844" s="114">
        <v>0</v>
      </c>
      <c r="X844" s="114">
        <v>0</v>
      </c>
      <c r="Y844" s="114">
        <v>0</v>
      </c>
      <c r="Z844" s="114">
        <v>0</v>
      </c>
      <c r="AA844" s="114">
        <v>0</v>
      </c>
      <c r="AB844" s="114">
        <f t="shared" si="596"/>
        <v>0</v>
      </c>
      <c r="AC844" s="114">
        <f t="shared" si="596"/>
        <v>0</v>
      </c>
      <c r="AD844" s="114">
        <f t="shared" si="585"/>
        <v>0</v>
      </c>
      <c r="AE844" s="114">
        <v>0</v>
      </c>
      <c r="AF844" s="114">
        <v>0</v>
      </c>
      <c r="AG844" s="114">
        <f t="shared" si="586"/>
        <v>0</v>
      </c>
      <c r="AH844" s="114">
        <v>0</v>
      </c>
      <c r="AI844" s="114">
        <v>0</v>
      </c>
      <c r="AJ844" s="114">
        <f t="shared" si="587"/>
        <v>0</v>
      </c>
      <c r="AK844" s="114">
        <v>0</v>
      </c>
      <c r="AL844" s="114">
        <v>0</v>
      </c>
      <c r="AM844" s="114">
        <f t="shared" si="588"/>
        <v>0</v>
      </c>
      <c r="AN844" s="114">
        <v>0</v>
      </c>
      <c r="AO844" s="114">
        <v>0</v>
      </c>
      <c r="AP844" s="114">
        <f t="shared" si="589"/>
        <v>0</v>
      </c>
      <c r="AQ844" s="114">
        <f t="shared" si="597"/>
        <v>0</v>
      </c>
      <c r="AR844" s="114">
        <f t="shared" si="597"/>
        <v>0</v>
      </c>
      <c r="AS844" s="114">
        <f t="shared" si="590"/>
        <v>0</v>
      </c>
      <c r="AT844" s="114">
        <f t="shared" si="598"/>
        <v>0</v>
      </c>
      <c r="AU844" s="114">
        <f t="shared" si="598"/>
        <v>0</v>
      </c>
      <c r="AV844" s="114">
        <v>0</v>
      </c>
      <c r="AW844" s="114">
        <v>0</v>
      </c>
      <c r="AX844" s="114">
        <v>0</v>
      </c>
      <c r="AY844" s="114">
        <v>0</v>
      </c>
      <c r="AZ844" s="114">
        <f t="shared" si="594"/>
        <v>0</v>
      </c>
      <c r="BA844" s="114">
        <f t="shared" si="594"/>
        <v>0</v>
      </c>
    </row>
    <row r="845" spans="2:53" ht="29.25" hidden="1">
      <c r="B845" s="73" t="str">
        <f t="shared" si="573"/>
        <v>371350005400</v>
      </c>
      <c r="C845" s="99">
        <v>2023</v>
      </c>
      <c r="D845" s="99">
        <v>15</v>
      </c>
      <c r="E845" s="99">
        <v>3</v>
      </c>
      <c r="F845" s="99">
        <v>7</v>
      </c>
      <c r="G845" s="99">
        <v>13</v>
      </c>
      <c r="H845" s="99">
        <v>5000</v>
      </c>
      <c r="I845" s="99">
        <v>5400</v>
      </c>
      <c r="J845" s="99"/>
      <c r="K845" s="100" t="s">
        <v>46</v>
      </c>
      <c r="L845" s="100"/>
      <c r="M845" s="101" t="s">
        <v>140</v>
      </c>
      <c r="N845" s="102">
        <f>+N846+N848+N850</f>
        <v>0</v>
      </c>
      <c r="O845" s="102">
        <f>+O846+O848+O850</f>
        <v>0</v>
      </c>
      <c r="P845" s="102">
        <f t="shared" si="561"/>
        <v>0</v>
      </c>
      <c r="Q845" s="161" t="s">
        <v>46</v>
      </c>
      <c r="R845" s="162"/>
      <c r="S845" s="162"/>
      <c r="T845" s="102">
        <f>+T846+T848+T850</f>
        <v>0</v>
      </c>
      <c r="U845" s="102">
        <f t="shared" ref="U845:AC845" si="599">+U846+U848+U850</f>
        <v>0</v>
      </c>
      <c r="V845" s="102">
        <f t="shared" si="599"/>
        <v>0</v>
      </c>
      <c r="W845" s="102">
        <f t="shared" si="599"/>
        <v>0</v>
      </c>
      <c r="X845" s="102">
        <f t="shared" si="599"/>
        <v>0</v>
      </c>
      <c r="Y845" s="102">
        <f t="shared" si="599"/>
        <v>0</v>
      </c>
      <c r="Z845" s="102">
        <f t="shared" si="599"/>
        <v>0</v>
      </c>
      <c r="AA845" s="102">
        <f t="shared" si="599"/>
        <v>0</v>
      </c>
      <c r="AB845" s="102">
        <f t="shared" si="599"/>
        <v>0</v>
      </c>
      <c r="AC845" s="102">
        <f t="shared" si="599"/>
        <v>0</v>
      </c>
      <c r="AD845" s="102">
        <f t="shared" si="585"/>
        <v>0</v>
      </c>
      <c r="AE845" s="102">
        <f>+AE846+AE848+AE850</f>
        <v>0</v>
      </c>
      <c r="AF845" s="102">
        <f>+AF846+AF848+AF850</f>
        <v>0</v>
      </c>
      <c r="AG845" s="102">
        <f t="shared" si="586"/>
        <v>0</v>
      </c>
      <c r="AH845" s="102">
        <f>+AH846+AH848+AH850</f>
        <v>0</v>
      </c>
      <c r="AI845" s="102">
        <f>+AI846+AI848+AI850</f>
        <v>0</v>
      </c>
      <c r="AJ845" s="102">
        <f t="shared" si="587"/>
        <v>0</v>
      </c>
      <c r="AK845" s="102">
        <f>+AK846+AK848+AK850</f>
        <v>0</v>
      </c>
      <c r="AL845" s="102">
        <f>+AL846+AL848+AL850</f>
        <v>0</v>
      </c>
      <c r="AM845" s="102">
        <f t="shared" si="588"/>
        <v>0</v>
      </c>
      <c r="AN845" s="102">
        <f>+AN846+AN848+AN850</f>
        <v>0</v>
      </c>
      <c r="AO845" s="102">
        <f>+AO846+AO848+AO850</f>
        <v>0</v>
      </c>
      <c r="AP845" s="102">
        <f t="shared" si="589"/>
        <v>0</v>
      </c>
      <c r="AQ845" s="102">
        <f>+AQ846+AQ848+AQ850</f>
        <v>0</v>
      </c>
      <c r="AR845" s="102">
        <f>+AR846+AR848+AR850</f>
        <v>0</v>
      </c>
      <c r="AS845" s="102">
        <f t="shared" si="590"/>
        <v>0</v>
      </c>
      <c r="AT845" s="102"/>
      <c r="AU845" s="102"/>
      <c r="AV845" s="102"/>
      <c r="AW845" s="102"/>
      <c r="AX845" s="102"/>
      <c r="AY845" s="102"/>
      <c r="AZ845" s="102"/>
      <c r="BA845" s="102"/>
    </row>
    <row r="846" spans="2:53" ht="29.25" hidden="1">
      <c r="B846" s="73" t="str">
        <f t="shared" si="573"/>
        <v>371350005400541</v>
      </c>
      <c r="C846" s="105">
        <v>2023</v>
      </c>
      <c r="D846" s="105">
        <v>15</v>
      </c>
      <c r="E846" s="105">
        <v>3</v>
      </c>
      <c r="F846" s="105">
        <v>7</v>
      </c>
      <c r="G846" s="105">
        <v>13</v>
      </c>
      <c r="H846" s="105">
        <v>5000</v>
      </c>
      <c r="I846" s="105">
        <v>5400</v>
      </c>
      <c r="J846" s="105">
        <v>541</v>
      </c>
      <c r="K846" s="106"/>
      <c r="L846" s="106"/>
      <c r="M846" s="107" t="s">
        <v>141</v>
      </c>
      <c r="N846" s="108">
        <f>+N847</f>
        <v>0</v>
      </c>
      <c r="O846" s="108">
        <f>+O847</f>
        <v>0</v>
      </c>
      <c r="P846" s="108">
        <f t="shared" ref="P846:P909" si="600">+O846+N846</f>
        <v>0</v>
      </c>
      <c r="Q846" s="163" t="s">
        <v>46</v>
      </c>
      <c r="R846" s="164"/>
      <c r="S846" s="164"/>
      <c r="T846" s="108">
        <f>+T847</f>
        <v>0</v>
      </c>
      <c r="U846" s="108">
        <f t="shared" ref="U846:AC846" si="601">+U847</f>
        <v>0</v>
      </c>
      <c r="V846" s="108">
        <f t="shared" si="601"/>
        <v>0</v>
      </c>
      <c r="W846" s="108">
        <f t="shared" si="601"/>
        <v>0</v>
      </c>
      <c r="X846" s="108">
        <f t="shared" si="601"/>
        <v>0</v>
      </c>
      <c r="Y846" s="108">
        <f t="shared" si="601"/>
        <v>0</v>
      </c>
      <c r="Z846" s="108">
        <f t="shared" si="601"/>
        <v>0</v>
      </c>
      <c r="AA846" s="108">
        <f t="shared" si="601"/>
        <v>0</v>
      </c>
      <c r="AB846" s="108">
        <f t="shared" si="601"/>
        <v>0</v>
      </c>
      <c r="AC846" s="108">
        <f t="shared" si="601"/>
        <v>0</v>
      </c>
      <c r="AD846" s="108">
        <f t="shared" si="585"/>
        <v>0</v>
      </c>
      <c r="AE846" s="108">
        <f>+AE847</f>
        <v>0</v>
      </c>
      <c r="AF846" s="108">
        <f>+AF847</f>
        <v>0</v>
      </c>
      <c r="AG846" s="108">
        <f t="shared" si="586"/>
        <v>0</v>
      </c>
      <c r="AH846" s="108">
        <f>+AH847</f>
        <v>0</v>
      </c>
      <c r="AI846" s="108">
        <f>+AI847</f>
        <v>0</v>
      </c>
      <c r="AJ846" s="108">
        <f t="shared" si="587"/>
        <v>0</v>
      </c>
      <c r="AK846" s="108">
        <f>+AK847</f>
        <v>0</v>
      </c>
      <c r="AL846" s="108">
        <f>+AL847</f>
        <v>0</v>
      </c>
      <c r="AM846" s="108">
        <f t="shared" si="588"/>
        <v>0</v>
      </c>
      <c r="AN846" s="108">
        <f>+AN847</f>
        <v>0</v>
      </c>
      <c r="AO846" s="108">
        <f>+AO847</f>
        <v>0</v>
      </c>
      <c r="AP846" s="108">
        <f t="shared" si="589"/>
        <v>0</v>
      </c>
      <c r="AQ846" s="108">
        <f>+AQ847</f>
        <v>0</v>
      </c>
      <c r="AR846" s="108">
        <f>+AR847</f>
        <v>0</v>
      </c>
      <c r="AS846" s="108">
        <f t="shared" si="590"/>
        <v>0</v>
      </c>
      <c r="AT846" s="108"/>
      <c r="AU846" s="108"/>
      <c r="AV846" s="108"/>
      <c r="AW846" s="108"/>
      <c r="AX846" s="108"/>
      <c r="AY846" s="108"/>
      <c r="AZ846" s="108"/>
      <c r="BA846" s="108"/>
    </row>
    <row r="847" spans="2:53" ht="29.25" hidden="1">
      <c r="B847" s="73" t="str">
        <f t="shared" si="573"/>
        <v>3713500054005411</v>
      </c>
      <c r="C847" s="111">
        <v>2023</v>
      </c>
      <c r="D847" s="111">
        <v>15</v>
      </c>
      <c r="E847" s="111">
        <v>3</v>
      </c>
      <c r="F847" s="111">
        <v>7</v>
      </c>
      <c r="G847" s="111">
        <v>13</v>
      </c>
      <c r="H847" s="111">
        <v>5000</v>
      </c>
      <c r="I847" s="111">
        <v>5400</v>
      </c>
      <c r="J847" s="111">
        <v>541</v>
      </c>
      <c r="K847" s="112">
        <v>1</v>
      </c>
      <c r="L847" s="112"/>
      <c r="M847" s="113" t="s">
        <v>633</v>
      </c>
      <c r="N847" s="114">
        <f>IFERROR(VLOOKUP($B847,[5]MEX!$B$51:$S$1084,13,0),0)</f>
        <v>0</v>
      </c>
      <c r="O847" s="114">
        <f>IFERROR(VLOOKUP($B847,[5]MEX!$B$51:$S$1084,14,0),0)</f>
        <v>0</v>
      </c>
      <c r="P847" s="114">
        <f t="shared" si="600"/>
        <v>0</v>
      </c>
      <c r="Q847" s="158" t="s">
        <v>60</v>
      </c>
      <c r="R847" s="116">
        <f>IFERROR(VLOOKUP($B847,[5]MEX!$B$51:$S$1084,17,0),0)</f>
        <v>0</v>
      </c>
      <c r="S847" s="116">
        <f>IFERROR(VLOOKUP($B847,[5]MEX!$B$51:$S$1084,18,0),0)</f>
        <v>0</v>
      </c>
      <c r="T847" s="114">
        <v>0</v>
      </c>
      <c r="U847" s="114">
        <v>0</v>
      </c>
      <c r="V847" s="114">
        <v>0</v>
      </c>
      <c r="W847" s="114">
        <v>0</v>
      </c>
      <c r="X847" s="114">
        <v>0</v>
      </c>
      <c r="Y847" s="114">
        <v>0</v>
      </c>
      <c r="Z847" s="114">
        <v>0</v>
      </c>
      <c r="AA847" s="114">
        <v>0</v>
      </c>
      <c r="AB847" s="114">
        <f>N847+T847-X847</f>
        <v>0</v>
      </c>
      <c r="AC847" s="114">
        <f>O847+U847-Y847</f>
        <v>0</v>
      </c>
      <c r="AD847" s="114">
        <f t="shared" si="585"/>
        <v>0</v>
      </c>
      <c r="AE847" s="114">
        <v>0</v>
      </c>
      <c r="AF847" s="114">
        <v>0</v>
      </c>
      <c r="AG847" s="114">
        <f t="shared" si="586"/>
        <v>0</v>
      </c>
      <c r="AH847" s="114">
        <v>0</v>
      </c>
      <c r="AI847" s="114">
        <v>0</v>
      </c>
      <c r="AJ847" s="114">
        <f t="shared" si="587"/>
        <v>0</v>
      </c>
      <c r="AK847" s="114">
        <v>0</v>
      </c>
      <c r="AL847" s="114">
        <v>0</v>
      </c>
      <c r="AM847" s="114">
        <f t="shared" si="588"/>
        <v>0</v>
      </c>
      <c r="AN847" s="114">
        <v>0</v>
      </c>
      <c r="AO847" s="114">
        <v>0</v>
      </c>
      <c r="AP847" s="114">
        <f t="shared" si="589"/>
        <v>0</v>
      </c>
      <c r="AQ847" s="114">
        <f>AB847-AE847-AH847-AK847-AN847</f>
        <v>0</v>
      </c>
      <c r="AR847" s="114">
        <f>AC847-AF847-AI847-AL847-AO847</f>
        <v>0</v>
      </c>
      <c r="AS847" s="114">
        <f t="shared" si="590"/>
        <v>0</v>
      </c>
      <c r="AT847" s="114">
        <f>R847+V847-Z847</f>
        <v>0</v>
      </c>
      <c r="AU847" s="114">
        <f>S847+W847-AA847</f>
        <v>0</v>
      </c>
      <c r="AV847" s="114">
        <v>0</v>
      </c>
      <c r="AW847" s="114">
        <v>0</v>
      </c>
      <c r="AX847" s="114">
        <v>0</v>
      </c>
      <c r="AY847" s="114">
        <v>0</v>
      </c>
      <c r="AZ847" s="114">
        <f t="shared" si="594"/>
        <v>0</v>
      </c>
      <c r="BA847" s="114">
        <f t="shared" si="594"/>
        <v>0</v>
      </c>
    </row>
    <row r="848" spans="2:53" ht="29.25" hidden="1">
      <c r="B848" s="73" t="str">
        <f t="shared" si="573"/>
        <v>371350005400542</v>
      </c>
      <c r="C848" s="105">
        <v>2023</v>
      </c>
      <c r="D848" s="105">
        <v>15</v>
      </c>
      <c r="E848" s="105">
        <v>3</v>
      </c>
      <c r="F848" s="105">
        <v>7</v>
      </c>
      <c r="G848" s="105">
        <v>13</v>
      </c>
      <c r="H848" s="105">
        <v>5000</v>
      </c>
      <c r="I848" s="105">
        <v>5400</v>
      </c>
      <c r="J848" s="105">
        <v>542</v>
      </c>
      <c r="K848" s="106"/>
      <c r="L848" s="106"/>
      <c r="M848" s="107" t="s">
        <v>634</v>
      </c>
      <c r="N848" s="108">
        <f>+N849</f>
        <v>0</v>
      </c>
      <c r="O848" s="108">
        <f>+O849</f>
        <v>0</v>
      </c>
      <c r="P848" s="108">
        <f t="shared" si="600"/>
        <v>0</v>
      </c>
      <c r="Q848" s="163" t="s">
        <v>46</v>
      </c>
      <c r="R848" s="164"/>
      <c r="S848" s="164"/>
      <c r="T848" s="108">
        <f>+T849</f>
        <v>0</v>
      </c>
      <c r="U848" s="108">
        <f t="shared" ref="U848:AC848" si="602">+U849</f>
        <v>0</v>
      </c>
      <c r="V848" s="108">
        <f t="shared" si="602"/>
        <v>0</v>
      </c>
      <c r="W848" s="108">
        <f t="shared" si="602"/>
        <v>0</v>
      </c>
      <c r="X848" s="108">
        <f t="shared" si="602"/>
        <v>0</v>
      </c>
      <c r="Y848" s="108">
        <f t="shared" si="602"/>
        <v>0</v>
      </c>
      <c r="Z848" s="108">
        <f t="shared" si="602"/>
        <v>0</v>
      </c>
      <c r="AA848" s="108">
        <f t="shared" si="602"/>
        <v>0</v>
      </c>
      <c r="AB848" s="108">
        <f t="shared" si="602"/>
        <v>0</v>
      </c>
      <c r="AC848" s="108">
        <f t="shared" si="602"/>
        <v>0</v>
      </c>
      <c r="AD848" s="108">
        <f t="shared" si="585"/>
        <v>0</v>
      </c>
      <c r="AE848" s="108">
        <f>+AE849</f>
        <v>0</v>
      </c>
      <c r="AF848" s="108">
        <f>+AF849</f>
        <v>0</v>
      </c>
      <c r="AG848" s="108">
        <f t="shared" si="586"/>
        <v>0</v>
      </c>
      <c r="AH848" s="108">
        <f>+AH849</f>
        <v>0</v>
      </c>
      <c r="AI848" s="108">
        <f>+AI849</f>
        <v>0</v>
      </c>
      <c r="AJ848" s="108">
        <f t="shared" si="587"/>
        <v>0</v>
      </c>
      <c r="AK848" s="108">
        <f>+AK849</f>
        <v>0</v>
      </c>
      <c r="AL848" s="108">
        <f>+AL849</f>
        <v>0</v>
      </c>
      <c r="AM848" s="108">
        <f t="shared" si="588"/>
        <v>0</v>
      </c>
      <c r="AN848" s="108">
        <f>+AN849</f>
        <v>0</v>
      </c>
      <c r="AO848" s="108">
        <f>+AO849</f>
        <v>0</v>
      </c>
      <c r="AP848" s="108">
        <f t="shared" si="589"/>
        <v>0</v>
      </c>
      <c r="AQ848" s="108">
        <f>+AQ849</f>
        <v>0</v>
      </c>
      <c r="AR848" s="108">
        <f>+AR849</f>
        <v>0</v>
      </c>
      <c r="AS848" s="108">
        <f t="shared" si="590"/>
        <v>0</v>
      </c>
      <c r="AT848" s="108"/>
      <c r="AU848" s="108"/>
      <c r="AV848" s="108"/>
      <c r="AW848" s="108"/>
      <c r="AX848" s="108"/>
      <c r="AY848" s="108"/>
      <c r="AZ848" s="108"/>
      <c r="BA848" s="108"/>
    </row>
    <row r="849" spans="2:53" ht="29.25" hidden="1">
      <c r="B849" s="73" t="str">
        <f t="shared" si="573"/>
        <v>3713500054005421</v>
      </c>
      <c r="C849" s="111">
        <v>2023</v>
      </c>
      <c r="D849" s="111">
        <v>15</v>
      </c>
      <c r="E849" s="111">
        <v>3</v>
      </c>
      <c r="F849" s="111">
        <v>7</v>
      </c>
      <c r="G849" s="111">
        <v>13</v>
      </c>
      <c r="H849" s="111">
        <v>5000</v>
      </c>
      <c r="I849" s="111">
        <v>5400</v>
      </c>
      <c r="J849" s="111">
        <v>542</v>
      </c>
      <c r="K849" s="112">
        <v>1</v>
      </c>
      <c r="L849" s="112"/>
      <c r="M849" s="113" t="s">
        <v>635</v>
      </c>
      <c r="N849" s="114">
        <f>IFERROR(VLOOKUP($B849,[5]MEX!$B$51:$S$1084,13,0),0)</f>
        <v>0</v>
      </c>
      <c r="O849" s="114">
        <f>IFERROR(VLOOKUP($B849,[5]MEX!$B$51:$S$1084,14,0),0)</f>
        <v>0</v>
      </c>
      <c r="P849" s="114">
        <f t="shared" si="600"/>
        <v>0</v>
      </c>
      <c r="Q849" s="158" t="s">
        <v>60</v>
      </c>
      <c r="R849" s="116">
        <f>IFERROR(VLOOKUP($B849,[5]MEX!$B$51:$S$1084,17,0),0)</f>
        <v>0</v>
      </c>
      <c r="S849" s="116">
        <f>IFERROR(VLOOKUP($B849,[5]MEX!$B$51:$S$1084,18,0),0)</f>
        <v>0</v>
      </c>
      <c r="T849" s="114">
        <v>0</v>
      </c>
      <c r="U849" s="114">
        <v>0</v>
      </c>
      <c r="V849" s="114">
        <v>0</v>
      </c>
      <c r="W849" s="114">
        <v>0</v>
      </c>
      <c r="X849" s="114">
        <v>0</v>
      </c>
      <c r="Y849" s="114">
        <v>0</v>
      </c>
      <c r="Z849" s="114">
        <v>0</v>
      </c>
      <c r="AA849" s="114">
        <v>0</v>
      </c>
      <c r="AB849" s="114">
        <f>N849+T849-X849</f>
        <v>0</v>
      </c>
      <c r="AC849" s="114">
        <f>O849+U849-Y849</f>
        <v>0</v>
      </c>
      <c r="AD849" s="114">
        <f t="shared" si="585"/>
        <v>0</v>
      </c>
      <c r="AE849" s="114">
        <v>0</v>
      </c>
      <c r="AF849" s="114">
        <v>0</v>
      </c>
      <c r="AG849" s="114">
        <f t="shared" si="586"/>
        <v>0</v>
      </c>
      <c r="AH849" s="114">
        <v>0</v>
      </c>
      <c r="AI849" s="114">
        <v>0</v>
      </c>
      <c r="AJ849" s="114">
        <f t="shared" si="587"/>
        <v>0</v>
      </c>
      <c r="AK849" s="114">
        <v>0</v>
      </c>
      <c r="AL849" s="114">
        <v>0</v>
      </c>
      <c r="AM849" s="114">
        <f t="shared" si="588"/>
        <v>0</v>
      </c>
      <c r="AN849" s="114">
        <v>0</v>
      </c>
      <c r="AO849" s="114">
        <v>0</v>
      </c>
      <c r="AP849" s="114">
        <f t="shared" si="589"/>
        <v>0</v>
      </c>
      <c r="AQ849" s="114">
        <f>AB849-AE849-AH849-AK849-AN849</f>
        <v>0</v>
      </c>
      <c r="AR849" s="114">
        <f>AC849-AF849-AI849-AL849-AO849</f>
        <v>0</v>
      </c>
      <c r="AS849" s="114">
        <f t="shared" si="590"/>
        <v>0</v>
      </c>
      <c r="AT849" s="114">
        <f>R849+V849-Z849</f>
        <v>0</v>
      </c>
      <c r="AU849" s="114">
        <f>S849+W849-AA849</f>
        <v>0</v>
      </c>
      <c r="AV849" s="114">
        <v>0</v>
      </c>
      <c r="AW849" s="114">
        <v>0</v>
      </c>
      <c r="AX849" s="114">
        <v>0</v>
      </c>
      <c r="AY849" s="114">
        <v>0</v>
      </c>
      <c r="AZ849" s="114">
        <f t="shared" si="594"/>
        <v>0</v>
      </c>
      <c r="BA849" s="114">
        <f t="shared" si="594"/>
        <v>0</v>
      </c>
    </row>
    <row r="850" spans="2:53" ht="29.25" hidden="1">
      <c r="B850" s="73" t="str">
        <f t="shared" si="573"/>
        <v>371350005400543</v>
      </c>
      <c r="C850" s="105">
        <v>2023</v>
      </c>
      <c r="D850" s="105">
        <v>15</v>
      </c>
      <c r="E850" s="105">
        <v>3</v>
      </c>
      <c r="F850" s="105">
        <v>7</v>
      </c>
      <c r="G850" s="105">
        <v>13</v>
      </c>
      <c r="H850" s="105">
        <v>5000</v>
      </c>
      <c r="I850" s="105">
        <v>5400</v>
      </c>
      <c r="J850" s="105">
        <v>543</v>
      </c>
      <c r="K850" s="106"/>
      <c r="L850" s="106"/>
      <c r="M850" s="107" t="s">
        <v>636</v>
      </c>
      <c r="N850" s="108">
        <f>+N851</f>
        <v>0</v>
      </c>
      <c r="O850" s="108">
        <f>+O851</f>
        <v>0</v>
      </c>
      <c r="P850" s="108">
        <f t="shared" si="600"/>
        <v>0</v>
      </c>
      <c r="Q850" s="163" t="s">
        <v>46</v>
      </c>
      <c r="R850" s="164"/>
      <c r="S850" s="164"/>
      <c r="T850" s="108">
        <f>+T851</f>
        <v>0</v>
      </c>
      <c r="U850" s="108">
        <f t="shared" ref="U850:AC850" si="603">+U851</f>
        <v>0</v>
      </c>
      <c r="V850" s="108">
        <f t="shared" si="603"/>
        <v>0</v>
      </c>
      <c r="W850" s="108">
        <f t="shared" si="603"/>
        <v>0</v>
      </c>
      <c r="X850" s="108">
        <f t="shared" si="603"/>
        <v>0</v>
      </c>
      <c r="Y850" s="108">
        <f t="shared" si="603"/>
        <v>0</v>
      </c>
      <c r="Z850" s="108">
        <f t="shared" si="603"/>
        <v>0</v>
      </c>
      <c r="AA850" s="108">
        <f t="shared" si="603"/>
        <v>0</v>
      </c>
      <c r="AB850" s="108">
        <f t="shared" si="603"/>
        <v>0</v>
      </c>
      <c r="AC850" s="108">
        <f t="shared" si="603"/>
        <v>0</v>
      </c>
      <c r="AD850" s="108">
        <f t="shared" si="585"/>
        <v>0</v>
      </c>
      <c r="AE850" s="108">
        <f>+AE851</f>
        <v>0</v>
      </c>
      <c r="AF850" s="108">
        <f>+AF851</f>
        <v>0</v>
      </c>
      <c r="AG850" s="108">
        <f t="shared" si="586"/>
        <v>0</v>
      </c>
      <c r="AH850" s="108">
        <f>+AH851</f>
        <v>0</v>
      </c>
      <c r="AI850" s="108">
        <f>+AI851</f>
        <v>0</v>
      </c>
      <c r="AJ850" s="108">
        <f t="shared" si="587"/>
        <v>0</v>
      </c>
      <c r="AK850" s="108">
        <f>+AK851</f>
        <v>0</v>
      </c>
      <c r="AL850" s="108">
        <f>+AL851</f>
        <v>0</v>
      </c>
      <c r="AM850" s="108">
        <f t="shared" si="588"/>
        <v>0</v>
      </c>
      <c r="AN850" s="108">
        <f>+AN851</f>
        <v>0</v>
      </c>
      <c r="AO850" s="108">
        <f>+AO851</f>
        <v>0</v>
      </c>
      <c r="AP850" s="108">
        <f t="shared" si="589"/>
        <v>0</v>
      </c>
      <c r="AQ850" s="108">
        <f>+AQ851</f>
        <v>0</v>
      </c>
      <c r="AR850" s="108">
        <f>+AR851</f>
        <v>0</v>
      </c>
      <c r="AS850" s="108">
        <f t="shared" si="590"/>
        <v>0</v>
      </c>
      <c r="AT850" s="108"/>
      <c r="AU850" s="108"/>
      <c r="AV850" s="108"/>
      <c r="AW850" s="108"/>
      <c r="AX850" s="108"/>
      <c r="AY850" s="108"/>
      <c r="AZ850" s="108"/>
      <c r="BA850" s="108"/>
    </row>
    <row r="851" spans="2:53" ht="29.25" hidden="1">
      <c r="B851" s="73" t="str">
        <f t="shared" si="573"/>
        <v>3713500054005431</v>
      </c>
      <c r="C851" s="111">
        <v>2023</v>
      </c>
      <c r="D851" s="111">
        <v>15</v>
      </c>
      <c r="E851" s="111">
        <v>3</v>
      </c>
      <c r="F851" s="111">
        <v>7</v>
      </c>
      <c r="G851" s="111">
        <v>13</v>
      </c>
      <c r="H851" s="111">
        <v>5000</v>
      </c>
      <c r="I851" s="111">
        <v>5400</v>
      </c>
      <c r="J851" s="111">
        <v>543</v>
      </c>
      <c r="K851" s="112">
        <v>1</v>
      </c>
      <c r="L851" s="112"/>
      <c r="M851" s="113" t="s">
        <v>637</v>
      </c>
      <c r="N851" s="114">
        <f>IFERROR(VLOOKUP($B851,[5]MEX!$B$51:$S$1084,13,0),0)</f>
        <v>0</v>
      </c>
      <c r="O851" s="114">
        <f>IFERROR(VLOOKUP($B851,[5]MEX!$B$51:$S$1084,14,0),0)</f>
        <v>0</v>
      </c>
      <c r="P851" s="114">
        <f t="shared" si="600"/>
        <v>0</v>
      </c>
      <c r="Q851" s="158" t="s">
        <v>60</v>
      </c>
      <c r="R851" s="116">
        <f>IFERROR(VLOOKUP($B851,[5]MEX!$B$51:$S$1084,17,0),0)</f>
        <v>0</v>
      </c>
      <c r="S851" s="116">
        <f>IFERROR(VLOOKUP($B851,[5]MEX!$B$51:$S$1084,18,0),0)</f>
        <v>0</v>
      </c>
      <c r="T851" s="114">
        <v>0</v>
      </c>
      <c r="U851" s="114">
        <v>0</v>
      </c>
      <c r="V851" s="114">
        <v>0</v>
      </c>
      <c r="W851" s="114">
        <v>0</v>
      </c>
      <c r="X851" s="114">
        <v>0</v>
      </c>
      <c r="Y851" s="114">
        <v>0</v>
      </c>
      <c r="Z851" s="114">
        <v>0</v>
      </c>
      <c r="AA851" s="114">
        <v>0</v>
      </c>
      <c r="AB851" s="114">
        <f>N851+T851-X851</f>
        <v>0</v>
      </c>
      <c r="AC851" s="114">
        <f>O851+U851-Y851</f>
        <v>0</v>
      </c>
      <c r="AD851" s="114">
        <f t="shared" si="585"/>
        <v>0</v>
      </c>
      <c r="AE851" s="114">
        <v>0</v>
      </c>
      <c r="AF851" s="114">
        <v>0</v>
      </c>
      <c r="AG851" s="114">
        <f t="shared" si="586"/>
        <v>0</v>
      </c>
      <c r="AH851" s="114">
        <v>0</v>
      </c>
      <c r="AI851" s="114">
        <v>0</v>
      </c>
      <c r="AJ851" s="114">
        <f t="shared" si="587"/>
        <v>0</v>
      </c>
      <c r="AK851" s="114">
        <v>0</v>
      </c>
      <c r="AL851" s="114">
        <v>0</v>
      </c>
      <c r="AM851" s="114">
        <f t="shared" si="588"/>
        <v>0</v>
      </c>
      <c r="AN851" s="114">
        <v>0</v>
      </c>
      <c r="AO851" s="114">
        <v>0</v>
      </c>
      <c r="AP851" s="114">
        <f t="shared" si="589"/>
        <v>0</v>
      </c>
      <c r="AQ851" s="114">
        <f>AB851-AE851-AH851-AK851-AN851</f>
        <v>0</v>
      </c>
      <c r="AR851" s="114">
        <f>AC851-AF851-AI851-AL851-AO851</f>
        <v>0</v>
      </c>
      <c r="AS851" s="114">
        <f t="shared" si="590"/>
        <v>0</v>
      </c>
      <c r="AT851" s="114">
        <f>R851+V851-Z851</f>
        <v>0</v>
      </c>
      <c r="AU851" s="114">
        <f>S851+W851-AA851</f>
        <v>0</v>
      </c>
      <c r="AV851" s="114">
        <v>0</v>
      </c>
      <c r="AW851" s="114">
        <v>0</v>
      </c>
      <c r="AX851" s="114">
        <v>0</v>
      </c>
      <c r="AY851" s="114">
        <v>0</v>
      </c>
      <c r="AZ851" s="114">
        <f t="shared" si="594"/>
        <v>0</v>
      </c>
      <c r="BA851" s="114">
        <f t="shared" si="594"/>
        <v>0</v>
      </c>
    </row>
    <row r="852" spans="2:53" ht="29.25" hidden="1">
      <c r="B852" s="73" t="str">
        <f t="shared" si="573"/>
        <v>371350005500</v>
      </c>
      <c r="C852" s="99">
        <v>2023</v>
      </c>
      <c r="D852" s="99">
        <v>15</v>
      </c>
      <c r="E852" s="99">
        <v>3</v>
      </c>
      <c r="F852" s="99">
        <v>7</v>
      </c>
      <c r="G852" s="99">
        <v>13</v>
      </c>
      <c r="H852" s="99">
        <v>5000</v>
      </c>
      <c r="I852" s="99">
        <v>5500</v>
      </c>
      <c r="J852" s="99"/>
      <c r="K852" s="100" t="s">
        <v>46</v>
      </c>
      <c r="L852" s="100"/>
      <c r="M852" s="101" t="s">
        <v>151</v>
      </c>
      <c r="N852" s="102">
        <f>+N853</f>
        <v>0</v>
      </c>
      <c r="O852" s="102">
        <f>+O853</f>
        <v>0</v>
      </c>
      <c r="P852" s="102">
        <f t="shared" si="600"/>
        <v>0</v>
      </c>
      <c r="Q852" s="161" t="s">
        <v>46</v>
      </c>
      <c r="R852" s="162"/>
      <c r="S852" s="162"/>
      <c r="T852" s="102">
        <f>+T853</f>
        <v>0</v>
      </c>
      <c r="U852" s="102">
        <f t="shared" ref="U852:AC852" si="604">+U853</f>
        <v>0</v>
      </c>
      <c r="V852" s="102">
        <f t="shared" si="604"/>
        <v>0</v>
      </c>
      <c r="W852" s="102">
        <f t="shared" si="604"/>
        <v>0</v>
      </c>
      <c r="X852" s="102">
        <f t="shared" si="604"/>
        <v>0</v>
      </c>
      <c r="Y852" s="102">
        <f t="shared" si="604"/>
        <v>0</v>
      </c>
      <c r="Z852" s="102">
        <f t="shared" si="604"/>
        <v>0</v>
      </c>
      <c r="AA852" s="102">
        <f t="shared" si="604"/>
        <v>0</v>
      </c>
      <c r="AB852" s="102">
        <f t="shared" si="604"/>
        <v>0</v>
      </c>
      <c r="AC852" s="102">
        <f t="shared" si="604"/>
        <v>0</v>
      </c>
      <c r="AD852" s="102">
        <f t="shared" si="585"/>
        <v>0</v>
      </c>
      <c r="AE852" s="102">
        <f>+AE853</f>
        <v>0</v>
      </c>
      <c r="AF852" s="102">
        <f>+AF853</f>
        <v>0</v>
      </c>
      <c r="AG852" s="102">
        <f t="shared" si="586"/>
        <v>0</v>
      </c>
      <c r="AH852" s="102">
        <f>+AH853</f>
        <v>0</v>
      </c>
      <c r="AI852" s="102">
        <f>+AI853</f>
        <v>0</v>
      </c>
      <c r="AJ852" s="102">
        <f t="shared" si="587"/>
        <v>0</v>
      </c>
      <c r="AK852" s="102">
        <f>+AK853</f>
        <v>0</v>
      </c>
      <c r="AL852" s="102">
        <f>+AL853</f>
        <v>0</v>
      </c>
      <c r="AM852" s="102">
        <f t="shared" si="588"/>
        <v>0</v>
      </c>
      <c r="AN852" s="102">
        <f>+AN853</f>
        <v>0</v>
      </c>
      <c r="AO852" s="102">
        <f>+AO853</f>
        <v>0</v>
      </c>
      <c r="AP852" s="102">
        <f t="shared" si="589"/>
        <v>0</v>
      </c>
      <c r="AQ852" s="102">
        <f>+AQ853</f>
        <v>0</v>
      </c>
      <c r="AR852" s="102">
        <f>+AR853</f>
        <v>0</v>
      </c>
      <c r="AS852" s="102">
        <f t="shared" si="590"/>
        <v>0</v>
      </c>
      <c r="AT852" s="102"/>
      <c r="AU852" s="102"/>
      <c r="AV852" s="102"/>
      <c r="AW852" s="102"/>
      <c r="AX852" s="102"/>
      <c r="AY852" s="102"/>
      <c r="AZ852" s="102"/>
      <c r="BA852" s="102"/>
    </row>
    <row r="853" spans="2:53" ht="29.25" hidden="1">
      <c r="B853" s="73" t="str">
        <f t="shared" si="573"/>
        <v>371350005500551</v>
      </c>
      <c r="C853" s="105">
        <v>2023</v>
      </c>
      <c r="D853" s="105">
        <v>15</v>
      </c>
      <c r="E853" s="105">
        <v>3</v>
      </c>
      <c r="F853" s="105">
        <v>7</v>
      </c>
      <c r="G853" s="105">
        <v>13</v>
      </c>
      <c r="H853" s="105">
        <v>5000</v>
      </c>
      <c r="I853" s="105">
        <v>5500</v>
      </c>
      <c r="J853" s="105">
        <v>551</v>
      </c>
      <c r="K853" s="106"/>
      <c r="L853" s="106"/>
      <c r="M853" s="107" t="s">
        <v>152</v>
      </c>
      <c r="N853" s="108">
        <f>SUM(N854:N861)</f>
        <v>0</v>
      </c>
      <c r="O853" s="108">
        <f>SUM(O854:O861)</f>
        <v>0</v>
      </c>
      <c r="P853" s="108">
        <f t="shared" si="600"/>
        <v>0</v>
      </c>
      <c r="Q853" s="163" t="s">
        <v>46</v>
      </c>
      <c r="R853" s="164"/>
      <c r="S853" s="164"/>
      <c r="T853" s="108">
        <f>SUM(T854:T861)</f>
        <v>0</v>
      </c>
      <c r="U853" s="108">
        <f t="shared" ref="U853:AC853" si="605">SUM(U854:U861)</f>
        <v>0</v>
      </c>
      <c r="V853" s="108">
        <f t="shared" si="605"/>
        <v>0</v>
      </c>
      <c r="W853" s="108">
        <f t="shared" si="605"/>
        <v>0</v>
      </c>
      <c r="X853" s="108">
        <f t="shared" si="605"/>
        <v>0</v>
      </c>
      <c r="Y853" s="108">
        <f t="shared" si="605"/>
        <v>0</v>
      </c>
      <c r="Z853" s="108">
        <f t="shared" si="605"/>
        <v>0</v>
      </c>
      <c r="AA853" s="108">
        <f t="shared" si="605"/>
        <v>0</v>
      </c>
      <c r="AB853" s="108">
        <f t="shared" si="605"/>
        <v>0</v>
      </c>
      <c r="AC853" s="108">
        <f t="shared" si="605"/>
        <v>0</v>
      </c>
      <c r="AD853" s="108">
        <f t="shared" si="585"/>
        <v>0</v>
      </c>
      <c r="AE853" s="108">
        <f>SUM(AE854:AE861)</f>
        <v>0</v>
      </c>
      <c r="AF853" s="108">
        <f>SUM(AF854:AF861)</f>
        <v>0</v>
      </c>
      <c r="AG853" s="108">
        <f t="shared" si="586"/>
        <v>0</v>
      </c>
      <c r="AH853" s="108">
        <f>SUM(AH854:AH861)</f>
        <v>0</v>
      </c>
      <c r="AI853" s="108">
        <f>SUM(AI854:AI861)</f>
        <v>0</v>
      </c>
      <c r="AJ853" s="108">
        <f t="shared" si="587"/>
        <v>0</v>
      </c>
      <c r="AK853" s="108">
        <f>SUM(AK854:AK861)</f>
        <v>0</v>
      </c>
      <c r="AL853" s="108">
        <f>SUM(AL854:AL861)</f>
        <v>0</v>
      </c>
      <c r="AM853" s="108">
        <f t="shared" si="588"/>
        <v>0</v>
      </c>
      <c r="AN853" s="108">
        <f>SUM(AN854:AN861)</f>
        <v>0</v>
      </c>
      <c r="AO853" s="108">
        <f>SUM(AO854:AO861)</f>
        <v>0</v>
      </c>
      <c r="AP853" s="108">
        <f t="shared" si="589"/>
        <v>0</v>
      </c>
      <c r="AQ853" s="108">
        <f>SUM(AQ854:AQ861)</f>
        <v>0</v>
      </c>
      <c r="AR853" s="108">
        <f>SUM(AR854:AR861)</f>
        <v>0</v>
      </c>
      <c r="AS853" s="108">
        <f t="shared" si="590"/>
        <v>0</v>
      </c>
      <c r="AT853" s="108"/>
      <c r="AU853" s="108"/>
      <c r="AV853" s="108"/>
      <c r="AW853" s="108"/>
      <c r="AX853" s="108"/>
      <c r="AY853" s="108"/>
      <c r="AZ853" s="108"/>
      <c r="BA853" s="108"/>
    </row>
    <row r="854" spans="2:53" ht="29.25" hidden="1">
      <c r="B854" s="73" t="str">
        <f t="shared" si="573"/>
        <v>3713500055005511</v>
      </c>
      <c r="C854" s="111">
        <v>2023</v>
      </c>
      <c r="D854" s="111">
        <v>15</v>
      </c>
      <c r="E854" s="111">
        <v>3</v>
      </c>
      <c r="F854" s="111">
        <v>7</v>
      </c>
      <c r="G854" s="111">
        <v>13</v>
      </c>
      <c r="H854" s="111">
        <v>5000</v>
      </c>
      <c r="I854" s="111">
        <v>5500</v>
      </c>
      <c r="J854" s="111">
        <v>551</v>
      </c>
      <c r="K854" s="112">
        <v>1</v>
      </c>
      <c r="L854" s="112"/>
      <c r="M854" s="134" t="s">
        <v>153</v>
      </c>
      <c r="N854" s="114">
        <f>IFERROR(VLOOKUP($B854,[5]MEX!$B$51:$S$1084,13,0),0)</f>
        <v>0</v>
      </c>
      <c r="O854" s="114">
        <f>IFERROR(VLOOKUP($B854,[5]MEX!$B$51:$S$1084,14,0),0)</f>
        <v>0</v>
      </c>
      <c r="P854" s="114">
        <f t="shared" si="600"/>
        <v>0</v>
      </c>
      <c r="Q854" s="158" t="s">
        <v>60</v>
      </c>
      <c r="R854" s="116">
        <f>IFERROR(VLOOKUP($B854,[5]MEX!$B$51:$S$1084,17,0),0)</f>
        <v>0</v>
      </c>
      <c r="S854" s="116">
        <f>IFERROR(VLOOKUP($B854,[5]MEX!$B$51:$S$1084,18,0),0)</f>
        <v>0</v>
      </c>
      <c r="T854" s="114">
        <v>0</v>
      </c>
      <c r="U854" s="114">
        <v>0</v>
      </c>
      <c r="V854" s="114">
        <v>0</v>
      </c>
      <c r="W854" s="114">
        <v>0</v>
      </c>
      <c r="X854" s="114">
        <v>0</v>
      </c>
      <c r="Y854" s="114">
        <v>0</v>
      </c>
      <c r="Z854" s="114">
        <v>0</v>
      </c>
      <c r="AA854" s="114">
        <v>0</v>
      </c>
      <c r="AB854" s="114">
        <f t="shared" ref="AB854:AC861" si="606">N854+T854-X854</f>
        <v>0</v>
      </c>
      <c r="AC854" s="114">
        <f t="shared" si="606"/>
        <v>0</v>
      </c>
      <c r="AD854" s="114">
        <f t="shared" si="585"/>
        <v>0</v>
      </c>
      <c r="AE854" s="114">
        <v>0</v>
      </c>
      <c r="AF854" s="114">
        <v>0</v>
      </c>
      <c r="AG854" s="114">
        <f t="shared" si="586"/>
        <v>0</v>
      </c>
      <c r="AH854" s="114">
        <v>0</v>
      </c>
      <c r="AI854" s="114">
        <v>0</v>
      </c>
      <c r="AJ854" s="114">
        <f t="shared" si="587"/>
        <v>0</v>
      </c>
      <c r="AK854" s="114">
        <v>0</v>
      </c>
      <c r="AL854" s="114">
        <v>0</v>
      </c>
      <c r="AM854" s="114">
        <f t="shared" si="588"/>
        <v>0</v>
      </c>
      <c r="AN854" s="114">
        <v>0</v>
      </c>
      <c r="AO854" s="114">
        <v>0</v>
      </c>
      <c r="AP854" s="114">
        <f t="shared" si="589"/>
        <v>0</v>
      </c>
      <c r="AQ854" s="114">
        <f t="shared" ref="AQ854:AR861" si="607">AB854-AE854-AH854-AK854-AN854</f>
        <v>0</v>
      </c>
      <c r="AR854" s="114">
        <f t="shared" si="607"/>
        <v>0</v>
      </c>
      <c r="AS854" s="114">
        <f t="shared" si="590"/>
        <v>0</v>
      </c>
      <c r="AT854" s="114">
        <f t="shared" ref="AT854:AU861" si="608">R854+V854-Z854</f>
        <v>0</v>
      </c>
      <c r="AU854" s="114">
        <f t="shared" si="608"/>
        <v>0</v>
      </c>
      <c r="AV854" s="114">
        <v>0</v>
      </c>
      <c r="AW854" s="114">
        <v>0</v>
      </c>
      <c r="AX854" s="114">
        <v>0</v>
      </c>
      <c r="AY854" s="114">
        <v>0</v>
      </c>
      <c r="AZ854" s="114">
        <f t="shared" si="594"/>
        <v>0</v>
      </c>
      <c r="BA854" s="114">
        <f t="shared" si="594"/>
        <v>0</v>
      </c>
    </row>
    <row r="855" spans="2:53" ht="29.25" hidden="1">
      <c r="B855" s="73" t="str">
        <f t="shared" si="573"/>
        <v>3713500055005512</v>
      </c>
      <c r="C855" s="111">
        <v>2023</v>
      </c>
      <c r="D855" s="111">
        <v>15</v>
      </c>
      <c r="E855" s="111">
        <v>3</v>
      </c>
      <c r="F855" s="111">
        <v>7</v>
      </c>
      <c r="G855" s="111">
        <v>13</v>
      </c>
      <c r="H855" s="111">
        <v>5000</v>
      </c>
      <c r="I855" s="111">
        <v>5500</v>
      </c>
      <c r="J855" s="111">
        <v>551</v>
      </c>
      <c r="K855" s="112">
        <v>2</v>
      </c>
      <c r="L855" s="112"/>
      <c r="M855" s="134" t="s">
        <v>154</v>
      </c>
      <c r="N855" s="114">
        <f>IFERROR(VLOOKUP($B855,[5]MEX!$B$51:$S$1084,13,0),0)</f>
        <v>0</v>
      </c>
      <c r="O855" s="114">
        <f>IFERROR(VLOOKUP($B855,[5]MEX!$B$51:$S$1084,14,0),0)</f>
        <v>0</v>
      </c>
      <c r="P855" s="114">
        <f t="shared" si="600"/>
        <v>0</v>
      </c>
      <c r="Q855" s="158" t="s">
        <v>60</v>
      </c>
      <c r="R855" s="116">
        <f>IFERROR(VLOOKUP($B855,[5]MEX!$B$51:$S$1084,17,0),0)</f>
        <v>0</v>
      </c>
      <c r="S855" s="116">
        <f>IFERROR(VLOOKUP($B855,[5]MEX!$B$51:$S$1084,18,0),0)</f>
        <v>0</v>
      </c>
      <c r="T855" s="114">
        <v>0</v>
      </c>
      <c r="U855" s="114">
        <v>0</v>
      </c>
      <c r="V855" s="114">
        <v>0</v>
      </c>
      <c r="W855" s="114">
        <v>0</v>
      </c>
      <c r="X855" s="114">
        <v>0</v>
      </c>
      <c r="Y855" s="114">
        <v>0</v>
      </c>
      <c r="Z855" s="114">
        <v>0</v>
      </c>
      <c r="AA855" s="114">
        <v>0</v>
      </c>
      <c r="AB855" s="114">
        <f t="shared" si="606"/>
        <v>0</v>
      </c>
      <c r="AC855" s="114">
        <f t="shared" si="606"/>
        <v>0</v>
      </c>
      <c r="AD855" s="114">
        <f t="shared" si="585"/>
        <v>0</v>
      </c>
      <c r="AE855" s="114">
        <v>0</v>
      </c>
      <c r="AF855" s="114">
        <v>0</v>
      </c>
      <c r="AG855" s="114">
        <f t="shared" si="586"/>
        <v>0</v>
      </c>
      <c r="AH855" s="114">
        <v>0</v>
      </c>
      <c r="AI855" s="114">
        <v>0</v>
      </c>
      <c r="AJ855" s="114">
        <f t="shared" si="587"/>
        <v>0</v>
      </c>
      <c r="AK855" s="114">
        <v>0</v>
      </c>
      <c r="AL855" s="114">
        <v>0</v>
      </c>
      <c r="AM855" s="114">
        <f t="shared" si="588"/>
        <v>0</v>
      </c>
      <c r="AN855" s="114">
        <v>0</v>
      </c>
      <c r="AO855" s="114">
        <v>0</v>
      </c>
      <c r="AP855" s="114">
        <f t="shared" si="589"/>
        <v>0</v>
      </c>
      <c r="AQ855" s="114">
        <f t="shared" si="607"/>
        <v>0</v>
      </c>
      <c r="AR855" s="114">
        <f t="shared" si="607"/>
        <v>0</v>
      </c>
      <c r="AS855" s="114">
        <f t="shared" si="590"/>
        <v>0</v>
      </c>
      <c r="AT855" s="114">
        <f t="shared" si="608"/>
        <v>0</v>
      </c>
      <c r="AU855" s="114">
        <f t="shared" si="608"/>
        <v>0</v>
      </c>
      <c r="AV855" s="114">
        <v>0</v>
      </c>
      <c r="AW855" s="114">
        <v>0</v>
      </c>
      <c r="AX855" s="114">
        <v>0</v>
      </c>
      <c r="AY855" s="114">
        <v>0</v>
      </c>
      <c r="AZ855" s="114">
        <f t="shared" si="594"/>
        <v>0</v>
      </c>
      <c r="BA855" s="114">
        <f t="shared" si="594"/>
        <v>0</v>
      </c>
    </row>
    <row r="856" spans="2:53" ht="29.25" hidden="1">
      <c r="B856" s="73" t="str">
        <f t="shared" si="573"/>
        <v>3713500055005513</v>
      </c>
      <c r="C856" s="111">
        <v>2023</v>
      </c>
      <c r="D856" s="111">
        <v>15</v>
      </c>
      <c r="E856" s="111">
        <v>3</v>
      </c>
      <c r="F856" s="111">
        <v>7</v>
      </c>
      <c r="G856" s="111">
        <v>13</v>
      </c>
      <c r="H856" s="111">
        <v>5000</v>
      </c>
      <c r="I856" s="111">
        <v>5500</v>
      </c>
      <c r="J856" s="111">
        <v>551</v>
      </c>
      <c r="K856" s="112">
        <v>3</v>
      </c>
      <c r="L856" s="112"/>
      <c r="M856" s="113" t="s">
        <v>638</v>
      </c>
      <c r="N856" s="114">
        <f>IFERROR(VLOOKUP($B856,[5]MEX!$B$51:$S$1084,13,0),0)</f>
        <v>0</v>
      </c>
      <c r="O856" s="114">
        <f>IFERROR(VLOOKUP($B856,[5]MEX!$B$51:$S$1084,14,0),0)</f>
        <v>0</v>
      </c>
      <c r="P856" s="114">
        <f t="shared" si="600"/>
        <v>0</v>
      </c>
      <c r="Q856" s="158" t="s">
        <v>60</v>
      </c>
      <c r="R856" s="116">
        <f>IFERROR(VLOOKUP($B856,[5]MEX!$B$51:$S$1084,17,0),0)</f>
        <v>0</v>
      </c>
      <c r="S856" s="116">
        <f>IFERROR(VLOOKUP($B856,[5]MEX!$B$51:$S$1084,18,0),0)</f>
        <v>0</v>
      </c>
      <c r="T856" s="114">
        <v>0</v>
      </c>
      <c r="U856" s="114">
        <v>0</v>
      </c>
      <c r="V856" s="114">
        <v>0</v>
      </c>
      <c r="W856" s="114">
        <v>0</v>
      </c>
      <c r="X856" s="114">
        <v>0</v>
      </c>
      <c r="Y856" s="114">
        <v>0</v>
      </c>
      <c r="Z856" s="114">
        <v>0</v>
      </c>
      <c r="AA856" s="114">
        <v>0</v>
      </c>
      <c r="AB856" s="114">
        <f t="shared" si="606"/>
        <v>0</v>
      </c>
      <c r="AC856" s="114">
        <f t="shared" si="606"/>
        <v>0</v>
      </c>
      <c r="AD856" s="114">
        <f t="shared" si="585"/>
        <v>0</v>
      </c>
      <c r="AE856" s="114">
        <v>0</v>
      </c>
      <c r="AF856" s="114">
        <v>0</v>
      </c>
      <c r="AG856" s="114">
        <f t="shared" si="586"/>
        <v>0</v>
      </c>
      <c r="AH856" s="114">
        <v>0</v>
      </c>
      <c r="AI856" s="114">
        <v>0</v>
      </c>
      <c r="AJ856" s="114">
        <f t="shared" si="587"/>
        <v>0</v>
      </c>
      <c r="AK856" s="114">
        <v>0</v>
      </c>
      <c r="AL856" s="114">
        <v>0</v>
      </c>
      <c r="AM856" s="114">
        <f t="shared" si="588"/>
        <v>0</v>
      </c>
      <c r="AN856" s="114">
        <v>0</v>
      </c>
      <c r="AO856" s="114">
        <v>0</v>
      </c>
      <c r="AP856" s="114">
        <f t="shared" si="589"/>
        <v>0</v>
      </c>
      <c r="AQ856" s="114">
        <f t="shared" si="607"/>
        <v>0</v>
      </c>
      <c r="AR856" s="114">
        <f t="shared" si="607"/>
        <v>0</v>
      </c>
      <c r="AS856" s="114">
        <f t="shared" si="590"/>
        <v>0</v>
      </c>
      <c r="AT856" s="114">
        <f t="shared" si="608"/>
        <v>0</v>
      </c>
      <c r="AU856" s="114">
        <f t="shared" si="608"/>
        <v>0</v>
      </c>
      <c r="AV856" s="114">
        <v>0</v>
      </c>
      <c r="AW856" s="114">
        <v>0</v>
      </c>
      <c r="AX856" s="114">
        <v>0</v>
      </c>
      <c r="AY856" s="114">
        <v>0</v>
      </c>
      <c r="AZ856" s="114">
        <f t="shared" si="594"/>
        <v>0</v>
      </c>
      <c r="BA856" s="114">
        <f t="shared" si="594"/>
        <v>0</v>
      </c>
    </row>
    <row r="857" spans="2:53" ht="58.5" hidden="1">
      <c r="B857" s="73" t="str">
        <f t="shared" si="573"/>
        <v>3713500055005514</v>
      </c>
      <c r="C857" s="111">
        <v>2023</v>
      </c>
      <c r="D857" s="111">
        <v>15</v>
      </c>
      <c r="E857" s="111">
        <v>3</v>
      </c>
      <c r="F857" s="111">
        <v>7</v>
      </c>
      <c r="G857" s="111">
        <v>13</v>
      </c>
      <c r="H857" s="111">
        <v>5000</v>
      </c>
      <c r="I857" s="111">
        <v>5500</v>
      </c>
      <c r="J857" s="111">
        <v>551</v>
      </c>
      <c r="K857" s="112">
        <v>4</v>
      </c>
      <c r="L857" s="112"/>
      <c r="M857" s="113" t="s">
        <v>639</v>
      </c>
      <c r="N857" s="114">
        <f>IFERROR(VLOOKUP($B857,[5]MEX!$B$51:$S$1084,13,0),0)</f>
        <v>0</v>
      </c>
      <c r="O857" s="114">
        <f>IFERROR(VLOOKUP($B857,[5]MEX!$B$51:$S$1084,14,0),0)</f>
        <v>0</v>
      </c>
      <c r="P857" s="114">
        <f t="shared" si="600"/>
        <v>0</v>
      </c>
      <c r="Q857" s="158" t="s">
        <v>60</v>
      </c>
      <c r="R857" s="116">
        <f>IFERROR(VLOOKUP($B857,[5]MEX!$B$51:$S$1084,17,0),0)</f>
        <v>0</v>
      </c>
      <c r="S857" s="116">
        <f>IFERROR(VLOOKUP($B857,[5]MEX!$B$51:$S$1084,18,0),0)</f>
        <v>0</v>
      </c>
      <c r="T857" s="114">
        <v>0</v>
      </c>
      <c r="U857" s="114">
        <v>0</v>
      </c>
      <c r="V857" s="114">
        <v>0</v>
      </c>
      <c r="W857" s="114">
        <v>0</v>
      </c>
      <c r="X857" s="114">
        <v>0</v>
      </c>
      <c r="Y857" s="114">
        <v>0</v>
      </c>
      <c r="Z857" s="114">
        <v>0</v>
      </c>
      <c r="AA857" s="114">
        <v>0</v>
      </c>
      <c r="AB857" s="114">
        <f t="shared" si="606"/>
        <v>0</v>
      </c>
      <c r="AC857" s="114">
        <f t="shared" si="606"/>
        <v>0</v>
      </c>
      <c r="AD857" s="114">
        <f t="shared" si="585"/>
        <v>0</v>
      </c>
      <c r="AE857" s="114">
        <v>0</v>
      </c>
      <c r="AF857" s="114">
        <v>0</v>
      </c>
      <c r="AG857" s="114">
        <f t="shared" si="586"/>
        <v>0</v>
      </c>
      <c r="AH857" s="114">
        <v>0</v>
      </c>
      <c r="AI857" s="114">
        <v>0</v>
      </c>
      <c r="AJ857" s="114">
        <f t="shared" si="587"/>
        <v>0</v>
      </c>
      <c r="AK857" s="114">
        <v>0</v>
      </c>
      <c r="AL857" s="114">
        <v>0</v>
      </c>
      <c r="AM857" s="114">
        <f t="shared" si="588"/>
        <v>0</v>
      </c>
      <c r="AN857" s="114">
        <v>0</v>
      </c>
      <c r="AO857" s="114">
        <v>0</v>
      </c>
      <c r="AP857" s="114">
        <f t="shared" si="589"/>
        <v>0</v>
      </c>
      <c r="AQ857" s="114">
        <f t="shared" si="607"/>
        <v>0</v>
      </c>
      <c r="AR857" s="114">
        <f t="shared" si="607"/>
        <v>0</v>
      </c>
      <c r="AS857" s="114">
        <f t="shared" si="590"/>
        <v>0</v>
      </c>
      <c r="AT857" s="114">
        <f t="shared" si="608"/>
        <v>0</v>
      </c>
      <c r="AU857" s="114">
        <f t="shared" si="608"/>
        <v>0</v>
      </c>
      <c r="AV857" s="114">
        <v>0</v>
      </c>
      <c r="AW857" s="114">
        <v>0</v>
      </c>
      <c r="AX857" s="114">
        <v>0</v>
      </c>
      <c r="AY857" s="114">
        <v>0</v>
      </c>
      <c r="AZ857" s="114">
        <f t="shared" si="594"/>
        <v>0</v>
      </c>
      <c r="BA857" s="114">
        <f t="shared" si="594"/>
        <v>0</v>
      </c>
    </row>
    <row r="858" spans="2:53" ht="29.25" hidden="1">
      <c r="B858" s="73" t="str">
        <f t="shared" si="573"/>
        <v>3713500055005515</v>
      </c>
      <c r="C858" s="111">
        <v>2023</v>
      </c>
      <c r="D858" s="111">
        <v>15</v>
      </c>
      <c r="E858" s="111">
        <v>3</v>
      </c>
      <c r="F858" s="111">
        <v>7</v>
      </c>
      <c r="G858" s="111">
        <v>13</v>
      </c>
      <c r="H858" s="111">
        <v>5000</v>
      </c>
      <c r="I858" s="111">
        <v>5500</v>
      </c>
      <c r="J858" s="111">
        <v>551</v>
      </c>
      <c r="K858" s="112">
        <v>5</v>
      </c>
      <c r="L858" s="112"/>
      <c r="M858" s="113" t="s">
        <v>640</v>
      </c>
      <c r="N858" s="114">
        <f>IFERROR(VLOOKUP($B858,[5]MEX!$B$51:$S$1084,13,0),0)</f>
        <v>0</v>
      </c>
      <c r="O858" s="114">
        <f>IFERROR(VLOOKUP($B858,[5]MEX!$B$51:$S$1084,14,0),0)</f>
        <v>0</v>
      </c>
      <c r="P858" s="114">
        <f t="shared" si="600"/>
        <v>0</v>
      </c>
      <c r="Q858" s="158" t="s">
        <v>60</v>
      </c>
      <c r="R858" s="116">
        <f>IFERROR(VLOOKUP($B858,[5]MEX!$B$51:$S$1084,17,0),0)</f>
        <v>0</v>
      </c>
      <c r="S858" s="116">
        <f>IFERROR(VLOOKUP($B858,[5]MEX!$B$51:$S$1084,18,0),0)</f>
        <v>0</v>
      </c>
      <c r="T858" s="114">
        <v>0</v>
      </c>
      <c r="U858" s="114">
        <v>0</v>
      </c>
      <c r="V858" s="114">
        <v>0</v>
      </c>
      <c r="W858" s="114">
        <v>0</v>
      </c>
      <c r="X858" s="114">
        <v>0</v>
      </c>
      <c r="Y858" s="114">
        <v>0</v>
      </c>
      <c r="Z858" s="114">
        <v>0</v>
      </c>
      <c r="AA858" s="114">
        <v>0</v>
      </c>
      <c r="AB858" s="114">
        <f t="shared" si="606"/>
        <v>0</v>
      </c>
      <c r="AC858" s="114">
        <f t="shared" si="606"/>
        <v>0</v>
      </c>
      <c r="AD858" s="114">
        <f t="shared" si="585"/>
        <v>0</v>
      </c>
      <c r="AE858" s="114">
        <v>0</v>
      </c>
      <c r="AF858" s="114">
        <v>0</v>
      </c>
      <c r="AG858" s="114">
        <f t="shared" si="586"/>
        <v>0</v>
      </c>
      <c r="AH858" s="114">
        <v>0</v>
      </c>
      <c r="AI858" s="114">
        <v>0</v>
      </c>
      <c r="AJ858" s="114">
        <f t="shared" si="587"/>
        <v>0</v>
      </c>
      <c r="AK858" s="114">
        <v>0</v>
      </c>
      <c r="AL858" s="114">
        <v>0</v>
      </c>
      <c r="AM858" s="114">
        <f t="shared" si="588"/>
        <v>0</v>
      </c>
      <c r="AN858" s="114">
        <v>0</v>
      </c>
      <c r="AO858" s="114">
        <v>0</v>
      </c>
      <c r="AP858" s="114">
        <f t="shared" si="589"/>
        <v>0</v>
      </c>
      <c r="AQ858" s="114">
        <f t="shared" si="607"/>
        <v>0</v>
      </c>
      <c r="AR858" s="114">
        <f t="shared" si="607"/>
        <v>0</v>
      </c>
      <c r="AS858" s="114">
        <f t="shared" si="590"/>
        <v>0</v>
      </c>
      <c r="AT858" s="114">
        <f t="shared" si="608"/>
        <v>0</v>
      </c>
      <c r="AU858" s="114">
        <f t="shared" si="608"/>
        <v>0</v>
      </c>
      <c r="AV858" s="114">
        <v>0</v>
      </c>
      <c r="AW858" s="114">
        <v>0</v>
      </c>
      <c r="AX858" s="114">
        <v>0</v>
      </c>
      <c r="AY858" s="114">
        <v>0</v>
      </c>
      <c r="AZ858" s="114">
        <f t="shared" si="594"/>
        <v>0</v>
      </c>
      <c r="BA858" s="114">
        <f t="shared" si="594"/>
        <v>0</v>
      </c>
    </row>
    <row r="859" spans="2:53" ht="29.25" hidden="1">
      <c r="B859" s="73" t="str">
        <f t="shared" ref="B859:B924" si="609">+CONCATENATE(E859,F859,G859,H859,I859,J859,K859,L859)</f>
        <v>3713500055005516</v>
      </c>
      <c r="C859" s="111">
        <v>2023</v>
      </c>
      <c r="D859" s="111">
        <v>15</v>
      </c>
      <c r="E859" s="111">
        <v>3</v>
      </c>
      <c r="F859" s="111">
        <v>7</v>
      </c>
      <c r="G859" s="111">
        <v>13</v>
      </c>
      <c r="H859" s="111">
        <v>5000</v>
      </c>
      <c r="I859" s="111">
        <v>5500</v>
      </c>
      <c r="J859" s="111">
        <v>551</v>
      </c>
      <c r="K859" s="112">
        <v>6</v>
      </c>
      <c r="L859" s="112"/>
      <c r="M859" s="113" t="s">
        <v>641</v>
      </c>
      <c r="N859" s="114">
        <f>IFERROR(VLOOKUP($B859,[5]MEX!$B$51:$S$1084,13,0),0)</f>
        <v>0</v>
      </c>
      <c r="O859" s="114">
        <f>IFERROR(VLOOKUP($B859,[5]MEX!$B$51:$S$1084,14,0),0)</f>
        <v>0</v>
      </c>
      <c r="P859" s="114">
        <f t="shared" si="600"/>
        <v>0</v>
      </c>
      <c r="Q859" s="158" t="s">
        <v>60</v>
      </c>
      <c r="R859" s="116">
        <f>IFERROR(VLOOKUP($B859,[5]MEX!$B$51:$S$1084,17,0),0)</f>
        <v>0</v>
      </c>
      <c r="S859" s="116">
        <f>IFERROR(VLOOKUP($B859,[5]MEX!$B$51:$S$1084,18,0),0)</f>
        <v>0</v>
      </c>
      <c r="T859" s="114">
        <v>0</v>
      </c>
      <c r="U859" s="114">
        <v>0</v>
      </c>
      <c r="V859" s="114">
        <v>0</v>
      </c>
      <c r="W859" s="114">
        <v>0</v>
      </c>
      <c r="X859" s="114">
        <v>0</v>
      </c>
      <c r="Y859" s="114">
        <v>0</v>
      </c>
      <c r="Z859" s="114">
        <v>0</v>
      </c>
      <c r="AA859" s="114">
        <v>0</v>
      </c>
      <c r="AB859" s="114">
        <f t="shared" si="606"/>
        <v>0</v>
      </c>
      <c r="AC859" s="114">
        <f t="shared" si="606"/>
        <v>0</v>
      </c>
      <c r="AD859" s="114">
        <f t="shared" si="585"/>
        <v>0</v>
      </c>
      <c r="AE859" s="114">
        <v>0</v>
      </c>
      <c r="AF859" s="114">
        <v>0</v>
      </c>
      <c r="AG859" s="114">
        <f t="shared" si="586"/>
        <v>0</v>
      </c>
      <c r="AH859" s="114">
        <v>0</v>
      </c>
      <c r="AI859" s="114">
        <v>0</v>
      </c>
      <c r="AJ859" s="114">
        <f t="shared" si="587"/>
        <v>0</v>
      </c>
      <c r="AK859" s="114">
        <v>0</v>
      </c>
      <c r="AL859" s="114">
        <v>0</v>
      </c>
      <c r="AM859" s="114">
        <f t="shared" si="588"/>
        <v>0</v>
      </c>
      <c r="AN859" s="114">
        <v>0</v>
      </c>
      <c r="AO859" s="114">
        <v>0</v>
      </c>
      <c r="AP859" s="114">
        <f t="shared" si="589"/>
        <v>0</v>
      </c>
      <c r="AQ859" s="114">
        <f t="shared" si="607"/>
        <v>0</v>
      </c>
      <c r="AR859" s="114">
        <f t="shared" si="607"/>
        <v>0</v>
      </c>
      <c r="AS859" s="114">
        <f t="shared" si="590"/>
        <v>0</v>
      </c>
      <c r="AT859" s="114">
        <f t="shared" si="608"/>
        <v>0</v>
      </c>
      <c r="AU859" s="114">
        <f t="shared" si="608"/>
        <v>0</v>
      </c>
      <c r="AV859" s="114">
        <v>0</v>
      </c>
      <c r="AW859" s="114">
        <v>0</v>
      </c>
      <c r="AX859" s="114">
        <v>0</v>
      </c>
      <c r="AY859" s="114">
        <v>0</v>
      </c>
      <c r="AZ859" s="114">
        <f t="shared" si="594"/>
        <v>0</v>
      </c>
      <c r="BA859" s="114">
        <f t="shared" si="594"/>
        <v>0</v>
      </c>
    </row>
    <row r="860" spans="2:53" ht="58.5" hidden="1">
      <c r="B860" s="73" t="str">
        <f t="shared" si="609"/>
        <v>3713500055005517</v>
      </c>
      <c r="C860" s="111">
        <v>2023</v>
      </c>
      <c r="D860" s="111">
        <v>15</v>
      </c>
      <c r="E860" s="111">
        <v>3</v>
      </c>
      <c r="F860" s="111">
        <v>7</v>
      </c>
      <c r="G860" s="111">
        <v>13</v>
      </c>
      <c r="H860" s="111">
        <v>5000</v>
      </c>
      <c r="I860" s="111">
        <v>5500</v>
      </c>
      <c r="J860" s="111">
        <v>551</v>
      </c>
      <c r="K860" s="112">
        <v>7</v>
      </c>
      <c r="L860" s="112"/>
      <c r="M860" s="113" t="s">
        <v>642</v>
      </c>
      <c r="N860" s="114">
        <f>IFERROR(VLOOKUP($B860,[5]MEX!$B$51:$S$1084,13,0),0)</f>
        <v>0</v>
      </c>
      <c r="O860" s="114">
        <f>IFERROR(VLOOKUP($B860,[5]MEX!$B$51:$S$1084,14,0),0)</f>
        <v>0</v>
      </c>
      <c r="P860" s="114">
        <f t="shared" si="600"/>
        <v>0</v>
      </c>
      <c r="Q860" s="158" t="s">
        <v>60</v>
      </c>
      <c r="R860" s="116">
        <f>IFERROR(VLOOKUP($B860,[5]MEX!$B$51:$S$1084,17,0),0)</f>
        <v>0</v>
      </c>
      <c r="S860" s="116">
        <f>IFERROR(VLOOKUP($B860,[5]MEX!$B$51:$S$1084,18,0),0)</f>
        <v>0</v>
      </c>
      <c r="T860" s="114">
        <v>0</v>
      </c>
      <c r="U860" s="114">
        <v>0</v>
      </c>
      <c r="V860" s="114">
        <v>0</v>
      </c>
      <c r="W860" s="114">
        <v>0</v>
      </c>
      <c r="X860" s="114">
        <v>0</v>
      </c>
      <c r="Y860" s="114">
        <v>0</v>
      </c>
      <c r="Z860" s="114">
        <v>0</v>
      </c>
      <c r="AA860" s="114">
        <v>0</v>
      </c>
      <c r="AB860" s="114">
        <f t="shared" si="606"/>
        <v>0</v>
      </c>
      <c r="AC860" s="114">
        <f t="shared" si="606"/>
        <v>0</v>
      </c>
      <c r="AD860" s="114">
        <f t="shared" si="585"/>
        <v>0</v>
      </c>
      <c r="AE860" s="114">
        <v>0</v>
      </c>
      <c r="AF860" s="114">
        <v>0</v>
      </c>
      <c r="AG860" s="114">
        <f t="shared" si="586"/>
        <v>0</v>
      </c>
      <c r="AH860" s="114">
        <v>0</v>
      </c>
      <c r="AI860" s="114">
        <v>0</v>
      </c>
      <c r="AJ860" s="114">
        <f t="shared" si="587"/>
        <v>0</v>
      </c>
      <c r="AK860" s="114">
        <v>0</v>
      </c>
      <c r="AL860" s="114">
        <v>0</v>
      </c>
      <c r="AM860" s="114">
        <f t="shared" si="588"/>
        <v>0</v>
      </c>
      <c r="AN860" s="114">
        <v>0</v>
      </c>
      <c r="AO860" s="114">
        <v>0</v>
      </c>
      <c r="AP860" s="114">
        <f t="shared" si="589"/>
        <v>0</v>
      </c>
      <c r="AQ860" s="114">
        <f t="shared" si="607"/>
        <v>0</v>
      </c>
      <c r="AR860" s="114">
        <f t="shared" si="607"/>
        <v>0</v>
      </c>
      <c r="AS860" s="114">
        <f t="shared" si="590"/>
        <v>0</v>
      </c>
      <c r="AT860" s="114">
        <f t="shared" si="608"/>
        <v>0</v>
      </c>
      <c r="AU860" s="114">
        <f t="shared" si="608"/>
        <v>0</v>
      </c>
      <c r="AV860" s="114">
        <v>0</v>
      </c>
      <c r="AW860" s="114">
        <v>0</v>
      </c>
      <c r="AX860" s="114">
        <v>0</v>
      </c>
      <c r="AY860" s="114">
        <v>0</v>
      </c>
      <c r="AZ860" s="114">
        <f t="shared" si="594"/>
        <v>0</v>
      </c>
      <c r="BA860" s="114">
        <f t="shared" si="594"/>
        <v>0</v>
      </c>
    </row>
    <row r="861" spans="2:53" ht="58.5" hidden="1">
      <c r="B861" s="73" t="str">
        <f t="shared" si="609"/>
        <v>3713500055005518</v>
      </c>
      <c r="C861" s="111">
        <v>2023</v>
      </c>
      <c r="D861" s="111">
        <v>15</v>
      </c>
      <c r="E861" s="111">
        <v>3</v>
      </c>
      <c r="F861" s="111">
        <v>7</v>
      </c>
      <c r="G861" s="111">
        <v>13</v>
      </c>
      <c r="H861" s="111">
        <v>5000</v>
      </c>
      <c r="I861" s="111">
        <v>5500</v>
      </c>
      <c r="J861" s="111">
        <v>551</v>
      </c>
      <c r="K861" s="112">
        <v>8</v>
      </c>
      <c r="L861" s="112"/>
      <c r="M861" s="113" t="s">
        <v>643</v>
      </c>
      <c r="N861" s="114">
        <f>IFERROR(VLOOKUP($B861,[5]MEX!$B$51:$S$1084,13,0),0)</f>
        <v>0</v>
      </c>
      <c r="O861" s="114">
        <f>IFERROR(VLOOKUP($B861,[5]MEX!$B$51:$S$1084,14,0),0)</f>
        <v>0</v>
      </c>
      <c r="P861" s="114">
        <f t="shared" si="600"/>
        <v>0</v>
      </c>
      <c r="Q861" s="158" t="s">
        <v>60</v>
      </c>
      <c r="R861" s="116">
        <f>IFERROR(VLOOKUP($B861,[5]MEX!$B$51:$S$1084,17,0),0)</f>
        <v>0</v>
      </c>
      <c r="S861" s="116">
        <f>IFERROR(VLOOKUP($B861,[5]MEX!$B$51:$S$1084,18,0),0)</f>
        <v>0</v>
      </c>
      <c r="T861" s="114">
        <v>0</v>
      </c>
      <c r="U861" s="114">
        <v>0</v>
      </c>
      <c r="V861" s="114">
        <v>0</v>
      </c>
      <c r="W861" s="114">
        <v>0</v>
      </c>
      <c r="X861" s="114">
        <v>0</v>
      </c>
      <c r="Y861" s="114">
        <v>0</v>
      </c>
      <c r="Z861" s="114">
        <v>0</v>
      </c>
      <c r="AA861" s="114">
        <v>0</v>
      </c>
      <c r="AB861" s="114">
        <f t="shared" si="606"/>
        <v>0</v>
      </c>
      <c r="AC861" s="114">
        <f t="shared" si="606"/>
        <v>0</v>
      </c>
      <c r="AD861" s="114">
        <f t="shared" si="585"/>
        <v>0</v>
      </c>
      <c r="AE861" s="114">
        <v>0</v>
      </c>
      <c r="AF861" s="114">
        <v>0</v>
      </c>
      <c r="AG861" s="114">
        <f t="shared" si="586"/>
        <v>0</v>
      </c>
      <c r="AH861" s="114">
        <v>0</v>
      </c>
      <c r="AI861" s="114">
        <v>0</v>
      </c>
      <c r="AJ861" s="114">
        <f t="shared" si="587"/>
        <v>0</v>
      </c>
      <c r="AK861" s="114">
        <v>0</v>
      </c>
      <c r="AL861" s="114">
        <v>0</v>
      </c>
      <c r="AM861" s="114">
        <f t="shared" si="588"/>
        <v>0</v>
      </c>
      <c r="AN861" s="114">
        <v>0</v>
      </c>
      <c r="AO861" s="114">
        <v>0</v>
      </c>
      <c r="AP861" s="114">
        <f t="shared" si="589"/>
        <v>0</v>
      </c>
      <c r="AQ861" s="114">
        <f t="shared" si="607"/>
        <v>0</v>
      </c>
      <c r="AR861" s="114">
        <f t="shared" si="607"/>
        <v>0</v>
      </c>
      <c r="AS861" s="114">
        <f t="shared" si="590"/>
        <v>0</v>
      </c>
      <c r="AT861" s="114">
        <f t="shared" si="608"/>
        <v>0</v>
      </c>
      <c r="AU861" s="114">
        <f t="shared" si="608"/>
        <v>0</v>
      </c>
      <c r="AV861" s="114">
        <v>0</v>
      </c>
      <c r="AW861" s="114">
        <v>0</v>
      </c>
      <c r="AX861" s="114">
        <v>0</v>
      </c>
      <c r="AY861" s="114">
        <v>0</v>
      </c>
      <c r="AZ861" s="114">
        <f t="shared" si="594"/>
        <v>0</v>
      </c>
      <c r="BA861" s="114">
        <f t="shared" si="594"/>
        <v>0</v>
      </c>
    </row>
    <row r="862" spans="2:53" ht="29.25" hidden="1">
      <c r="B862" s="73" t="str">
        <f t="shared" si="609"/>
        <v>371350005600</v>
      </c>
      <c r="C862" s="99">
        <v>2023</v>
      </c>
      <c r="D862" s="99">
        <v>15</v>
      </c>
      <c r="E862" s="99">
        <v>3</v>
      </c>
      <c r="F862" s="99">
        <v>7</v>
      </c>
      <c r="G862" s="99">
        <v>13</v>
      </c>
      <c r="H862" s="99">
        <v>5000</v>
      </c>
      <c r="I862" s="99">
        <v>5600</v>
      </c>
      <c r="J862" s="99"/>
      <c r="K862" s="100" t="s">
        <v>46</v>
      </c>
      <c r="L862" s="100"/>
      <c r="M862" s="101" t="s">
        <v>516</v>
      </c>
      <c r="N862" s="102">
        <f>+N863+N865+N868+N880+N883</f>
        <v>0</v>
      </c>
      <c r="O862" s="102">
        <f>+O863+O865+O868+O880+O883</f>
        <v>0</v>
      </c>
      <c r="P862" s="102">
        <f t="shared" si="600"/>
        <v>0</v>
      </c>
      <c r="Q862" s="161" t="s">
        <v>46</v>
      </c>
      <c r="R862" s="162"/>
      <c r="S862" s="162"/>
      <c r="T862" s="102">
        <f>+T863+T865+T868+T880+T883</f>
        <v>0</v>
      </c>
      <c r="U862" s="102">
        <f t="shared" ref="U862:AC862" si="610">+U863+U865+U868+U880+U883</f>
        <v>0</v>
      </c>
      <c r="V862" s="102">
        <f t="shared" si="610"/>
        <v>0</v>
      </c>
      <c r="W862" s="102">
        <f t="shared" si="610"/>
        <v>0</v>
      </c>
      <c r="X862" s="102">
        <f t="shared" si="610"/>
        <v>0</v>
      </c>
      <c r="Y862" s="102">
        <f t="shared" si="610"/>
        <v>0</v>
      </c>
      <c r="Z862" s="102">
        <f t="shared" si="610"/>
        <v>0</v>
      </c>
      <c r="AA862" s="102">
        <f t="shared" si="610"/>
        <v>0</v>
      </c>
      <c r="AB862" s="102">
        <f t="shared" si="610"/>
        <v>0</v>
      </c>
      <c r="AC862" s="102">
        <f t="shared" si="610"/>
        <v>0</v>
      </c>
      <c r="AD862" s="102">
        <f t="shared" si="585"/>
        <v>0</v>
      </c>
      <c r="AE862" s="102">
        <f>+AE863+AE865+AE868+AE880+AE883</f>
        <v>0</v>
      </c>
      <c r="AF862" s="102">
        <f>+AF863+AF865+AF868+AF880+AF883</f>
        <v>0</v>
      </c>
      <c r="AG862" s="102">
        <f t="shared" si="586"/>
        <v>0</v>
      </c>
      <c r="AH862" s="102">
        <f>+AH863+AH865+AH868+AH880+AH883</f>
        <v>0</v>
      </c>
      <c r="AI862" s="102">
        <f>+AI863+AI865+AI868+AI880+AI883</f>
        <v>0</v>
      </c>
      <c r="AJ862" s="102">
        <f t="shared" si="587"/>
        <v>0</v>
      </c>
      <c r="AK862" s="102">
        <f>+AK863+AK865+AK868+AK880+AK883</f>
        <v>0</v>
      </c>
      <c r="AL862" s="102">
        <f>+AL863+AL865+AL868+AL880+AL883</f>
        <v>0</v>
      </c>
      <c r="AM862" s="102">
        <f t="shared" si="588"/>
        <v>0</v>
      </c>
      <c r="AN862" s="102">
        <f>+AN863+AN865+AN868+AN880+AN883</f>
        <v>0</v>
      </c>
      <c r="AO862" s="102">
        <f>+AO863+AO865+AO868+AO880+AO883</f>
        <v>0</v>
      </c>
      <c r="AP862" s="102">
        <f t="shared" si="589"/>
        <v>0</v>
      </c>
      <c r="AQ862" s="102">
        <f>+AQ863+AQ865+AQ868+AQ880+AQ883</f>
        <v>0</v>
      </c>
      <c r="AR862" s="102">
        <f>+AR863+AR865+AR868+AR880+AR883</f>
        <v>0</v>
      </c>
      <c r="AS862" s="102">
        <f t="shared" si="590"/>
        <v>0</v>
      </c>
      <c r="AT862" s="102"/>
      <c r="AU862" s="102"/>
      <c r="AV862" s="102"/>
      <c r="AW862" s="102"/>
      <c r="AX862" s="102"/>
      <c r="AY862" s="102"/>
      <c r="AZ862" s="102"/>
      <c r="BA862" s="102"/>
    </row>
    <row r="863" spans="2:53" ht="29.25" hidden="1">
      <c r="B863" s="73" t="str">
        <f t="shared" si="609"/>
        <v>371350005600562</v>
      </c>
      <c r="C863" s="105">
        <v>2023</v>
      </c>
      <c r="D863" s="105">
        <v>15</v>
      </c>
      <c r="E863" s="105">
        <v>3</v>
      </c>
      <c r="F863" s="105">
        <v>7</v>
      </c>
      <c r="G863" s="105">
        <v>13</v>
      </c>
      <c r="H863" s="105">
        <v>5000</v>
      </c>
      <c r="I863" s="105">
        <v>5600</v>
      </c>
      <c r="J863" s="105">
        <v>562</v>
      </c>
      <c r="K863" s="106"/>
      <c r="L863" s="106"/>
      <c r="M863" s="107" t="s">
        <v>644</v>
      </c>
      <c r="N863" s="108">
        <f>+N864</f>
        <v>0</v>
      </c>
      <c r="O863" s="108">
        <f>+O864</f>
        <v>0</v>
      </c>
      <c r="P863" s="108">
        <f t="shared" si="600"/>
        <v>0</v>
      </c>
      <c r="Q863" s="163" t="s">
        <v>46</v>
      </c>
      <c r="R863" s="164"/>
      <c r="S863" s="164"/>
      <c r="T863" s="108">
        <f>+T864</f>
        <v>0</v>
      </c>
      <c r="U863" s="108">
        <f t="shared" ref="U863:AC863" si="611">+U864</f>
        <v>0</v>
      </c>
      <c r="V863" s="108">
        <f t="shared" si="611"/>
        <v>0</v>
      </c>
      <c r="W863" s="108">
        <f t="shared" si="611"/>
        <v>0</v>
      </c>
      <c r="X863" s="108">
        <f t="shared" si="611"/>
        <v>0</v>
      </c>
      <c r="Y863" s="108">
        <f t="shared" si="611"/>
        <v>0</v>
      </c>
      <c r="Z863" s="108">
        <f t="shared" si="611"/>
        <v>0</v>
      </c>
      <c r="AA863" s="108">
        <f t="shared" si="611"/>
        <v>0</v>
      </c>
      <c r="AB863" s="108">
        <f t="shared" si="611"/>
        <v>0</v>
      </c>
      <c r="AC863" s="108">
        <f t="shared" si="611"/>
        <v>0</v>
      </c>
      <c r="AD863" s="108">
        <f t="shared" si="585"/>
        <v>0</v>
      </c>
      <c r="AE863" s="108">
        <f>+AE864</f>
        <v>0</v>
      </c>
      <c r="AF863" s="108">
        <f>+AF864</f>
        <v>0</v>
      </c>
      <c r="AG863" s="108">
        <f t="shared" si="586"/>
        <v>0</v>
      </c>
      <c r="AH863" s="108">
        <f>+AH864</f>
        <v>0</v>
      </c>
      <c r="AI863" s="108">
        <f>+AI864</f>
        <v>0</v>
      </c>
      <c r="AJ863" s="108">
        <f t="shared" si="587"/>
        <v>0</v>
      </c>
      <c r="AK863" s="108">
        <f>+AK864</f>
        <v>0</v>
      </c>
      <c r="AL863" s="108">
        <f>+AL864</f>
        <v>0</v>
      </c>
      <c r="AM863" s="108">
        <f t="shared" si="588"/>
        <v>0</v>
      </c>
      <c r="AN863" s="108">
        <f>+AN864</f>
        <v>0</v>
      </c>
      <c r="AO863" s="108">
        <f>+AO864</f>
        <v>0</v>
      </c>
      <c r="AP863" s="108">
        <f t="shared" si="589"/>
        <v>0</v>
      </c>
      <c r="AQ863" s="108">
        <f>+AQ864</f>
        <v>0</v>
      </c>
      <c r="AR863" s="108">
        <f>+AR864</f>
        <v>0</v>
      </c>
      <c r="AS863" s="108">
        <f t="shared" si="590"/>
        <v>0</v>
      </c>
      <c r="AT863" s="108"/>
      <c r="AU863" s="108"/>
      <c r="AV863" s="108"/>
      <c r="AW863" s="108"/>
      <c r="AX863" s="108"/>
      <c r="AY863" s="108"/>
      <c r="AZ863" s="108"/>
      <c r="BA863" s="108"/>
    </row>
    <row r="864" spans="2:53" ht="29.25" hidden="1">
      <c r="B864" s="73" t="str">
        <f t="shared" si="609"/>
        <v>3713500056005621</v>
      </c>
      <c r="C864" s="111">
        <v>2023</v>
      </c>
      <c r="D864" s="111">
        <v>15</v>
      </c>
      <c r="E864" s="111">
        <v>3</v>
      </c>
      <c r="F864" s="111">
        <v>7</v>
      </c>
      <c r="G864" s="111">
        <v>13</v>
      </c>
      <c r="H864" s="111">
        <v>5000</v>
      </c>
      <c r="I864" s="111">
        <v>5600</v>
      </c>
      <c r="J864" s="111">
        <v>562</v>
      </c>
      <c r="K864" s="112">
        <v>1</v>
      </c>
      <c r="L864" s="112"/>
      <c r="M864" s="113" t="s">
        <v>645</v>
      </c>
      <c r="N864" s="114">
        <f>IFERROR(VLOOKUP($B864,[5]MEX!$B$51:$S$1084,13,0),0)</f>
        <v>0</v>
      </c>
      <c r="O864" s="114">
        <f>IFERROR(VLOOKUP($B864,[5]MEX!$B$51:$S$1084,14,0),0)</f>
        <v>0</v>
      </c>
      <c r="P864" s="114">
        <f t="shared" si="600"/>
        <v>0</v>
      </c>
      <c r="Q864" s="158" t="s">
        <v>60</v>
      </c>
      <c r="R864" s="116">
        <f>IFERROR(VLOOKUP($B864,[5]MEX!$B$51:$S$1084,17,0),0)</f>
        <v>0</v>
      </c>
      <c r="S864" s="116">
        <f>IFERROR(VLOOKUP($B864,[5]MEX!$B$51:$S$1084,18,0),0)</f>
        <v>0</v>
      </c>
      <c r="T864" s="114">
        <v>0</v>
      </c>
      <c r="U864" s="114">
        <v>0</v>
      </c>
      <c r="V864" s="114">
        <v>0</v>
      </c>
      <c r="W864" s="114">
        <v>0</v>
      </c>
      <c r="X864" s="114">
        <v>0</v>
      </c>
      <c r="Y864" s="114">
        <v>0</v>
      </c>
      <c r="Z864" s="114">
        <v>0</v>
      </c>
      <c r="AA864" s="114">
        <v>0</v>
      </c>
      <c r="AB864" s="114">
        <f>N864+T864-X864</f>
        <v>0</v>
      </c>
      <c r="AC864" s="114">
        <f>O864+U864-Y864</f>
        <v>0</v>
      </c>
      <c r="AD864" s="114">
        <f t="shared" si="585"/>
        <v>0</v>
      </c>
      <c r="AE864" s="114">
        <v>0</v>
      </c>
      <c r="AF864" s="114">
        <v>0</v>
      </c>
      <c r="AG864" s="114">
        <f t="shared" si="586"/>
        <v>0</v>
      </c>
      <c r="AH864" s="114">
        <v>0</v>
      </c>
      <c r="AI864" s="114">
        <v>0</v>
      </c>
      <c r="AJ864" s="114">
        <f t="shared" si="587"/>
        <v>0</v>
      </c>
      <c r="AK864" s="114">
        <v>0</v>
      </c>
      <c r="AL864" s="114">
        <v>0</v>
      </c>
      <c r="AM864" s="114">
        <f t="shared" si="588"/>
        <v>0</v>
      </c>
      <c r="AN864" s="114">
        <v>0</v>
      </c>
      <c r="AO864" s="114">
        <v>0</v>
      </c>
      <c r="AP864" s="114">
        <f t="shared" si="589"/>
        <v>0</v>
      </c>
      <c r="AQ864" s="114">
        <f>AB864-AE864-AH864-AK864-AN864</f>
        <v>0</v>
      </c>
      <c r="AR864" s="114">
        <f>AC864-AF864-AI864-AL864-AO864</f>
        <v>0</v>
      </c>
      <c r="AS864" s="114">
        <f t="shared" si="590"/>
        <v>0</v>
      </c>
      <c r="AT864" s="114">
        <f>R864+V864-Z864</f>
        <v>0</v>
      </c>
      <c r="AU864" s="114">
        <f>S864+W864-AA864</f>
        <v>0</v>
      </c>
      <c r="AV864" s="114">
        <v>0</v>
      </c>
      <c r="AW864" s="114">
        <v>0</v>
      </c>
      <c r="AX864" s="114">
        <v>0</v>
      </c>
      <c r="AY864" s="114">
        <v>0</v>
      </c>
      <c r="AZ864" s="114">
        <f t="shared" si="594"/>
        <v>0</v>
      </c>
      <c r="BA864" s="114">
        <f t="shared" si="594"/>
        <v>0</v>
      </c>
    </row>
    <row r="865" spans="2:53" ht="58.5" hidden="1">
      <c r="B865" s="73" t="str">
        <f t="shared" si="609"/>
        <v>371350005600564</v>
      </c>
      <c r="C865" s="105">
        <v>2023</v>
      </c>
      <c r="D865" s="105">
        <v>15</v>
      </c>
      <c r="E865" s="105">
        <v>3</v>
      </c>
      <c r="F865" s="105">
        <v>7</v>
      </c>
      <c r="G865" s="105">
        <v>13</v>
      </c>
      <c r="H865" s="105">
        <v>5000</v>
      </c>
      <c r="I865" s="105">
        <v>5600</v>
      </c>
      <c r="J865" s="105">
        <v>564</v>
      </c>
      <c r="K865" s="106"/>
      <c r="L865" s="106"/>
      <c r="M865" s="107" t="s">
        <v>646</v>
      </c>
      <c r="N865" s="108">
        <f>SUM(N866:N867)</f>
        <v>0</v>
      </c>
      <c r="O865" s="108">
        <f>SUM(O866:O867)</f>
        <v>0</v>
      </c>
      <c r="P865" s="108">
        <f t="shared" si="600"/>
        <v>0</v>
      </c>
      <c r="Q865" s="163" t="s">
        <v>46</v>
      </c>
      <c r="R865" s="164"/>
      <c r="S865" s="164"/>
      <c r="T865" s="108">
        <f>SUM(T866:T867)</f>
        <v>0</v>
      </c>
      <c r="U865" s="108">
        <f t="shared" ref="U865:AC865" si="612">SUM(U866:U867)</f>
        <v>0</v>
      </c>
      <c r="V865" s="108">
        <f t="shared" si="612"/>
        <v>0</v>
      </c>
      <c r="W865" s="108">
        <f t="shared" si="612"/>
        <v>0</v>
      </c>
      <c r="X865" s="108">
        <f t="shared" si="612"/>
        <v>0</v>
      </c>
      <c r="Y865" s="108">
        <f t="shared" si="612"/>
        <v>0</v>
      </c>
      <c r="Z865" s="108">
        <f t="shared" si="612"/>
        <v>0</v>
      </c>
      <c r="AA865" s="108">
        <f t="shared" si="612"/>
        <v>0</v>
      </c>
      <c r="AB865" s="108">
        <f t="shared" si="612"/>
        <v>0</v>
      </c>
      <c r="AC865" s="108">
        <f t="shared" si="612"/>
        <v>0</v>
      </c>
      <c r="AD865" s="108">
        <f t="shared" si="585"/>
        <v>0</v>
      </c>
      <c r="AE865" s="108">
        <f>SUM(AE866:AE867)</f>
        <v>0</v>
      </c>
      <c r="AF865" s="108">
        <f>SUM(AF866:AF867)</f>
        <v>0</v>
      </c>
      <c r="AG865" s="108">
        <f t="shared" si="586"/>
        <v>0</v>
      </c>
      <c r="AH865" s="108">
        <f>SUM(AH866:AH867)</f>
        <v>0</v>
      </c>
      <c r="AI865" s="108">
        <f>SUM(AI866:AI867)</f>
        <v>0</v>
      </c>
      <c r="AJ865" s="108">
        <f t="shared" si="587"/>
        <v>0</v>
      </c>
      <c r="AK865" s="108">
        <f>SUM(AK866:AK867)</f>
        <v>0</v>
      </c>
      <c r="AL865" s="108">
        <f>SUM(AL866:AL867)</f>
        <v>0</v>
      </c>
      <c r="AM865" s="108">
        <f t="shared" si="588"/>
        <v>0</v>
      </c>
      <c r="AN865" s="108">
        <f>SUM(AN866:AN867)</f>
        <v>0</v>
      </c>
      <c r="AO865" s="108">
        <f>SUM(AO866:AO867)</f>
        <v>0</v>
      </c>
      <c r="AP865" s="108">
        <f t="shared" si="589"/>
        <v>0</v>
      </c>
      <c r="AQ865" s="108">
        <f>SUM(AQ866:AQ867)</f>
        <v>0</v>
      </c>
      <c r="AR865" s="108">
        <f>SUM(AR866:AR867)</f>
        <v>0</v>
      </c>
      <c r="AS865" s="108">
        <f t="shared" si="590"/>
        <v>0</v>
      </c>
      <c r="AT865" s="108"/>
      <c r="AU865" s="108"/>
      <c r="AV865" s="108"/>
      <c r="AW865" s="108"/>
      <c r="AX865" s="108"/>
      <c r="AY865" s="108"/>
      <c r="AZ865" s="108"/>
      <c r="BA865" s="108"/>
    </row>
    <row r="866" spans="2:53" ht="29.25" hidden="1">
      <c r="B866" s="73" t="str">
        <f t="shared" si="609"/>
        <v>3713500056005641</v>
      </c>
      <c r="C866" s="111">
        <v>2023</v>
      </c>
      <c r="D866" s="111">
        <v>15</v>
      </c>
      <c r="E866" s="111">
        <v>3</v>
      </c>
      <c r="F866" s="111">
        <v>7</v>
      </c>
      <c r="G866" s="111">
        <v>13</v>
      </c>
      <c r="H866" s="111">
        <v>5000</v>
      </c>
      <c r="I866" s="111">
        <v>5600</v>
      </c>
      <c r="J866" s="111">
        <v>564</v>
      </c>
      <c r="K866" s="112">
        <v>1</v>
      </c>
      <c r="L866" s="112"/>
      <c r="M866" s="113" t="s">
        <v>647</v>
      </c>
      <c r="N866" s="114">
        <f>IFERROR(VLOOKUP($B866,[5]MEX!$B$51:$S$1084,13,0),0)</f>
        <v>0</v>
      </c>
      <c r="O866" s="114">
        <f>IFERROR(VLOOKUP($B866,[5]MEX!$B$51:$S$1084,14,0),0)</f>
        <v>0</v>
      </c>
      <c r="P866" s="114">
        <f t="shared" si="600"/>
        <v>0</v>
      </c>
      <c r="Q866" s="158" t="s">
        <v>60</v>
      </c>
      <c r="R866" s="116">
        <f>IFERROR(VLOOKUP($B866,[5]MEX!$B$51:$S$1084,17,0),0)</f>
        <v>0</v>
      </c>
      <c r="S866" s="116">
        <f>IFERROR(VLOOKUP($B866,[5]MEX!$B$51:$S$1084,18,0),0)</f>
        <v>0</v>
      </c>
      <c r="T866" s="114">
        <v>0</v>
      </c>
      <c r="U866" s="114">
        <v>0</v>
      </c>
      <c r="V866" s="114">
        <v>0</v>
      </c>
      <c r="W866" s="114">
        <v>0</v>
      </c>
      <c r="X866" s="114">
        <v>0</v>
      </c>
      <c r="Y866" s="114">
        <v>0</v>
      </c>
      <c r="Z866" s="114">
        <v>0</v>
      </c>
      <c r="AA866" s="114">
        <v>0</v>
      </c>
      <c r="AB866" s="114">
        <f>N866+T866-X866</f>
        <v>0</v>
      </c>
      <c r="AC866" s="114">
        <f>O866+U866-Y866</f>
        <v>0</v>
      </c>
      <c r="AD866" s="114">
        <f t="shared" si="585"/>
        <v>0</v>
      </c>
      <c r="AE866" s="114">
        <v>0</v>
      </c>
      <c r="AF866" s="114">
        <v>0</v>
      </c>
      <c r="AG866" s="114">
        <f t="shared" si="586"/>
        <v>0</v>
      </c>
      <c r="AH866" s="114">
        <v>0</v>
      </c>
      <c r="AI866" s="114">
        <v>0</v>
      </c>
      <c r="AJ866" s="114">
        <f t="shared" si="587"/>
        <v>0</v>
      </c>
      <c r="AK866" s="114">
        <v>0</v>
      </c>
      <c r="AL866" s="114">
        <v>0</v>
      </c>
      <c r="AM866" s="114">
        <f t="shared" si="588"/>
        <v>0</v>
      </c>
      <c r="AN866" s="114">
        <v>0</v>
      </c>
      <c r="AO866" s="114">
        <v>0</v>
      </c>
      <c r="AP866" s="114">
        <f t="shared" si="589"/>
        <v>0</v>
      </c>
      <c r="AQ866" s="114">
        <f>AB866-AE866-AH866-AK866-AN866</f>
        <v>0</v>
      </c>
      <c r="AR866" s="114">
        <f>AC866-AF866-AI866-AL866-AO866</f>
        <v>0</v>
      </c>
      <c r="AS866" s="114">
        <f t="shared" si="590"/>
        <v>0</v>
      </c>
      <c r="AT866" s="114">
        <f>R866+V866-Z866</f>
        <v>0</v>
      </c>
      <c r="AU866" s="114">
        <f>S866+W866-AA866</f>
        <v>0</v>
      </c>
      <c r="AV866" s="114">
        <v>0</v>
      </c>
      <c r="AW866" s="114">
        <v>0</v>
      </c>
      <c r="AX866" s="114">
        <v>0</v>
      </c>
      <c r="AY866" s="114">
        <v>0</v>
      </c>
      <c r="AZ866" s="114">
        <f t="shared" si="594"/>
        <v>0</v>
      </c>
      <c r="BA866" s="114">
        <f t="shared" si="594"/>
        <v>0</v>
      </c>
    </row>
    <row r="867" spans="2:53" ht="29.25" hidden="1">
      <c r="B867" s="73" t="str">
        <f t="shared" si="609"/>
        <v>3713500056005642</v>
      </c>
      <c r="C867" s="111">
        <v>2023</v>
      </c>
      <c r="D867" s="111">
        <v>15</v>
      </c>
      <c r="E867" s="111">
        <v>3</v>
      </c>
      <c r="F867" s="111">
        <v>7</v>
      </c>
      <c r="G867" s="111">
        <v>13</v>
      </c>
      <c r="H867" s="111">
        <v>5000</v>
      </c>
      <c r="I867" s="111">
        <v>5600</v>
      </c>
      <c r="J867" s="111">
        <v>564</v>
      </c>
      <c r="K867" s="112">
        <v>2</v>
      </c>
      <c r="L867" s="112"/>
      <c r="M867" s="113" t="s">
        <v>648</v>
      </c>
      <c r="N867" s="114">
        <f>IFERROR(VLOOKUP($B867,[5]MEX!$B$51:$S$1084,13,0),0)</f>
        <v>0</v>
      </c>
      <c r="O867" s="114">
        <f>IFERROR(VLOOKUP($B867,[5]MEX!$B$51:$S$1084,14,0),0)</f>
        <v>0</v>
      </c>
      <c r="P867" s="114">
        <f t="shared" si="600"/>
        <v>0</v>
      </c>
      <c r="Q867" s="158" t="s">
        <v>60</v>
      </c>
      <c r="R867" s="116">
        <f>IFERROR(VLOOKUP($B867,[5]MEX!$B$51:$S$1084,17,0),0)</f>
        <v>0</v>
      </c>
      <c r="S867" s="116">
        <f>IFERROR(VLOOKUP($B867,[5]MEX!$B$51:$S$1084,18,0),0)</f>
        <v>0</v>
      </c>
      <c r="T867" s="114">
        <v>0</v>
      </c>
      <c r="U867" s="114">
        <v>0</v>
      </c>
      <c r="V867" s="114">
        <v>0</v>
      </c>
      <c r="W867" s="114">
        <v>0</v>
      </c>
      <c r="X867" s="114">
        <v>0</v>
      </c>
      <c r="Y867" s="114">
        <v>0</v>
      </c>
      <c r="Z867" s="114">
        <v>0</v>
      </c>
      <c r="AA867" s="114">
        <v>0</v>
      </c>
      <c r="AB867" s="114">
        <f>N867+T867-X867</f>
        <v>0</v>
      </c>
      <c r="AC867" s="114">
        <f>O867+U867-Y867</f>
        <v>0</v>
      </c>
      <c r="AD867" s="114">
        <f t="shared" si="585"/>
        <v>0</v>
      </c>
      <c r="AE867" s="114">
        <v>0</v>
      </c>
      <c r="AF867" s="114">
        <v>0</v>
      </c>
      <c r="AG867" s="114">
        <f t="shared" si="586"/>
        <v>0</v>
      </c>
      <c r="AH867" s="114">
        <v>0</v>
      </c>
      <c r="AI867" s="114">
        <v>0</v>
      </c>
      <c r="AJ867" s="114">
        <f t="shared" si="587"/>
        <v>0</v>
      </c>
      <c r="AK867" s="114">
        <v>0</v>
      </c>
      <c r="AL867" s="114">
        <v>0</v>
      </c>
      <c r="AM867" s="114">
        <f t="shared" si="588"/>
        <v>0</v>
      </c>
      <c r="AN867" s="114">
        <v>0</v>
      </c>
      <c r="AO867" s="114">
        <v>0</v>
      </c>
      <c r="AP867" s="114">
        <f t="shared" si="589"/>
        <v>0</v>
      </c>
      <c r="AQ867" s="114">
        <f>AB867-AE867-AH867-AK867-AN867</f>
        <v>0</v>
      </c>
      <c r="AR867" s="114">
        <f>AC867-AF867-AI867-AL867-AO867</f>
        <v>0</v>
      </c>
      <c r="AS867" s="114">
        <f t="shared" si="590"/>
        <v>0</v>
      </c>
      <c r="AT867" s="114">
        <f>R867+V867-Z867</f>
        <v>0</v>
      </c>
      <c r="AU867" s="114">
        <f>S867+W867-AA867</f>
        <v>0</v>
      </c>
      <c r="AV867" s="114">
        <v>0</v>
      </c>
      <c r="AW867" s="114">
        <v>0</v>
      </c>
      <c r="AX867" s="114">
        <v>0</v>
      </c>
      <c r="AY867" s="114">
        <v>0</v>
      </c>
      <c r="AZ867" s="114">
        <f t="shared" si="594"/>
        <v>0</v>
      </c>
      <c r="BA867" s="114">
        <f t="shared" si="594"/>
        <v>0</v>
      </c>
    </row>
    <row r="868" spans="2:53" ht="29.25" hidden="1">
      <c r="B868" s="73" t="str">
        <f t="shared" si="609"/>
        <v>371350005600565</v>
      </c>
      <c r="C868" s="105">
        <v>2023</v>
      </c>
      <c r="D868" s="105">
        <v>15</v>
      </c>
      <c r="E868" s="105">
        <v>3</v>
      </c>
      <c r="F868" s="105">
        <v>7</v>
      </c>
      <c r="G868" s="105">
        <v>13</v>
      </c>
      <c r="H868" s="105">
        <v>5000</v>
      </c>
      <c r="I868" s="105">
        <v>5600</v>
      </c>
      <c r="J868" s="105">
        <v>565</v>
      </c>
      <c r="K868" s="106"/>
      <c r="L868" s="106"/>
      <c r="M868" s="107" t="s">
        <v>216</v>
      </c>
      <c r="N868" s="108">
        <f>SUM(N869:N879)</f>
        <v>0</v>
      </c>
      <c r="O868" s="108">
        <f>SUM(O869:O879)</f>
        <v>0</v>
      </c>
      <c r="P868" s="108">
        <f t="shared" si="600"/>
        <v>0</v>
      </c>
      <c r="Q868" s="163" t="s">
        <v>46</v>
      </c>
      <c r="R868" s="164"/>
      <c r="S868" s="164"/>
      <c r="T868" s="108">
        <f>SUM(T869:T879)</f>
        <v>0</v>
      </c>
      <c r="U868" s="108">
        <f t="shared" ref="U868:AC868" si="613">SUM(U869:U879)</f>
        <v>0</v>
      </c>
      <c r="V868" s="108">
        <f t="shared" si="613"/>
        <v>0</v>
      </c>
      <c r="W868" s="108">
        <f t="shared" si="613"/>
        <v>0</v>
      </c>
      <c r="X868" s="108">
        <f t="shared" si="613"/>
        <v>0</v>
      </c>
      <c r="Y868" s="108">
        <f t="shared" si="613"/>
        <v>0</v>
      </c>
      <c r="Z868" s="108">
        <f t="shared" si="613"/>
        <v>0</v>
      </c>
      <c r="AA868" s="108">
        <f t="shared" si="613"/>
        <v>0</v>
      </c>
      <c r="AB868" s="108">
        <f t="shared" si="613"/>
        <v>0</v>
      </c>
      <c r="AC868" s="108">
        <f t="shared" si="613"/>
        <v>0</v>
      </c>
      <c r="AD868" s="108">
        <f t="shared" si="585"/>
        <v>0</v>
      </c>
      <c r="AE868" s="108">
        <f>SUM(AE869:AE879)</f>
        <v>0</v>
      </c>
      <c r="AF868" s="108">
        <f>SUM(AF869:AF879)</f>
        <v>0</v>
      </c>
      <c r="AG868" s="108">
        <f t="shared" si="586"/>
        <v>0</v>
      </c>
      <c r="AH868" s="108">
        <f>SUM(AH869:AH879)</f>
        <v>0</v>
      </c>
      <c r="AI868" s="108">
        <f>SUM(AI869:AI879)</f>
        <v>0</v>
      </c>
      <c r="AJ868" s="108">
        <f t="shared" si="587"/>
        <v>0</v>
      </c>
      <c r="AK868" s="108">
        <f>SUM(AK869:AK879)</f>
        <v>0</v>
      </c>
      <c r="AL868" s="108">
        <f>SUM(AL869:AL879)</f>
        <v>0</v>
      </c>
      <c r="AM868" s="108">
        <f t="shared" si="588"/>
        <v>0</v>
      </c>
      <c r="AN868" s="108">
        <f>SUM(AN869:AN879)</f>
        <v>0</v>
      </c>
      <c r="AO868" s="108">
        <f>SUM(AO869:AO879)</f>
        <v>0</v>
      </c>
      <c r="AP868" s="108">
        <f t="shared" si="589"/>
        <v>0</v>
      </c>
      <c r="AQ868" s="108">
        <f>SUM(AQ869:AQ879)</f>
        <v>0</v>
      </c>
      <c r="AR868" s="108">
        <f>SUM(AR869:AR879)</f>
        <v>0</v>
      </c>
      <c r="AS868" s="108">
        <f t="shared" si="590"/>
        <v>0</v>
      </c>
      <c r="AT868" s="108"/>
      <c r="AU868" s="108"/>
      <c r="AV868" s="108"/>
      <c r="AW868" s="108"/>
      <c r="AX868" s="108"/>
      <c r="AY868" s="108"/>
      <c r="AZ868" s="108"/>
      <c r="BA868" s="108"/>
    </row>
    <row r="869" spans="2:53" ht="29.25" hidden="1">
      <c r="B869" s="73" t="str">
        <f t="shared" si="609"/>
        <v>3713500056005651</v>
      </c>
      <c r="C869" s="111">
        <v>2023</v>
      </c>
      <c r="D869" s="111">
        <v>15</v>
      </c>
      <c r="E869" s="111">
        <v>3</v>
      </c>
      <c r="F869" s="111">
        <v>7</v>
      </c>
      <c r="G869" s="111">
        <v>13</v>
      </c>
      <c r="H869" s="111">
        <v>5000</v>
      </c>
      <c r="I869" s="111">
        <v>5600</v>
      </c>
      <c r="J869" s="111">
        <v>565</v>
      </c>
      <c r="K869" s="112">
        <v>1</v>
      </c>
      <c r="L869" s="112"/>
      <c r="M869" s="113" t="s">
        <v>649</v>
      </c>
      <c r="N869" s="114">
        <f>IFERROR(VLOOKUP($B869,[5]MEX!$B$51:$S$1084,13,0),0)</f>
        <v>0</v>
      </c>
      <c r="O869" s="114">
        <f>IFERROR(VLOOKUP($B869,[5]MEX!$B$51:$S$1084,14,0),0)</f>
        <v>0</v>
      </c>
      <c r="P869" s="114">
        <f t="shared" si="600"/>
        <v>0</v>
      </c>
      <c r="Q869" s="158" t="s">
        <v>60</v>
      </c>
      <c r="R869" s="116">
        <f>IFERROR(VLOOKUP($B869,[5]MEX!$B$51:$S$1084,17,0),0)</f>
        <v>0</v>
      </c>
      <c r="S869" s="116">
        <f>IFERROR(VLOOKUP($B869,[5]MEX!$B$51:$S$1084,18,0),0)</f>
        <v>0</v>
      </c>
      <c r="T869" s="114">
        <v>0</v>
      </c>
      <c r="U869" s="114">
        <v>0</v>
      </c>
      <c r="V869" s="114">
        <v>0</v>
      </c>
      <c r="W869" s="114">
        <v>0</v>
      </c>
      <c r="X869" s="114">
        <v>0</v>
      </c>
      <c r="Y869" s="114">
        <v>0</v>
      </c>
      <c r="Z869" s="114">
        <v>0</v>
      </c>
      <c r="AA869" s="114">
        <v>0</v>
      </c>
      <c r="AB869" s="114">
        <f t="shared" ref="AB869:AC879" si="614">N869+T869-X869</f>
        <v>0</v>
      </c>
      <c r="AC869" s="114">
        <f t="shared" si="614"/>
        <v>0</v>
      </c>
      <c r="AD869" s="114">
        <f t="shared" si="585"/>
        <v>0</v>
      </c>
      <c r="AE869" s="114">
        <v>0</v>
      </c>
      <c r="AF869" s="114">
        <v>0</v>
      </c>
      <c r="AG869" s="114">
        <f t="shared" si="586"/>
        <v>0</v>
      </c>
      <c r="AH869" s="114">
        <v>0</v>
      </c>
      <c r="AI869" s="114">
        <v>0</v>
      </c>
      <c r="AJ869" s="114">
        <f t="shared" si="587"/>
        <v>0</v>
      </c>
      <c r="AK869" s="114">
        <v>0</v>
      </c>
      <c r="AL869" s="114">
        <v>0</v>
      </c>
      <c r="AM869" s="114">
        <f t="shared" si="588"/>
        <v>0</v>
      </c>
      <c r="AN869" s="114">
        <v>0</v>
      </c>
      <c r="AO869" s="114">
        <v>0</v>
      </c>
      <c r="AP869" s="114">
        <f t="shared" si="589"/>
        <v>0</v>
      </c>
      <c r="AQ869" s="114">
        <f t="shared" ref="AQ869:AR879" si="615">AB869-AE869-AH869-AK869-AN869</f>
        <v>0</v>
      </c>
      <c r="AR869" s="114">
        <f t="shared" si="615"/>
        <v>0</v>
      </c>
      <c r="AS869" s="114">
        <f t="shared" si="590"/>
        <v>0</v>
      </c>
      <c r="AT869" s="114">
        <f t="shared" ref="AT869:AU879" si="616">R869+V869-Z869</f>
        <v>0</v>
      </c>
      <c r="AU869" s="114">
        <f t="shared" si="616"/>
        <v>0</v>
      </c>
      <c r="AV869" s="114">
        <v>0</v>
      </c>
      <c r="AW869" s="114">
        <v>0</v>
      </c>
      <c r="AX869" s="114">
        <v>0</v>
      </c>
      <c r="AY869" s="114">
        <v>0</v>
      </c>
      <c r="AZ869" s="114">
        <f t="shared" si="594"/>
        <v>0</v>
      </c>
      <c r="BA869" s="114">
        <f t="shared" si="594"/>
        <v>0</v>
      </c>
    </row>
    <row r="870" spans="2:53" ht="29.25" hidden="1">
      <c r="B870" s="73" t="str">
        <f t="shared" si="609"/>
        <v>3713500056005652</v>
      </c>
      <c r="C870" s="111">
        <v>2023</v>
      </c>
      <c r="D870" s="111">
        <v>15</v>
      </c>
      <c r="E870" s="111">
        <v>3</v>
      </c>
      <c r="F870" s="111">
        <v>7</v>
      </c>
      <c r="G870" s="111">
        <v>13</v>
      </c>
      <c r="H870" s="111">
        <v>5000</v>
      </c>
      <c r="I870" s="111">
        <v>5600</v>
      </c>
      <c r="J870" s="111">
        <v>565</v>
      </c>
      <c r="K870" s="112">
        <v>2</v>
      </c>
      <c r="L870" s="112"/>
      <c r="M870" s="113" t="s">
        <v>650</v>
      </c>
      <c r="N870" s="114">
        <f>IFERROR(VLOOKUP($B870,[5]MEX!$B$51:$S$1084,13,0),0)</f>
        <v>0</v>
      </c>
      <c r="O870" s="114">
        <f>IFERROR(VLOOKUP($B870,[5]MEX!$B$51:$S$1084,14,0),0)</f>
        <v>0</v>
      </c>
      <c r="P870" s="114">
        <f t="shared" si="600"/>
        <v>0</v>
      </c>
      <c r="Q870" s="158" t="s">
        <v>60</v>
      </c>
      <c r="R870" s="116">
        <f>IFERROR(VLOOKUP($B870,[5]MEX!$B$51:$S$1084,17,0),0)</f>
        <v>0</v>
      </c>
      <c r="S870" s="116">
        <f>IFERROR(VLOOKUP($B870,[5]MEX!$B$51:$S$1084,18,0),0)</f>
        <v>0</v>
      </c>
      <c r="T870" s="114">
        <v>0</v>
      </c>
      <c r="U870" s="114">
        <v>0</v>
      </c>
      <c r="V870" s="114">
        <v>0</v>
      </c>
      <c r="W870" s="114">
        <v>0</v>
      </c>
      <c r="X870" s="114">
        <v>0</v>
      </c>
      <c r="Y870" s="114">
        <v>0</v>
      </c>
      <c r="Z870" s="114">
        <v>0</v>
      </c>
      <c r="AA870" s="114">
        <v>0</v>
      </c>
      <c r="AB870" s="114">
        <f t="shared" si="614"/>
        <v>0</v>
      </c>
      <c r="AC870" s="114">
        <f t="shared" si="614"/>
        <v>0</v>
      </c>
      <c r="AD870" s="114">
        <f t="shared" si="585"/>
        <v>0</v>
      </c>
      <c r="AE870" s="114">
        <v>0</v>
      </c>
      <c r="AF870" s="114">
        <v>0</v>
      </c>
      <c r="AG870" s="114">
        <f t="shared" si="586"/>
        <v>0</v>
      </c>
      <c r="AH870" s="114">
        <v>0</v>
      </c>
      <c r="AI870" s="114">
        <v>0</v>
      </c>
      <c r="AJ870" s="114">
        <f t="shared" si="587"/>
        <v>0</v>
      </c>
      <c r="AK870" s="114">
        <v>0</v>
      </c>
      <c r="AL870" s="114">
        <v>0</v>
      </c>
      <c r="AM870" s="114">
        <f t="shared" si="588"/>
        <v>0</v>
      </c>
      <c r="AN870" s="114">
        <v>0</v>
      </c>
      <c r="AO870" s="114">
        <v>0</v>
      </c>
      <c r="AP870" s="114">
        <f t="shared" si="589"/>
        <v>0</v>
      </c>
      <c r="AQ870" s="114">
        <f t="shared" si="615"/>
        <v>0</v>
      </c>
      <c r="AR870" s="114">
        <f t="shared" si="615"/>
        <v>0</v>
      </c>
      <c r="AS870" s="114">
        <f t="shared" si="590"/>
        <v>0</v>
      </c>
      <c r="AT870" s="114">
        <f t="shared" si="616"/>
        <v>0</v>
      </c>
      <c r="AU870" s="114">
        <f t="shared" si="616"/>
        <v>0</v>
      </c>
      <c r="AV870" s="114">
        <v>0</v>
      </c>
      <c r="AW870" s="114">
        <v>0</v>
      </c>
      <c r="AX870" s="114">
        <v>0</v>
      </c>
      <c r="AY870" s="114">
        <v>0</v>
      </c>
      <c r="AZ870" s="114">
        <f t="shared" si="594"/>
        <v>0</v>
      </c>
      <c r="BA870" s="114">
        <f t="shared" si="594"/>
        <v>0</v>
      </c>
    </row>
    <row r="871" spans="2:53" ht="29.25" hidden="1">
      <c r="B871" s="73" t="str">
        <f t="shared" si="609"/>
        <v>3713500056005653</v>
      </c>
      <c r="C871" s="111">
        <v>2023</v>
      </c>
      <c r="D871" s="111">
        <v>15</v>
      </c>
      <c r="E871" s="111">
        <v>3</v>
      </c>
      <c r="F871" s="111">
        <v>7</v>
      </c>
      <c r="G871" s="111">
        <v>13</v>
      </c>
      <c r="H871" s="111">
        <v>5000</v>
      </c>
      <c r="I871" s="111">
        <v>5600</v>
      </c>
      <c r="J871" s="111">
        <v>565</v>
      </c>
      <c r="K871" s="112">
        <v>3</v>
      </c>
      <c r="L871" s="112"/>
      <c r="M871" s="113" t="s">
        <v>651</v>
      </c>
      <c r="N871" s="114">
        <f>IFERROR(VLOOKUP($B871,[5]MEX!$B$51:$S$1084,13,0),0)</f>
        <v>0</v>
      </c>
      <c r="O871" s="114">
        <f>IFERROR(VLOOKUP($B871,[5]MEX!$B$51:$S$1084,14,0),0)</f>
        <v>0</v>
      </c>
      <c r="P871" s="114">
        <f t="shared" si="600"/>
        <v>0</v>
      </c>
      <c r="Q871" s="158" t="s">
        <v>60</v>
      </c>
      <c r="R871" s="116">
        <f>IFERROR(VLOOKUP($B871,[5]MEX!$B$51:$S$1084,17,0),0)</f>
        <v>0</v>
      </c>
      <c r="S871" s="116">
        <f>IFERROR(VLOOKUP($B871,[5]MEX!$B$51:$S$1084,18,0),0)</f>
        <v>0</v>
      </c>
      <c r="T871" s="114">
        <v>0</v>
      </c>
      <c r="U871" s="114">
        <v>0</v>
      </c>
      <c r="V871" s="114">
        <v>0</v>
      </c>
      <c r="W871" s="114">
        <v>0</v>
      </c>
      <c r="X871" s="114">
        <v>0</v>
      </c>
      <c r="Y871" s="114">
        <v>0</v>
      </c>
      <c r="Z871" s="114">
        <v>0</v>
      </c>
      <c r="AA871" s="114">
        <v>0</v>
      </c>
      <c r="AB871" s="114">
        <f t="shared" si="614"/>
        <v>0</v>
      </c>
      <c r="AC871" s="114">
        <f t="shared" si="614"/>
        <v>0</v>
      </c>
      <c r="AD871" s="114">
        <f t="shared" si="585"/>
        <v>0</v>
      </c>
      <c r="AE871" s="114">
        <v>0</v>
      </c>
      <c r="AF871" s="114">
        <v>0</v>
      </c>
      <c r="AG871" s="114">
        <f t="shared" si="586"/>
        <v>0</v>
      </c>
      <c r="AH871" s="114">
        <v>0</v>
      </c>
      <c r="AI871" s="114">
        <v>0</v>
      </c>
      <c r="AJ871" s="114">
        <f t="shared" si="587"/>
        <v>0</v>
      </c>
      <c r="AK871" s="114">
        <v>0</v>
      </c>
      <c r="AL871" s="114">
        <v>0</v>
      </c>
      <c r="AM871" s="114">
        <f t="shared" si="588"/>
        <v>0</v>
      </c>
      <c r="AN871" s="114">
        <v>0</v>
      </c>
      <c r="AO871" s="114">
        <v>0</v>
      </c>
      <c r="AP871" s="114">
        <f t="shared" si="589"/>
        <v>0</v>
      </c>
      <c r="AQ871" s="114">
        <f t="shared" si="615"/>
        <v>0</v>
      </c>
      <c r="AR871" s="114">
        <f t="shared" si="615"/>
        <v>0</v>
      </c>
      <c r="AS871" s="114">
        <f t="shared" si="590"/>
        <v>0</v>
      </c>
      <c r="AT871" s="114">
        <f t="shared" si="616"/>
        <v>0</v>
      </c>
      <c r="AU871" s="114">
        <f t="shared" si="616"/>
        <v>0</v>
      </c>
      <c r="AV871" s="114">
        <v>0</v>
      </c>
      <c r="AW871" s="114">
        <v>0</v>
      </c>
      <c r="AX871" s="114">
        <v>0</v>
      </c>
      <c r="AY871" s="114">
        <v>0</v>
      </c>
      <c r="AZ871" s="114">
        <f t="shared" si="594"/>
        <v>0</v>
      </c>
      <c r="BA871" s="114">
        <f t="shared" si="594"/>
        <v>0</v>
      </c>
    </row>
    <row r="872" spans="2:53" ht="29.25" hidden="1">
      <c r="B872" s="73" t="str">
        <f t="shared" si="609"/>
        <v>3713500056005654</v>
      </c>
      <c r="C872" s="111">
        <v>2023</v>
      </c>
      <c r="D872" s="111">
        <v>15</v>
      </c>
      <c r="E872" s="111">
        <v>3</v>
      </c>
      <c r="F872" s="111">
        <v>7</v>
      </c>
      <c r="G872" s="111">
        <v>13</v>
      </c>
      <c r="H872" s="111">
        <v>5000</v>
      </c>
      <c r="I872" s="111">
        <v>5600</v>
      </c>
      <c r="J872" s="111">
        <v>565</v>
      </c>
      <c r="K872" s="112">
        <v>4</v>
      </c>
      <c r="L872" s="112"/>
      <c r="M872" s="113" t="s">
        <v>652</v>
      </c>
      <c r="N872" s="114">
        <f>IFERROR(VLOOKUP($B872,[5]MEX!$B$51:$S$1084,13,0),0)</f>
        <v>0</v>
      </c>
      <c r="O872" s="114">
        <f>IFERROR(VLOOKUP($B872,[5]MEX!$B$51:$S$1084,14,0),0)</f>
        <v>0</v>
      </c>
      <c r="P872" s="114">
        <f t="shared" si="600"/>
        <v>0</v>
      </c>
      <c r="Q872" s="158" t="s">
        <v>60</v>
      </c>
      <c r="R872" s="116">
        <f>IFERROR(VLOOKUP($B872,[5]MEX!$B$51:$S$1084,17,0),0)</f>
        <v>0</v>
      </c>
      <c r="S872" s="116">
        <f>IFERROR(VLOOKUP($B872,[5]MEX!$B$51:$S$1084,18,0),0)</f>
        <v>0</v>
      </c>
      <c r="T872" s="114">
        <v>0</v>
      </c>
      <c r="U872" s="114">
        <v>0</v>
      </c>
      <c r="V872" s="114">
        <v>0</v>
      </c>
      <c r="W872" s="114">
        <v>0</v>
      </c>
      <c r="X872" s="114">
        <v>0</v>
      </c>
      <c r="Y872" s="114">
        <v>0</v>
      </c>
      <c r="Z872" s="114">
        <v>0</v>
      </c>
      <c r="AA872" s="114">
        <v>0</v>
      </c>
      <c r="AB872" s="114">
        <f t="shared" si="614"/>
        <v>0</v>
      </c>
      <c r="AC872" s="114">
        <f t="shared" si="614"/>
        <v>0</v>
      </c>
      <c r="AD872" s="114">
        <f t="shared" si="585"/>
        <v>0</v>
      </c>
      <c r="AE872" s="114">
        <v>0</v>
      </c>
      <c r="AF872" s="114">
        <v>0</v>
      </c>
      <c r="AG872" s="114">
        <f t="shared" si="586"/>
        <v>0</v>
      </c>
      <c r="AH872" s="114">
        <v>0</v>
      </c>
      <c r="AI872" s="114">
        <v>0</v>
      </c>
      <c r="AJ872" s="114">
        <f t="shared" si="587"/>
        <v>0</v>
      </c>
      <c r="AK872" s="114">
        <v>0</v>
      </c>
      <c r="AL872" s="114">
        <v>0</v>
      </c>
      <c r="AM872" s="114">
        <f t="shared" si="588"/>
        <v>0</v>
      </c>
      <c r="AN872" s="114">
        <v>0</v>
      </c>
      <c r="AO872" s="114">
        <v>0</v>
      </c>
      <c r="AP872" s="114">
        <f t="shared" si="589"/>
        <v>0</v>
      </c>
      <c r="AQ872" s="114">
        <f t="shared" si="615"/>
        <v>0</v>
      </c>
      <c r="AR872" s="114">
        <f t="shared" si="615"/>
        <v>0</v>
      </c>
      <c r="AS872" s="114">
        <f t="shared" si="590"/>
        <v>0</v>
      </c>
      <c r="AT872" s="114">
        <f t="shared" si="616"/>
        <v>0</v>
      </c>
      <c r="AU872" s="114">
        <f t="shared" si="616"/>
        <v>0</v>
      </c>
      <c r="AV872" s="114">
        <v>0</v>
      </c>
      <c r="AW872" s="114">
        <v>0</v>
      </c>
      <c r="AX872" s="114">
        <v>0</v>
      </c>
      <c r="AY872" s="114">
        <v>0</v>
      </c>
      <c r="AZ872" s="114">
        <f t="shared" si="594"/>
        <v>0</v>
      </c>
      <c r="BA872" s="114">
        <f t="shared" si="594"/>
        <v>0</v>
      </c>
    </row>
    <row r="873" spans="2:53" ht="29.25" hidden="1">
      <c r="B873" s="73" t="str">
        <f t="shared" si="609"/>
        <v>3713500056005655</v>
      </c>
      <c r="C873" s="111">
        <v>2023</v>
      </c>
      <c r="D873" s="111">
        <v>15</v>
      </c>
      <c r="E873" s="111">
        <v>3</v>
      </c>
      <c r="F873" s="111">
        <v>7</v>
      </c>
      <c r="G873" s="111">
        <v>13</v>
      </c>
      <c r="H873" s="111">
        <v>5000</v>
      </c>
      <c r="I873" s="111">
        <v>5600</v>
      </c>
      <c r="J873" s="111">
        <v>565</v>
      </c>
      <c r="K873" s="112">
        <v>5</v>
      </c>
      <c r="L873" s="112"/>
      <c r="M873" s="113" t="s">
        <v>653</v>
      </c>
      <c r="N873" s="114">
        <f>IFERROR(VLOOKUP($B873,[5]MEX!$B$51:$S$1084,13,0),0)</f>
        <v>0</v>
      </c>
      <c r="O873" s="114">
        <f>IFERROR(VLOOKUP($B873,[5]MEX!$B$51:$S$1084,14,0),0)</f>
        <v>0</v>
      </c>
      <c r="P873" s="114">
        <f t="shared" si="600"/>
        <v>0</v>
      </c>
      <c r="Q873" s="158" t="s">
        <v>60</v>
      </c>
      <c r="R873" s="116">
        <f>IFERROR(VLOOKUP($B873,[5]MEX!$B$51:$S$1084,17,0),0)</f>
        <v>0</v>
      </c>
      <c r="S873" s="116">
        <f>IFERROR(VLOOKUP($B873,[5]MEX!$B$51:$S$1084,18,0),0)</f>
        <v>0</v>
      </c>
      <c r="T873" s="114">
        <v>0</v>
      </c>
      <c r="U873" s="114">
        <v>0</v>
      </c>
      <c r="V873" s="114">
        <v>0</v>
      </c>
      <c r="W873" s="114">
        <v>0</v>
      </c>
      <c r="X873" s="114">
        <v>0</v>
      </c>
      <c r="Y873" s="114">
        <v>0</v>
      </c>
      <c r="Z873" s="114">
        <v>0</v>
      </c>
      <c r="AA873" s="114">
        <v>0</v>
      </c>
      <c r="AB873" s="114">
        <f t="shared" si="614"/>
        <v>0</v>
      </c>
      <c r="AC873" s="114">
        <f t="shared" si="614"/>
        <v>0</v>
      </c>
      <c r="AD873" s="114">
        <f t="shared" si="585"/>
        <v>0</v>
      </c>
      <c r="AE873" s="114">
        <v>0</v>
      </c>
      <c r="AF873" s="114">
        <v>0</v>
      </c>
      <c r="AG873" s="114">
        <f t="shared" si="586"/>
        <v>0</v>
      </c>
      <c r="AH873" s="114">
        <v>0</v>
      </c>
      <c r="AI873" s="114">
        <v>0</v>
      </c>
      <c r="AJ873" s="114">
        <f t="shared" si="587"/>
        <v>0</v>
      </c>
      <c r="AK873" s="114">
        <v>0</v>
      </c>
      <c r="AL873" s="114">
        <v>0</v>
      </c>
      <c r="AM873" s="114">
        <f t="shared" si="588"/>
        <v>0</v>
      </c>
      <c r="AN873" s="114">
        <v>0</v>
      </c>
      <c r="AO873" s="114">
        <v>0</v>
      </c>
      <c r="AP873" s="114">
        <f t="shared" si="589"/>
        <v>0</v>
      </c>
      <c r="AQ873" s="114">
        <f t="shared" si="615"/>
        <v>0</v>
      </c>
      <c r="AR873" s="114">
        <f t="shared" si="615"/>
        <v>0</v>
      </c>
      <c r="AS873" s="114">
        <f t="shared" si="590"/>
        <v>0</v>
      </c>
      <c r="AT873" s="114">
        <f t="shared" si="616"/>
        <v>0</v>
      </c>
      <c r="AU873" s="114">
        <f t="shared" si="616"/>
        <v>0</v>
      </c>
      <c r="AV873" s="114">
        <v>0</v>
      </c>
      <c r="AW873" s="114">
        <v>0</v>
      </c>
      <c r="AX873" s="114">
        <v>0</v>
      </c>
      <c r="AY873" s="114">
        <v>0</v>
      </c>
      <c r="AZ873" s="114">
        <f t="shared" si="594"/>
        <v>0</v>
      </c>
      <c r="BA873" s="114">
        <f t="shared" si="594"/>
        <v>0</v>
      </c>
    </row>
    <row r="874" spans="2:53" ht="29.25" hidden="1">
      <c r="B874" s="73" t="str">
        <f t="shared" si="609"/>
        <v>3713500056005656</v>
      </c>
      <c r="C874" s="111">
        <v>2023</v>
      </c>
      <c r="D874" s="111">
        <v>15</v>
      </c>
      <c r="E874" s="111">
        <v>3</v>
      </c>
      <c r="F874" s="111">
        <v>7</v>
      </c>
      <c r="G874" s="111">
        <v>13</v>
      </c>
      <c r="H874" s="111">
        <v>5000</v>
      </c>
      <c r="I874" s="111">
        <v>5600</v>
      </c>
      <c r="J874" s="111">
        <v>565</v>
      </c>
      <c r="K874" s="112">
        <v>6</v>
      </c>
      <c r="L874" s="112"/>
      <c r="M874" s="113" t="s">
        <v>654</v>
      </c>
      <c r="N874" s="114">
        <f>IFERROR(VLOOKUP($B874,[5]MEX!$B$51:$S$1084,13,0),0)</f>
        <v>0</v>
      </c>
      <c r="O874" s="114">
        <f>IFERROR(VLOOKUP($B874,[5]MEX!$B$51:$S$1084,14,0),0)</f>
        <v>0</v>
      </c>
      <c r="P874" s="114">
        <f t="shared" si="600"/>
        <v>0</v>
      </c>
      <c r="Q874" s="158" t="s">
        <v>163</v>
      </c>
      <c r="R874" s="116">
        <f>IFERROR(VLOOKUP($B874,[5]MEX!$B$51:$S$1084,17,0),0)</f>
        <v>0</v>
      </c>
      <c r="S874" s="116">
        <f>IFERROR(VLOOKUP($B874,[5]MEX!$B$51:$S$1084,18,0),0)</f>
        <v>0</v>
      </c>
      <c r="T874" s="114">
        <v>0</v>
      </c>
      <c r="U874" s="114">
        <v>0</v>
      </c>
      <c r="V874" s="114">
        <v>0</v>
      </c>
      <c r="W874" s="114">
        <v>0</v>
      </c>
      <c r="X874" s="114">
        <v>0</v>
      </c>
      <c r="Y874" s="114">
        <v>0</v>
      </c>
      <c r="Z874" s="114">
        <v>0</v>
      </c>
      <c r="AA874" s="114">
        <v>0</v>
      </c>
      <c r="AB874" s="114">
        <f t="shared" si="614"/>
        <v>0</v>
      </c>
      <c r="AC874" s="114">
        <f t="shared" si="614"/>
        <v>0</v>
      </c>
      <c r="AD874" s="114">
        <f t="shared" si="585"/>
        <v>0</v>
      </c>
      <c r="AE874" s="114">
        <v>0</v>
      </c>
      <c r="AF874" s="114">
        <v>0</v>
      </c>
      <c r="AG874" s="114">
        <f t="shared" si="586"/>
        <v>0</v>
      </c>
      <c r="AH874" s="114">
        <v>0</v>
      </c>
      <c r="AI874" s="114">
        <v>0</v>
      </c>
      <c r="AJ874" s="114">
        <f t="shared" si="587"/>
        <v>0</v>
      </c>
      <c r="AK874" s="114">
        <v>0</v>
      </c>
      <c r="AL874" s="114">
        <v>0</v>
      </c>
      <c r="AM874" s="114">
        <f t="shared" si="588"/>
        <v>0</v>
      </c>
      <c r="AN874" s="114">
        <v>0</v>
      </c>
      <c r="AO874" s="114">
        <v>0</v>
      </c>
      <c r="AP874" s="114">
        <f t="shared" si="589"/>
        <v>0</v>
      </c>
      <c r="AQ874" s="114">
        <f t="shared" si="615"/>
        <v>0</v>
      </c>
      <c r="AR874" s="114">
        <f t="shared" si="615"/>
        <v>0</v>
      </c>
      <c r="AS874" s="114">
        <f t="shared" si="590"/>
        <v>0</v>
      </c>
      <c r="AT874" s="114">
        <f t="shared" si="616"/>
        <v>0</v>
      </c>
      <c r="AU874" s="114">
        <f t="shared" si="616"/>
        <v>0</v>
      </c>
      <c r="AV874" s="114">
        <v>0</v>
      </c>
      <c r="AW874" s="114">
        <v>0</v>
      </c>
      <c r="AX874" s="114">
        <v>0</v>
      </c>
      <c r="AY874" s="114">
        <v>0</v>
      </c>
      <c r="AZ874" s="114">
        <f t="shared" si="594"/>
        <v>0</v>
      </c>
      <c r="BA874" s="114">
        <f t="shared" si="594"/>
        <v>0</v>
      </c>
    </row>
    <row r="875" spans="2:53" ht="29.25" hidden="1">
      <c r="B875" s="73" t="str">
        <f t="shared" si="609"/>
        <v>3713500056005657</v>
      </c>
      <c r="C875" s="111">
        <v>2023</v>
      </c>
      <c r="D875" s="111">
        <v>15</v>
      </c>
      <c r="E875" s="111">
        <v>3</v>
      </c>
      <c r="F875" s="111">
        <v>7</v>
      </c>
      <c r="G875" s="111">
        <v>13</v>
      </c>
      <c r="H875" s="111">
        <v>5000</v>
      </c>
      <c r="I875" s="111">
        <v>5600</v>
      </c>
      <c r="J875" s="111">
        <v>565</v>
      </c>
      <c r="K875" s="112">
        <v>7</v>
      </c>
      <c r="L875" s="112"/>
      <c r="M875" s="113" t="s">
        <v>276</v>
      </c>
      <c r="N875" s="114">
        <f>IFERROR(VLOOKUP($B875,[5]MEX!$B$51:$S$1084,13,0),0)</f>
        <v>0</v>
      </c>
      <c r="O875" s="114">
        <f>IFERROR(VLOOKUP($B875,[5]MEX!$B$51:$S$1084,14,0),0)</f>
        <v>0</v>
      </c>
      <c r="P875" s="114">
        <f t="shared" si="600"/>
        <v>0</v>
      </c>
      <c r="Q875" s="158" t="s">
        <v>60</v>
      </c>
      <c r="R875" s="116">
        <f>IFERROR(VLOOKUP($B875,[5]MEX!$B$51:$S$1084,17,0),0)</f>
        <v>0</v>
      </c>
      <c r="S875" s="116">
        <f>IFERROR(VLOOKUP($B875,[5]MEX!$B$51:$S$1084,18,0),0)</f>
        <v>0</v>
      </c>
      <c r="T875" s="114">
        <v>0</v>
      </c>
      <c r="U875" s="114">
        <v>0</v>
      </c>
      <c r="V875" s="114">
        <v>0</v>
      </c>
      <c r="W875" s="114">
        <v>0</v>
      </c>
      <c r="X875" s="114">
        <v>0</v>
      </c>
      <c r="Y875" s="114">
        <v>0</v>
      </c>
      <c r="Z875" s="114">
        <v>0</v>
      </c>
      <c r="AA875" s="114">
        <v>0</v>
      </c>
      <c r="AB875" s="114">
        <f t="shared" si="614"/>
        <v>0</v>
      </c>
      <c r="AC875" s="114">
        <f t="shared" si="614"/>
        <v>0</v>
      </c>
      <c r="AD875" s="114">
        <f t="shared" si="585"/>
        <v>0</v>
      </c>
      <c r="AE875" s="114">
        <v>0</v>
      </c>
      <c r="AF875" s="114">
        <v>0</v>
      </c>
      <c r="AG875" s="114">
        <f t="shared" si="586"/>
        <v>0</v>
      </c>
      <c r="AH875" s="114">
        <v>0</v>
      </c>
      <c r="AI875" s="114">
        <v>0</v>
      </c>
      <c r="AJ875" s="114">
        <f t="shared" si="587"/>
        <v>0</v>
      </c>
      <c r="AK875" s="114">
        <v>0</v>
      </c>
      <c r="AL875" s="114">
        <v>0</v>
      </c>
      <c r="AM875" s="114">
        <f t="shared" si="588"/>
        <v>0</v>
      </c>
      <c r="AN875" s="114">
        <v>0</v>
      </c>
      <c r="AO875" s="114">
        <v>0</v>
      </c>
      <c r="AP875" s="114">
        <f t="shared" si="589"/>
        <v>0</v>
      </c>
      <c r="AQ875" s="114">
        <f t="shared" si="615"/>
        <v>0</v>
      </c>
      <c r="AR875" s="114">
        <f t="shared" si="615"/>
        <v>0</v>
      </c>
      <c r="AS875" s="114">
        <f t="shared" si="590"/>
        <v>0</v>
      </c>
      <c r="AT875" s="114">
        <f t="shared" si="616"/>
        <v>0</v>
      </c>
      <c r="AU875" s="114">
        <f t="shared" si="616"/>
        <v>0</v>
      </c>
      <c r="AV875" s="114">
        <v>0</v>
      </c>
      <c r="AW875" s="114">
        <v>0</v>
      </c>
      <c r="AX875" s="114">
        <v>0</v>
      </c>
      <c r="AY875" s="114">
        <v>0</v>
      </c>
      <c r="AZ875" s="114">
        <f t="shared" si="594"/>
        <v>0</v>
      </c>
      <c r="BA875" s="114">
        <f t="shared" si="594"/>
        <v>0</v>
      </c>
    </row>
    <row r="876" spans="2:53" ht="58.5" hidden="1">
      <c r="B876" s="73" t="str">
        <f t="shared" si="609"/>
        <v>3713500056005658</v>
      </c>
      <c r="C876" s="111">
        <v>2023</v>
      </c>
      <c r="D876" s="111">
        <v>15</v>
      </c>
      <c r="E876" s="111">
        <v>3</v>
      </c>
      <c r="F876" s="111">
        <v>7</v>
      </c>
      <c r="G876" s="111">
        <v>13</v>
      </c>
      <c r="H876" s="111">
        <v>5000</v>
      </c>
      <c r="I876" s="111">
        <v>5600</v>
      </c>
      <c r="J876" s="111">
        <v>565</v>
      </c>
      <c r="K876" s="112">
        <v>8</v>
      </c>
      <c r="L876" s="112"/>
      <c r="M876" s="113" t="s">
        <v>655</v>
      </c>
      <c r="N876" s="114">
        <f>IFERROR(VLOOKUP($B876,[5]MEX!$B$51:$S$1084,13,0),0)</f>
        <v>0</v>
      </c>
      <c r="O876" s="114">
        <f>IFERROR(VLOOKUP($B876,[5]MEX!$B$51:$S$1084,14,0),0)</f>
        <v>0</v>
      </c>
      <c r="P876" s="114">
        <f t="shared" si="600"/>
        <v>0</v>
      </c>
      <c r="Q876" s="158" t="s">
        <v>206</v>
      </c>
      <c r="R876" s="116">
        <f>IFERROR(VLOOKUP($B876,[5]MEX!$B$51:$S$1084,17,0),0)</f>
        <v>0</v>
      </c>
      <c r="S876" s="116">
        <f>IFERROR(VLOOKUP($B876,[5]MEX!$B$51:$S$1084,18,0),0)</f>
        <v>0</v>
      </c>
      <c r="T876" s="114">
        <v>0</v>
      </c>
      <c r="U876" s="114">
        <v>0</v>
      </c>
      <c r="V876" s="114">
        <v>0</v>
      </c>
      <c r="W876" s="114">
        <v>0</v>
      </c>
      <c r="X876" s="114">
        <v>0</v>
      </c>
      <c r="Y876" s="114">
        <v>0</v>
      </c>
      <c r="Z876" s="114">
        <v>0</v>
      </c>
      <c r="AA876" s="114">
        <v>0</v>
      </c>
      <c r="AB876" s="114">
        <f t="shared" si="614"/>
        <v>0</v>
      </c>
      <c r="AC876" s="114">
        <f t="shared" si="614"/>
        <v>0</v>
      </c>
      <c r="AD876" s="114">
        <f t="shared" si="585"/>
        <v>0</v>
      </c>
      <c r="AE876" s="114">
        <v>0</v>
      </c>
      <c r="AF876" s="114">
        <v>0</v>
      </c>
      <c r="AG876" s="114">
        <f t="shared" si="586"/>
        <v>0</v>
      </c>
      <c r="AH876" s="114">
        <v>0</v>
      </c>
      <c r="AI876" s="114">
        <v>0</v>
      </c>
      <c r="AJ876" s="114">
        <f t="shared" si="587"/>
        <v>0</v>
      </c>
      <c r="AK876" s="114">
        <v>0</v>
      </c>
      <c r="AL876" s="114">
        <v>0</v>
      </c>
      <c r="AM876" s="114">
        <f t="shared" si="588"/>
        <v>0</v>
      </c>
      <c r="AN876" s="114">
        <v>0</v>
      </c>
      <c r="AO876" s="114">
        <v>0</v>
      </c>
      <c r="AP876" s="114">
        <f t="shared" si="589"/>
        <v>0</v>
      </c>
      <c r="AQ876" s="114">
        <f t="shared" si="615"/>
        <v>0</v>
      </c>
      <c r="AR876" s="114">
        <f t="shared" si="615"/>
        <v>0</v>
      </c>
      <c r="AS876" s="114">
        <f t="shared" si="590"/>
        <v>0</v>
      </c>
      <c r="AT876" s="114">
        <f t="shared" si="616"/>
        <v>0</v>
      </c>
      <c r="AU876" s="114">
        <f t="shared" si="616"/>
        <v>0</v>
      </c>
      <c r="AV876" s="114">
        <v>0</v>
      </c>
      <c r="AW876" s="114">
        <v>0</v>
      </c>
      <c r="AX876" s="114">
        <v>0</v>
      </c>
      <c r="AY876" s="114">
        <v>0</v>
      </c>
      <c r="AZ876" s="114">
        <f t="shared" si="594"/>
        <v>0</v>
      </c>
      <c r="BA876" s="114">
        <f t="shared" si="594"/>
        <v>0</v>
      </c>
    </row>
    <row r="877" spans="2:53" ht="58.5" hidden="1">
      <c r="B877" s="73" t="str">
        <f t="shared" si="609"/>
        <v>3713500056005659</v>
      </c>
      <c r="C877" s="111">
        <v>2023</v>
      </c>
      <c r="D877" s="111">
        <v>15</v>
      </c>
      <c r="E877" s="111">
        <v>3</v>
      </c>
      <c r="F877" s="111">
        <v>7</v>
      </c>
      <c r="G877" s="111">
        <v>13</v>
      </c>
      <c r="H877" s="111">
        <v>5000</v>
      </c>
      <c r="I877" s="111">
        <v>5600</v>
      </c>
      <c r="J877" s="111">
        <v>565</v>
      </c>
      <c r="K877" s="112">
        <v>9</v>
      </c>
      <c r="L877" s="112"/>
      <c r="M877" s="113" t="s">
        <v>656</v>
      </c>
      <c r="N877" s="114">
        <f>IFERROR(VLOOKUP($B877,[5]MEX!$B$51:$S$1084,13,0),0)</f>
        <v>0</v>
      </c>
      <c r="O877" s="114">
        <f>IFERROR(VLOOKUP($B877,[5]MEX!$B$51:$S$1084,14,0),0)</f>
        <v>0</v>
      </c>
      <c r="P877" s="114">
        <f t="shared" si="600"/>
        <v>0</v>
      </c>
      <c r="Q877" s="158" t="s">
        <v>206</v>
      </c>
      <c r="R877" s="116">
        <f>IFERROR(VLOOKUP($B877,[5]MEX!$B$51:$S$1084,17,0),0)</f>
        <v>0</v>
      </c>
      <c r="S877" s="116">
        <f>IFERROR(VLOOKUP($B877,[5]MEX!$B$51:$S$1084,18,0),0)</f>
        <v>0</v>
      </c>
      <c r="T877" s="114">
        <v>0</v>
      </c>
      <c r="U877" s="114">
        <v>0</v>
      </c>
      <c r="V877" s="114">
        <v>0</v>
      </c>
      <c r="W877" s="114">
        <v>0</v>
      </c>
      <c r="X877" s="114">
        <v>0</v>
      </c>
      <c r="Y877" s="114">
        <v>0</v>
      </c>
      <c r="Z877" s="114">
        <v>0</v>
      </c>
      <c r="AA877" s="114">
        <v>0</v>
      </c>
      <c r="AB877" s="114">
        <f t="shared" si="614"/>
        <v>0</v>
      </c>
      <c r="AC877" s="114">
        <f t="shared" si="614"/>
        <v>0</v>
      </c>
      <c r="AD877" s="114">
        <f t="shared" si="585"/>
        <v>0</v>
      </c>
      <c r="AE877" s="114">
        <v>0</v>
      </c>
      <c r="AF877" s="114">
        <v>0</v>
      </c>
      <c r="AG877" s="114">
        <f t="shared" si="586"/>
        <v>0</v>
      </c>
      <c r="AH877" s="114">
        <v>0</v>
      </c>
      <c r="AI877" s="114">
        <v>0</v>
      </c>
      <c r="AJ877" s="114">
        <f t="shared" si="587"/>
        <v>0</v>
      </c>
      <c r="AK877" s="114">
        <v>0</v>
      </c>
      <c r="AL877" s="114">
        <v>0</v>
      </c>
      <c r="AM877" s="114">
        <f t="shared" si="588"/>
        <v>0</v>
      </c>
      <c r="AN877" s="114">
        <v>0</v>
      </c>
      <c r="AO877" s="114">
        <v>0</v>
      </c>
      <c r="AP877" s="114">
        <f t="shared" si="589"/>
        <v>0</v>
      </c>
      <c r="AQ877" s="114">
        <f t="shared" si="615"/>
        <v>0</v>
      </c>
      <c r="AR877" s="114">
        <f t="shared" si="615"/>
        <v>0</v>
      </c>
      <c r="AS877" s="114">
        <f t="shared" si="590"/>
        <v>0</v>
      </c>
      <c r="AT877" s="114">
        <f t="shared" si="616"/>
        <v>0</v>
      </c>
      <c r="AU877" s="114">
        <f t="shared" si="616"/>
        <v>0</v>
      </c>
      <c r="AV877" s="114">
        <v>0</v>
      </c>
      <c r="AW877" s="114">
        <v>0</v>
      </c>
      <c r="AX877" s="114">
        <v>0</v>
      </c>
      <c r="AY877" s="114">
        <v>0</v>
      </c>
      <c r="AZ877" s="114">
        <f t="shared" si="594"/>
        <v>0</v>
      </c>
      <c r="BA877" s="114">
        <f t="shared" si="594"/>
        <v>0</v>
      </c>
    </row>
    <row r="878" spans="2:53" ht="58.5" hidden="1">
      <c r="B878" s="73" t="str">
        <f t="shared" si="609"/>
        <v>37135000560056510</v>
      </c>
      <c r="C878" s="111">
        <v>2023</v>
      </c>
      <c r="D878" s="111">
        <v>15</v>
      </c>
      <c r="E878" s="111">
        <v>3</v>
      </c>
      <c r="F878" s="111">
        <v>7</v>
      </c>
      <c r="G878" s="111">
        <v>13</v>
      </c>
      <c r="H878" s="111">
        <v>5000</v>
      </c>
      <c r="I878" s="111">
        <v>5600</v>
      </c>
      <c r="J878" s="111">
        <v>565</v>
      </c>
      <c r="K878" s="112">
        <v>10</v>
      </c>
      <c r="L878" s="112"/>
      <c r="M878" s="113" t="s">
        <v>657</v>
      </c>
      <c r="N878" s="114">
        <f>IFERROR(VLOOKUP($B878,[5]MEX!$B$51:$S$1084,13,0),0)</f>
        <v>0</v>
      </c>
      <c r="O878" s="114">
        <f>IFERROR(VLOOKUP($B878,[5]MEX!$B$51:$S$1084,14,0),0)</f>
        <v>0</v>
      </c>
      <c r="P878" s="114">
        <f t="shared" si="600"/>
        <v>0</v>
      </c>
      <c r="Q878" s="158" t="s">
        <v>206</v>
      </c>
      <c r="R878" s="116">
        <f>IFERROR(VLOOKUP($B878,[5]MEX!$B$51:$S$1084,17,0),0)</f>
        <v>0</v>
      </c>
      <c r="S878" s="116">
        <f>IFERROR(VLOOKUP($B878,[5]MEX!$B$51:$S$1084,18,0),0)</f>
        <v>0</v>
      </c>
      <c r="T878" s="114">
        <v>0</v>
      </c>
      <c r="U878" s="114">
        <v>0</v>
      </c>
      <c r="V878" s="114">
        <v>0</v>
      </c>
      <c r="W878" s="114">
        <v>0</v>
      </c>
      <c r="X878" s="114">
        <v>0</v>
      </c>
      <c r="Y878" s="114">
        <v>0</v>
      </c>
      <c r="Z878" s="114">
        <v>0</v>
      </c>
      <c r="AA878" s="114">
        <v>0</v>
      </c>
      <c r="AB878" s="114">
        <f t="shared" si="614"/>
        <v>0</v>
      </c>
      <c r="AC878" s="114">
        <f t="shared" si="614"/>
        <v>0</v>
      </c>
      <c r="AD878" s="114">
        <f t="shared" si="585"/>
        <v>0</v>
      </c>
      <c r="AE878" s="114">
        <v>0</v>
      </c>
      <c r="AF878" s="114">
        <v>0</v>
      </c>
      <c r="AG878" s="114">
        <f t="shared" si="586"/>
        <v>0</v>
      </c>
      <c r="AH878" s="114">
        <v>0</v>
      </c>
      <c r="AI878" s="114">
        <v>0</v>
      </c>
      <c r="AJ878" s="114">
        <f t="shared" si="587"/>
        <v>0</v>
      </c>
      <c r="AK878" s="114">
        <v>0</v>
      </c>
      <c r="AL878" s="114">
        <v>0</v>
      </c>
      <c r="AM878" s="114">
        <f t="shared" si="588"/>
        <v>0</v>
      </c>
      <c r="AN878" s="114">
        <v>0</v>
      </c>
      <c r="AO878" s="114">
        <v>0</v>
      </c>
      <c r="AP878" s="114">
        <f t="shared" si="589"/>
        <v>0</v>
      </c>
      <c r="AQ878" s="114">
        <f t="shared" si="615"/>
        <v>0</v>
      </c>
      <c r="AR878" s="114">
        <f t="shared" si="615"/>
        <v>0</v>
      </c>
      <c r="AS878" s="114">
        <f t="shared" si="590"/>
        <v>0</v>
      </c>
      <c r="AT878" s="114">
        <f t="shared" si="616"/>
        <v>0</v>
      </c>
      <c r="AU878" s="114">
        <f t="shared" si="616"/>
        <v>0</v>
      </c>
      <c r="AV878" s="114">
        <v>0</v>
      </c>
      <c r="AW878" s="114">
        <v>0</v>
      </c>
      <c r="AX878" s="114">
        <v>0</v>
      </c>
      <c r="AY878" s="114">
        <v>0</v>
      </c>
      <c r="AZ878" s="114">
        <f t="shared" si="594"/>
        <v>0</v>
      </c>
      <c r="BA878" s="114">
        <f t="shared" si="594"/>
        <v>0</v>
      </c>
    </row>
    <row r="879" spans="2:53" ht="29.25" hidden="1">
      <c r="B879" s="73" t="str">
        <f t="shared" si="609"/>
        <v>37135000560056511</v>
      </c>
      <c r="C879" s="111">
        <v>2023</v>
      </c>
      <c r="D879" s="111">
        <v>15</v>
      </c>
      <c r="E879" s="111">
        <v>3</v>
      </c>
      <c r="F879" s="111">
        <v>7</v>
      </c>
      <c r="G879" s="111">
        <v>13</v>
      </c>
      <c r="H879" s="111">
        <v>5000</v>
      </c>
      <c r="I879" s="111">
        <v>5600</v>
      </c>
      <c r="J879" s="111">
        <v>565</v>
      </c>
      <c r="K879" s="112">
        <v>11</v>
      </c>
      <c r="L879" s="112"/>
      <c r="M879" s="113" t="s">
        <v>658</v>
      </c>
      <c r="N879" s="114">
        <f>IFERROR(VLOOKUP($B879,[5]MEX!$B$51:$S$1084,13,0),0)</f>
        <v>0</v>
      </c>
      <c r="O879" s="114">
        <f>IFERROR(VLOOKUP($B879,[5]MEX!$B$51:$S$1084,14,0),0)</f>
        <v>0</v>
      </c>
      <c r="P879" s="114">
        <f t="shared" si="600"/>
        <v>0</v>
      </c>
      <c r="Q879" s="158" t="s">
        <v>60</v>
      </c>
      <c r="R879" s="116">
        <f>IFERROR(VLOOKUP($B879,[5]MEX!$B$51:$S$1084,17,0),0)</f>
        <v>0</v>
      </c>
      <c r="S879" s="116">
        <f>IFERROR(VLOOKUP($B879,[5]MEX!$B$51:$S$1084,18,0),0)</f>
        <v>0</v>
      </c>
      <c r="T879" s="114">
        <v>0</v>
      </c>
      <c r="U879" s="114">
        <v>0</v>
      </c>
      <c r="V879" s="114">
        <v>0</v>
      </c>
      <c r="W879" s="114">
        <v>0</v>
      </c>
      <c r="X879" s="114">
        <v>0</v>
      </c>
      <c r="Y879" s="114">
        <v>0</v>
      </c>
      <c r="Z879" s="114">
        <v>0</v>
      </c>
      <c r="AA879" s="114">
        <v>0</v>
      </c>
      <c r="AB879" s="114">
        <f t="shared" si="614"/>
        <v>0</v>
      </c>
      <c r="AC879" s="114">
        <f t="shared" si="614"/>
        <v>0</v>
      </c>
      <c r="AD879" s="114">
        <f t="shared" si="585"/>
        <v>0</v>
      </c>
      <c r="AE879" s="114">
        <v>0</v>
      </c>
      <c r="AF879" s="114">
        <v>0</v>
      </c>
      <c r="AG879" s="114">
        <f t="shared" si="586"/>
        <v>0</v>
      </c>
      <c r="AH879" s="114">
        <v>0</v>
      </c>
      <c r="AI879" s="114">
        <v>0</v>
      </c>
      <c r="AJ879" s="114">
        <f t="shared" si="587"/>
        <v>0</v>
      </c>
      <c r="AK879" s="114">
        <v>0</v>
      </c>
      <c r="AL879" s="114">
        <v>0</v>
      </c>
      <c r="AM879" s="114">
        <f t="shared" si="588"/>
        <v>0</v>
      </c>
      <c r="AN879" s="114">
        <v>0</v>
      </c>
      <c r="AO879" s="114">
        <v>0</v>
      </c>
      <c r="AP879" s="114">
        <f t="shared" si="589"/>
        <v>0</v>
      </c>
      <c r="AQ879" s="114">
        <f t="shared" si="615"/>
        <v>0</v>
      </c>
      <c r="AR879" s="114">
        <f t="shared" si="615"/>
        <v>0</v>
      </c>
      <c r="AS879" s="114">
        <f t="shared" si="590"/>
        <v>0</v>
      </c>
      <c r="AT879" s="114">
        <f t="shared" si="616"/>
        <v>0</v>
      </c>
      <c r="AU879" s="114">
        <f t="shared" si="616"/>
        <v>0</v>
      </c>
      <c r="AV879" s="114">
        <v>0</v>
      </c>
      <c r="AW879" s="114">
        <v>0</v>
      </c>
      <c r="AX879" s="114">
        <v>0</v>
      </c>
      <c r="AY879" s="114">
        <v>0</v>
      </c>
      <c r="AZ879" s="114">
        <f t="shared" si="594"/>
        <v>0</v>
      </c>
      <c r="BA879" s="114">
        <f t="shared" si="594"/>
        <v>0</v>
      </c>
    </row>
    <row r="880" spans="2:53" ht="58.5" hidden="1">
      <c r="B880" s="73" t="str">
        <f t="shared" si="609"/>
        <v>371350005600566</v>
      </c>
      <c r="C880" s="105">
        <v>2023</v>
      </c>
      <c r="D880" s="105">
        <v>15</v>
      </c>
      <c r="E880" s="105">
        <v>3</v>
      </c>
      <c r="F880" s="105">
        <v>7</v>
      </c>
      <c r="G880" s="105">
        <v>13</v>
      </c>
      <c r="H880" s="105">
        <v>5000</v>
      </c>
      <c r="I880" s="105">
        <v>5600</v>
      </c>
      <c r="J880" s="105">
        <v>566</v>
      </c>
      <c r="K880" s="106"/>
      <c r="L880" s="106"/>
      <c r="M880" s="107" t="s">
        <v>659</v>
      </c>
      <c r="N880" s="108">
        <f>SUM(N881:N882)</f>
        <v>0</v>
      </c>
      <c r="O880" s="108">
        <f>SUM(O881:O882)</f>
        <v>0</v>
      </c>
      <c r="P880" s="108">
        <f t="shared" si="600"/>
        <v>0</v>
      </c>
      <c r="Q880" s="163" t="s">
        <v>46</v>
      </c>
      <c r="R880" s="164"/>
      <c r="S880" s="164"/>
      <c r="T880" s="108">
        <f>SUM(T881:T882)</f>
        <v>0</v>
      </c>
      <c r="U880" s="108">
        <f t="shared" ref="U880:AC880" si="617">SUM(U881:U882)</f>
        <v>0</v>
      </c>
      <c r="V880" s="108">
        <f t="shared" si="617"/>
        <v>0</v>
      </c>
      <c r="W880" s="108">
        <f t="shared" si="617"/>
        <v>0</v>
      </c>
      <c r="X880" s="108">
        <f t="shared" si="617"/>
        <v>0</v>
      </c>
      <c r="Y880" s="108">
        <f t="shared" si="617"/>
        <v>0</v>
      </c>
      <c r="Z880" s="108">
        <f t="shared" si="617"/>
        <v>0</v>
      </c>
      <c r="AA880" s="108">
        <f t="shared" si="617"/>
        <v>0</v>
      </c>
      <c r="AB880" s="108">
        <f t="shared" si="617"/>
        <v>0</v>
      </c>
      <c r="AC880" s="108">
        <f t="shared" si="617"/>
        <v>0</v>
      </c>
      <c r="AD880" s="108">
        <f t="shared" si="585"/>
        <v>0</v>
      </c>
      <c r="AE880" s="108">
        <f>SUM(AE881:AE882)</f>
        <v>0</v>
      </c>
      <c r="AF880" s="108">
        <f>SUM(AF881:AF882)</f>
        <v>0</v>
      </c>
      <c r="AG880" s="108">
        <f t="shared" si="586"/>
        <v>0</v>
      </c>
      <c r="AH880" s="108">
        <f>SUM(AH881:AH882)</f>
        <v>0</v>
      </c>
      <c r="AI880" s="108">
        <f>SUM(AI881:AI882)</f>
        <v>0</v>
      </c>
      <c r="AJ880" s="108">
        <f t="shared" si="587"/>
        <v>0</v>
      </c>
      <c r="AK880" s="108">
        <f>SUM(AK881:AK882)</f>
        <v>0</v>
      </c>
      <c r="AL880" s="108">
        <f>SUM(AL881:AL882)</f>
        <v>0</v>
      </c>
      <c r="AM880" s="108">
        <f t="shared" si="588"/>
        <v>0</v>
      </c>
      <c r="AN880" s="108">
        <f>SUM(AN881:AN882)</f>
        <v>0</v>
      </c>
      <c r="AO880" s="108">
        <f>SUM(AO881:AO882)</f>
        <v>0</v>
      </c>
      <c r="AP880" s="108">
        <f t="shared" si="589"/>
        <v>0</v>
      </c>
      <c r="AQ880" s="108">
        <f>SUM(AQ881:AQ882)</f>
        <v>0</v>
      </c>
      <c r="AR880" s="108">
        <f>SUM(AR881:AR882)</f>
        <v>0</v>
      </c>
      <c r="AS880" s="108">
        <f t="shared" si="590"/>
        <v>0</v>
      </c>
      <c r="AT880" s="108"/>
      <c r="AU880" s="108"/>
      <c r="AV880" s="108"/>
      <c r="AW880" s="108"/>
      <c r="AX880" s="108"/>
      <c r="AY880" s="108"/>
      <c r="AZ880" s="108"/>
      <c r="BA880" s="108"/>
    </row>
    <row r="881" spans="2:53" ht="29.25" hidden="1">
      <c r="B881" s="73" t="str">
        <f t="shared" si="609"/>
        <v>3713500056005661</v>
      </c>
      <c r="C881" s="111">
        <v>2023</v>
      </c>
      <c r="D881" s="111">
        <v>15</v>
      </c>
      <c r="E881" s="111">
        <v>3</v>
      </c>
      <c r="F881" s="111">
        <v>7</v>
      </c>
      <c r="G881" s="111">
        <v>13</v>
      </c>
      <c r="H881" s="111">
        <v>5000</v>
      </c>
      <c r="I881" s="111">
        <v>5600</v>
      </c>
      <c r="J881" s="111">
        <v>566</v>
      </c>
      <c r="K881" s="112">
        <v>1</v>
      </c>
      <c r="L881" s="112"/>
      <c r="M881" s="113" t="s">
        <v>660</v>
      </c>
      <c r="N881" s="114">
        <f>IFERROR(VLOOKUP($B881,[5]MEX!$B$51:$S$1084,13,0),0)</f>
        <v>0</v>
      </c>
      <c r="O881" s="114">
        <f>IFERROR(VLOOKUP($B881,[5]MEX!$B$51:$S$1084,14,0),0)</f>
        <v>0</v>
      </c>
      <c r="P881" s="114">
        <f t="shared" si="600"/>
        <v>0</v>
      </c>
      <c r="Q881" s="158" t="s">
        <v>60</v>
      </c>
      <c r="R881" s="116">
        <f>IFERROR(VLOOKUP($B881,[5]MEX!$B$51:$S$1084,17,0),0)</f>
        <v>0</v>
      </c>
      <c r="S881" s="116">
        <f>IFERROR(VLOOKUP($B881,[5]MEX!$B$51:$S$1084,18,0),0)</f>
        <v>0</v>
      </c>
      <c r="T881" s="114">
        <v>0</v>
      </c>
      <c r="U881" s="114">
        <v>0</v>
      </c>
      <c r="V881" s="114">
        <v>0</v>
      </c>
      <c r="W881" s="114">
        <v>0</v>
      </c>
      <c r="X881" s="114">
        <v>0</v>
      </c>
      <c r="Y881" s="114">
        <v>0</v>
      </c>
      <c r="Z881" s="114">
        <v>0</v>
      </c>
      <c r="AA881" s="114">
        <v>0</v>
      </c>
      <c r="AB881" s="114">
        <f>N881+T881-X881</f>
        <v>0</v>
      </c>
      <c r="AC881" s="114">
        <f>O881+U881-Y881</f>
        <v>0</v>
      </c>
      <c r="AD881" s="114">
        <f t="shared" si="585"/>
        <v>0</v>
      </c>
      <c r="AE881" s="114">
        <v>0</v>
      </c>
      <c r="AF881" s="114">
        <v>0</v>
      </c>
      <c r="AG881" s="114">
        <f t="shared" si="586"/>
        <v>0</v>
      </c>
      <c r="AH881" s="114">
        <v>0</v>
      </c>
      <c r="AI881" s="114">
        <v>0</v>
      </c>
      <c r="AJ881" s="114">
        <f t="shared" si="587"/>
        <v>0</v>
      </c>
      <c r="AK881" s="114">
        <v>0</v>
      </c>
      <c r="AL881" s="114">
        <v>0</v>
      </c>
      <c r="AM881" s="114">
        <f t="shared" si="588"/>
        <v>0</v>
      </c>
      <c r="AN881" s="114">
        <v>0</v>
      </c>
      <c r="AO881" s="114">
        <v>0</v>
      </c>
      <c r="AP881" s="114">
        <f t="shared" si="589"/>
        <v>0</v>
      </c>
      <c r="AQ881" s="114">
        <f>AB881-AE881-AH881-AK881-AN881</f>
        <v>0</v>
      </c>
      <c r="AR881" s="114">
        <f>AC881-AF881-AI881-AL881-AO881</f>
        <v>0</v>
      </c>
      <c r="AS881" s="114">
        <f t="shared" si="590"/>
        <v>0</v>
      </c>
      <c r="AT881" s="114">
        <f>R881+V881-Z881</f>
        <v>0</v>
      </c>
      <c r="AU881" s="114">
        <f>S881+W881-AA881</f>
        <v>0</v>
      </c>
      <c r="AV881" s="114">
        <v>0</v>
      </c>
      <c r="AW881" s="114">
        <v>0</v>
      </c>
      <c r="AX881" s="114">
        <v>0</v>
      </c>
      <c r="AY881" s="114">
        <v>0</v>
      </c>
      <c r="AZ881" s="114">
        <f t="shared" si="594"/>
        <v>0</v>
      </c>
      <c r="BA881" s="114">
        <f t="shared" si="594"/>
        <v>0</v>
      </c>
    </row>
    <row r="882" spans="2:53" ht="29.25" hidden="1">
      <c r="B882" s="73" t="str">
        <f t="shared" si="609"/>
        <v>3713500056005662</v>
      </c>
      <c r="C882" s="111">
        <v>2023</v>
      </c>
      <c r="D882" s="111">
        <v>15</v>
      </c>
      <c r="E882" s="111">
        <v>3</v>
      </c>
      <c r="F882" s="111">
        <v>7</v>
      </c>
      <c r="G882" s="111">
        <v>13</v>
      </c>
      <c r="H882" s="111">
        <v>5000</v>
      </c>
      <c r="I882" s="111">
        <v>5600</v>
      </c>
      <c r="J882" s="111">
        <v>566</v>
      </c>
      <c r="K882" s="112">
        <v>2</v>
      </c>
      <c r="L882" s="112"/>
      <c r="M882" s="113" t="s">
        <v>661</v>
      </c>
      <c r="N882" s="114">
        <f>IFERROR(VLOOKUP($B882,[5]MEX!$B$51:$S$1084,13,0),0)</f>
        <v>0</v>
      </c>
      <c r="O882" s="114">
        <f>IFERROR(VLOOKUP($B882,[5]MEX!$B$51:$S$1084,14,0),0)</f>
        <v>0</v>
      </c>
      <c r="P882" s="114">
        <f t="shared" si="600"/>
        <v>0</v>
      </c>
      <c r="Q882" s="158" t="s">
        <v>60</v>
      </c>
      <c r="R882" s="116">
        <f>IFERROR(VLOOKUP($B882,[5]MEX!$B$51:$S$1084,17,0),0)</f>
        <v>0</v>
      </c>
      <c r="S882" s="116">
        <f>IFERROR(VLOOKUP($B882,[5]MEX!$B$51:$S$1084,18,0),0)</f>
        <v>0</v>
      </c>
      <c r="T882" s="114">
        <v>0</v>
      </c>
      <c r="U882" s="114">
        <v>0</v>
      </c>
      <c r="V882" s="114">
        <v>0</v>
      </c>
      <c r="W882" s="114">
        <v>0</v>
      </c>
      <c r="X882" s="114">
        <v>0</v>
      </c>
      <c r="Y882" s="114">
        <v>0</v>
      </c>
      <c r="Z882" s="114">
        <v>0</v>
      </c>
      <c r="AA882" s="114">
        <v>0</v>
      </c>
      <c r="AB882" s="114">
        <f>N882+T882-X882</f>
        <v>0</v>
      </c>
      <c r="AC882" s="114">
        <f>O882+U882-Y882</f>
        <v>0</v>
      </c>
      <c r="AD882" s="114">
        <f t="shared" si="585"/>
        <v>0</v>
      </c>
      <c r="AE882" s="114">
        <v>0</v>
      </c>
      <c r="AF882" s="114">
        <v>0</v>
      </c>
      <c r="AG882" s="114">
        <f t="shared" si="586"/>
        <v>0</v>
      </c>
      <c r="AH882" s="114">
        <v>0</v>
      </c>
      <c r="AI882" s="114">
        <v>0</v>
      </c>
      <c r="AJ882" s="114">
        <f t="shared" si="587"/>
        <v>0</v>
      </c>
      <c r="AK882" s="114">
        <v>0</v>
      </c>
      <c r="AL882" s="114">
        <v>0</v>
      </c>
      <c r="AM882" s="114">
        <f t="shared" si="588"/>
        <v>0</v>
      </c>
      <c r="AN882" s="114">
        <v>0</v>
      </c>
      <c r="AO882" s="114">
        <v>0</v>
      </c>
      <c r="AP882" s="114">
        <f t="shared" si="589"/>
        <v>0</v>
      </c>
      <c r="AQ882" s="114">
        <f>AB882-AE882-AH882-AK882-AN882</f>
        <v>0</v>
      </c>
      <c r="AR882" s="114">
        <f>AC882-AF882-AI882-AL882-AO882</f>
        <v>0</v>
      </c>
      <c r="AS882" s="114">
        <f t="shared" si="590"/>
        <v>0</v>
      </c>
      <c r="AT882" s="114">
        <f>R882+V882-Z882</f>
        <v>0</v>
      </c>
      <c r="AU882" s="114">
        <f>S882+W882-AA882</f>
        <v>0</v>
      </c>
      <c r="AV882" s="114">
        <v>0</v>
      </c>
      <c r="AW882" s="114">
        <v>0</v>
      </c>
      <c r="AX882" s="114">
        <v>0</v>
      </c>
      <c r="AY882" s="114">
        <v>0</v>
      </c>
      <c r="AZ882" s="114">
        <f t="shared" si="594"/>
        <v>0</v>
      </c>
      <c r="BA882" s="114">
        <f t="shared" si="594"/>
        <v>0</v>
      </c>
    </row>
    <row r="883" spans="2:53" ht="29.25" hidden="1">
      <c r="B883" s="73" t="str">
        <f t="shared" si="609"/>
        <v>371350005600569</v>
      </c>
      <c r="C883" s="105">
        <v>2023</v>
      </c>
      <c r="D883" s="105">
        <v>15</v>
      </c>
      <c r="E883" s="105">
        <v>3</v>
      </c>
      <c r="F883" s="105">
        <v>7</v>
      </c>
      <c r="G883" s="105">
        <v>13</v>
      </c>
      <c r="H883" s="105">
        <v>5000</v>
      </c>
      <c r="I883" s="105">
        <v>5600</v>
      </c>
      <c r="J883" s="105">
        <v>569</v>
      </c>
      <c r="K883" s="106"/>
      <c r="L883" s="106"/>
      <c r="M883" s="107" t="s">
        <v>521</v>
      </c>
      <c r="N883" s="108">
        <f>SUM(N884:N886)</f>
        <v>0</v>
      </c>
      <c r="O883" s="108">
        <f>SUM(O884:O886)</f>
        <v>0</v>
      </c>
      <c r="P883" s="108">
        <f t="shared" si="600"/>
        <v>0</v>
      </c>
      <c r="Q883" s="163" t="s">
        <v>46</v>
      </c>
      <c r="R883" s="164"/>
      <c r="S883" s="164"/>
      <c r="T883" s="108">
        <f>SUM(T884:T886)</f>
        <v>0</v>
      </c>
      <c r="U883" s="108">
        <f t="shared" ref="U883:AC883" si="618">SUM(U884:U886)</f>
        <v>0</v>
      </c>
      <c r="V883" s="108">
        <f t="shared" si="618"/>
        <v>0</v>
      </c>
      <c r="W883" s="108">
        <f t="shared" si="618"/>
        <v>0</v>
      </c>
      <c r="X883" s="108">
        <f t="shared" si="618"/>
        <v>0</v>
      </c>
      <c r="Y883" s="108">
        <f t="shared" si="618"/>
        <v>0</v>
      </c>
      <c r="Z883" s="108">
        <f t="shared" si="618"/>
        <v>0</v>
      </c>
      <c r="AA883" s="108">
        <f t="shared" si="618"/>
        <v>0</v>
      </c>
      <c r="AB883" s="108">
        <f t="shared" si="618"/>
        <v>0</v>
      </c>
      <c r="AC883" s="108">
        <f t="shared" si="618"/>
        <v>0</v>
      </c>
      <c r="AD883" s="108">
        <f t="shared" si="585"/>
        <v>0</v>
      </c>
      <c r="AE883" s="108">
        <f>SUM(AE884:AE886)</f>
        <v>0</v>
      </c>
      <c r="AF883" s="108">
        <f>SUM(AF884:AF886)</f>
        <v>0</v>
      </c>
      <c r="AG883" s="108">
        <f t="shared" si="586"/>
        <v>0</v>
      </c>
      <c r="AH883" s="108">
        <f>SUM(AH884:AH886)</f>
        <v>0</v>
      </c>
      <c r="AI883" s="108">
        <f>SUM(AI884:AI886)</f>
        <v>0</v>
      </c>
      <c r="AJ883" s="108">
        <f t="shared" si="587"/>
        <v>0</v>
      </c>
      <c r="AK883" s="108">
        <f>SUM(AK884:AK886)</f>
        <v>0</v>
      </c>
      <c r="AL883" s="108">
        <f>SUM(AL884:AL886)</f>
        <v>0</v>
      </c>
      <c r="AM883" s="108">
        <f t="shared" si="588"/>
        <v>0</v>
      </c>
      <c r="AN883" s="108">
        <f>SUM(AN884:AN886)</f>
        <v>0</v>
      </c>
      <c r="AO883" s="108">
        <f>SUM(AO884:AO886)</f>
        <v>0</v>
      </c>
      <c r="AP883" s="108">
        <f t="shared" si="589"/>
        <v>0</v>
      </c>
      <c r="AQ883" s="108">
        <f>SUM(AQ884:AQ886)</f>
        <v>0</v>
      </c>
      <c r="AR883" s="108">
        <f>SUM(AR884:AR886)</f>
        <v>0</v>
      </c>
      <c r="AS883" s="108">
        <f t="shared" si="590"/>
        <v>0</v>
      </c>
      <c r="AT883" s="108"/>
      <c r="AU883" s="108"/>
      <c r="AV883" s="108"/>
      <c r="AW883" s="108"/>
      <c r="AX883" s="108"/>
      <c r="AY883" s="108"/>
      <c r="AZ883" s="108"/>
      <c r="BA883" s="108"/>
    </row>
    <row r="884" spans="2:53" ht="29.25" hidden="1">
      <c r="B884" s="73" t="str">
        <f t="shared" si="609"/>
        <v>3713500056005691</v>
      </c>
      <c r="C884" s="111">
        <v>2023</v>
      </c>
      <c r="D884" s="111">
        <v>15</v>
      </c>
      <c r="E884" s="111">
        <v>3</v>
      </c>
      <c r="F884" s="111">
        <v>7</v>
      </c>
      <c r="G884" s="111">
        <v>13</v>
      </c>
      <c r="H884" s="111">
        <v>5000</v>
      </c>
      <c r="I884" s="111">
        <v>5600</v>
      </c>
      <c r="J884" s="111">
        <v>569</v>
      </c>
      <c r="K884" s="112">
        <v>1</v>
      </c>
      <c r="L884" s="112"/>
      <c r="M884" s="113" t="s">
        <v>662</v>
      </c>
      <c r="N884" s="114">
        <f>IFERROR(VLOOKUP($B884,[5]MEX!$B$51:$S$1084,13,0),0)</f>
        <v>0</v>
      </c>
      <c r="O884" s="114">
        <f>IFERROR(VLOOKUP($B884,[5]MEX!$B$51:$S$1084,14,0),0)</f>
        <v>0</v>
      </c>
      <c r="P884" s="114">
        <f t="shared" si="600"/>
        <v>0</v>
      </c>
      <c r="Q884" s="158" t="s">
        <v>60</v>
      </c>
      <c r="R884" s="116">
        <f>IFERROR(VLOOKUP($B884,[5]MEX!$B$51:$S$1084,17,0),0)</f>
        <v>0</v>
      </c>
      <c r="S884" s="116">
        <f>IFERROR(VLOOKUP($B884,[5]MEX!$B$51:$S$1084,18,0),0)</f>
        <v>0</v>
      </c>
      <c r="T884" s="114">
        <v>0</v>
      </c>
      <c r="U884" s="114">
        <v>0</v>
      </c>
      <c r="V884" s="114">
        <v>0</v>
      </c>
      <c r="W884" s="114">
        <v>0</v>
      </c>
      <c r="X884" s="114">
        <v>0</v>
      </c>
      <c r="Y884" s="114">
        <v>0</v>
      </c>
      <c r="Z884" s="114">
        <v>0</v>
      </c>
      <c r="AA884" s="114">
        <v>0</v>
      </c>
      <c r="AB884" s="114">
        <f t="shared" ref="AB884:AC886" si="619">N884+T884-X884</f>
        <v>0</v>
      </c>
      <c r="AC884" s="114">
        <f t="shared" si="619"/>
        <v>0</v>
      </c>
      <c r="AD884" s="114">
        <f t="shared" si="585"/>
        <v>0</v>
      </c>
      <c r="AE884" s="114">
        <v>0</v>
      </c>
      <c r="AF884" s="114">
        <v>0</v>
      </c>
      <c r="AG884" s="114">
        <f t="shared" si="586"/>
        <v>0</v>
      </c>
      <c r="AH884" s="114">
        <v>0</v>
      </c>
      <c r="AI884" s="114">
        <v>0</v>
      </c>
      <c r="AJ884" s="114">
        <f t="shared" si="587"/>
        <v>0</v>
      </c>
      <c r="AK884" s="114">
        <v>0</v>
      </c>
      <c r="AL884" s="114">
        <v>0</v>
      </c>
      <c r="AM884" s="114">
        <f t="shared" si="588"/>
        <v>0</v>
      </c>
      <c r="AN884" s="114">
        <v>0</v>
      </c>
      <c r="AO884" s="114">
        <v>0</v>
      </c>
      <c r="AP884" s="114">
        <f t="shared" si="589"/>
        <v>0</v>
      </c>
      <c r="AQ884" s="114">
        <f t="shared" ref="AQ884:AR886" si="620">AB884-AE884-AH884-AK884-AN884</f>
        <v>0</v>
      </c>
      <c r="AR884" s="114">
        <f t="shared" si="620"/>
        <v>0</v>
      </c>
      <c r="AS884" s="114">
        <f t="shared" si="590"/>
        <v>0</v>
      </c>
      <c r="AT884" s="114">
        <f t="shared" ref="AT884:AU886" si="621">R884+V884-Z884</f>
        <v>0</v>
      </c>
      <c r="AU884" s="114">
        <f t="shared" si="621"/>
        <v>0</v>
      </c>
      <c r="AV884" s="114">
        <v>0</v>
      </c>
      <c r="AW884" s="114">
        <v>0</v>
      </c>
      <c r="AX884" s="114">
        <v>0</v>
      </c>
      <c r="AY884" s="114">
        <v>0</v>
      </c>
      <c r="AZ884" s="114">
        <f t="shared" si="594"/>
        <v>0</v>
      </c>
      <c r="BA884" s="114">
        <f t="shared" si="594"/>
        <v>0</v>
      </c>
    </row>
    <row r="885" spans="2:53" ht="29.25" hidden="1">
      <c r="B885" s="73" t="str">
        <f t="shared" si="609"/>
        <v>3713500056005692</v>
      </c>
      <c r="C885" s="111">
        <v>2023</v>
      </c>
      <c r="D885" s="111">
        <v>15</v>
      </c>
      <c r="E885" s="111">
        <v>3</v>
      </c>
      <c r="F885" s="111">
        <v>7</v>
      </c>
      <c r="G885" s="111">
        <v>13</v>
      </c>
      <c r="H885" s="111">
        <v>5000</v>
      </c>
      <c r="I885" s="111">
        <v>5600</v>
      </c>
      <c r="J885" s="111">
        <v>569</v>
      </c>
      <c r="K885" s="112">
        <v>2</v>
      </c>
      <c r="L885" s="112"/>
      <c r="M885" s="113" t="s">
        <v>663</v>
      </c>
      <c r="N885" s="114">
        <f>IFERROR(VLOOKUP($B885,[5]MEX!$B$51:$S$1084,13,0),0)</f>
        <v>0</v>
      </c>
      <c r="O885" s="114">
        <f>IFERROR(VLOOKUP($B885,[5]MEX!$B$51:$S$1084,14,0),0)</f>
        <v>0</v>
      </c>
      <c r="P885" s="114">
        <f t="shared" si="600"/>
        <v>0</v>
      </c>
      <c r="Q885" s="158" t="s">
        <v>60</v>
      </c>
      <c r="R885" s="116">
        <f>IFERROR(VLOOKUP($B885,[5]MEX!$B$51:$S$1084,17,0),0)</f>
        <v>0</v>
      </c>
      <c r="S885" s="116">
        <f>IFERROR(VLOOKUP($B885,[5]MEX!$B$51:$S$1084,18,0),0)</f>
        <v>0</v>
      </c>
      <c r="T885" s="114">
        <v>0</v>
      </c>
      <c r="U885" s="114">
        <v>0</v>
      </c>
      <c r="V885" s="114">
        <v>0</v>
      </c>
      <c r="W885" s="114">
        <v>0</v>
      </c>
      <c r="X885" s="114">
        <v>0</v>
      </c>
      <c r="Y885" s="114">
        <v>0</v>
      </c>
      <c r="Z885" s="114">
        <v>0</v>
      </c>
      <c r="AA885" s="114">
        <v>0</v>
      </c>
      <c r="AB885" s="114">
        <f t="shared" si="619"/>
        <v>0</v>
      </c>
      <c r="AC885" s="114">
        <f t="shared" si="619"/>
        <v>0</v>
      </c>
      <c r="AD885" s="114">
        <f t="shared" ref="AD885:AD948" si="622">+AC885+AB885</f>
        <v>0</v>
      </c>
      <c r="AE885" s="114">
        <v>0</v>
      </c>
      <c r="AF885" s="114">
        <v>0</v>
      </c>
      <c r="AG885" s="114">
        <f t="shared" ref="AG885:AG948" si="623">+AF885+AE885</f>
        <v>0</v>
      </c>
      <c r="AH885" s="114">
        <v>0</v>
      </c>
      <c r="AI885" s="114">
        <v>0</v>
      </c>
      <c r="AJ885" s="114">
        <f t="shared" ref="AJ885:AJ948" si="624">+AI885+AH885</f>
        <v>0</v>
      </c>
      <c r="AK885" s="114">
        <v>0</v>
      </c>
      <c r="AL885" s="114">
        <v>0</v>
      </c>
      <c r="AM885" s="114">
        <f t="shared" ref="AM885:AM948" si="625">+AL885+AK885</f>
        <v>0</v>
      </c>
      <c r="AN885" s="114">
        <v>0</v>
      </c>
      <c r="AO885" s="114">
        <v>0</v>
      </c>
      <c r="AP885" s="114">
        <f t="shared" ref="AP885:AP894" si="626">+AO885+AN885</f>
        <v>0</v>
      </c>
      <c r="AQ885" s="114">
        <f t="shared" si="620"/>
        <v>0</v>
      </c>
      <c r="AR885" s="114">
        <f t="shared" si="620"/>
        <v>0</v>
      </c>
      <c r="AS885" s="114">
        <f t="shared" ref="AS885:AS948" si="627">+AR885+AQ885</f>
        <v>0</v>
      </c>
      <c r="AT885" s="114">
        <f t="shared" si="621"/>
        <v>0</v>
      </c>
      <c r="AU885" s="114">
        <f t="shared" si="621"/>
        <v>0</v>
      </c>
      <c r="AV885" s="114">
        <v>0</v>
      </c>
      <c r="AW885" s="114">
        <v>0</v>
      </c>
      <c r="AX885" s="114">
        <v>0</v>
      </c>
      <c r="AY885" s="114">
        <v>0</v>
      </c>
      <c r="AZ885" s="114">
        <f t="shared" si="594"/>
        <v>0</v>
      </c>
      <c r="BA885" s="114">
        <f t="shared" si="594"/>
        <v>0</v>
      </c>
    </row>
    <row r="886" spans="2:53" ht="29.25" hidden="1">
      <c r="B886" s="73" t="str">
        <f t="shared" si="609"/>
        <v>3713500056005693</v>
      </c>
      <c r="C886" s="111">
        <v>2023</v>
      </c>
      <c r="D886" s="111">
        <v>15</v>
      </c>
      <c r="E886" s="111">
        <v>3</v>
      </c>
      <c r="F886" s="111">
        <v>7</v>
      </c>
      <c r="G886" s="111">
        <v>13</v>
      </c>
      <c r="H886" s="111">
        <v>5000</v>
      </c>
      <c r="I886" s="111">
        <v>5600</v>
      </c>
      <c r="J886" s="111">
        <v>569</v>
      </c>
      <c r="K886" s="112">
        <v>3</v>
      </c>
      <c r="L886" s="112"/>
      <c r="M886" s="113" t="s">
        <v>664</v>
      </c>
      <c r="N886" s="114">
        <f>IFERROR(VLOOKUP($B886,[5]MEX!$B$51:$S$1084,13,0),0)</f>
        <v>0</v>
      </c>
      <c r="O886" s="114">
        <f>IFERROR(VLOOKUP($B886,[5]MEX!$B$51:$S$1084,14,0),0)</f>
        <v>0</v>
      </c>
      <c r="P886" s="114">
        <f t="shared" si="600"/>
        <v>0</v>
      </c>
      <c r="Q886" s="158" t="s">
        <v>60</v>
      </c>
      <c r="R886" s="116">
        <f>IFERROR(VLOOKUP($B886,[5]MEX!$B$51:$S$1084,17,0),0)</f>
        <v>0</v>
      </c>
      <c r="S886" s="116">
        <f>IFERROR(VLOOKUP($B886,[5]MEX!$B$51:$S$1084,18,0),0)</f>
        <v>0</v>
      </c>
      <c r="T886" s="114">
        <v>0</v>
      </c>
      <c r="U886" s="114">
        <v>0</v>
      </c>
      <c r="V886" s="114">
        <v>0</v>
      </c>
      <c r="W886" s="114">
        <v>0</v>
      </c>
      <c r="X886" s="114">
        <v>0</v>
      </c>
      <c r="Y886" s="114">
        <v>0</v>
      </c>
      <c r="Z886" s="114">
        <v>0</v>
      </c>
      <c r="AA886" s="114">
        <v>0</v>
      </c>
      <c r="AB886" s="114">
        <f t="shared" si="619"/>
        <v>0</v>
      </c>
      <c r="AC886" s="114">
        <f t="shared" si="619"/>
        <v>0</v>
      </c>
      <c r="AD886" s="114">
        <f t="shared" si="622"/>
        <v>0</v>
      </c>
      <c r="AE886" s="114">
        <v>0</v>
      </c>
      <c r="AF886" s="114">
        <v>0</v>
      </c>
      <c r="AG886" s="114">
        <f t="shared" si="623"/>
        <v>0</v>
      </c>
      <c r="AH886" s="114">
        <v>0</v>
      </c>
      <c r="AI886" s="114">
        <v>0</v>
      </c>
      <c r="AJ886" s="114">
        <f t="shared" si="624"/>
        <v>0</v>
      </c>
      <c r="AK886" s="114">
        <v>0</v>
      </c>
      <c r="AL886" s="114">
        <v>0</v>
      </c>
      <c r="AM886" s="114">
        <f t="shared" si="625"/>
        <v>0</v>
      </c>
      <c r="AN886" s="114">
        <v>0</v>
      </c>
      <c r="AO886" s="114">
        <v>0</v>
      </c>
      <c r="AP886" s="114">
        <f t="shared" si="626"/>
        <v>0</v>
      </c>
      <c r="AQ886" s="114">
        <f t="shared" si="620"/>
        <v>0</v>
      </c>
      <c r="AR886" s="114">
        <f t="shared" si="620"/>
        <v>0</v>
      </c>
      <c r="AS886" s="114">
        <f t="shared" si="627"/>
        <v>0</v>
      </c>
      <c r="AT886" s="114">
        <f t="shared" si="621"/>
        <v>0</v>
      </c>
      <c r="AU886" s="114">
        <f t="shared" si="621"/>
        <v>0</v>
      </c>
      <c r="AV886" s="114">
        <v>0</v>
      </c>
      <c r="AW886" s="114">
        <v>0</v>
      </c>
      <c r="AX886" s="114">
        <v>0</v>
      </c>
      <c r="AY886" s="114">
        <v>0</v>
      </c>
      <c r="AZ886" s="114">
        <f t="shared" si="594"/>
        <v>0</v>
      </c>
      <c r="BA886" s="114">
        <f t="shared" si="594"/>
        <v>0</v>
      </c>
    </row>
    <row r="887" spans="2:53" ht="87.75" hidden="1">
      <c r="B887" s="73" t="str">
        <f t="shared" si="609"/>
        <v>3714</v>
      </c>
      <c r="C887" s="136">
        <v>2023</v>
      </c>
      <c r="D887" s="136">
        <v>15</v>
      </c>
      <c r="E887" s="136">
        <v>3</v>
      </c>
      <c r="F887" s="136">
        <v>7</v>
      </c>
      <c r="G887" s="136">
        <v>14</v>
      </c>
      <c r="H887" s="136"/>
      <c r="I887" s="136"/>
      <c r="J887" s="136"/>
      <c r="K887" s="136"/>
      <c r="L887" s="136"/>
      <c r="M887" s="183" t="s">
        <v>665</v>
      </c>
      <c r="N887" s="184">
        <f>+N888+N892+N901</f>
        <v>0</v>
      </c>
      <c r="O887" s="184">
        <f>+O888+O892+O901</f>
        <v>0</v>
      </c>
      <c r="P887" s="184">
        <f t="shared" si="600"/>
        <v>0</v>
      </c>
      <c r="Q887" s="124"/>
      <c r="R887" s="136"/>
      <c r="S887" s="136"/>
      <c r="T887" s="184">
        <f>+T888+T892+T901</f>
        <v>0</v>
      </c>
      <c r="U887" s="184">
        <f t="shared" ref="U887:AC887" si="628">+U888+U892+U901</f>
        <v>0</v>
      </c>
      <c r="V887" s="184">
        <f t="shared" si="628"/>
        <v>0</v>
      </c>
      <c r="W887" s="184">
        <f t="shared" si="628"/>
        <v>0</v>
      </c>
      <c r="X887" s="184">
        <f t="shared" si="628"/>
        <v>0</v>
      </c>
      <c r="Y887" s="184">
        <f t="shared" si="628"/>
        <v>0</v>
      </c>
      <c r="Z887" s="184">
        <f t="shared" si="628"/>
        <v>0</v>
      </c>
      <c r="AA887" s="184">
        <f t="shared" si="628"/>
        <v>0</v>
      </c>
      <c r="AB887" s="184">
        <f t="shared" si="628"/>
        <v>0</v>
      </c>
      <c r="AC887" s="184">
        <f t="shared" si="628"/>
        <v>0</v>
      </c>
      <c r="AD887" s="184">
        <f t="shared" si="622"/>
        <v>0</v>
      </c>
      <c r="AE887" s="184">
        <f>+AE888+AE892+AE901</f>
        <v>0</v>
      </c>
      <c r="AF887" s="184">
        <f>+AF888+AF892+AF901</f>
        <v>0</v>
      </c>
      <c r="AG887" s="184">
        <f t="shared" si="623"/>
        <v>0</v>
      </c>
      <c r="AH887" s="184">
        <f>+AH888+AH892+AH901</f>
        <v>0</v>
      </c>
      <c r="AI887" s="184">
        <f>+AI888+AI892+AI901</f>
        <v>0</v>
      </c>
      <c r="AJ887" s="184">
        <f t="shared" si="624"/>
        <v>0</v>
      </c>
      <c r="AK887" s="184">
        <f>+AK888+AK892+AK901</f>
        <v>0</v>
      </c>
      <c r="AL887" s="184">
        <f>+AL888+AL892+AL901</f>
        <v>0</v>
      </c>
      <c r="AM887" s="184">
        <f t="shared" si="625"/>
        <v>0</v>
      </c>
      <c r="AN887" s="184">
        <f>+AN888+AN892+AN901</f>
        <v>0</v>
      </c>
      <c r="AO887" s="184">
        <f>+AO888+AO892+AO901</f>
        <v>0</v>
      </c>
      <c r="AP887" s="184">
        <f t="shared" si="626"/>
        <v>0</v>
      </c>
      <c r="AQ887" s="184">
        <f>+AQ888+AQ892+AQ901</f>
        <v>0</v>
      </c>
      <c r="AR887" s="184">
        <f>+AR888+AR892+AR901</f>
        <v>0</v>
      </c>
      <c r="AS887" s="184">
        <f t="shared" si="627"/>
        <v>0</v>
      </c>
      <c r="AT887" s="184"/>
      <c r="AU887" s="184"/>
      <c r="AV887" s="184"/>
      <c r="AW887" s="184"/>
      <c r="AX887" s="184"/>
      <c r="AY887" s="184"/>
      <c r="AZ887" s="184"/>
      <c r="BA887" s="184"/>
    </row>
    <row r="888" spans="2:53" ht="29.25" hidden="1">
      <c r="B888" s="73" t="str">
        <f t="shared" si="609"/>
        <v>37142000</v>
      </c>
      <c r="C888" s="126">
        <v>2023</v>
      </c>
      <c r="D888" s="126">
        <v>15</v>
      </c>
      <c r="E888" s="126">
        <v>3</v>
      </c>
      <c r="F888" s="126">
        <v>7</v>
      </c>
      <c r="G888" s="126">
        <v>14</v>
      </c>
      <c r="H888" s="126">
        <v>2000</v>
      </c>
      <c r="I888" s="126"/>
      <c r="J888" s="126"/>
      <c r="K888" s="126" t="s">
        <v>46</v>
      </c>
      <c r="L888" s="126"/>
      <c r="M888" s="95" t="s">
        <v>56</v>
      </c>
      <c r="N888" s="96">
        <f t="shared" ref="N888:O890" si="629">+N889</f>
        <v>0</v>
      </c>
      <c r="O888" s="96">
        <f t="shared" si="629"/>
        <v>0</v>
      </c>
      <c r="P888" s="96">
        <f t="shared" si="600"/>
        <v>0</v>
      </c>
      <c r="Q888" s="159" t="s">
        <v>46</v>
      </c>
      <c r="R888" s="170"/>
      <c r="S888" s="170"/>
      <c r="T888" s="96">
        <f>+T889</f>
        <v>0</v>
      </c>
      <c r="U888" s="96">
        <f t="shared" ref="U888:AC890" si="630">+U889</f>
        <v>0</v>
      </c>
      <c r="V888" s="96">
        <f t="shared" si="630"/>
        <v>0</v>
      </c>
      <c r="W888" s="96">
        <f t="shared" si="630"/>
        <v>0</v>
      </c>
      <c r="X888" s="96">
        <f t="shared" si="630"/>
        <v>0</v>
      </c>
      <c r="Y888" s="96">
        <f t="shared" si="630"/>
        <v>0</v>
      </c>
      <c r="Z888" s="96">
        <f t="shared" si="630"/>
        <v>0</v>
      </c>
      <c r="AA888" s="96">
        <f t="shared" si="630"/>
        <v>0</v>
      </c>
      <c r="AB888" s="96">
        <f t="shared" si="630"/>
        <v>0</v>
      </c>
      <c r="AC888" s="96">
        <f t="shared" si="630"/>
        <v>0</v>
      </c>
      <c r="AD888" s="96">
        <f t="shared" si="622"/>
        <v>0</v>
      </c>
      <c r="AE888" s="96">
        <f t="shared" ref="AE888:AF890" si="631">+AE889</f>
        <v>0</v>
      </c>
      <c r="AF888" s="96">
        <f t="shared" si="631"/>
        <v>0</v>
      </c>
      <c r="AG888" s="96">
        <f t="shared" si="623"/>
        <v>0</v>
      </c>
      <c r="AH888" s="96">
        <f t="shared" ref="AH888:AI890" si="632">+AH889</f>
        <v>0</v>
      </c>
      <c r="AI888" s="96">
        <f t="shared" si="632"/>
        <v>0</v>
      </c>
      <c r="AJ888" s="96">
        <f t="shared" si="624"/>
        <v>0</v>
      </c>
      <c r="AK888" s="96">
        <f t="shared" ref="AK888:AL890" si="633">+AK889</f>
        <v>0</v>
      </c>
      <c r="AL888" s="96">
        <f t="shared" si="633"/>
        <v>0</v>
      </c>
      <c r="AM888" s="96">
        <f t="shared" si="625"/>
        <v>0</v>
      </c>
      <c r="AN888" s="96">
        <f t="shared" ref="AN888:AO890" si="634">+AN889</f>
        <v>0</v>
      </c>
      <c r="AO888" s="96">
        <f t="shared" si="634"/>
        <v>0</v>
      </c>
      <c r="AP888" s="96">
        <f t="shared" si="626"/>
        <v>0</v>
      </c>
      <c r="AQ888" s="96">
        <f t="shared" ref="AQ888:AR890" si="635">+AQ889</f>
        <v>0</v>
      </c>
      <c r="AR888" s="96">
        <f t="shared" si="635"/>
        <v>0</v>
      </c>
      <c r="AS888" s="96">
        <f t="shared" si="627"/>
        <v>0</v>
      </c>
      <c r="AT888" s="96"/>
      <c r="AU888" s="96"/>
      <c r="AV888" s="96"/>
      <c r="AW888" s="96"/>
      <c r="AX888" s="96"/>
      <c r="AY888" s="96"/>
      <c r="AZ888" s="96"/>
      <c r="BA888" s="96"/>
    </row>
    <row r="889" spans="2:53" ht="29.25" hidden="1">
      <c r="B889" s="73" t="str">
        <f t="shared" si="609"/>
        <v>371420002900</v>
      </c>
      <c r="C889" s="127">
        <v>2023</v>
      </c>
      <c r="D889" s="127">
        <v>15</v>
      </c>
      <c r="E889" s="127">
        <v>3</v>
      </c>
      <c r="F889" s="127">
        <v>7</v>
      </c>
      <c r="G889" s="127">
        <v>14</v>
      </c>
      <c r="H889" s="127">
        <v>2000</v>
      </c>
      <c r="I889" s="127">
        <v>2900</v>
      </c>
      <c r="J889" s="127"/>
      <c r="K889" s="127"/>
      <c r="L889" s="127"/>
      <c r="M889" s="101" t="s">
        <v>586</v>
      </c>
      <c r="N889" s="102">
        <f t="shared" si="629"/>
        <v>0</v>
      </c>
      <c r="O889" s="102">
        <f t="shared" si="629"/>
        <v>0</v>
      </c>
      <c r="P889" s="102">
        <f t="shared" si="600"/>
        <v>0</v>
      </c>
      <c r="Q889" s="161" t="s">
        <v>46</v>
      </c>
      <c r="R889" s="215"/>
      <c r="S889" s="215"/>
      <c r="T889" s="102">
        <f>+T890</f>
        <v>0</v>
      </c>
      <c r="U889" s="102">
        <f t="shared" si="630"/>
        <v>0</v>
      </c>
      <c r="V889" s="102">
        <f t="shared" si="630"/>
        <v>0</v>
      </c>
      <c r="W889" s="102">
        <f t="shared" si="630"/>
        <v>0</v>
      </c>
      <c r="X889" s="102">
        <f t="shared" si="630"/>
        <v>0</v>
      </c>
      <c r="Y889" s="102">
        <f t="shared" si="630"/>
        <v>0</v>
      </c>
      <c r="Z889" s="102">
        <f t="shared" si="630"/>
        <v>0</v>
      </c>
      <c r="AA889" s="102">
        <f t="shared" si="630"/>
        <v>0</v>
      </c>
      <c r="AB889" s="102">
        <f t="shared" si="630"/>
        <v>0</v>
      </c>
      <c r="AC889" s="102">
        <f t="shared" si="630"/>
        <v>0</v>
      </c>
      <c r="AD889" s="102">
        <f t="shared" si="622"/>
        <v>0</v>
      </c>
      <c r="AE889" s="102">
        <f t="shared" si="631"/>
        <v>0</v>
      </c>
      <c r="AF889" s="102">
        <f t="shared" si="631"/>
        <v>0</v>
      </c>
      <c r="AG889" s="102">
        <f t="shared" si="623"/>
        <v>0</v>
      </c>
      <c r="AH889" s="102">
        <f t="shared" si="632"/>
        <v>0</v>
      </c>
      <c r="AI889" s="102">
        <f t="shared" si="632"/>
        <v>0</v>
      </c>
      <c r="AJ889" s="102">
        <f t="shared" si="624"/>
        <v>0</v>
      </c>
      <c r="AK889" s="102">
        <f t="shared" si="633"/>
        <v>0</v>
      </c>
      <c r="AL889" s="102">
        <f t="shared" si="633"/>
        <v>0</v>
      </c>
      <c r="AM889" s="102">
        <f t="shared" si="625"/>
        <v>0</v>
      </c>
      <c r="AN889" s="102">
        <f t="shared" si="634"/>
        <v>0</v>
      </c>
      <c r="AO889" s="102">
        <f t="shared" si="634"/>
        <v>0</v>
      </c>
      <c r="AP889" s="102">
        <f t="shared" si="626"/>
        <v>0</v>
      </c>
      <c r="AQ889" s="102">
        <f t="shared" si="635"/>
        <v>0</v>
      </c>
      <c r="AR889" s="102">
        <f t="shared" si="635"/>
        <v>0</v>
      </c>
      <c r="AS889" s="102">
        <f t="shared" si="627"/>
        <v>0</v>
      </c>
      <c r="AT889" s="102"/>
      <c r="AU889" s="102"/>
      <c r="AV889" s="102"/>
      <c r="AW889" s="102"/>
      <c r="AX889" s="102"/>
      <c r="AY889" s="102"/>
      <c r="AZ889" s="102"/>
      <c r="BA889" s="102"/>
    </row>
    <row r="890" spans="2:53" ht="29.25" hidden="1">
      <c r="B890" s="73" t="str">
        <f t="shared" si="609"/>
        <v>371420002900291</v>
      </c>
      <c r="C890" s="130">
        <v>2023</v>
      </c>
      <c r="D890" s="130">
        <v>15</v>
      </c>
      <c r="E890" s="130">
        <v>3</v>
      </c>
      <c r="F890" s="130">
        <v>7</v>
      </c>
      <c r="G890" s="130">
        <v>14</v>
      </c>
      <c r="H890" s="130">
        <v>2000</v>
      </c>
      <c r="I890" s="130">
        <v>2900</v>
      </c>
      <c r="J890" s="130">
        <v>291</v>
      </c>
      <c r="K890" s="130"/>
      <c r="L890" s="130"/>
      <c r="M890" s="107" t="s">
        <v>587</v>
      </c>
      <c r="N890" s="108">
        <f t="shared" si="629"/>
        <v>0</v>
      </c>
      <c r="O890" s="108">
        <f t="shared" si="629"/>
        <v>0</v>
      </c>
      <c r="P890" s="108">
        <f t="shared" si="600"/>
        <v>0</v>
      </c>
      <c r="Q890" s="163" t="s">
        <v>46</v>
      </c>
      <c r="R890" s="216"/>
      <c r="S890" s="216"/>
      <c r="T890" s="108">
        <f>+T891</f>
        <v>0</v>
      </c>
      <c r="U890" s="108">
        <f t="shared" si="630"/>
        <v>0</v>
      </c>
      <c r="V890" s="108">
        <f t="shared" si="630"/>
        <v>0</v>
      </c>
      <c r="W890" s="108">
        <f t="shared" si="630"/>
        <v>0</v>
      </c>
      <c r="X890" s="108">
        <f t="shared" si="630"/>
        <v>0</v>
      </c>
      <c r="Y890" s="108">
        <f t="shared" si="630"/>
        <v>0</v>
      </c>
      <c r="Z890" s="108">
        <f t="shared" si="630"/>
        <v>0</v>
      </c>
      <c r="AA890" s="108">
        <f t="shared" si="630"/>
        <v>0</v>
      </c>
      <c r="AB890" s="108">
        <f t="shared" si="630"/>
        <v>0</v>
      </c>
      <c r="AC890" s="108">
        <f t="shared" si="630"/>
        <v>0</v>
      </c>
      <c r="AD890" s="108">
        <f t="shared" si="622"/>
        <v>0</v>
      </c>
      <c r="AE890" s="108">
        <f t="shared" si="631"/>
        <v>0</v>
      </c>
      <c r="AF890" s="108">
        <f t="shared" si="631"/>
        <v>0</v>
      </c>
      <c r="AG890" s="108">
        <f t="shared" si="623"/>
        <v>0</v>
      </c>
      <c r="AH890" s="108">
        <f t="shared" si="632"/>
        <v>0</v>
      </c>
      <c r="AI890" s="108">
        <f t="shared" si="632"/>
        <v>0</v>
      </c>
      <c r="AJ890" s="108">
        <f t="shared" si="624"/>
        <v>0</v>
      </c>
      <c r="AK890" s="108">
        <f t="shared" si="633"/>
        <v>0</v>
      </c>
      <c r="AL890" s="108">
        <f t="shared" si="633"/>
        <v>0</v>
      </c>
      <c r="AM890" s="108">
        <f t="shared" si="625"/>
        <v>0</v>
      </c>
      <c r="AN890" s="108">
        <f t="shared" si="634"/>
        <v>0</v>
      </c>
      <c r="AO890" s="108">
        <f t="shared" si="634"/>
        <v>0</v>
      </c>
      <c r="AP890" s="108">
        <f t="shared" si="626"/>
        <v>0</v>
      </c>
      <c r="AQ890" s="108">
        <f t="shared" si="635"/>
        <v>0</v>
      </c>
      <c r="AR890" s="108">
        <f t="shared" si="635"/>
        <v>0</v>
      </c>
      <c r="AS890" s="108">
        <f t="shared" si="627"/>
        <v>0</v>
      </c>
      <c r="AT890" s="108"/>
      <c r="AU890" s="108"/>
      <c r="AV890" s="108"/>
      <c r="AW890" s="108"/>
      <c r="AX890" s="108"/>
      <c r="AY890" s="108"/>
      <c r="AZ890" s="108"/>
      <c r="BA890" s="108"/>
    </row>
    <row r="891" spans="2:53" ht="29.25" hidden="1">
      <c r="B891" s="73" t="str">
        <f t="shared" si="609"/>
        <v>3714200028002912</v>
      </c>
      <c r="C891" s="111">
        <v>2023</v>
      </c>
      <c r="D891" s="111">
        <v>15</v>
      </c>
      <c r="E891" s="111">
        <v>3</v>
      </c>
      <c r="F891" s="111">
        <v>7</v>
      </c>
      <c r="G891" s="111">
        <v>14</v>
      </c>
      <c r="H891" s="111">
        <v>2000</v>
      </c>
      <c r="I891" s="111">
        <v>2800</v>
      </c>
      <c r="J891" s="111">
        <v>291</v>
      </c>
      <c r="K891" s="112">
        <v>2</v>
      </c>
      <c r="L891" s="112"/>
      <c r="M891" s="113" t="s">
        <v>666</v>
      </c>
      <c r="N891" s="114">
        <f>IFERROR(VLOOKUP($B891,[5]MEX!$B$51:$S$1084,13,0),0)</f>
        <v>0</v>
      </c>
      <c r="O891" s="114">
        <f>IFERROR(VLOOKUP($B891,[5]MEX!$B$51:$S$1084,14,0),0)</f>
        <v>0</v>
      </c>
      <c r="P891" s="114">
        <f t="shared" si="600"/>
        <v>0</v>
      </c>
      <c r="Q891" s="158" t="s">
        <v>60</v>
      </c>
      <c r="R891" s="116">
        <f>IFERROR(VLOOKUP($B891,[5]MEX!$B$51:$S$1084,17,0),0)</f>
        <v>0</v>
      </c>
      <c r="S891" s="116">
        <f>IFERROR(VLOOKUP($B891,[5]MEX!$B$51:$S$1084,18,0),0)</f>
        <v>0</v>
      </c>
      <c r="T891" s="114">
        <v>0</v>
      </c>
      <c r="U891" s="114">
        <v>0</v>
      </c>
      <c r="V891" s="114">
        <v>0</v>
      </c>
      <c r="W891" s="114">
        <v>0</v>
      </c>
      <c r="X891" s="114">
        <v>0</v>
      </c>
      <c r="Y891" s="114">
        <v>0</v>
      </c>
      <c r="Z891" s="114">
        <v>0</v>
      </c>
      <c r="AA891" s="114">
        <v>0</v>
      </c>
      <c r="AB891" s="114">
        <f>N891+T891-X891</f>
        <v>0</v>
      </c>
      <c r="AC891" s="114">
        <f>O891+U891-Y891</f>
        <v>0</v>
      </c>
      <c r="AD891" s="114">
        <f t="shared" si="622"/>
        <v>0</v>
      </c>
      <c r="AE891" s="114">
        <v>0</v>
      </c>
      <c r="AF891" s="114">
        <v>0</v>
      </c>
      <c r="AG891" s="114">
        <f t="shared" si="623"/>
        <v>0</v>
      </c>
      <c r="AH891" s="114">
        <v>0</v>
      </c>
      <c r="AI891" s="114">
        <v>0</v>
      </c>
      <c r="AJ891" s="114">
        <f t="shared" si="624"/>
        <v>0</v>
      </c>
      <c r="AK891" s="114">
        <v>0</v>
      </c>
      <c r="AL891" s="114">
        <v>0</v>
      </c>
      <c r="AM891" s="114">
        <f t="shared" si="625"/>
        <v>0</v>
      </c>
      <c r="AN891" s="114">
        <v>0</v>
      </c>
      <c r="AO891" s="114">
        <v>0</v>
      </c>
      <c r="AP891" s="114">
        <f t="shared" si="626"/>
        <v>0</v>
      </c>
      <c r="AQ891" s="114">
        <f>AB891-AE891-AH891-AK891-AN891</f>
        <v>0</v>
      </c>
      <c r="AR891" s="114">
        <f>AC891-AF891-AI891-AL891-AO891</f>
        <v>0</v>
      </c>
      <c r="AS891" s="114">
        <f t="shared" si="627"/>
        <v>0</v>
      </c>
      <c r="AT891" s="114">
        <f>R891+V891-Z891</f>
        <v>0</v>
      </c>
      <c r="AU891" s="114">
        <f>S891+W891-AA891</f>
        <v>0</v>
      </c>
      <c r="AV891" s="114">
        <v>0</v>
      </c>
      <c r="AW891" s="114">
        <v>0</v>
      </c>
      <c r="AX891" s="114">
        <v>0</v>
      </c>
      <c r="AY891" s="114">
        <v>0</v>
      </c>
      <c r="AZ891" s="114">
        <f t="shared" si="594"/>
        <v>0</v>
      </c>
      <c r="BA891" s="114">
        <f t="shared" si="594"/>
        <v>0</v>
      </c>
    </row>
    <row r="892" spans="2:53" ht="29.25" hidden="1">
      <c r="B892" s="73" t="str">
        <f t="shared" si="609"/>
        <v>37143000</v>
      </c>
      <c r="C892" s="126">
        <v>2023</v>
      </c>
      <c r="D892" s="126">
        <v>15</v>
      </c>
      <c r="E892" s="126">
        <v>3</v>
      </c>
      <c r="F892" s="126">
        <v>7</v>
      </c>
      <c r="G892" s="126">
        <v>14</v>
      </c>
      <c r="H892" s="126">
        <v>3000</v>
      </c>
      <c r="I892" s="126"/>
      <c r="J892" s="126"/>
      <c r="K892" s="126" t="s">
        <v>46</v>
      </c>
      <c r="L892" s="126"/>
      <c r="M892" s="95" t="s">
        <v>72</v>
      </c>
      <c r="N892" s="96">
        <f>+N893+N898</f>
        <v>0</v>
      </c>
      <c r="O892" s="96">
        <f>+O893+O898</f>
        <v>0</v>
      </c>
      <c r="P892" s="96">
        <f t="shared" si="600"/>
        <v>0</v>
      </c>
      <c r="Q892" s="159" t="s">
        <v>46</v>
      </c>
      <c r="R892" s="170"/>
      <c r="S892" s="170"/>
      <c r="T892" s="96">
        <f>+T893+T898</f>
        <v>0</v>
      </c>
      <c r="U892" s="96">
        <f t="shared" ref="U892:AC892" si="636">+U893+U898</f>
        <v>0</v>
      </c>
      <c r="V892" s="96">
        <f t="shared" si="636"/>
        <v>0</v>
      </c>
      <c r="W892" s="96">
        <f t="shared" si="636"/>
        <v>0</v>
      </c>
      <c r="X892" s="96">
        <f t="shared" si="636"/>
        <v>0</v>
      </c>
      <c r="Y892" s="96">
        <f t="shared" si="636"/>
        <v>0</v>
      </c>
      <c r="Z892" s="96">
        <f t="shared" si="636"/>
        <v>0</v>
      </c>
      <c r="AA892" s="96">
        <f t="shared" si="636"/>
        <v>0</v>
      </c>
      <c r="AB892" s="96">
        <f t="shared" si="636"/>
        <v>0</v>
      </c>
      <c r="AC892" s="96">
        <f t="shared" si="636"/>
        <v>0</v>
      </c>
      <c r="AD892" s="96">
        <f t="shared" si="622"/>
        <v>0</v>
      </c>
      <c r="AE892" s="96">
        <f>+AE893+AE898</f>
        <v>0</v>
      </c>
      <c r="AF892" s="96">
        <f>+AF893+AF898</f>
        <v>0</v>
      </c>
      <c r="AG892" s="96">
        <f t="shared" si="623"/>
        <v>0</v>
      </c>
      <c r="AH892" s="96">
        <f>+AH893+AH898</f>
        <v>0</v>
      </c>
      <c r="AI892" s="96">
        <f>+AI893+AI898</f>
        <v>0</v>
      </c>
      <c r="AJ892" s="96">
        <f t="shared" si="624"/>
        <v>0</v>
      </c>
      <c r="AK892" s="96">
        <f>+AK893+AK898</f>
        <v>0</v>
      </c>
      <c r="AL892" s="96">
        <f>+AL893+AL898</f>
        <v>0</v>
      </c>
      <c r="AM892" s="96">
        <f t="shared" si="625"/>
        <v>0</v>
      </c>
      <c r="AN892" s="96">
        <f>+AN893+AN898</f>
        <v>0</v>
      </c>
      <c r="AO892" s="96">
        <f>+AO893+AO898</f>
        <v>0</v>
      </c>
      <c r="AP892" s="96">
        <f t="shared" si="626"/>
        <v>0</v>
      </c>
      <c r="AQ892" s="96">
        <f>+AQ893+AQ898</f>
        <v>0</v>
      </c>
      <c r="AR892" s="96">
        <f>+AR893+AR898</f>
        <v>0</v>
      </c>
      <c r="AS892" s="96">
        <f t="shared" si="627"/>
        <v>0</v>
      </c>
      <c r="AT892" s="96"/>
      <c r="AU892" s="96"/>
      <c r="AV892" s="96"/>
      <c r="AW892" s="96"/>
      <c r="AX892" s="96"/>
      <c r="AY892" s="96"/>
      <c r="AZ892" s="96"/>
      <c r="BA892" s="96"/>
    </row>
    <row r="893" spans="2:53" ht="29.25" hidden="1">
      <c r="B893" s="73" t="str">
        <f t="shared" si="609"/>
        <v>371430003100</v>
      </c>
      <c r="C893" s="127">
        <v>2023</v>
      </c>
      <c r="D893" s="127">
        <v>15</v>
      </c>
      <c r="E893" s="127">
        <v>3</v>
      </c>
      <c r="F893" s="127">
        <v>7</v>
      </c>
      <c r="G893" s="127">
        <v>14</v>
      </c>
      <c r="H893" s="127">
        <v>3000</v>
      </c>
      <c r="I893" s="127">
        <v>3100</v>
      </c>
      <c r="J893" s="127"/>
      <c r="K893" s="127" t="s">
        <v>46</v>
      </c>
      <c r="L893" s="127"/>
      <c r="M893" s="101" t="s">
        <v>167</v>
      </c>
      <c r="N893" s="102">
        <f>+N894+N896</f>
        <v>0</v>
      </c>
      <c r="O893" s="102">
        <f>+O894+O896</f>
        <v>0</v>
      </c>
      <c r="P893" s="102">
        <f t="shared" si="600"/>
        <v>0</v>
      </c>
      <c r="Q893" s="161" t="s">
        <v>46</v>
      </c>
      <c r="R893" s="215"/>
      <c r="S893" s="215"/>
      <c r="T893" s="102">
        <f>+T894+T896</f>
        <v>0</v>
      </c>
      <c r="U893" s="102">
        <f t="shared" ref="U893:AC893" si="637">+U894+U896</f>
        <v>0</v>
      </c>
      <c r="V893" s="102">
        <f t="shared" si="637"/>
        <v>0</v>
      </c>
      <c r="W893" s="102">
        <f t="shared" si="637"/>
        <v>0</v>
      </c>
      <c r="X893" s="102">
        <f t="shared" si="637"/>
        <v>0</v>
      </c>
      <c r="Y893" s="102">
        <f t="shared" si="637"/>
        <v>0</v>
      </c>
      <c r="Z893" s="102">
        <f t="shared" si="637"/>
        <v>0</v>
      </c>
      <c r="AA893" s="102">
        <f t="shared" si="637"/>
        <v>0</v>
      </c>
      <c r="AB893" s="102">
        <f t="shared" si="637"/>
        <v>0</v>
      </c>
      <c r="AC893" s="102">
        <f t="shared" si="637"/>
        <v>0</v>
      </c>
      <c r="AD893" s="102">
        <f t="shared" si="622"/>
        <v>0</v>
      </c>
      <c r="AE893" s="102">
        <f>+AE894+AE896</f>
        <v>0</v>
      </c>
      <c r="AF893" s="102">
        <f>+AF894+AF896</f>
        <v>0</v>
      </c>
      <c r="AG893" s="102">
        <f t="shared" si="623"/>
        <v>0</v>
      </c>
      <c r="AH893" s="102">
        <f>+AH894+AH896</f>
        <v>0</v>
      </c>
      <c r="AI893" s="102">
        <f>+AI894+AI896</f>
        <v>0</v>
      </c>
      <c r="AJ893" s="102">
        <f t="shared" si="624"/>
        <v>0</v>
      </c>
      <c r="AK893" s="102">
        <f>+AK894+AK896</f>
        <v>0</v>
      </c>
      <c r="AL893" s="102">
        <f>+AL894+AL896</f>
        <v>0</v>
      </c>
      <c r="AM893" s="102">
        <f t="shared" si="625"/>
        <v>0</v>
      </c>
      <c r="AN893" s="102">
        <f>+AN894+AN896</f>
        <v>0</v>
      </c>
      <c r="AO893" s="102">
        <f>+AO894+AO896</f>
        <v>0</v>
      </c>
      <c r="AP893" s="102">
        <f t="shared" si="626"/>
        <v>0</v>
      </c>
      <c r="AQ893" s="102">
        <f>+AQ894+AQ896</f>
        <v>0</v>
      </c>
      <c r="AR893" s="102">
        <f>+AR894+AR896</f>
        <v>0</v>
      </c>
      <c r="AS893" s="102">
        <f t="shared" si="627"/>
        <v>0</v>
      </c>
      <c r="AT893" s="102"/>
      <c r="AU893" s="102"/>
      <c r="AV893" s="102"/>
      <c r="AW893" s="102"/>
      <c r="AX893" s="102"/>
      <c r="AY893" s="102"/>
      <c r="AZ893" s="102"/>
      <c r="BA893" s="102"/>
    </row>
    <row r="894" spans="2:53" ht="29.25" hidden="1">
      <c r="B894" s="73" t="str">
        <f t="shared" si="609"/>
        <v>371430003100316</v>
      </c>
      <c r="C894" s="130">
        <v>2023</v>
      </c>
      <c r="D894" s="130">
        <v>15</v>
      </c>
      <c r="E894" s="130">
        <v>3</v>
      </c>
      <c r="F894" s="130">
        <v>7</v>
      </c>
      <c r="G894" s="130">
        <v>14</v>
      </c>
      <c r="H894" s="130">
        <v>3000</v>
      </c>
      <c r="I894" s="130">
        <v>3100</v>
      </c>
      <c r="J894" s="130">
        <v>316</v>
      </c>
      <c r="K894" s="130"/>
      <c r="L894" s="130"/>
      <c r="M894" s="107" t="s">
        <v>667</v>
      </c>
      <c r="N894" s="108">
        <f>+N895</f>
        <v>0</v>
      </c>
      <c r="O894" s="108">
        <f>+O895</f>
        <v>0</v>
      </c>
      <c r="P894" s="108">
        <f t="shared" si="600"/>
        <v>0</v>
      </c>
      <c r="Q894" s="163" t="s">
        <v>46</v>
      </c>
      <c r="R894" s="216"/>
      <c r="S894" s="216"/>
      <c r="T894" s="108">
        <f>+T895</f>
        <v>0</v>
      </c>
      <c r="U894" s="108">
        <f t="shared" ref="U894:AC894" si="638">+U895</f>
        <v>0</v>
      </c>
      <c r="V894" s="108">
        <f t="shared" si="638"/>
        <v>0</v>
      </c>
      <c r="W894" s="108">
        <f t="shared" si="638"/>
        <v>0</v>
      </c>
      <c r="X894" s="108">
        <f t="shared" si="638"/>
        <v>0</v>
      </c>
      <c r="Y894" s="108">
        <f t="shared" si="638"/>
        <v>0</v>
      </c>
      <c r="Z894" s="108">
        <f t="shared" si="638"/>
        <v>0</v>
      </c>
      <c r="AA894" s="108">
        <f t="shared" si="638"/>
        <v>0</v>
      </c>
      <c r="AB894" s="108">
        <f t="shared" si="638"/>
        <v>0</v>
      </c>
      <c r="AC894" s="108">
        <f t="shared" si="638"/>
        <v>0</v>
      </c>
      <c r="AD894" s="108">
        <f t="shared" si="622"/>
        <v>0</v>
      </c>
      <c r="AE894" s="108">
        <f>+AE895</f>
        <v>0</v>
      </c>
      <c r="AF894" s="108">
        <f>+AF895</f>
        <v>0</v>
      </c>
      <c r="AG894" s="108">
        <f t="shared" si="623"/>
        <v>0</v>
      </c>
      <c r="AH894" s="108">
        <f>+AH895</f>
        <v>0</v>
      </c>
      <c r="AI894" s="108">
        <f>+AI895</f>
        <v>0</v>
      </c>
      <c r="AJ894" s="108">
        <f t="shared" si="624"/>
        <v>0</v>
      </c>
      <c r="AK894" s="108">
        <f>+AK895</f>
        <v>0</v>
      </c>
      <c r="AL894" s="108">
        <f>+AL895</f>
        <v>0</v>
      </c>
      <c r="AM894" s="108">
        <f t="shared" si="625"/>
        <v>0</v>
      </c>
      <c r="AN894" s="108">
        <f>+AN895</f>
        <v>0</v>
      </c>
      <c r="AO894" s="108">
        <f>+AO895</f>
        <v>0</v>
      </c>
      <c r="AP894" s="108">
        <f t="shared" si="626"/>
        <v>0</v>
      </c>
      <c r="AQ894" s="108">
        <f>+AQ895</f>
        <v>0</v>
      </c>
      <c r="AR894" s="108">
        <f>+AR895</f>
        <v>0</v>
      </c>
      <c r="AS894" s="108">
        <f t="shared" si="627"/>
        <v>0</v>
      </c>
      <c r="AT894" s="108"/>
      <c r="AU894" s="108"/>
      <c r="AV894" s="108"/>
      <c r="AW894" s="108"/>
      <c r="AX894" s="108"/>
      <c r="AY894" s="108"/>
      <c r="AZ894" s="108"/>
      <c r="BA894" s="108"/>
    </row>
    <row r="895" spans="2:53" ht="29.25" hidden="1">
      <c r="B895" s="73" t="str">
        <f t="shared" si="609"/>
        <v>3714300031003161</v>
      </c>
      <c r="C895" s="111">
        <v>2023</v>
      </c>
      <c r="D895" s="111">
        <v>15</v>
      </c>
      <c r="E895" s="111">
        <v>3</v>
      </c>
      <c r="F895" s="111">
        <v>7</v>
      </c>
      <c r="G895" s="111">
        <v>14</v>
      </c>
      <c r="H895" s="111">
        <v>3000</v>
      </c>
      <c r="I895" s="111">
        <v>3100</v>
      </c>
      <c r="J895" s="111">
        <v>316</v>
      </c>
      <c r="K895" s="112">
        <v>1</v>
      </c>
      <c r="L895" s="112"/>
      <c r="M895" s="113" t="s">
        <v>668</v>
      </c>
      <c r="N895" s="114">
        <f>IFERROR(VLOOKUP($B895,[5]MEX!$B$51:$S$1084,13,0),0)</f>
        <v>0</v>
      </c>
      <c r="O895" s="114">
        <f>IFERROR(VLOOKUP($B895,[5]MEX!$B$51:$S$1084,14,0),0)</f>
        <v>0</v>
      </c>
      <c r="P895" s="114">
        <f t="shared" si="600"/>
        <v>0</v>
      </c>
      <c r="Q895" s="158" t="s">
        <v>81</v>
      </c>
      <c r="R895" s="116">
        <f>IFERROR(VLOOKUP($B895,[5]MEX!$B$51:$S$1084,17,0),0)</f>
        <v>0</v>
      </c>
      <c r="S895" s="116">
        <f>IFERROR(VLOOKUP($B895,[5]MEX!$B$51:$S$1084,18,0),0)</f>
        <v>0</v>
      </c>
      <c r="T895" s="114">
        <v>0</v>
      </c>
      <c r="U895" s="114">
        <v>0</v>
      </c>
      <c r="V895" s="114">
        <v>0</v>
      </c>
      <c r="W895" s="114">
        <v>0</v>
      </c>
      <c r="X895" s="114">
        <v>0</v>
      </c>
      <c r="Y895" s="114">
        <v>0</v>
      </c>
      <c r="Z895" s="114">
        <v>0</v>
      </c>
      <c r="AA895" s="114">
        <v>0</v>
      </c>
      <c r="AB895" s="114">
        <f t="shared" ref="AB895" si="639">N895+T895-X895</f>
        <v>0</v>
      </c>
      <c r="AC895" s="114">
        <f>O895+U895-Y895</f>
        <v>0</v>
      </c>
      <c r="AD895" s="114">
        <f t="shared" si="622"/>
        <v>0</v>
      </c>
      <c r="AE895" s="114">
        <v>0</v>
      </c>
      <c r="AF895" s="114">
        <v>0</v>
      </c>
      <c r="AG895" s="114">
        <f t="shared" si="623"/>
        <v>0</v>
      </c>
      <c r="AH895" s="114">
        <v>0</v>
      </c>
      <c r="AI895" s="114">
        <v>0</v>
      </c>
      <c r="AJ895" s="114">
        <f t="shared" si="624"/>
        <v>0</v>
      </c>
      <c r="AK895" s="114">
        <v>0</v>
      </c>
      <c r="AL895" s="114">
        <v>0</v>
      </c>
      <c r="AM895" s="114">
        <f t="shared" si="625"/>
        <v>0</v>
      </c>
      <c r="AN895" s="114">
        <v>0</v>
      </c>
      <c r="AO895" s="114">
        <v>0</v>
      </c>
      <c r="AP895" s="114">
        <f>+AO895+AN895</f>
        <v>0</v>
      </c>
      <c r="AQ895" s="114">
        <f>AB895-AE895-AH895-AK895-AN895</f>
        <v>0</v>
      </c>
      <c r="AR895" s="114">
        <f>AC895-AF895-AI895-AL895-AO895</f>
        <v>0</v>
      </c>
      <c r="AS895" s="114">
        <f t="shared" si="627"/>
        <v>0</v>
      </c>
      <c r="AT895" s="114">
        <f>R895+V895-Z895</f>
        <v>0</v>
      </c>
      <c r="AU895" s="114">
        <f>S895+W895-AA895</f>
        <v>0</v>
      </c>
      <c r="AV895" s="114">
        <v>0</v>
      </c>
      <c r="AW895" s="114">
        <v>0</v>
      </c>
      <c r="AX895" s="114">
        <v>0</v>
      </c>
      <c r="AY895" s="114">
        <v>0</v>
      </c>
      <c r="AZ895" s="114">
        <f t="shared" ref="AZ895:BA954" si="640">AT895-AV895-AX895</f>
        <v>0</v>
      </c>
      <c r="BA895" s="114">
        <f t="shared" si="640"/>
        <v>0</v>
      </c>
    </row>
    <row r="896" spans="2:53" ht="58.5" hidden="1">
      <c r="B896" s="73" t="str">
        <f t="shared" si="609"/>
        <v>371430003100317</v>
      </c>
      <c r="C896" s="105">
        <v>2023</v>
      </c>
      <c r="D896" s="105">
        <v>15</v>
      </c>
      <c r="E896" s="105">
        <v>3</v>
      </c>
      <c r="F896" s="105">
        <v>7</v>
      </c>
      <c r="G896" s="105">
        <v>14</v>
      </c>
      <c r="H896" s="105">
        <v>3000</v>
      </c>
      <c r="I896" s="105">
        <v>3100</v>
      </c>
      <c r="J896" s="105">
        <v>317</v>
      </c>
      <c r="K896" s="106"/>
      <c r="L896" s="106"/>
      <c r="M896" s="107" t="s">
        <v>283</v>
      </c>
      <c r="N896" s="108">
        <f>+N897</f>
        <v>0</v>
      </c>
      <c r="O896" s="108">
        <f>+O897</f>
        <v>0</v>
      </c>
      <c r="P896" s="108">
        <f t="shared" si="600"/>
        <v>0</v>
      </c>
      <c r="Q896" s="163" t="s">
        <v>46</v>
      </c>
      <c r="R896" s="164"/>
      <c r="S896" s="164"/>
      <c r="T896" s="108">
        <f>+T897</f>
        <v>0</v>
      </c>
      <c r="U896" s="108">
        <f t="shared" ref="U896:AC896" si="641">+U897</f>
        <v>0</v>
      </c>
      <c r="V896" s="108">
        <f t="shared" si="641"/>
        <v>0</v>
      </c>
      <c r="W896" s="108">
        <f t="shared" si="641"/>
        <v>0</v>
      </c>
      <c r="X896" s="108">
        <f t="shared" si="641"/>
        <v>0</v>
      </c>
      <c r="Y896" s="108">
        <f t="shared" si="641"/>
        <v>0</v>
      </c>
      <c r="Z896" s="108">
        <f t="shared" si="641"/>
        <v>0</v>
      </c>
      <c r="AA896" s="108">
        <f t="shared" si="641"/>
        <v>0</v>
      </c>
      <c r="AB896" s="108">
        <f t="shared" si="641"/>
        <v>0</v>
      </c>
      <c r="AC896" s="108">
        <f t="shared" si="641"/>
        <v>0</v>
      </c>
      <c r="AD896" s="108">
        <f t="shared" si="622"/>
        <v>0</v>
      </c>
      <c r="AE896" s="108">
        <f>+AE897</f>
        <v>0</v>
      </c>
      <c r="AF896" s="108">
        <f>+AF897</f>
        <v>0</v>
      </c>
      <c r="AG896" s="108">
        <f t="shared" si="623"/>
        <v>0</v>
      </c>
      <c r="AH896" s="108">
        <f>+AH897</f>
        <v>0</v>
      </c>
      <c r="AI896" s="108">
        <f>+AI897</f>
        <v>0</v>
      </c>
      <c r="AJ896" s="108">
        <f t="shared" si="624"/>
        <v>0</v>
      </c>
      <c r="AK896" s="108">
        <f>+AK897</f>
        <v>0</v>
      </c>
      <c r="AL896" s="108">
        <f>+AL897</f>
        <v>0</v>
      </c>
      <c r="AM896" s="108">
        <f t="shared" si="625"/>
        <v>0</v>
      </c>
      <c r="AN896" s="108">
        <f>+AN897</f>
        <v>0</v>
      </c>
      <c r="AO896" s="108">
        <f>+AO897</f>
        <v>0</v>
      </c>
      <c r="AP896" s="108">
        <f t="shared" ref="AP896:AP959" si="642">+AO896+AN896</f>
        <v>0</v>
      </c>
      <c r="AQ896" s="108">
        <f>+AQ897</f>
        <v>0</v>
      </c>
      <c r="AR896" s="108">
        <f>+AR897</f>
        <v>0</v>
      </c>
      <c r="AS896" s="108">
        <f t="shared" si="627"/>
        <v>0</v>
      </c>
      <c r="AT896" s="108"/>
      <c r="AU896" s="108"/>
      <c r="AV896" s="108"/>
      <c r="AW896" s="108"/>
      <c r="AX896" s="108"/>
      <c r="AY896" s="108"/>
      <c r="AZ896" s="108"/>
      <c r="BA896" s="108"/>
    </row>
    <row r="897" spans="1:53" ht="58.5" hidden="1">
      <c r="B897" s="73" t="str">
        <f t="shared" si="609"/>
        <v>3714300031003171</v>
      </c>
      <c r="C897" s="111">
        <v>2023</v>
      </c>
      <c r="D897" s="111">
        <v>15</v>
      </c>
      <c r="E897" s="111">
        <v>3</v>
      </c>
      <c r="F897" s="111">
        <v>7</v>
      </c>
      <c r="G897" s="111">
        <v>14</v>
      </c>
      <c r="H897" s="111">
        <v>3000</v>
      </c>
      <c r="I897" s="111">
        <v>3100</v>
      </c>
      <c r="J897" s="111">
        <v>317</v>
      </c>
      <c r="K897" s="112">
        <v>1</v>
      </c>
      <c r="L897" s="112"/>
      <c r="M897" s="113" t="s">
        <v>169</v>
      </c>
      <c r="N897" s="114">
        <f>IFERROR(VLOOKUP($B897,[5]MEX!$B$51:$S$1084,13,0),0)</f>
        <v>0</v>
      </c>
      <c r="O897" s="114">
        <f>IFERROR(VLOOKUP($B897,[5]MEX!$B$51:$S$1084,14,0),0)</f>
        <v>0</v>
      </c>
      <c r="P897" s="114">
        <f t="shared" si="600"/>
        <v>0</v>
      </c>
      <c r="Q897" s="158" t="s">
        <v>81</v>
      </c>
      <c r="R897" s="116">
        <f>IFERROR(VLOOKUP($B897,[5]MEX!$B$51:$S$1084,17,0),0)</f>
        <v>0</v>
      </c>
      <c r="S897" s="116">
        <f>IFERROR(VLOOKUP($B897,[5]MEX!$B$51:$S$1084,18,0),0)</f>
        <v>0</v>
      </c>
      <c r="T897" s="114">
        <v>0</v>
      </c>
      <c r="U897" s="114">
        <v>0</v>
      </c>
      <c r="V897" s="114">
        <v>0</v>
      </c>
      <c r="W897" s="114">
        <v>0</v>
      </c>
      <c r="X897" s="114">
        <v>0</v>
      </c>
      <c r="Y897" s="114">
        <v>0</v>
      </c>
      <c r="Z897" s="114">
        <v>0</v>
      </c>
      <c r="AA897" s="114">
        <v>0</v>
      </c>
      <c r="AB897" s="114">
        <f t="shared" ref="AB897:AC897" si="643">N897+T897-X897</f>
        <v>0</v>
      </c>
      <c r="AC897" s="114">
        <f t="shared" si="643"/>
        <v>0</v>
      </c>
      <c r="AD897" s="114">
        <f t="shared" si="622"/>
        <v>0</v>
      </c>
      <c r="AE897" s="114">
        <v>0</v>
      </c>
      <c r="AF897" s="114">
        <v>0</v>
      </c>
      <c r="AG897" s="114">
        <f t="shared" si="623"/>
        <v>0</v>
      </c>
      <c r="AH897" s="114">
        <v>0</v>
      </c>
      <c r="AI897" s="114">
        <v>0</v>
      </c>
      <c r="AJ897" s="114">
        <f t="shared" si="624"/>
        <v>0</v>
      </c>
      <c r="AK897" s="114">
        <v>0</v>
      </c>
      <c r="AL897" s="114">
        <v>0</v>
      </c>
      <c r="AM897" s="114">
        <f t="shared" si="625"/>
        <v>0</v>
      </c>
      <c r="AN897" s="114">
        <v>0</v>
      </c>
      <c r="AO897" s="114">
        <v>0</v>
      </c>
      <c r="AP897" s="114">
        <f t="shared" si="642"/>
        <v>0</v>
      </c>
      <c r="AQ897" s="114">
        <f t="shared" ref="AQ897:AR901" si="644">AB897-AE897-AH897-AK897-AN897</f>
        <v>0</v>
      </c>
      <c r="AR897" s="114">
        <f t="shared" si="644"/>
        <v>0</v>
      </c>
      <c r="AS897" s="114">
        <f t="shared" si="627"/>
        <v>0</v>
      </c>
      <c r="AT897" s="114">
        <f>R897+V897-Z897</f>
        <v>0</v>
      </c>
      <c r="AU897" s="114">
        <f>S897+W897-AA897</f>
        <v>0</v>
      </c>
      <c r="AV897" s="114">
        <v>0</v>
      </c>
      <c r="AW897" s="114">
        <v>0</v>
      </c>
      <c r="AX897" s="114">
        <v>0</v>
      </c>
      <c r="AY897" s="114">
        <v>0</v>
      </c>
      <c r="AZ897" s="114">
        <f t="shared" si="640"/>
        <v>0</v>
      </c>
      <c r="BA897" s="114">
        <f t="shared" si="640"/>
        <v>0</v>
      </c>
    </row>
    <row r="898" spans="1:53" ht="58.5" hidden="1">
      <c r="B898" s="73" t="str">
        <f t="shared" si="609"/>
        <v>371430003300</v>
      </c>
      <c r="C898" s="99">
        <v>2023</v>
      </c>
      <c r="D898" s="99">
        <v>15</v>
      </c>
      <c r="E898" s="99">
        <v>3</v>
      </c>
      <c r="F898" s="99">
        <v>7</v>
      </c>
      <c r="G898" s="99">
        <v>14</v>
      </c>
      <c r="H898" s="99">
        <v>3000</v>
      </c>
      <c r="I898" s="99">
        <v>3300</v>
      </c>
      <c r="J898" s="99"/>
      <c r="K898" s="100" t="s">
        <v>46</v>
      </c>
      <c r="L898" s="100"/>
      <c r="M898" s="101" t="s">
        <v>73</v>
      </c>
      <c r="N898" s="102">
        <f>+N899</f>
        <v>0</v>
      </c>
      <c r="O898" s="102">
        <f>+O899</f>
        <v>0</v>
      </c>
      <c r="P898" s="102">
        <f t="shared" si="600"/>
        <v>0</v>
      </c>
      <c r="Q898" s="161" t="s">
        <v>46</v>
      </c>
      <c r="R898" s="162"/>
      <c r="S898" s="162"/>
      <c r="T898" s="102">
        <f>+T899</f>
        <v>0</v>
      </c>
      <c r="U898" s="102">
        <f t="shared" ref="U898:AC899" si="645">+U899</f>
        <v>0</v>
      </c>
      <c r="V898" s="102">
        <f t="shared" si="645"/>
        <v>0</v>
      </c>
      <c r="W898" s="102">
        <f t="shared" si="645"/>
        <v>0</v>
      </c>
      <c r="X898" s="102">
        <f t="shared" si="645"/>
        <v>0</v>
      </c>
      <c r="Y898" s="102">
        <f t="shared" si="645"/>
        <v>0</v>
      </c>
      <c r="Z898" s="102">
        <f t="shared" si="645"/>
        <v>0</v>
      </c>
      <c r="AA898" s="102">
        <f t="shared" si="645"/>
        <v>0</v>
      </c>
      <c r="AB898" s="102">
        <f t="shared" si="645"/>
        <v>0</v>
      </c>
      <c r="AC898" s="102">
        <f t="shared" si="645"/>
        <v>0</v>
      </c>
      <c r="AD898" s="102">
        <f t="shared" si="622"/>
        <v>0</v>
      </c>
      <c r="AE898" s="102">
        <f>+AE899</f>
        <v>0</v>
      </c>
      <c r="AF898" s="102">
        <f>+AF899</f>
        <v>0</v>
      </c>
      <c r="AG898" s="102">
        <f t="shared" si="623"/>
        <v>0</v>
      </c>
      <c r="AH898" s="102">
        <f>+AH899</f>
        <v>0</v>
      </c>
      <c r="AI898" s="102">
        <f>+AI899</f>
        <v>0</v>
      </c>
      <c r="AJ898" s="102">
        <f t="shared" si="624"/>
        <v>0</v>
      </c>
      <c r="AK898" s="102">
        <f>+AK899</f>
        <v>0</v>
      </c>
      <c r="AL898" s="102">
        <f>+AL899</f>
        <v>0</v>
      </c>
      <c r="AM898" s="102">
        <f t="shared" si="625"/>
        <v>0</v>
      </c>
      <c r="AN898" s="102">
        <f>+AN899</f>
        <v>0</v>
      </c>
      <c r="AO898" s="102">
        <f>+AO899</f>
        <v>0</v>
      </c>
      <c r="AP898" s="102">
        <f t="shared" si="642"/>
        <v>0</v>
      </c>
      <c r="AQ898" s="102">
        <f t="shared" si="644"/>
        <v>0</v>
      </c>
      <c r="AR898" s="102">
        <f t="shared" si="644"/>
        <v>0</v>
      </c>
      <c r="AS898" s="102">
        <f t="shared" si="627"/>
        <v>0</v>
      </c>
      <c r="AT898" s="102"/>
      <c r="AU898" s="102"/>
      <c r="AV898" s="102"/>
      <c r="AW898" s="102"/>
      <c r="AX898" s="102"/>
      <c r="AY898" s="102"/>
      <c r="AZ898" s="102"/>
      <c r="BA898" s="102"/>
    </row>
    <row r="899" spans="1:53" ht="58.5" hidden="1">
      <c r="B899" s="73" t="str">
        <f t="shared" si="609"/>
        <v>371430003300333</v>
      </c>
      <c r="C899" s="105">
        <v>2023</v>
      </c>
      <c r="D899" s="105">
        <v>15</v>
      </c>
      <c r="E899" s="105">
        <v>3</v>
      </c>
      <c r="F899" s="105">
        <v>7</v>
      </c>
      <c r="G899" s="105">
        <v>14</v>
      </c>
      <c r="H899" s="105">
        <v>3000</v>
      </c>
      <c r="I899" s="105">
        <v>3300</v>
      </c>
      <c r="J899" s="105">
        <v>333</v>
      </c>
      <c r="K899" s="106"/>
      <c r="L899" s="106"/>
      <c r="M899" s="107" t="s">
        <v>175</v>
      </c>
      <c r="N899" s="108">
        <f>+N900</f>
        <v>0</v>
      </c>
      <c r="O899" s="108">
        <f>+O900</f>
        <v>0</v>
      </c>
      <c r="P899" s="108">
        <f t="shared" si="600"/>
        <v>0</v>
      </c>
      <c r="Q899" s="163" t="s">
        <v>46</v>
      </c>
      <c r="R899" s="164"/>
      <c r="S899" s="164"/>
      <c r="T899" s="108">
        <f>+T900</f>
        <v>0</v>
      </c>
      <c r="U899" s="108">
        <f t="shared" si="645"/>
        <v>0</v>
      </c>
      <c r="V899" s="108">
        <f t="shared" si="645"/>
        <v>0</v>
      </c>
      <c r="W899" s="108">
        <f t="shared" si="645"/>
        <v>0</v>
      </c>
      <c r="X899" s="108">
        <f t="shared" si="645"/>
        <v>0</v>
      </c>
      <c r="Y899" s="108">
        <f t="shared" si="645"/>
        <v>0</v>
      </c>
      <c r="Z899" s="108">
        <f t="shared" si="645"/>
        <v>0</v>
      </c>
      <c r="AA899" s="108">
        <f t="shared" si="645"/>
        <v>0</v>
      </c>
      <c r="AB899" s="108">
        <f t="shared" si="645"/>
        <v>0</v>
      </c>
      <c r="AC899" s="108">
        <f t="shared" si="645"/>
        <v>0</v>
      </c>
      <c r="AD899" s="108">
        <f t="shared" si="622"/>
        <v>0</v>
      </c>
      <c r="AE899" s="108">
        <f>+AE900</f>
        <v>0</v>
      </c>
      <c r="AF899" s="108">
        <f>+AF900</f>
        <v>0</v>
      </c>
      <c r="AG899" s="108">
        <f t="shared" si="623"/>
        <v>0</v>
      </c>
      <c r="AH899" s="108">
        <f>+AH900</f>
        <v>0</v>
      </c>
      <c r="AI899" s="108">
        <f>+AI900</f>
        <v>0</v>
      </c>
      <c r="AJ899" s="108">
        <f t="shared" si="624"/>
        <v>0</v>
      </c>
      <c r="AK899" s="108">
        <f>+AK900</f>
        <v>0</v>
      </c>
      <c r="AL899" s="108">
        <f>+AL900</f>
        <v>0</v>
      </c>
      <c r="AM899" s="108">
        <f t="shared" si="625"/>
        <v>0</v>
      </c>
      <c r="AN899" s="108">
        <f>+AN900</f>
        <v>0</v>
      </c>
      <c r="AO899" s="108">
        <f>+AO900</f>
        <v>0</v>
      </c>
      <c r="AP899" s="108">
        <f t="shared" si="642"/>
        <v>0</v>
      </c>
      <c r="AQ899" s="108">
        <f t="shared" si="644"/>
        <v>0</v>
      </c>
      <c r="AR899" s="108">
        <f t="shared" si="644"/>
        <v>0</v>
      </c>
      <c r="AS899" s="108">
        <f t="shared" si="627"/>
        <v>0</v>
      </c>
      <c r="AT899" s="108"/>
      <c r="AU899" s="108"/>
      <c r="AV899" s="108"/>
      <c r="AW899" s="108"/>
      <c r="AX899" s="108"/>
      <c r="AY899" s="108"/>
      <c r="AZ899" s="108"/>
      <c r="BA899" s="108"/>
    </row>
    <row r="900" spans="1:53" ht="29.25" hidden="1">
      <c r="B900" s="73" t="str">
        <f t="shared" si="609"/>
        <v>3714300033003331</v>
      </c>
      <c r="C900" s="111">
        <v>2023</v>
      </c>
      <c r="D900" s="111">
        <v>15</v>
      </c>
      <c r="E900" s="111">
        <v>3</v>
      </c>
      <c r="F900" s="111">
        <v>7</v>
      </c>
      <c r="G900" s="111">
        <v>14</v>
      </c>
      <c r="H900" s="111">
        <v>3000</v>
      </c>
      <c r="I900" s="111">
        <v>3300</v>
      </c>
      <c r="J900" s="111">
        <v>333</v>
      </c>
      <c r="K900" s="112">
        <v>1</v>
      </c>
      <c r="L900" s="112"/>
      <c r="M900" s="113" t="s">
        <v>669</v>
      </c>
      <c r="N900" s="114">
        <f>IFERROR(VLOOKUP($B900,[5]MEX!$B$51:$S$1084,13,0),0)</f>
        <v>0</v>
      </c>
      <c r="O900" s="114">
        <f>IFERROR(VLOOKUP($B900,[5]MEX!$B$51:$S$1084,14,0),0)</f>
        <v>0</v>
      </c>
      <c r="P900" s="114">
        <f t="shared" si="600"/>
        <v>0</v>
      </c>
      <c r="Q900" s="158" t="s">
        <v>81</v>
      </c>
      <c r="R900" s="116">
        <f>IFERROR(VLOOKUP($B900,[5]MEX!$B$51:$S$1084,17,0),0)</f>
        <v>0</v>
      </c>
      <c r="S900" s="116">
        <f>IFERROR(VLOOKUP($B900,[5]MEX!$B$51:$S$1084,18,0),0)</f>
        <v>0</v>
      </c>
      <c r="T900" s="114">
        <v>0</v>
      </c>
      <c r="U900" s="114">
        <v>0</v>
      </c>
      <c r="V900" s="114">
        <v>0</v>
      </c>
      <c r="W900" s="114">
        <v>0</v>
      </c>
      <c r="X900" s="114">
        <v>0</v>
      </c>
      <c r="Y900" s="114">
        <v>0</v>
      </c>
      <c r="Z900" s="114">
        <v>0</v>
      </c>
      <c r="AA900" s="114">
        <v>0</v>
      </c>
      <c r="AB900" s="114">
        <f>N900+T900-X900</f>
        <v>0</v>
      </c>
      <c r="AC900" s="114">
        <f>O900+U900-Y900</f>
        <v>0</v>
      </c>
      <c r="AD900" s="114">
        <f t="shared" si="622"/>
        <v>0</v>
      </c>
      <c r="AE900" s="114">
        <v>0</v>
      </c>
      <c r="AF900" s="114">
        <v>0</v>
      </c>
      <c r="AG900" s="114">
        <f t="shared" si="623"/>
        <v>0</v>
      </c>
      <c r="AH900" s="114">
        <v>0</v>
      </c>
      <c r="AI900" s="114">
        <v>0</v>
      </c>
      <c r="AJ900" s="114">
        <f t="shared" si="624"/>
        <v>0</v>
      </c>
      <c r="AK900" s="114">
        <v>0</v>
      </c>
      <c r="AL900" s="114">
        <v>0</v>
      </c>
      <c r="AM900" s="114">
        <f t="shared" si="625"/>
        <v>0</v>
      </c>
      <c r="AN900" s="114">
        <v>0</v>
      </c>
      <c r="AO900" s="114">
        <v>0</v>
      </c>
      <c r="AP900" s="114">
        <f t="shared" si="642"/>
        <v>0</v>
      </c>
      <c r="AQ900" s="114">
        <f t="shared" si="644"/>
        <v>0</v>
      </c>
      <c r="AR900" s="114">
        <f t="shared" si="644"/>
        <v>0</v>
      </c>
      <c r="AS900" s="114">
        <f t="shared" si="627"/>
        <v>0</v>
      </c>
      <c r="AT900" s="114">
        <f t="shared" ref="AT900:AU963" si="646">R900+V900-Z900</f>
        <v>0</v>
      </c>
      <c r="AU900" s="114">
        <f>S900+W900-AA900</f>
        <v>0</v>
      </c>
      <c r="AV900" s="114">
        <v>0</v>
      </c>
      <c r="AW900" s="114">
        <v>0</v>
      </c>
      <c r="AX900" s="114">
        <v>0</v>
      </c>
      <c r="AY900" s="114">
        <v>0</v>
      </c>
      <c r="AZ900" s="114">
        <f t="shared" si="640"/>
        <v>0</v>
      </c>
      <c r="BA900" s="114">
        <f t="shared" si="640"/>
        <v>0</v>
      </c>
    </row>
    <row r="901" spans="1:53" ht="29.25" hidden="1">
      <c r="B901" s="73" t="str">
        <f t="shared" si="609"/>
        <v>37145000</v>
      </c>
      <c r="C901" s="126">
        <v>2023</v>
      </c>
      <c r="D901" s="126">
        <v>15</v>
      </c>
      <c r="E901" s="126">
        <v>3</v>
      </c>
      <c r="F901" s="126">
        <v>7</v>
      </c>
      <c r="G901" s="126">
        <v>14</v>
      </c>
      <c r="H901" s="126">
        <v>5000</v>
      </c>
      <c r="I901" s="126"/>
      <c r="J901" s="126"/>
      <c r="K901" s="126" t="s">
        <v>46</v>
      </c>
      <c r="L901" s="126"/>
      <c r="M901" s="95" t="s">
        <v>130</v>
      </c>
      <c r="N901" s="96">
        <f>+N902+N913+N918+N937+N940</f>
        <v>0</v>
      </c>
      <c r="O901" s="96">
        <f>+O902+O913+O918+O937+O940</f>
        <v>0</v>
      </c>
      <c r="P901" s="96">
        <f t="shared" si="600"/>
        <v>0</v>
      </c>
      <c r="Q901" s="159" t="s">
        <v>46</v>
      </c>
      <c r="R901" s="170"/>
      <c r="S901" s="170"/>
      <c r="T901" s="96">
        <f>+T902+T913+T918+T937+T940</f>
        <v>0</v>
      </c>
      <c r="U901" s="96">
        <f t="shared" ref="U901:AO901" si="647">+U902+U913+U918+U937+U940</f>
        <v>0</v>
      </c>
      <c r="V901" s="96">
        <f t="shared" si="647"/>
        <v>0</v>
      </c>
      <c r="W901" s="96">
        <f t="shared" si="647"/>
        <v>0</v>
      </c>
      <c r="X901" s="96">
        <f t="shared" si="647"/>
        <v>0</v>
      </c>
      <c r="Y901" s="96">
        <f t="shared" si="647"/>
        <v>0</v>
      </c>
      <c r="Z901" s="96">
        <f t="shared" si="647"/>
        <v>0</v>
      </c>
      <c r="AA901" s="96">
        <f t="shared" si="647"/>
        <v>0</v>
      </c>
      <c r="AB901" s="96">
        <f t="shared" si="647"/>
        <v>0</v>
      </c>
      <c r="AC901" s="96">
        <f>+AC902+AC913+AC918+AC937+AC940</f>
        <v>0</v>
      </c>
      <c r="AD901" s="96">
        <f t="shared" si="647"/>
        <v>0</v>
      </c>
      <c r="AE901" s="96">
        <f t="shared" si="647"/>
        <v>0</v>
      </c>
      <c r="AF901" s="96">
        <f t="shared" si="647"/>
        <v>0</v>
      </c>
      <c r="AG901" s="96">
        <f t="shared" si="623"/>
        <v>0</v>
      </c>
      <c r="AH901" s="96">
        <f t="shared" si="647"/>
        <v>0</v>
      </c>
      <c r="AI901" s="96">
        <f t="shared" si="647"/>
        <v>0</v>
      </c>
      <c r="AJ901" s="96">
        <f t="shared" si="624"/>
        <v>0</v>
      </c>
      <c r="AK901" s="96">
        <f t="shared" si="647"/>
        <v>0</v>
      </c>
      <c r="AL901" s="96">
        <f t="shared" si="647"/>
        <v>0</v>
      </c>
      <c r="AM901" s="96">
        <f t="shared" si="625"/>
        <v>0</v>
      </c>
      <c r="AN901" s="96">
        <f t="shared" si="647"/>
        <v>0</v>
      </c>
      <c r="AO901" s="96">
        <f t="shared" si="647"/>
        <v>0</v>
      </c>
      <c r="AP901" s="96">
        <f t="shared" si="642"/>
        <v>0</v>
      </c>
      <c r="AQ901" s="96">
        <f t="shared" si="644"/>
        <v>0</v>
      </c>
      <c r="AR901" s="96">
        <f t="shared" si="644"/>
        <v>0</v>
      </c>
      <c r="AS901" s="96">
        <f t="shared" si="627"/>
        <v>0</v>
      </c>
      <c r="AT901" s="96"/>
      <c r="AU901" s="96"/>
      <c r="AV901" s="96"/>
      <c r="AW901" s="96"/>
      <c r="AX901" s="96"/>
      <c r="AY901" s="96"/>
      <c r="AZ901" s="96"/>
      <c r="BA901" s="96"/>
    </row>
    <row r="902" spans="1:53" ht="29.25" hidden="1">
      <c r="B902" s="73" t="str">
        <f t="shared" si="609"/>
        <v>371450005100</v>
      </c>
      <c r="C902" s="99">
        <v>2023</v>
      </c>
      <c r="D902" s="99">
        <v>15</v>
      </c>
      <c r="E902" s="99">
        <v>3</v>
      </c>
      <c r="F902" s="99">
        <v>7</v>
      </c>
      <c r="G902" s="99">
        <v>14</v>
      </c>
      <c r="H902" s="99">
        <v>5000</v>
      </c>
      <c r="I902" s="99">
        <v>5100</v>
      </c>
      <c r="J902" s="99"/>
      <c r="K902" s="100" t="s">
        <v>46</v>
      </c>
      <c r="L902" s="100"/>
      <c r="M902" s="101" t="s">
        <v>131</v>
      </c>
      <c r="N902" s="102">
        <f>+N903+N911</f>
        <v>0</v>
      </c>
      <c r="O902" s="102">
        <f>+O903+O911</f>
        <v>0</v>
      </c>
      <c r="P902" s="102">
        <f t="shared" si="600"/>
        <v>0</v>
      </c>
      <c r="Q902" s="161" t="s">
        <v>46</v>
      </c>
      <c r="R902" s="162"/>
      <c r="S902" s="162"/>
      <c r="T902" s="102">
        <f>+T903+T911</f>
        <v>0</v>
      </c>
      <c r="U902" s="102">
        <f>+U903+U911</f>
        <v>0</v>
      </c>
      <c r="V902" s="102">
        <f>+V903+V911</f>
        <v>0</v>
      </c>
      <c r="W902" s="102">
        <f t="shared" ref="W902:AC902" si="648">+W903+W911</f>
        <v>0</v>
      </c>
      <c r="X902" s="102">
        <f t="shared" si="648"/>
        <v>0</v>
      </c>
      <c r="Y902" s="102">
        <f t="shared" si="648"/>
        <v>0</v>
      </c>
      <c r="Z902" s="102">
        <f t="shared" si="648"/>
        <v>0</v>
      </c>
      <c r="AA902" s="102">
        <f t="shared" si="648"/>
        <v>0</v>
      </c>
      <c r="AB902" s="102">
        <f>+AB903+AB911</f>
        <v>0</v>
      </c>
      <c r="AC902" s="102">
        <f t="shared" si="648"/>
        <v>0</v>
      </c>
      <c r="AD902" s="102">
        <f t="shared" si="622"/>
        <v>0</v>
      </c>
      <c r="AE902" s="102">
        <f t="shared" ref="AE902" si="649">+AE903+AE911</f>
        <v>0</v>
      </c>
      <c r="AF902" s="102">
        <f>+AF903+AF911</f>
        <v>0</v>
      </c>
      <c r="AG902" s="102">
        <f>+AF902+AE902</f>
        <v>0</v>
      </c>
      <c r="AH902" s="102">
        <f t="shared" ref="AH902" si="650">+AH903+AH911</f>
        <v>0</v>
      </c>
      <c r="AI902" s="102">
        <f>+AI903+AI911</f>
        <v>0</v>
      </c>
      <c r="AJ902" s="102">
        <f t="shared" si="624"/>
        <v>0</v>
      </c>
      <c r="AK902" s="102">
        <f>+AK903+AK911</f>
        <v>0</v>
      </c>
      <c r="AL902" s="102">
        <f>+AL903+AL911</f>
        <v>0</v>
      </c>
      <c r="AM902" s="102">
        <f>+AL902+AK902</f>
        <v>0</v>
      </c>
      <c r="AN902" s="102">
        <f>+AN903+AN911</f>
        <v>0</v>
      </c>
      <c r="AO902" s="102">
        <f t="shared" ref="AO902" si="651">+AO903+AO911</f>
        <v>0</v>
      </c>
      <c r="AP902" s="102">
        <f t="shared" si="642"/>
        <v>0</v>
      </c>
      <c r="AQ902" s="102">
        <f t="shared" ref="AQ902:AR902" si="652">+AQ903+AQ911</f>
        <v>0</v>
      </c>
      <c r="AR902" s="102">
        <f t="shared" si="652"/>
        <v>0</v>
      </c>
      <c r="AS902" s="102">
        <f t="shared" si="627"/>
        <v>0</v>
      </c>
      <c r="AT902" s="102"/>
      <c r="AU902" s="102"/>
      <c r="AV902" s="102"/>
      <c r="AW902" s="102"/>
      <c r="AX902" s="102"/>
      <c r="AY902" s="102"/>
      <c r="AZ902" s="102"/>
      <c r="BA902" s="102"/>
    </row>
    <row r="903" spans="1:53" ht="58.5" hidden="1">
      <c r="B903" s="73" t="str">
        <f t="shared" si="609"/>
        <v>371450005100515</v>
      </c>
      <c r="C903" s="105">
        <v>2023</v>
      </c>
      <c r="D903" s="105">
        <v>15</v>
      </c>
      <c r="E903" s="105">
        <v>3</v>
      </c>
      <c r="F903" s="105">
        <v>7</v>
      </c>
      <c r="G903" s="105">
        <v>14</v>
      </c>
      <c r="H903" s="105">
        <v>5000</v>
      </c>
      <c r="I903" s="105">
        <v>5100</v>
      </c>
      <c r="J903" s="105">
        <v>515</v>
      </c>
      <c r="K903" s="106"/>
      <c r="L903" s="106"/>
      <c r="M903" s="199" t="s">
        <v>132</v>
      </c>
      <c r="N903" s="200">
        <f>SUM(N904:N910)</f>
        <v>0</v>
      </c>
      <c r="O903" s="200">
        <f>SUM(O904:O910)</f>
        <v>0</v>
      </c>
      <c r="P903" s="200">
        <f t="shared" si="600"/>
        <v>0</v>
      </c>
      <c r="Q903" s="163" t="s">
        <v>46</v>
      </c>
      <c r="R903" s="164"/>
      <c r="S903" s="164"/>
      <c r="T903" s="200">
        <f>SUM(T904:T910)</f>
        <v>0</v>
      </c>
      <c r="U903" s="200">
        <f>SUM(U904:U910)</f>
        <v>0</v>
      </c>
      <c r="V903" s="200">
        <f t="shared" ref="V903:AO903" si="653">SUM(V904:V910)</f>
        <v>0</v>
      </c>
      <c r="W903" s="200">
        <f t="shared" si="653"/>
        <v>0</v>
      </c>
      <c r="X903" s="200">
        <f t="shared" si="653"/>
        <v>0</v>
      </c>
      <c r="Y903" s="200">
        <f t="shared" si="653"/>
        <v>0</v>
      </c>
      <c r="Z903" s="200">
        <f t="shared" si="653"/>
        <v>0</v>
      </c>
      <c r="AA903" s="200">
        <f t="shared" si="653"/>
        <v>0</v>
      </c>
      <c r="AB903" s="200">
        <f>SUM(AB904:AB910)</f>
        <v>0</v>
      </c>
      <c r="AC903" s="200">
        <f t="shared" si="653"/>
        <v>0</v>
      </c>
      <c r="AD903" s="200">
        <f t="shared" si="653"/>
        <v>0</v>
      </c>
      <c r="AE903" s="200">
        <f t="shared" si="653"/>
        <v>0</v>
      </c>
      <c r="AF903" s="200">
        <f t="shared" si="653"/>
        <v>0</v>
      </c>
      <c r="AG903" s="200">
        <f t="shared" si="623"/>
        <v>0</v>
      </c>
      <c r="AH903" s="200">
        <f t="shared" si="653"/>
        <v>0</v>
      </c>
      <c r="AI903" s="200">
        <f t="shared" si="653"/>
        <v>0</v>
      </c>
      <c r="AJ903" s="200">
        <f t="shared" si="624"/>
        <v>0</v>
      </c>
      <c r="AK903" s="200">
        <f t="shared" si="653"/>
        <v>0</v>
      </c>
      <c r="AL903" s="200">
        <f t="shared" si="653"/>
        <v>0</v>
      </c>
      <c r="AM903" s="200">
        <f>+AL903+AK903</f>
        <v>0</v>
      </c>
      <c r="AN903" s="200">
        <f t="shared" si="653"/>
        <v>0</v>
      </c>
      <c r="AO903" s="200">
        <f t="shared" si="653"/>
        <v>0</v>
      </c>
      <c r="AP903" s="200">
        <f t="shared" si="642"/>
        <v>0</v>
      </c>
      <c r="AQ903" s="200">
        <f t="shared" ref="AQ903:AR934" si="654">AB903-AE903-AH903-AK903-AN903</f>
        <v>0</v>
      </c>
      <c r="AR903" s="200">
        <f t="shared" si="654"/>
        <v>0</v>
      </c>
      <c r="AS903" s="200">
        <f t="shared" si="627"/>
        <v>0</v>
      </c>
      <c r="AT903" s="200"/>
      <c r="AU903" s="200"/>
      <c r="AV903" s="200"/>
      <c r="AW903" s="200"/>
      <c r="AX903" s="200"/>
      <c r="AY903" s="200"/>
      <c r="AZ903" s="200"/>
      <c r="BA903" s="200"/>
    </row>
    <row r="904" spans="1:53" ht="29.25" hidden="1">
      <c r="B904" s="73" t="str">
        <f t="shared" si="609"/>
        <v>3714500051005151</v>
      </c>
      <c r="C904" s="111">
        <v>2023</v>
      </c>
      <c r="D904" s="111">
        <v>15</v>
      </c>
      <c r="E904" s="111">
        <v>3</v>
      </c>
      <c r="F904" s="111">
        <v>7</v>
      </c>
      <c r="G904" s="111">
        <v>14</v>
      </c>
      <c r="H904" s="111">
        <v>5000</v>
      </c>
      <c r="I904" s="111">
        <v>5100</v>
      </c>
      <c r="J904" s="111">
        <v>515</v>
      </c>
      <c r="K904" s="112">
        <v>1</v>
      </c>
      <c r="L904" s="112"/>
      <c r="M904" s="113" t="s">
        <v>179</v>
      </c>
      <c r="N904" s="114">
        <f>IFERROR(VLOOKUP($B904,[5]MEX!$B$51:$S$1084,13,0),0)</f>
        <v>0</v>
      </c>
      <c r="O904" s="114">
        <f>IFERROR(VLOOKUP($B904,[5]MEX!$B$51:$S$1084,14,0),0)</f>
        <v>0</v>
      </c>
      <c r="P904" s="114">
        <f t="shared" si="600"/>
        <v>0</v>
      </c>
      <c r="Q904" s="158" t="s">
        <v>60</v>
      </c>
      <c r="R904" s="116">
        <f>IFERROR(VLOOKUP($B904,[5]MEX!$B$51:$S$1084,17,0),0)</f>
        <v>0</v>
      </c>
      <c r="S904" s="116">
        <f>IFERROR(VLOOKUP($B904,[5]MEX!$B$51:$S$1084,18,0),0)</f>
        <v>0</v>
      </c>
      <c r="T904" s="114">
        <v>0</v>
      </c>
      <c r="U904" s="114">
        <v>0</v>
      </c>
      <c r="V904" s="114">
        <v>0</v>
      </c>
      <c r="W904" s="114">
        <v>0</v>
      </c>
      <c r="X904" s="114">
        <v>0</v>
      </c>
      <c r="Y904" s="114">
        <v>0</v>
      </c>
      <c r="Z904" s="114">
        <v>0</v>
      </c>
      <c r="AA904" s="114">
        <v>0</v>
      </c>
      <c r="AB904" s="114">
        <f t="shared" ref="AB904:AC910" si="655">N904+T904-X904</f>
        <v>0</v>
      </c>
      <c r="AC904" s="114">
        <f t="shared" si="655"/>
        <v>0</v>
      </c>
      <c r="AD904" s="114">
        <f t="shared" si="622"/>
        <v>0</v>
      </c>
      <c r="AE904" s="114">
        <v>0</v>
      </c>
      <c r="AF904" s="114">
        <v>0</v>
      </c>
      <c r="AG904" s="114">
        <f t="shared" si="623"/>
        <v>0</v>
      </c>
      <c r="AH904" s="114">
        <v>0</v>
      </c>
      <c r="AI904" s="114">
        <v>0</v>
      </c>
      <c r="AJ904" s="114">
        <f t="shared" si="624"/>
        <v>0</v>
      </c>
      <c r="AK904" s="114">
        <v>0</v>
      </c>
      <c r="AL904" s="114">
        <v>0</v>
      </c>
      <c r="AM904" s="114">
        <f t="shared" si="625"/>
        <v>0</v>
      </c>
      <c r="AN904" s="114">
        <v>0</v>
      </c>
      <c r="AO904" s="114">
        <v>0</v>
      </c>
      <c r="AP904" s="114">
        <f t="shared" si="642"/>
        <v>0</v>
      </c>
      <c r="AQ904" s="114">
        <f t="shared" si="654"/>
        <v>0</v>
      </c>
      <c r="AR904" s="114">
        <f t="shared" si="654"/>
        <v>0</v>
      </c>
      <c r="AS904" s="114">
        <f t="shared" si="627"/>
        <v>0</v>
      </c>
      <c r="AT904" s="114">
        <f t="shared" si="646"/>
        <v>0</v>
      </c>
      <c r="AU904" s="114">
        <f t="shared" si="646"/>
        <v>0</v>
      </c>
      <c r="AV904" s="114">
        <v>0</v>
      </c>
      <c r="AW904" s="114">
        <v>0</v>
      </c>
      <c r="AX904" s="114">
        <v>0</v>
      </c>
      <c r="AY904" s="114">
        <v>0</v>
      </c>
      <c r="AZ904" s="114">
        <f>AT904-AV904-AX904</f>
        <v>0</v>
      </c>
      <c r="BA904" s="114">
        <f t="shared" si="640"/>
        <v>0</v>
      </c>
    </row>
    <row r="905" spans="1:53" ht="29.25" hidden="1">
      <c r="B905" s="73" t="str">
        <f t="shared" si="609"/>
        <v>3714500051005152</v>
      </c>
      <c r="C905" s="111">
        <v>2023</v>
      </c>
      <c r="D905" s="111">
        <v>15</v>
      </c>
      <c r="E905" s="111">
        <v>3</v>
      </c>
      <c r="F905" s="111">
        <v>7</v>
      </c>
      <c r="G905" s="111">
        <v>14</v>
      </c>
      <c r="H905" s="111">
        <v>5000</v>
      </c>
      <c r="I905" s="111">
        <v>5100</v>
      </c>
      <c r="J905" s="111">
        <v>515</v>
      </c>
      <c r="K905" s="112">
        <v>2</v>
      </c>
      <c r="L905" s="112"/>
      <c r="M905" s="113" t="s">
        <v>289</v>
      </c>
      <c r="N905" s="114">
        <f>IFERROR(VLOOKUP($B905,[5]MEX!$B$51:$S$1084,13,0),0)</f>
        <v>0</v>
      </c>
      <c r="O905" s="114">
        <f>IFERROR(VLOOKUP($B905,[5]MEX!$B$51:$S$1084,14,0),0)</f>
        <v>0</v>
      </c>
      <c r="P905" s="114">
        <f t="shared" si="600"/>
        <v>0</v>
      </c>
      <c r="Q905" s="158" t="s">
        <v>60</v>
      </c>
      <c r="R905" s="116">
        <f>IFERROR(VLOOKUP($B905,[5]MEX!$B$51:$S$1084,17,0),0)</f>
        <v>0</v>
      </c>
      <c r="S905" s="116">
        <f>IFERROR(VLOOKUP($B905,[5]MEX!$B$51:$S$1084,18,0),0)</f>
        <v>0</v>
      </c>
      <c r="T905" s="114">
        <v>0</v>
      </c>
      <c r="U905" s="114">
        <v>0</v>
      </c>
      <c r="V905" s="114">
        <v>0</v>
      </c>
      <c r="W905" s="114">
        <v>0</v>
      </c>
      <c r="X905" s="114">
        <v>0</v>
      </c>
      <c r="Y905" s="114">
        <v>0</v>
      </c>
      <c r="Z905" s="114">
        <v>0</v>
      </c>
      <c r="AA905" s="114">
        <v>0</v>
      </c>
      <c r="AB905" s="114">
        <f t="shared" si="655"/>
        <v>0</v>
      </c>
      <c r="AC905" s="114">
        <f t="shared" si="655"/>
        <v>0</v>
      </c>
      <c r="AD905" s="114">
        <f t="shared" si="622"/>
        <v>0</v>
      </c>
      <c r="AE905" s="114">
        <v>0</v>
      </c>
      <c r="AF905" s="114">
        <v>0</v>
      </c>
      <c r="AG905" s="114">
        <f t="shared" si="623"/>
        <v>0</v>
      </c>
      <c r="AH905" s="114">
        <v>0</v>
      </c>
      <c r="AI905" s="114">
        <v>0</v>
      </c>
      <c r="AJ905" s="114">
        <f t="shared" si="624"/>
        <v>0</v>
      </c>
      <c r="AK905" s="114">
        <v>0</v>
      </c>
      <c r="AL905" s="114">
        <v>0</v>
      </c>
      <c r="AM905" s="114">
        <f t="shared" si="625"/>
        <v>0</v>
      </c>
      <c r="AN905" s="114">
        <v>0</v>
      </c>
      <c r="AO905" s="114">
        <v>0</v>
      </c>
      <c r="AP905" s="114">
        <f t="shared" si="642"/>
        <v>0</v>
      </c>
      <c r="AQ905" s="114">
        <f t="shared" si="654"/>
        <v>0</v>
      </c>
      <c r="AR905" s="114">
        <f t="shared" si="654"/>
        <v>0</v>
      </c>
      <c r="AS905" s="114">
        <f t="shared" si="627"/>
        <v>0</v>
      </c>
      <c r="AT905" s="114">
        <f t="shared" si="646"/>
        <v>0</v>
      </c>
      <c r="AU905" s="114">
        <f t="shared" si="646"/>
        <v>0</v>
      </c>
      <c r="AV905" s="114">
        <v>0</v>
      </c>
      <c r="AW905" s="114">
        <v>0</v>
      </c>
      <c r="AX905" s="114">
        <v>0</v>
      </c>
      <c r="AY905" s="114">
        <v>0</v>
      </c>
      <c r="AZ905" s="114">
        <f t="shared" si="640"/>
        <v>0</v>
      </c>
      <c r="BA905" s="114">
        <f t="shared" si="640"/>
        <v>0</v>
      </c>
    </row>
    <row r="906" spans="1:53" ht="29.25" hidden="1">
      <c r="B906" s="73" t="str">
        <f t="shared" si="609"/>
        <v>3714500051005153</v>
      </c>
      <c r="C906" s="111">
        <v>2023</v>
      </c>
      <c r="D906" s="111">
        <v>15</v>
      </c>
      <c r="E906" s="111">
        <v>3</v>
      </c>
      <c r="F906" s="111">
        <v>7</v>
      </c>
      <c r="G906" s="111">
        <v>14</v>
      </c>
      <c r="H906" s="111">
        <v>5000</v>
      </c>
      <c r="I906" s="111">
        <v>5100</v>
      </c>
      <c r="J906" s="111">
        <v>515</v>
      </c>
      <c r="K906" s="112">
        <v>3</v>
      </c>
      <c r="L906" s="112"/>
      <c r="M906" s="113" t="s">
        <v>595</v>
      </c>
      <c r="N906" s="114">
        <f>IFERROR(VLOOKUP($B906,[5]MEX!$B$51:$S$1084,13,0),0)</f>
        <v>0</v>
      </c>
      <c r="O906" s="114">
        <f>IFERROR(VLOOKUP($B906,[5]MEX!$B$51:$S$1084,14,0),0)</f>
        <v>0</v>
      </c>
      <c r="P906" s="114">
        <f t="shared" si="600"/>
        <v>0</v>
      </c>
      <c r="Q906" s="158" t="s">
        <v>60</v>
      </c>
      <c r="R906" s="116">
        <f>IFERROR(VLOOKUP($B906,[5]MEX!$B$51:$S$1084,17,0),0)</f>
        <v>0</v>
      </c>
      <c r="S906" s="116">
        <f>IFERROR(VLOOKUP($B906,[5]MEX!$B$51:$S$1084,18,0),0)</f>
        <v>0</v>
      </c>
      <c r="T906" s="114">
        <v>0</v>
      </c>
      <c r="U906" s="114">
        <v>0</v>
      </c>
      <c r="V906" s="114">
        <v>0</v>
      </c>
      <c r="W906" s="114">
        <v>0</v>
      </c>
      <c r="X906" s="114">
        <v>0</v>
      </c>
      <c r="Y906" s="114">
        <v>0</v>
      </c>
      <c r="Z906" s="114">
        <v>0</v>
      </c>
      <c r="AA906" s="114">
        <v>0</v>
      </c>
      <c r="AB906" s="114">
        <f t="shared" si="655"/>
        <v>0</v>
      </c>
      <c r="AC906" s="114">
        <f t="shared" si="655"/>
        <v>0</v>
      </c>
      <c r="AD906" s="114">
        <f t="shared" si="622"/>
        <v>0</v>
      </c>
      <c r="AE906" s="114">
        <v>0</v>
      </c>
      <c r="AF906" s="114">
        <v>0</v>
      </c>
      <c r="AG906" s="114">
        <f t="shared" si="623"/>
        <v>0</v>
      </c>
      <c r="AH906" s="114">
        <v>0</v>
      </c>
      <c r="AI906" s="114">
        <v>0</v>
      </c>
      <c r="AJ906" s="114">
        <f t="shared" si="624"/>
        <v>0</v>
      </c>
      <c r="AK906" s="114">
        <v>0</v>
      </c>
      <c r="AL906" s="114">
        <v>0</v>
      </c>
      <c r="AM906" s="114">
        <f t="shared" si="625"/>
        <v>0</v>
      </c>
      <c r="AN906" s="114">
        <v>0</v>
      </c>
      <c r="AO906" s="114">
        <v>0</v>
      </c>
      <c r="AP906" s="114">
        <f t="shared" si="642"/>
        <v>0</v>
      </c>
      <c r="AQ906" s="114">
        <f t="shared" si="654"/>
        <v>0</v>
      </c>
      <c r="AR906" s="114">
        <f t="shared" si="654"/>
        <v>0</v>
      </c>
      <c r="AS906" s="114">
        <f t="shared" si="627"/>
        <v>0</v>
      </c>
      <c r="AT906" s="114">
        <f t="shared" si="646"/>
        <v>0</v>
      </c>
      <c r="AU906" s="114">
        <f t="shared" si="646"/>
        <v>0</v>
      </c>
      <c r="AV906" s="114">
        <v>0</v>
      </c>
      <c r="AW906" s="114">
        <v>0</v>
      </c>
      <c r="AX906" s="114">
        <v>0</v>
      </c>
      <c r="AY906" s="114">
        <v>0</v>
      </c>
      <c r="AZ906" s="114">
        <f t="shared" si="640"/>
        <v>0</v>
      </c>
      <c r="BA906" s="114">
        <f t="shared" si="640"/>
        <v>0</v>
      </c>
    </row>
    <row r="907" spans="1:53" ht="29.25" hidden="1">
      <c r="B907" s="73" t="str">
        <f t="shared" si="609"/>
        <v>3714500051005154</v>
      </c>
      <c r="C907" s="111">
        <v>2023</v>
      </c>
      <c r="D907" s="111">
        <v>15</v>
      </c>
      <c r="E907" s="111">
        <v>3</v>
      </c>
      <c r="F907" s="111">
        <v>7</v>
      </c>
      <c r="G907" s="111">
        <v>14</v>
      </c>
      <c r="H907" s="111">
        <v>5000</v>
      </c>
      <c r="I907" s="111">
        <v>5100</v>
      </c>
      <c r="J907" s="111">
        <v>515</v>
      </c>
      <c r="K907" s="112">
        <v>4</v>
      </c>
      <c r="L907" s="112"/>
      <c r="M907" s="113" t="s">
        <v>308</v>
      </c>
      <c r="N907" s="114">
        <f>IFERROR(VLOOKUP($B907,[5]MEX!$B$51:$S$1084,13,0),0)</f>
        <v>0</v>
      </c>
      <c r="O907" s="114">
        <f>IFERROR(VLOOKUP($B907,[5]MEX!$B$51:$S$1084,14,0),0)</f>
        <v>0</v>
      </c>
      <c r="P907" s="114">
        <f t="shared" si="600"/>
        <v>0</v>
      </c>
      <c r="Q907" s="158" t="s">
        <v>60</v>
      </c>
      <c r="R907" s="116">
        <f>IFERROR(VLOOKUP($B907,[5]MEX!$B$51:$S$1084,17,0),0)</f>
        <v>0</v>
      </c>
      <c r="S907" s="116">
        <f>IFERROR(VLOOKUP($B907,[5]MEX!$B$51:$S$1084,18,0),0)</f>
        <v>0</v>
      </c>
      <c r="T907" s="114">
        <v>0</v>
      </c>
      <c r="U907" s="114">
        <v>0</v>
      </c>
      <c r="V907" s="114">
        <v>0</v>
      </c>
      <c r="W907" s="114">
        <v>0</v>
      </c>
      <c r="X907" s="114">
        <v>0</v>
      </c>
      <c r="Y907" s="114">
        <v>0</v>
      </c>
      <c r="Z907" s="114">
        <v>0</v>
      </c>
      <c r="AA907" s="114">
        <v>0</v>
      </c>
      <c r="AB907" s="114">
        <f t="shared" si="655"/>
        <v>0</v>
      </c>
      <c r="AC907" s="114">
        <f t="shared" si="655"/>
        <v>0</v>
      </c>
      <c r="AD907" s="114">
        <f t="shared" si="622"/>
        <v>0</v>
      </c>
      <c r="AE907" s="114">
        <v>0</v>
      </c>
      <c r="AF907" s="114">
        <v>0</v>
      </c>
      <c r="AG907" s="114">
        <f t="shared" si="623"/>
        <v>0</v>
      </c>
      <c r="AH907" s="114">
        <v>0</v>
      </c>
      <c r="AI907" s="114">
        <v>0</v>
      </c>
      <c r="AJ907" s="114">
        <f t="shared" si="624"/>
        <v>0</v>
      </c>
      <c r="AK907" s="114">
        <v>0</v>
      </c>
      <c r="AL907" s="114">
        <v>0</v>
      </c>
      <c r="AM907" s="114">
        <f t="shared" si="625"/>
        <v>0</v>
      </c>
      <c r="AN907" s="114">
        <v>0</v>
      </c>
      <c r="AO907" s="114">
        <v>0</v>
      </c>
      <c r="AP907" s="114">
        <f t="shared" si="642"/>
        <v>0</v>
      </c>
      <c r="AQ907" s="114">
        <f t="shared" si="654"/>
        <v>0</v>
      </c>
      <c r="AR907" s="114">
        <f t="shared" si="654"/>
        <v>0</v>
      </c>
      <c r="AS907" s="114">
        <f t="shared" si="627"/>
        <v>0</v>
      </c>
      <c r="AT907" s="114">
        <f t="shared" si="646"/>
        <v>0</v>
      </c>
      <c r="AU907" s="114">
        <f t="shared" si="646"/>
        <v>0</v>
      </c>
      <c r="AV907" s="114">
        <v>0</v>
      </c>
      <c r="AW907" s="114">
        <v>0</v>
      </c>
      <c r="AX907" s="114">
        <v>0</v>
      </c>
      <c r="AY907" s="114">
        <v>0</v>
      </c>
      <c r="AZ907" s="114">
        <f t="shared" si="640"/>
        <v>0</v>
      </c>
      <c r="BA907" s="114">
        <f t="shared" si="640"/>
        <v>0</v>
      </c>
    </row>
    <row r="908" spans="1:53" ht="29.25" hidden="1">
      <c r="B908" s="73" t="str">
        <f t="shared" si="609"/>
        <v>3714500051005155</v>
      </c>
      <c r="C908" s="111">
        <v>2023</v>
      </c>
      <c r="D908" s="111">
        <v>15</v>
      </c>
      <c r="E908" s="111">
        <v>3</v>
      </c>
      <c r="F908" s="111">
        <v>7</v>
      </c>
      <c r="G908" s="111">
        <v>14</v>
      </c>
      <c r="H908" s="111">
        <v>5000</v>
      </c>
      <c r="I908" s="111">
        <v>5100</v>
      </c>
      <c r="J908" s="111">
        <v>515</v>
      </c>
      <c r="K908" s="112">
        <v>5</v>
      </c>
      <c r="L908" s="112"/>
      <c r="M908" s="113" t="s">
        <v>599</v>
      </c>
      <c r="N908" s="114">
        <f>IFERROR(VLOOKUP($B908,[5]MEX!$B$51:$S$1084,13,0),0)</f>
        <v>0</v>
      </c>
      <c r="O908" s="114">
        <f>IFERROR(VLOOKUP($B908,[5]MEX!$B$51:$S$1084,14,0),0)</f>
        <v>0</v>
      </c>
      <c r="P908" s="114">
        <f t="shared" si="600"/>
        <v>0</v>
      </c>
      <c r="Q908" s="158" t="s">
        <v>60</v>
      </c>
      <c r="R908" s="116">
        <f>IFERROR(VLOOKUP($B908,[5]MEX!$B$51:$S$1084,17,0),0)</f>
        <v>0</v>
      </c>
      <c r="S908" s="116">
        <f>IFERROR(VLOOKUP($B908,[5]MEX!$B$51:$S$1084,18,0),0)</f>
        <v>0</v>
      </c>
      <c r="T908" s="114">
        <v>0</v>
      </c>
      <c r="U908" s="114">
        <v>0</v>
      </c>
      <c r="V908" s="114">
        <v>0</v>
      </c>
      <c r="W908" s="114">
        <v>0</v>
      </c>
      <c r="X908" s="114">
        <v>0</v>
      </c>
      <c r="Y908" s="114">
        <v>0</v>
      </c>
      <c r="Z908" s="114">
        <v>0</v>
      </c>
      <c r="AA908" s="114">
        <v>0</v>
      </c>
      <c r="AB908" s="114">
        <f t="shared" si="655"/>
        <v>0</v>
      </c>
      <c r="AC908" s="114">
        <f t="shared" si="655"/>
        <v>0</v>
      </c>
      <c r="AD908" s="114">
        <f t="shared" si="622"/>
        <v>0</v>
      </c>
      <c r="AE908" s="114">
        <v>0</v>
      </c>
      <c r="AF908" s="114">
        <v>0</v>
      </c>
      <c r="AG908" s="114">
        <f t="shared" si="623"/>
        <v>0</v>
      </c>
      <c r="AH908" s="114">
        <v>0</v>
      </c>
      <c r="AI908" s="114">
        <v>0</v>
      </c>
      <c r="AJ908" s="114">
        <f t="shared" si="624"/>
        <v>0</v>
      </c>
      <c r="AK908" s="114">
        <v>0</v>
      </c>
      <c r="AL908" s="114">
        <v>0</v>
      </c>
      <c r="AM908" s="114">
        <f t="shared" si="625"/>
        <v>0</v>
      </c>
      <c r="AN908" s="114">
        <v>0</v>
      </c>
      <c r="AO908" s="114">
        <v>0</v>
      </c>
      <c r="AP908" s="114">
        <f t="shared" si="642"/>
        <v>0</v>
      </c>
      <c r="AQ908" s="114">
        <f t="shared" si="654"/>
        <v>0</v>
      </c>
      <c r="AR908" s="114">
        <f t="shared" si="654"/>
        <v>0</v>
      </c>
      <c r="AS908" s="114">
        <f t="shared" si="627"/>
        <v>0</v>
      </c>
      <c r="AT908" s="114">
        <f t="shared" si="646"/>
        <v>0</v>
      </c>
      <c r="AU908" s="114">
        <f t="shared" si="646"/>
        <v>0</v>
      </c>
      <c r="AV908" s="114">
        <v>0</v>
      </c>
      <c r="AW908" s="114">
        <v>0</v>
      </c>
      <c r="AX908" s="114">
        <v>0</v>
      </c>
      <c r="AY908" s="114">
        <v>0</v>
      </c>
      <c r="AZ908" s="114">
        <f t="shared" si="640"/>
        <v>0</v>
      </c>
      <c r="BA908" s="114">
        <f t="shared" si="640"/>
        <v>0</v>
      </c>
    </row>
    <row r="909" spans="1:53" ht="29.25" hidden="1">
      <c r="B909" s="73" t="str">
        <f t="shared" si="609"/>
        <v>3714500051005156</v>
      </c>
      <c r="C909" s="111">
        <v>2023</v>
      </c>
      <c r="D909" s="111">
        <v>15</v>
      </c>
      <c r="E909" s="111">
        <v>3</v>
      </c>
      <c r="F909" s="111">
        <v>7</v>
      </c>
      <c r="G909" s="111">
        <v>14</v>
      </c>
      <c r="H909" s="111">
        <v>5000</v>
      </c>
      <c r="I909" s="111">
        <v>5100</v>
      </c>
      <c r="J909" s="111">
        <v>515</v>
      </c>
      <c r="K909" s="112">
        <v>6</v>
      </c>
      <c r="L909" s="112"/>
      <c r="M909" s="113" t="s">
        <v>604</v>
      </c>
      <c r="N909" s="114">
        <f>IFERROR(VLOOKUP($B909,[5]MEX!$B$51:$S$1084,13,0),0)</f>
        <v>0</v>
      </c>
      <c r="O909" s="114">
        <f>IFERROR(VLOOKUP($B909,[5]MEX!$B$51:$S$1084,14,0),0)</f>
        <v>0</v>
      </c>
      <c r="P909" s="114">
        <f t="shared" si="600"/>
        <v>0</v>
      </c>
      <c r="Q909" s="158" t="s">
        <v>60</v>
      </c>
      <c r="R909" s="116">
        <f>IFERROR(VLOOKUP($B909,[5]MEX!$B$51:$S$1084,17,0),0)</f>
        <v>0</v>
      </c>
      <c r="S909" s="116">
        <f>IFERROR(VLOOKUP($B909,[5]MEX!$B$51:$S$1084,18,0),0)</f>
        <v>0</v>
      </c>
      <c r="T909" s="114">
        <v>0</v>
      </c>
      <c r="U909" s="114">
        <v>0</v>
      </c>
      <c r="V909" s="114">
        <v>0</v>
      </c>
      <c r="W909" s="114">
        <v>0</v>
      </c>
      <c r="X909" s="114">
        <v>0</v>
      </c>
      <c r="Y909" s="114">
        <v>0</v>
      </c>
      <c r="Z909" s="114">
        <v>0</v>
      </c>
      <c r="AA909" s="114">
        <v>0</v>
      </c>
      <c r="AB909" s="114">
        <f t="shared" si="655"/>
        <v>0</v>
      </c>
      <c r="AC909" s="114">
        <f t="shared" si="655"/>
        <v>0</v>
      </c>
      <c r="AD909" s="114">
        <f t="shared" si="622"/>
        <v>0</v>
      </c>
      <c r="AE909" s="114">
        <v>0</v>
      </c>
      <c r="AF909" s="114">
        <v>0</v>
      </c>
      <c r="AG909" s="114">
        <f t="shared" si="623"/>
        <v>0</v>
      </c>
      <c r="AH909" s="114">
        <v>0</v>
      </c>
      <c r="AI909" s="114">
        <v>0</v>
      </c>
      <c r="AJ909" s="114">
        <f t="shared" si="624"/>
        <v>0</v>
      </c>
      <c r="AK909" s="114">
        <v>0</v>
      </c>
      <c r="AL909" s="114">
        <v>0</v>
      </c>
      <c r="AM909" s="114">
        <f t="shared" si="625"/>
        <v>0</v>
      </c>
      <c r="AN909" s="114">
        <v>0</v>
      </c>
      <c r="AO909" s="114">
        <v>0</v>
      </c>
      <c r="AP909" s="114">
        <f t="shared" si="642"/>
        <v>0</v>
      </c>
      <c r="AQ909" s="114">
        <f t="shared" si="654"/>
        <v>0</v>
      </c>
      <c r="AR909" s="114">
        <f t="shared" si="654"/>
        <v>0</v>
      </c>
      <c r="AS909" s="114">
        <f t="shared" si="627"/>
        <v>0</v>
      </c>
      <c r="AT909" s="114">
        <f t="shared" si="646"/>
        <v>0</v>
      </c>
      <c r="AU909" s="114">
        <f t="shared" si="646"/>
        <v>0</v>
      </c>
      <c r="AV909" s="114">
        <v>0</v>
      </c>
      <c r="AW909" s="114">
        <v>0</v>
      </c>
      <c r="AX909" s="114">
        <v>0</v>
      </c>
      <c r="AY909" s="114">
        <v>0</v>
      </c>
      <c r="AZ909" s="114">
        <f t="shared" si="640"/>
        <v>0</v>
      </c>
      <c r="BA909" s="114">
        <f t="shared" si="640"/>
        <v>0</v>
      </c>
    </row>
    <row r="910" spans="1:53" ht="29.25" hidden="1">
      <c r="B910" s="73" t="str">
        <f t="shared" si="609"/>
        <v>3714500051005157</v>
      </c>
      <c r="C910" s="111">
        <v>2023</v>
      </c>
      <c r="D910" s="111">
        <v>15</v>
      </c>
      <c r="E910" s="111">
        <v>3</v>
      </c>
      <c r="F910" s="111">
        <v>7</v>
      </c>
      <c r="G910" s="111">
        <v>14</v>
      </c>
      <c r="H910" s="111">
        <v>5000</v>
      </c>
      <c r="I910" s="111">
        <v>5100</v>
      </c>
      <c r="J910" s="111">
        <v>515</v>
      </c>
      <c r="K910" s="112">
        <v>7</v>
      </c>
      <c r="L910" s="112"/>
      <c r="M910" s="113" t="s">
        <v>192</v>
      </c>
      <c r="N910" s="114">
        <f>IFERROR(VLOOKUP($B910,[5]MEX!$B$51:$S$1084,13,0),0)</f>
        <v>0</v>
      </c>
      <c r="O910" s="114">
        <f>IFERROR(VLOOKUP($B910,[5]MEX!$B$51:$S$1084,14,0),0)</f>
        <v>0</v>
      </c>
      <c r="P910" s="114">
        <f t="shared" ref="P910:P975" si="656">+O910+N910</f>
        <v>0</v>
      </c>
      <c r="Q910" s="158" t="s">
        <v>60</v>
      </c>
      <c r="R910" s="116">
        <f>IFERROR(VLOOKUP($B910,[5]MEX!$B$51:$S$1084,17,0),0)</f>
        <v>0</v>
      </c>
      <c r="S910" s="116">
        <f>IFERROR(VLOOKUP($B910,[5]MEX!$B$51:$S$1084,18,0),0)</f>
        <v>0</v>
      </c>
      <c r="T910" s="114">
        <v>0</v>
      </c>
      <c r="U910" s="114">
        <v>0</v>
      </c>
      <c r="V910" s="114">
        <v>0</v>
      </c>
      <c r="W910" s="114">
        <v>0</v>
      </c>
      <c r="X910" s="114">
        <v>0</v>
      </c>
      <c r="Y910" s="114">
        <v>0</v>
      </c>
      <c r="Z910" s="114">
        <v>0</v>
      </c>
      <c r="AA910" s="114">
        <v>0</v>
      </c>
      <c r="AB910" s="114">
        <f t="shared" si="655"/>
        <v>0</v>
      </c>
      <c r="AC910" s="114">
        <f t="shared" si="655"/>
        <v>0</v>
      </c>
      <c r="AD910" s="114">
        <f t="shared" si="622"/>
        <v>0</v>
      </c>
      <c r="AE910" s="114">
        <v>0</v>
      </c>
      <c r="AF910" s="114">
        <v>0</v>
      </c>
      <c r="AG910" s="114">
        <f t="shared" si="623"/>
        <v>0</v>
      </c>
      <c r="AH910" s="114">
        <v>0</v>
      </c>
      <c r="AI910" s="114">
        <v>0</v>
      </c>
      <c r="AJ910" s="114">
        <f t="shared" si="624"/>
        <v>0</v>
      </c>
      <c r="AK910" s="114">
        <v>0</v>
      </c>
      <c r="AL910" s="114">
        <v>0</v>
      </c>
      <c r="AM910" s="114">
        <f t="shared" si="625"/>
        <v>0</v>
      </c>
      <c r="AN910" s="114">
        <v>0</v>
      </c>
      <c r="AO910" s="114">
        <v>0</v>
      </c>
      <c r="AP910" s="114">
        <f t="shared" si="642"/>
        <v>0</v>
      </c>
      <c r="AQ910" s="114">
        <f t="shared" si="654"/>
        <v>0</v>
      </c>
      <c r="AR910" s="114">
        <f t="shared" si="654"/>
        <v>0</v>
      </c>
      <c r="AS910" s="114">
        <f t="shared" si="627"/>
        <v>0</v>
      </c>
      <c r="AT910" s="114">
        <f t="shared" si="646"/>
        <v>0</v>
      </c>
      <c r="AU910" s="114">
        <f t="shared" si="646"/>
        <v>0</v>
      </c>
      <c r="AV910" s="114">
        <v>0</v>
      </c>
      <c r="AW910" s="114">
        <v>0</v>
      </c>
      <c r="AX910" s="114">
        <v>0</v>
      </c>
      <c r="AY910" s="114">
        <v>0</v>
      </c>
      <c r="AZ910" s="114">
        <f t="shared" si="640"/>
        <v>0</v>
      </c>
      <c r="BA910" s="114">
        <f t="shared" si="640"/>
        <v>0</v>
      </c>
    </row>
    <row r="911" spans="1:53" ht="29.25" hidden="1">
      <c r="B911" s="73" t="str">
        <f>+CONCATENATE(E911,F911,G911,H911,I911,J911,K911,L911)</f>
        <v>371450005100519</v>
      </c>
      <c r="C911" s="105">
        <v>2023</v>
      </c>
      <c r="D911" s="105">
        <v>15</v>
      </c>
      <c r="E911" s="105">
        <v>3</v>
      </c>
      <c r="F911" s="105">
        <v>7</v>
      </c>
      <c r="G911" s="105">
        <v>14</v>
      </c>
      <c r="H911" s="105">
        <v>5000</v>
      </c>
      <c r="I911" s="105">
        <v>5100</v>
      </c>
      <c r="J911" s="105">
        <v>519</v>
      </c>
      <c r="K911" s="106"/>
      <c r="L911" s="106"/>
      <c r="M911" s="199" t="s">
        <v>193</v>
      </c>
      <c r="N911" s="200">
        <f>SUM(N912)</f>
        <v>0</v>
      </c>
      <c r="O911" s="200">
        <f>SUM(O912)</f>
        <v>0</v>
      </c>
      <c r="P911" s="200">
        <f t="shared" si="656"/>
        <v>0</v>
      </c>
      <c r="Q911" s="163" t="s">
        <v>46</v>
      </c>
      <c r="R911" s="164"/>
      <c r="S911" s="164"/>
      <c r="T911" s="200">
        <f>+T912</f>
        <v>0</v>
      </c>
      <c r="U911" s="200">
        <f>+U912</f>
        <v>0</v>
      </c>
      <c r="V911" s="200">
        <f t="shared" ref="V911:AO911" si="657">+V912</f>
        <v>0</v>
      </c>
      <c r="W911" s="200">
        <f t="shared" si="657"/>
        <v>0</v>
      </c>
      <c r="X911" s="200">
        <f t="shared" si="657"/>
        <v>0</v>
      </c>
      <c r="Y911" s="200">
        <f t="shared" si="657"/>
        <v>0</v>
      </c>
      <c r="Z911" s="200">
        <f t="shared" si="657"/>
        <v>0</v>
      </c>
      <c r="AA911" s="200">
        <f t="shared" si="657"/>
        <v>0</v>
      </c>
      <c r="AB911" s="200">
        <f t="shared" si="657"/>
        <v>0</v>
      </c>
      <c r="AC911" s="200">
        <f t="shared" si="657"/>
        <v>0</v>
      </c>
      <c r="AD911" s="200">
        <f t="shared" si="657"/>
        <v>0</v>
      </c>
      <c r="AE911" s="200">
        <f t="shared" si="657"/>
        <v>0</v>
      </c>
      <c r="AF911" s="200">
        <f t="shared" si="657"/>
        <v>0</v>
      </c>
      <c r="AG911" s="200">
        <f t="shared" si="623"/>
        <v>0</v>
      </c>
      <c r="AH911" s="200">
        <f t="shared" si="657"/>
        <v>0</v>
      </c>
      <c r="AI911" s="200">
        <f t="shared" si="657"/>
        <v>0</v>
      </c>
      <c r="AJ911" s="200">
        <f t="shared" si="624"/>
        <v>0</v>
      </c>
      <c r="AK911" s="200">
        <f t="shared" si="657"/>
        <v>0</v>
      </c>
      <c r="AL911" s="200">
        <f t="shared" si="657"/>
        <v>0</v>
      </c>
      <c r="AM911" s="200">
        <f t="shared" si="625"/>
        <v>0</v>
      </c>
      <c r="AN911" s="200">
        <f t="shared" si="657"/>
        <v>0</v>
      </c>
      <c r="AO911" s="200">
        <f t="shared" si="657"/>
        <v>0</v>
      </c>
      <c r="AP911" s="200">
        <f t="shared" si="642"/>
        <v>0</v>
      </c>
      <c r="AQ911" s="200">
        <f t="shared" si="654"/>
        <v>0</v>
      </c>
      <c r="AR911" s="200">
        <f t="shared" si="654"/>
        <v>0</v>
      </c>
      <c r="AS911" s="200">
        <f t="shared" si="627"/>
        <v>0</v>
      </c>
      <c r="AT911" s="200"/>
      <c r="AU911" s="200"/>
      <c r="AV911" s="200"/>
      <c r="AW911" s="200"/>
      <c r="AX911" s="200"/>
      <c r="AY911" s="200"/>
      <c r="AZ911" s="200"/>
      <c r="BA911" s="200"/>
    </row>
    <row r="912" spans="1:53" ht="29.25" hidden="1">
      <c r="A912" s="4"/>
      <c r="B912" s="73" t="str">
        <f>+CONCATENATE(E912,F912,G912,H912,I912,J912,K912,L912)</f>
        <v>3714500051005191</v>
      </c>
      <c r="C912" s="111">
        <v>2023</v>
      </c>
      <c r="D912" s="111">
        <v>15</v>
      </c>
      <c r="E912" s="111">
        <v>3</v>
      </c>
      <c r="F912" s="111">
        <v>7</v>
      </c>
      <c r="G912" s="111">
        <v>14</v>
      </c>
      <c r="H912" s="111">
        <v>5000</v>
      </c>
      <c r="I912" s="111">
        <v>5100</v>
      </c>
      <c r="J912" s="111">
        <v>519</v>
      </c>
      <c r="K912" s="112">
        <v>1</v>
      </c>
      <c r="L912" s="112"/>
      <c r="M912" s="113" t="s">
        <v>261</v>
      </c>
      <c r="N912" s="114">
        <f>IFERROR(VLOOKUP($B912,[5]MEX!$B$51:$S$1084,13,0),0)</f>
        <v>0</v>
      </c>
      <c r="O912" s="114">
        <f>IFERROR(VLOOKUP($B912,[5]MEX!$B$51:$S$1084,14,0),0)</f>
        <v>0</v>
      </c>
      <c r="P912" s="114">
        <f t="shared" si="656"/>
        <v>0</v>
      </c>
      <c r="Q912" s="158" t="s">
        <v>60</v>
      </c>
      <c r="R912" s="116">
        <f>IFERROR(VLOOKUP($B912,[5]MEX!$B$51:$S$1084,17,0),0)</f>
        <v>0</v>
      </c>
      <c r="S912" s="116">
        <f>IFERROR(VLOOKUP($B912,[5]MEX!$B$51:$S$1084,18,0),0)</f>
        <v>0</v>
      </c>
      <c r="T912" s="114">
        <v>0</v>
      </c>
      <c r="U912" s="114">
        <v>0</v>
      </c>
      <c r="V912" s="114">
        <v>0</v>
      </c>
      <c r="W912" s="114">
        <v>0</v>
      </c>
      <c r="X912" s="114">
        <v>0</v>
      </c>
      <c r="Y912" s="114">
        <v>0</v>
      </c>
      <c r="Z912" s="114">
        <v>0</v>
      </c>
      <c r="AA912" s="114">
        <v>0</v>
      </c>
      <c r="AB912" s="114">
        <f t="shared" ref="AB912:AC912" si="658">N912+T912-X912</f>
        <v>0</v>
      </c>
      <c r="AC912" s="114">
        <f t="shared" si="658"/>
        <v>0</v>
      </c>
      <c r="AD912" s="114">
        <f t="shared" si="622"/>
        <v>0</v>
      </c>
      <c r="AE912" s="114">
        <v>0</v>
      </c>
      <c r="AF912" s="114">
        <v>0</v>
      </c>
      <c r="AG912" s="114">
        <f t="shared" si="623"/>
        <v>0</v>
      </c>
      <c r="AH912" s="114">
        <v>0</v>
      </c>
      <c r="AI912" s="114">
        <v>0</v>
      </c>
      <c r="AJ912" s="114">
        <f t="shared" si="624"/>
        <v>0</v>
      </c>
      <c r="AK912" s="114">
        <v>0</v>
      </c>
      <c r="AL912" s="114">
        <v>0</v>
      </c>
      <c r="AM912" s="114">
        <f t="shared" si="625"/>
        <v>0</v>
      </c>
      <c r="AN912" s="114">
        <v>0</v>
      </c>
      <c r="AO912" s="114">
        <v>0</v>
      </c>
      <c r="AP912" s="114">
        <f t="shared" si="642"/>
        <v>0</v>
      </c>
      <c r="AQ912" s="114">
        <f t="shared" si="654"/>
        <v>0</v>
      </c>
      <c r="AR912" s="114">
        <f t="shared" si="654"/>
        <v>0</v>
      </c>
      <c r="AS912" s="114">
        <f t="shared" si="627"/>
        <v>0</v>
      </c>
      <c r="AT912" s="114">
        <f t="shared" si="646"/>
        <v>0</v>
      </c>
      <c r="AU912" s="114">
        <f t="shared" si="646"/>
        <v>0</v>
      </c>
      <c r="AV912" s="114"/>
      <c r="AW912" s="114"/>
      <c r="AX912" s="114"/>
      <c r="AY912" s="114"/>
      <c r="AZ912" s="114">
        <f t="shared" si="640"/>
        <v>0</v>
      </c>
      <c r="BA912" s="114">
        <f t="shared" si="640"/>
        <v>0</v>
      </c>
    </row>
    <row r="913" spans="2:53" ht="29.25" hidden="1">
      <c r="B913" s="73" t="str">
        <f t="shared" si="609"/>
        <v>371450005200</v>
      </c>
      <c r="C913" s="99">
        <v>2023</v>
      </c>
      <c r="D913" s="99">
        <v>15</v>
      </c>
      <c r="E913" s="99">
        <v>3</v>
      </c>
      <c r="F913" s="99">
        <v>7</v>
      </c>
      <c r="G913" s="99">
        <v>14</v>
      </c>
      <c r="H913" s="99">
        <v>5000</v>
      </c>
      <c r="I913" s="99">
        <v>5200</v>
      </c>
      <c r="J913" s="99"/>
      <c r="K913" s="100"/>
      <c r="L913" s="100"/>
      <c r="M913" s="101" t="s">
        <v>670</v>
      </c>
      <c r="N913" s="102">
        <f>+N914+N916</f>
        <v>0</v>
      </c>
      <c r="O913" s="102">
        <f>+O914+O916</f>
        <v>0</v>
      </c>
      <c r="P913" s="102">
        <f t="shared" si="656"/>
        <v>0</v>
      </c>
      <c r="Q913" s="161"/>
      <c r="R913" s="162"/>
      <c r="S913" s="162"/>
      <c r="T913" s="102">
        <f>T914+T916</f>
        <v>0</v>
      </c>
      <c r="U913" s="102">
        <f t="shared" ref="U913:AO913" si="659">U914+U916</f>
        <v>0</v>
      </c>
      <c r="V913" s="102">
        <f t="shared" si="659"/>
        <v>0</v>
      </c>
      <c r="W913" s="102">
        <f t="shared" si="659"/>
        <v>0</v>
      </c>
      <c r="X913" s="102">
        <f t="shared" si="659"/>
        <v>0</v>
      </c>
      <c r="Y913" s="102">
        <f t="shared" si="659"/>
        <v>0</v>
      </c>
      <c r="Z913" s="102">
        <f t="shared" si="659"/>
        <v>0</v>
      </c>
      <c r="AA913" s="102">
        <f t="shared" si="659"/>
        <v>0</v>
      </c>
      <c r="AB913" s="102">
        <f t="shared" si="659"/>
        <v>0</v>
      </c>
      <c r="AC913" s="102">
        <f t="shared" si="659"/>
        <v>0</v>
      </c>
      <c r="AD913" s="102">
        <f t="shared" si="659"/>
        <v>0</v>
      </c>
      <c r="AE913" s="102">
        <f t="shared" si="659"/>
        <v>0</v>
      </c>
      <c r="AF913" s="102">
        <f t="shared" si="659"/>
        <v>0</v>
      </c>
      <c r="AG913" s="102">
        <f t="shared" si="623"/>
        <v>0</v>
      </c>
      <c r="AH913" s="102">
        <f t="shared" si="659"/>
        <v>0</v>
      </c>
      <c r="AI913" s="102">
        <f t="shared" si="659"/>
        <v>0</v>
      </c>
      <c r="AJ913" s="102">
        <f t="shared" si="624"/>
        <v>0</v>
      </c>
      <c r="AK913" s="102">
        <f t="shared" si="659"/>
        <v>0</v>
      </c>
      <c r="AL913" s="102">
        <f t="shared" si="659"/>
        <v>0</v>
      </c>
      <c r="AM913" s="102">
        <f t="shared" si="625"/>
        <v>0</v>
      </c>
      <c r="AN913" s="102">
        <f t="shared" si="659"/>
        <v>0</v>
      </c>
      <c r="AO913" s="102">
        <f t="shared" si="659"/>
        <v>0</v>
      </c>
      <c r="AP913" s="102">
        <f t="shared" si="642"/>
        <v>0</v>
      </c>
      <c r="AQ913" s="102">
        <f t="shared" si="654"/>
        <v>0</v>
      </c>
      <c r="AR913" s="102">
        <f t="shared" si="654"/>
        <v>0</v>
      </c>
      <c r="AS913" s="102">
        <f t="shared" si="627"/>
        <v>0</v>
      </c>
      <c r="AT913" s="102"/>
      <c r="AU913" s="102"/>
      <c r="AV913" s="102"/>
      <c r="AW913" s="102"/>
      <c r="AX913" s="102"/>
      <c r="AY913" s="102"/>
      <c r="AZ913" s="102"/>
      <c r="BA913" s="102"/>
    </row>
    <row r="914" spans="2:53" ht="29.25" hidden="1">
      <c r="B914" s="73" t="str">
        <f t="shared" si="609"/>
        <v>371450005200521</v>
      </c>
      <c r="C914" s="105">
        <v>2023</v>
      </c>
      <c r="D914" s="105">
        <v>15</v>
      </c>
      <c r="E914" s="105">
        <v>3</v>
      </c>
      <c r="F914" s="105">
        <v>7</v>
      </c>
      <c r="G914" s="105">
        <v>14</v>
      </c>
      <c r="H914" s="105">
        <v>5000</v>
      </c>
      <c r="I914" s="105">
        <v>5200</v>
      </c>
      <c r="J914" s="105">
        <v>521</v>
      </c>
      <c r="K914" s="106"/>
      <c r="L914" s="106"/>
      <c r="M914" s="199" t="s">
        <v>196</v>
      </c>
      <c r="N914" s="200">
        <f>+N915</f>
        <v>0</v>
      </c>
      <c r="O914" s="200">
        <f>+O915</f>
        <v>0</v>
      </c>
      <c r="P914" s="200">
        <f t="shared" si="656"/>
        <v>0</v>
      </c>
      <c r="Q914" s="163"/>
      <c r="R914" s="164"/>
      <c r="S914" s="164"/>
      <c r="T914" s="200">
        <f>+T915</f>
        <v>0</v>
      </c>
      <c r="U914" s="200">
        <f t="shared" ref="U914:AC914" si="660">+U915</f>
        <v>0</v>
      </c>
      <c r="V914" s="200">
        <f>+V915</f>
        <v>0</v>
      </c>
      <c r="W914" s="200">
        <f t="shared" si="660"/>
        <v>0</v>
      </c>
      <c r="X914" s="200">
        <f t="shared" si="660"/>
        <v>0</v>
      </c>
      <c r="Y914" s="200">
        <f t="shared" si="660"/>
        <v>0</v>
      </c>
      <c r="Z914" s="200">
        <f t="shared" si="660"/>
        <v>0</v>
      </c>
      <c r="AA914" s="200">
        <f t="shared" si="660"/>
        <v>0</v>
      </c>
      <c r="AB914" s="200">
        <f t="shared" si="660"/>
        <v>0</v>
      </c>
      <c r="AC914" s="200">
        <f t="shared" si="660"/>
        <v>0</v>
      </c>
      <c r="AD914" s="200">
        <f t="shared" si="622"/>
        <v>0</v>
      </c>
      <c r="AE914" s="200">
        <f>+AE915</f>
        <v>0</v>
      </c>
      <c r="AF914" s="200">
        <f>+AF915</f>
        <v>0</v>
      </c>
      <c r="AG914" s="200">
        <f t="shared" si="623"/>
        <v>0</v>
      </c>
      <c r="AH914" s="200">
        <f>+AH915</f>
        <v>0</v>
      </c>
      <c r="AI914" s="200">
        <f>+AI915</f>
        <v>0</v>
      </c>
      <c r="AJ914" s="200">
        <f t="shared" si="624"/>
        <v>0</v>
      </c>
      <c r="AK914" s="200">
        <f>+AK915</f>
        <v>0</v>
      </c>
      <c r="AL914" s="200">
        <f>+AL915</f>
        <v>0</v>
      </c>
      <c r="AM914" s="200">
        <f t="shared" si="625"/>
        <v>0</v>
      </c>
      <c r="AN914" s="200">
        <f>+AN915</f>
        <v>0</v>
      </c>
      <c r="AO914" s="200">
        <f>+AO915</f>
        <v>0</v>
      </c>
      <c r="AP914" s="200">
        <f t="shared" si="642"/>
        <v>0</v>
      </c>
      <c r="AQ914" s="200">
        <f t="shared" si="654"/>
        <v>0</v>
      </c>
      <c r="AR914" s="200">
        <f t="shared" si="654"/>
        <v>0</v>
      </c>
      <c r="AS914" s="200">
        <f t="shared" si="627"/>
        <v>0</v>
      </c>
      <c r="AT914" s="200"/>
      <c r="AU914" s="200"/>
      <c r="AV914" s="200"/>
      <c r="AW914" s="200"/>
      <c r="AX914" s="200"/>
      <c r="AY914" s="200"/>
      <c r="AZ914" s="200"/>
      <c r="BA914" s="200"/>
    </row>
    <row r="915" spans="2:53" ht="29.25" hidden="1">
      <c r="B915" s="73" t="str">
        <f t="shared" si="609"/>
        <v>3714500052005211</v>
      </c>
      <c r="C915" s="111">
        <v>2023</v>
      </c>
      <c r="D915" s="111">
        <v>15</v>
      </c>
      <c r="E915" s="111">
        <v>3</v>
      </c>
      <c r="F915" s="111">
        <v>7</v>
      </c>
      <c r="G915" s="111">
        <v>14</v>
      </c>
      <c r="H915" s="111">
        <v>5000</v>
      </c>
      <c r="I915" s="111">
        <v>5200</v>
      </c>
      <c r="J915" s="111">
        <v>521</v>
      </c>
      <c r="K915" s="112">
        <v>1</v>
      </c>
      <c r="L915" s="112"/>
      <c r="M915" s="113" t="s">
        <v>671</v>
      </c>
      <c r="N915" s="114">
        <f>IFERROR(VLOOKUP($B915,[5]MEX!$B$51:$S$1084,13,0),0)</f>
        <v>0</v>
      </c>
      <c r="O915" s="114">
        <f>IFERROR(VLOOKUP($B915,[5]MEX!$B$51:$S$1084,14,0),0)</f>
        <v>0</v>
      </c>
      <c r="P915" s="114">
        <f t="shared" si="656"/>
        <v>0</v>
      </c>
      <c r="Q915" s="135" t="s">
        <v>60</v>
      </c>
      <c r="R915" s="116">
        <f>IFERROR(VLOOKUP($B915,[5]MEX!$B$51:$S$1084,17,0),0)</f>
        <v>0</v>
      </c>
      <c r="S915" s="116">
        <f>IFERROR(VLOOKUP($B915,[5]MEX!$B$51:$S$1084,18,0),0)</f>
        <v>0</v>
      </c>
      <c r="T915" s="114">
        <v>0</v>
      </c>
      <c r="U915" s="114">
        <v>0</v>
      </c>
      <c r="V915" s="114">
        <v>0</v>
      </c>
      <c r="W915" s="114">
        <v>0</v>
      </c>
      <c r="X915" s="114">
        <v>0</v>
      </c>
      <c r="Y915" s="114">
        <v>0</v>
      </c>
      <c r="Z915" s="114">
        <v>0</v>
      </c>
      <c r="AA915" s="114">
        <v>0</v>
      </c>
      <c r="AB915" s="114">
        <f>N915+T915-X915</f>
        <v>0</v>
      </c>
      <c r="AC915" s="114">
        <f>O915+U915-Y915</f>
        <v>0</v>
      </c>
      <c r="AD915" s="114">
        <f t="shared" si="622"/>
        <v>0</v>
      </c>
      <c r="AE915" s="114">
        <v>0</v>
      </c>
      <c r="AF915" s="114">
        <v>0</v>
      </c>
      <c r="AG915" s="114">
        <f t="shared" si="623"/>
        <v>0</v>
      </c>
      <c r="AH915" s="114">
        <v>0</v>
      </c>
      <c r="AI915" s="114">
        <v>0</v>
      </c>
      <c r="AJ915" s="114">
        <f t="shared" si="624"/>
        <v>0</v>
      </c>
      <c r="AK915" s="114">
        <v>0</v>
      </c>
      <c r="AL915" s="114">
        <v>0</v>
      </c>
      <c r="AM915" s="114">
        <f t="shared" si="625"/>
        <v>0</v>
      </c>
      <c r="AN915" s="114">
        <v>0</v>
      </c>
      <c r="AO915" s="114">
        <v>0</v>
      </c>
      <c r="AP915" s="114">
        <f t="shared" si="642"/>
        <v>0</v>
      </c>
      <c r="AQ915" s="114">
        <f t="shared" si="654"/>
        <v>0</v>
      </c>
      <c r="AR915" s="114">
        <f t="shared" si="654"/>
        <v>0</v>
      </c>
      <c r="AS915" s="114">
        <f t="shared" si="627"/>
        <v>0</v>
      </c>
      <c r="AT915" s="114">
        <f t="shared" si="646"/>
        <v>0</v>
      </c>
      <c r="AU915" s="114">
        <f t="shared" si="646"/>
        <v>0</v>
      </c>
      <c r="AV915" s="114">
        <v>0</v>
      </c>
      <c r="AW915" s="114">
        <v>0</v>
      </c>
      <c r="AX915" s="114">
        <v>0</v>
      </c>
      <c r="AY915" s="114">
        <v>0</v>
      </c>
      <c r="AZ915" s="114">
        <f t="shared" si="640"/>
        <v>0</v>
      </c>
      <c r="BA915" s="114">
        <f t="shared" si="640"/>
        <v>0</v>
      </c>
    </row>
    <row r="916" spans="2:53" ht="29.25" hidden="1">
      <c r="B916" s="73" t="str">
        <f t="shared" si="609"/>
        <v>371450005200523</v>
      </c>
      <c r="C916" s="105">
        <v>2023</v>
      </c>
      <c r="D916" s="105">
        <v>15</v>
      </c>
      <c r="E916" s="105">
        <v>3</v>
      </c>
      <c r="F916" s="105">
        <v>7</v>
      </c>
      <c r="G916" s="105">
        <v>14</v>
      </c>
      <c r="H916" s="105">
        <v>5000</v>
      </c>
      <c r="I916" s="105">
        <v>5200</v>
      </c>
      <c r="J916" s="105">
        <v>523</v>
      </c>
      <c r="K916" s="106"/>
      <c r="L916" s="106"/>
      <c r="M916" s="199" t="s">
        <v>135</v>
      </c>
      <c r="N916" s="200">
        <f>+N917</f>
        <v>0</v>
      </c>
      <c r="O916" s="200">
        <f>+O917</f>
        <v>0</v>
      </c>
      <c r="P916" s="200">
        <f t="shared" si="656"/>
        <v>0</v>
      </c>
      <c r="Q916" s="163"/>
      <c r="R916" s="164"/>
      <c r="S916" s="164"/>
      <c r="T916" s="200">
        <f>T917</f>
        <v>0</v>
      </c>
      <c r="U916" s="200">
        <f t="shared" ref="U916:AO916" si="661">U917</f>
        <v>0</v>
      </c>
      <c r="V916" s="200">
        <f t="shared" si="661"/>
        <v>0</v>
      </c>
      <c r="W916" s="200">
        <f t="shared" si="661"/>
        <v>0</v>
      </c>
      <c r="X916" s="200">
        <f>X917</f>
        <v>0</v>
      </c>
      <c r="Y916" s="200">
        <f t="shared" si="661"/>
        <v>0</v>
      </c>
      <c r="Z916" s="200">
        <f t="shared" si="661"/>
        <v>0</v>
      </c>
      <c r="AA916" s="200">
        <f t="shared" si="661"/>
        <v>0</v>
      </c>
      <c r="AB916" s="200">
        <f t="shared" si="661"/>
        <v>0</v>
      </c>
      <c r="AC916" s="200">
        <f t="shared" si="661"/>
        <v>0</v>
      </c>
      <c r="AD916" s="200">
        <f t="shared" si="661"/>
        <v>0</v>
      </c>
      <c r="AE916" s="200">
        <f t="shared" si="661"/>
        <v>0</v>
      </c>
      <c r="AF916" s="200">
        <f t="shared" si="661"/>
        <v>0</v>
      </c>
      <c r="AG916" s="200">
        <f t="shared" si="623"/>
        <v>0</v>
      </c>
      <c r="AH916" s="200">
        <f t="shared" si="661"/>
        <v>0</v>
      </c>
      <c r="AI916" s="200">
        <f t="shared" si="661"/>
        <v>0</v>
      </c>
      <c r="AJ916" s="200">
        <f t="shared" si="624"/>
        <v>0</v>
      </c>
      <c r="AK916" s="200">
        <f t="shared" si="661"/>
        <v>0</v>
      </c>
      <c r="AL916" s="200">
        <f t="shared" si="661"/>
        <v>0</v>
      </c>
      <c r="AM916" s="200">
        <f t="shared" si="625"/>
        <v>0</v>
      </c>
      <c r="AN916" s="200">
        <f t="shared" si="661"/>
        <v>0</v>
      </c>
      <c r="AO916" s="200">
        <f t="shared" si="661"/>
        <v>0</v>
      </c>
      <c r="AP916" s="200">
        <f t="shared" si="642"/>
        <v>0</v>
      </c>
      <c r="AQ916" s="200">
        <f t="shared" si="654"/>
        <v>0</v>
      </c>
      <c r="AR916" s="200">
        <f t="shared" si="654"/>
        <v>0</v>
      </c>
      <c r="AS916" s="200">
        <f t="shared" si="627"/>
        <v>0</v>
      </c>
      <c r="AT916" s="200"/>
      <c r="AU916" s="200"/>
      <c r="AV916" s="200"/>
      <c r="AW916" s="200"/>
      <c r="AX916" s="200"/>
      <c r="AY916" s="200"/>
      <c r="AZ916" s="200"/>
      <c r="BA916" s="200"/>
    </row>
    <row r="917" spans="2:53" ht="29.25" hidden="1">
      <c r="B917" s="73" t="str">
        <f t="shared" si="609"/>
        <v>3714500052005231</v>
      </c>
      <c r="C917" s="111">
        <v>2023</v>
      </c>
      <c r="D917" s="111">
        <v>15</v>
      </c>
      <c r="E917" s="111">
        <v>3</v>
      </c>
      <c r="F917" s="111">
        <v>7</v>
      </c>
      <c r="G917" s="111">
        <v>14</v>
      </c>
      <c r="H917" s="157">
        <v>5000</v>
      </c>
      <c r="I917" s="157">
        <v>5200</v>
      </c>
      <c r="J917" s="157">
        <v>523</v>
      </c>
      <c r="K917" s="112">
        <v>1</v>
      </c>
      <c r="L917" s="112"/>
      <c r="M917" s="113" t="s">
        <v>202</v>
      </c>
      <c r="N917" s="114">
        <f>IFERROR(VLOOKUP($B917,[5]MEX!$B$51:$S$1084,13,0),0)</f>
        <v>0</v>
      </c>
      <c r="O917" s="114">
        <f>IFERROR(VLOOKUP($B917,[5]MEX!$B$51:$S$1084,14,0),0)</f>
        <v>0</v>
      </c>
      <c r="P917" s="114">
        <f t="shared" si="656"/>
        <v>0</v>
      </c>
      <c r="Q917" s="135" t="s">
        <v>60</v>
      </c>
      <c r="R917" s="116">
        <f>IFERROR(VLOOKUP($B917,[5]MEX!$B$51:$S$1084,17,0),0)</f>
        <v>0</v>
      </c>
      <c r="S917" s="116">
        <f>IFERROR(VLOOKUP($B917,[5]MEX!$B$51:$S$1084,18,0),0)</f>
        <v>0</v>
      </c>
      <c r="T917" s="114">
        <v>0</v>
      </c>
      <c r="U917" s="114">
        <v>0</v>
      </c>
      <c r="V917" s="114">
        <v>0</v>
      </c>
      <c r="W917" s="114">
        <v>0</v>
      </c>
      <c r="X917" s="114">
        <v>0</v>
      </c>
      <c r="Y917" s="114">
        <v>0</v>
      </c>
      <c r="Z917" s="114">
        <v>0</v>
      </c>
      <c r="AA917" s="114">
        <v>0</v>
      </c>
      <c r="AB917" s="114">
        <f t="shared" ref="AB917:AC917" si="662">N917+T917-X917</f>
        <v>0</v>
      </c>
      <c r="AC917" s="114">
        <f t="shared" si="662"/>
        <v>0</v>
      </c>
      <c r="AD917" s="114">
        <f t="shared" si="622"/>
        <v>0</v>
      </c>
      <c r="AE917" s="114">
        <v>0</v>
      </c>
      <c r="AF917" s="114">
        <v>0</v>
      </c>
      <c r="AG917" s="114">
        <f t="shared" si="623"/>
        <v>0</v>
      </c>
      <c r="AH917" s="114">
        <v>0</v>
      </c>
      <c r="AI917" s="114">
        <v>0</v>
      </c>
      <c r="AJ917" s="114">
        <f t="shared" si="624"/>
        <v>0</v>
      </c>
      <c r="AK917" s="114">
        <v>0</v>
      </c>
      <c r="AL917" s="114">
        <v>0</v>
      </c>
      <c r="AM917" s="114">
        <f t="shared" si="625"/>
        <v>0</v>
      </c>
      <c r="AN917" s="114">
        <v>0</v>
      </c>
      <c r="AO917" s="114">
        <v>0</v>
      </c>
      <c r="AP917" s="114">
        <f t="shared" si="642"/>
        <v>0</v>
      </c>
      <c r="AQ917" s="114">
        <f t="shared" si="654"/>
        <v>0</v>
      </c>
      <c r="AR917" s="114">
        <f t="shared" si="654"/>
        <v>0</v>
      </c>
      <c r="AS917" s="114">
        <f t="shared" si="627"/>
        <v>0</v>
      </c>
      <c r="AT917" s="114">
        <f t="shared" si="646"/>
        <v>0</v>
      </c>
      <c r="AU917" s="114">
        <f t="shared" si="646"/>
        <v>0</v>
      </c>
      <c r="AV917" s="114"/>
      <c r="AW917" s="114"/>
      <c r="AX917" s="114"/>
      <c r="AY917" s="114"/>
      <c r="AZ917" s="114">
        <f t="shared" si="640"/>
        <v>0</v>
      </c>
      <c r="BA917" s="114">
        <f t="shared" si="640"/>
        <v>0</v>
      </c>
    </row>
    <row r="918" spans="2:53" ht="29.25" hidden="1">
      <c r="B918" s="73" t="str">
        <f t="shared" si="609"/>
        <v>371450005300</v>
      </c>
      <c r="C918" s="99">
        <v>2023</v>
      </c>
      <c r="D918" s="99">
        <v>15</v>
      </c>
      <c r="E918" s="99">
        <v>3</v>
      </c>
      <c r="F918" s="99">
        <v>7</v>
      </c>
      <c r="G918" s="99">
        <v>14</v>
      </c>
      <c r="H918" s="99">
        <v>5000</v>
      </c>
      <c r="I918" s="99">
        <v>5300</v>
      </c>
      <c r="J918" s="99"/>
      <c r="K918" s="100"/>
      <c r="L918" s="100"/>
      <c r="M918" s="101" t="s">
        <v>562</v>
      </c>
      <c r="N918" s="102">
        <f>+N919+N933</f>
        <v>0</v>
      </c>
      <c r="O918" s="102">
        <f>+O919+O933</f>
        <v>0</v>
      </c>
      <c r="P918" s="102">
        <f t="shared" si="656"/>
        <v>0</v>
      </c>
      <c r="Q918" s="161"/>
      <c r="R918" s="162"/>
      <c r="S918" s="162"/>
      <c r="T918" s="102">
        <f>T919+T933</f>
        <v>0</v>
      </c>
      <c r="U918" s="102">
        <f>U919+U933</f>
        <v>0</v>
      </c>
      <c r="V918" s="102">
        <f t="shared" ref="V918:AO918" si="663">V919+V933</f>
        <v>0</v>
      </c>
      <c r="W918" s="102">
        <f t="shared" si="663"/>
        <v>0</v>
      </c>
      <c r="X918" s="102">
        <f t="shared" si="663"/>
        <v>0</v>
      </c>
      <c r="Y918" s="102">
        <f t="shared" si="663"/>
        <v>0</v>
      </c>
      <c r="Z918" s="102">
        <f t="shared" si="663"/>
        <v>0</v>
      </c>
      <c r="AA918" s="102">
        <f t="shared" si="663"/>
        <v>0</v>
      </c>
      <c r="AB918" s="102">
        <f t="shared" si="663"/>
        <v>0</v>
      </c>
      <c r="AC918" s="102">
        <f t="shared" si="663"/>
        <v>0</v>
      </c>
      <c r="AD918" s="102">
        <f t="shared" si="663"/>
        <v>0</v>
      </c>
      <c r="AE918" s="102">
        <f t="shared" si="663"/>
        <v>0</v>
      </c>
      <c r="AF918" s="102">
        <f t="shared" si="663"/>
        <v>0</v>
      </c>
      <c r="AG918" s="102">
        <f t="shared" si="623"/>
        <v>0</v>
      </c>
      <c r="AH918" s="102">
        <f t="shared" si="663"/>
        <v>0</v>
      </c>
      <c r="AI918" s="102">
        <f t="shared" si="663"/>
        <v>0</v>
      </c>
      <c r="AJ918" s="102">
        <f t="shared" si="624"/>
        <v>0</v>
      </c>
      <c r="AK918" s="102">
        <f t="shared" si="663"/>
        <v>0</v>
      </c>
      <c r="AL918" s="102">
        <f t="shared" si="663"/>
        <v>0</v>
      </c>
      <c r="AM918" s="102">
        <f t="shared" si="625"/>
        <v>0</v>
      </c>
      <c r="AN918" s="102">
        <f t="shared" si="663"/>
        <v>0</v>
      </c>
      <c r="AO918" s="102">
        <f t="shared" si="663"/>
        <v>0</v>
      </c>
      <c r="AP918" s="102">
        <f t="shared" si="642"/>
        <v>0</v>
      </c>
      <c r="AQ918" s="102">
        <f t="shared" si="654"/>
        <v>0</v>
      </c>
      <c r="AR918" s="102">
        <f t="shared" si="654"/>
        <v>0</v>
      </c>
      <c r="AS918" s="102">
        <f t="shared" si="627"/>
        <v>0</v>
      </c>
      <c r="AT918" s="102"/>
      <c r="AU918" s="102"/>
      <c r="AV918" s="102"/>
      <c r="AW918" s="102"/>
      <c r="AX918" s="102"/>
      <c r="AY918" s="102"/>
      <c r="AZ918" s="102"/>
      <c r="BA918" s="102"/>
    </row>
    <row r="919" spans="2:53" ht="29.25" hidden="1">
      <c r="B919" s="73" t="str">
        <f t="shared" si="609"/>
        <v>371450005300531</v>
      </c>
      <c r="C919" s="105">
        <v>2023</v>
      </c>
      <c r="D919" s="105">
        <v>15</v>
      </c>
      <c r="E919" s="105">
        <v>3</v>
      </c>
      <c r="F919" s="105">
        <v>7</v>
      </c>
      <c r="G919" s="105">
        <v>14</v>
      </c>
      <c r="H919" s="105">
        <v>5000</v>
      </c>
      <c r="I919" s="105">
        <v>5300</v>
      </c>
      <c r="J919" s="105">
        <v>531</v>
      </c>
      <c r="K919" s="106"/>
      <c r="L919" s="106"/>
      <c r="M919" s="199" t="s">
        <v>348</v>
      </c>
      <c r="N919" s="200">
        <f>SUM(N920:N932)</f>
        <v>0</v>
      </c>
      <c r="O919" s="200">
        <f>SUM(O920:O932)</f>
        <v>0</v>
      </c>
      <c r="P919" s="200">
        <f t="shared" si="656"/>
        <v>0</v>
      </c>
      <c r="Q919" s="163"/>
      <c r="R919" s="164"/>
      <c r="S919" s="164"/>
      <c r="T919" s="200">
        <f>SUM(T920:T932)</f>
        <v>0</v>
      </c>
      <c r="U919" s="200">
        <f>SUM(U920:U932)</f>
        <v>0</v>
      </c>
      <c r="V919" s="200">
        <f t="shared" ref="V919:AO919" si="664">SUM(V920:V932)</f>
        <v>0</v>
      </c>
      <c r="W919" s="200">
        <f t="shared" si="664"/>
        <v>0</v>
      </c>
      <c r="X919" s="200">
        <f t="shared" si="664"/>
        <v>0</v>
      </c>
      <c r="Y919" s="200">
        <f t="shared" si="664"/>
        <v>0</v>
      </c>
      <c r="Z919" s="200">
        <f t="shared" si="664"/>
        <v>0</v>
      </c>
      <c r="AA919" s="200">
        <f t="shared" si="664"/>
        <v>0</v>
      </c>
      <c r="AB919" s="200">
        <f t="shared" si="664"/>
        <v>0</v>
      </c>
      <c r="AC919" s="200">
        <f t="shared" si="664"/>
        <v>0</v>
      </c>
      <c r="AD919" s="200">
        <f t="shared" si="664"/>
        <v>0</v>
      </c>
      <c r="AE919" s="200">
        <f t="shared" si="664"/>
        <v>0</v>
      </c>
      <c r="AF919" s="200">
        <f t="shared" si="664"/>
        <v>0</v>
      </c>
      <c r="AG919" s="200">
        <f t="shared" si="623"/>
        <v>0</v>
      </c>
      <c r="AH919" s="200">
        <f t="shared" si="664"/>
        <v>0</v>
      </c>
      <c r="AI919" s="200">
        <f t="shared" si="664"/>
        <v>0</v>
      </c>
      <c r="AJ919" s="200">
        <f t="shared" si="624"/>
        <v>0</v>
      </c>
      <c r="AK919" s="200">
        <f t="shared" si="664"/>
        <v>0</v>
      </c>
      <c r="AL919" s="200">
        <f t="shared" si="664"/>
        <v>0</v>
      </c>
      <c r="AM919" s="200">
        <f t="shared" si="625"/>
        <v>0</v>
      </c>
      <c r="AN919" s="200">
        <f t="shared" si="664"/>
        <v>0</v>
      </c>
      <c r="AO919" s="200">
        <f t="shared" si="664"/>
        <v>0</v>
      </c>
      <c r="AP919" s="200">
        <f t="shared" si="642"/>
        <v>0</v>
      </c>
      <c r="AQ919" s="200">
        <f t="shared" si="654"/>
        <v>0</v>
      </c>
      <c r="AR919" s="200">
        <f t="shared" si="654"/>
        <v>0</v>
      </c>
      <c r="AS919" s="200">
        <f t="shared" si="627"/>
        <v>0</v>
      </c>
      <c r="AT919" s="200"/>
      <c r="AU919" s="200"/>
      <c r="AV919" s="200"/>
      <c r="AW919" s="200"/>
      <c r="AX919" s="200"/>
      <c r="AY919" s="200"/>
      <c r="AZ919" s="200"/>
      <c r="BA919" s="200"/>
    </row>
    <row r="920" spans="2:53" ht="29.25" hidden="1">
      <c r="B920" s="73" t="str">
        <f t="shared" si="609"/>
        <v>3714500053005311</v>
      </c>
      <c r="C920" s="111">
        <v>2023</v>
      </c>
      <c r="D920" s="111">
        <v>15</v>
      </c>
      <c r="E920" s="111">
        <v>3</v>
      </c>
      <c r="F920" s="111">
        <v>7</v>
      </c>
      <c r="G920" s="111">
        <v>14</v>
      </c>
      <c r="H920" s="157">
        <v>5000</v>
      </c>
      <c r="I920" s="157">
        <v>5300</v>
      </c>
      <c r="J920" s="157">
        <v>531</v>
      </c>
      <c r="K920" s="112">
        <v>1</v>
      </c>
      <c r="L920" s="112"/>
      <c r="M920" s="113" t="s">
        <v>613</v>
      </c>
      <c r="N920" s="114">
        <f>IFERROR(VLOOKUP($B920,[5]MEX!$B$51:$S$1084,13,0),0)</f>
        <v>0</v>
      </c>
      <c r="O920" s="114">
        <f>IFERROR(VLOOKUP($B920,[5]MEX!$B$51:$S$1084,14,0),0)</f>
        <v>0</v>
      </c>
      <c r="P920" s="114">
        <f t="shared" si="656"/>
        <v>0</v>
      </c>
      <c r="Q920" s="135" t="s">
        <v>60</v>
      </c>
      <c r="R920" s="116">
        <f>IFERROR(VLOOKUP($B920,[5]MEX!$B$51:$S$1084,17,0),0)</f>
        <v>0</v>
      </c>
      <c r="S920" s="116">
        <f>IFERROR(VLOOKUP($B920,[5]MEX!$B$51:$S$1084,18,0),0)</f>
        <v>0</v>
      </c>
      <c r="T920" s="114">
        <v>0</v>
      </c>
      <c r="U920" s="114">
        <v>0</v>
      </c>
      <c r="V920" s="114">
        <v>0</v>
      </c>
      <c r="W920" s="114">
        <v>0</v>
      </c>
      <c r="X920" s="114">
        <v>0</v>
      </c>
      <c r="Y920" s="114">
        <v>0</v>
      </c>
      <c r="Z920" s="114">
        <v>0</v>
      </c>
      <c r="AA920" s="114">
        <v>0</v>
      </c>
      <c r="AB920" s="114">
        <f t="shared" ref="AB920:AC935" si="665">N920+T920-X920</f>
        <v>0</v>
      </c>
      <c r="AC920" s="114">
        <f t="shared" si="665"/>
        <v>0</v>
      </c>
      <c r="AD920" s="114">
        <f t="shared" si="622"/>
        <v>0</v>
      </c>
      <c r="AE920" s="114">
        <v>0</v>
      </c>
      <c r="AF920" s="114">
        <v>0</v>
      </c>
      <c r="AG920" s="114">
        <f t="shared" si="623"/>
        <v>0</v>
      </c>
      <c r="AH920" s="114">
        <v>0</v>
      </c>
      <c r="AI920" s="114">
        <v>0</v>
      </c>
      <c r="AJ920" s="114">
        <f t="shared" si="624"/>
        <v>0</v>
      </c>
      <c r="AK920" s="114">
        <v>0</v>
      </c>
      <c r="AL920" s="114">
        <v>0</v>
      </c>
      <c r="AM920" s="114">
        <f t="shared" si="625"/>
        <v>0</v>
      </c>
      <c r="AN920" s="114">
        <v>0</v>
      </c>
      <c r="AO920" s="114">
        <v>0</v>
      </c>
      <c r="AP920" s="114">
        <f t="shared" si="642"/>
        <v>0</v>
      </c>
      <c r="AQ920" s="114">
        <f t="shared" si="654"/>
        <v>0</v>
      </c>
      <c r="AR920" s="114">
        <f t="shared" si="654"/>
        <v>0</v>
      </c>
      <c r="AS920" s="114">
        <f t="shared" si="627"/>
        <v>0</v>
      </c>
      <c r="AT920" s="114">
        <f t="shared" si="646"/>
        <v>0</v>
      </c>
      <c r="AU920" s="114">
        <f t="shared" si="646"/>
        <v>0</v>
      </c>
      <c r="AV920" s="114">
        <v>0</v>
      </c>
      <c r="AW920" s="114">
        <v>0</v>
      </c>
      <c r="AX920" s="114">
        <v>0</v>
      </c>
      <c r="AY920" s="114">
        <v>0</v>
      </c>
      <c r="AZ920" s="114">
        <f t="shared" si="640"/>
        <v>0</v>
      </c>
      <c r="BA920" s="114">
        <f t="shared" si="640"/>
        <v>0</v>
      </c>
    </row>
    <row r="921" spans="2:53" ht="29.25" hidden="1">
      <c r="B921" s="73" t="str">
        <f t="shared" si="609"/>
        <v>3714500053005312</v>
      </c>
      <c r="C921" s="111">
        <v>2023</v>
      </c>
      <c r="D921" s="111">
        <v>15</v>
      </c>
      <c r="E921" s="111">
        <v>3</v>
      </c>
      <c r="F921" s="111">
        <v>7</v>
      </c>
      <c r="G921" s="111">
        <v>14</v>
      </c>
      <c r="H921" s="157">
        <v>5000</v>
      </c>
      <c r="I921" s="157">
        <v>5300</v>
      </c>
      <c r="J921" s="157">
        <v>531</v>
      </c>
      <c r="K921" s="112">
        <v>2</v>
      </c>
      <c r="L921" s="112"/>
      <c r="M921" s="113" t="s">
        <v>615</v>
      </c>
      <c r="N921" s="114">
        <f>IFERROR(VLOOKUP($B921,[5]MEX!$B$51:$S$1084,13,0),0)</f>
        <v>0</v>
      </c>
      <c r="O921" s="114">
        <f>IFERROR(VLOOKUP($B921,[5]MEX!$B$51:$S$1084,14,0),0)</f>
        <v>0</v>
      </c>
      <c r="P921" s="114">
        <f t="shared" si="656"/>
        <v>0</v>
      </c>
      <c r="Q921" s="135" t="s">
        <v>60</v>
      </c>
      <c r="R921" s="116">
        <f>IFERROR(VLOOKUP($B921,[5]MEX!$B$51:$S$1084,17,0),0)</f>
        <v>0</v>
      </c>
      <c r="S921" s="116">
        <f>IFERROR(VLOOKUP($B921,[5]MEX!$B$51:$S$1084,18,0),0)</f>
        <v>0</v>
      </c>
      <c r="T921" s="114">
        <v>0</v>
      </c>
      <c r="U921" s="114">
        <v>0</v>
      </c>
      <c r="V921" s="114">
        <v>0</v>
      </c>
      <c r="W921" s="114">
        <v>0</v>
      </c>
      <c r="X921" s="114">
        <v>0</v>
      </c>
      <c r="Y921" s="114">
        <v>0</v>
      </c>
      <c r="Z921" s="114">
        <v>0</v>
      </c>
      <c r="AA921" s="114">
        <v>0</v>
      </c>
      <c r="AB921" s="114">
        <f t="shared" si="665"/>
        <v>0</v>
      </c>
      <c r="AC921" s="114">
        <f t="shared" si="665"/>
        <v>0</v>
      </c>
      <c r="AD921" s="114">
        <f t="shared" si="622"/>
        <v>0</v>
      </c>
      <c r="AE921" s="114">
        <v>0</v>
      </c>
      <c r="AF921" s="114">
        <v>0</v>
      </c>
      <c r="AG921" s="114">
        <f t="shared" si="623"/>
        <v>0</v>
      </c>
      <c r="AH921" s="114">
        <v>0</v>
      </c>
      <c r="AI921" s="114">
        <v>0</v>
      </c>
      <c r="AJ921" s="114">
        <f t="shared" si="624"/>
        <v>0</v>
      </c>
      <c r="AK921" s="114">
        <v>0</v>
      </c>
      <c r="AL921" s="114">
        <v>0</v>
      </c>
      <c r="AM921" s="114">
        <f t="shared" si="625"/>
        <v>0</v>
      </c>
      <c r="AN921" s="114">
        <v>0</v>
      </c>
      <c r="AO921" s="114">
        <v>0</v>
      </c>
      <c r="AP921" s="114">
        <f t="shared" si="642"/>
        <v>0</v>
      </c>
      <c r="AQ921" s="114">
        <f t="shared" si="654"/>
        <v>0</v>
      </c>
      <c r="AR921" s="114">
        <f t="shared" si="654"/>
        <v>0</v>
      </c>
      <c r="AS921" s="114">
        <f t="shared" si="627"/>
        <v>0</v>
      </c>
      <c r="AT921" s="114">
        <f t="shared" si="646"/>
        <v>0</v>
      </c>
      <c r="AU921" s="114">
        <f t="shared" si="646"/>
        <v>0</v>
      </c>
      <c r="AV921" s="114">
        <v>0</v>
      </c>
      <c r="AW921" s="114">
        <v>0</v>
      </c>
      <c r="AX921" s="114">
        <v>0</v>
      </c>
      <c r="AY921" s="114">
        <v>0</v>
      </c>
      <c r="AZ921" s="114">
        <f t="shared" si="640"/>
        <v>0</v>
      </c>
      <c r="BA921" s="114">
        <f t="shared" si="640"/>
        <v>0</v>
      </c>
    </row>
    <row r="922" spans="2:53" ht="29.25" hidden="1">
      <c r="B922" s="73" t="str">
        <f t="shared" si="609"/>
        <v>3714500053005313</v>
      </c>
      <c r="C922" s="111">
        <v>2023</v>
      </c>
      <c r="D922" s="111">
        <v>15</v>
      </c>
      <c r="E922" s="111">
        <v>3</v>
      </c>
      <c r="F922" s="111">
        <v>7</v>
      </c>
      <c r="G922" s="111">
        <v>14</v>
      </c>
      <c r="H922" s="157">
        <v>5000</v>
      </c>
      <c r="I922" s="157">
        <v>5300</v>
      </c>
      <c r="J922" s="157">
        <v>531</v>
      </c>
      <c r="K922" s="112">
        <v>3</v>
      </c>
      <c r="L922" s="112"/>
      <c r="M922" s="113" t="s">
        <v>617</v>
      </c>
      <c r="N922" s="114">
        <f>IFERROR(VLOOKUP($B922,[5]MEX!$B$51:$S$1084,13,0),0)</f>
        <v>0</v>
      </c>
      <c r="O922" s="114">
        <f>IFERROR(VLOOKUP($B922,[5]MEX!$B$51:$S$1084,14,0),0)</f>
        <v>0</v>
      </c>
      <c r="P922" s="114">
        <f t="shared" si="656"/>
        <v>0</v>
      </c>
      <c r="Q922" s="135" t="s">
        <v>60</v>
      </c>
      <c r="R922" s="116">
        <f>IFERROR(VLOOKUP($B922,[5]MEX!$B$51:$S$1084,17,0),0)</f>
        <v>0</v>
      </c>
      <c r="S922" s="116">
        <f>IFERROR(VLOOKUP($B922,[5]MEX!$B$51:$S$1084,18,0),0)</f>
        <v>0</v>
      </c>
      <c r="T922" s="114">
        <v>0</v>
      </c>
      <c r="U922" s="114">
        <v>0</v>
      </c>
      <c r="V922" s="114">
        <v>0</v>
      </c>
      <c r="W922" s="114">
        <v>0</v>
      </c>
      <c r="X922" s="114">
        <v>0</v>
      </c>
      <c r="Y922" s="114">
        <v>0</v>
      </c>
      <c r="Z922" s="114">
        <v>0</v>
      </c>
      <c r="AA922" s="114">
        <v>0</v>
      </c>
      <c r="AB922" s="114">
        <f t="shared" si="665"/>
        <v>0</v>
      </c>
      <c r="AC922" s="114">
        <f t="shared" si="665"/>
        <v>0</v>
      </c>
      <c r="AD922" s="114">
        <f t="shared" si="622"/>
        <v>0</v>
      </c>
      <c r="AE922" s="114">
        <v>0</v>
      </c>
      <c r="AF922" s="114">
        <v>0</v>
      </c>
      <c r="AG922" s="114">
        <f t="shared" si="623"/>
        <v>0</v>
      </c>
      <c r="AH922" s="114">
        <v>0</v>
      </c>
      <c r="AI922" s="114">
        <v>0</v>
      </c>
      <c r="AJ922" s="114">
        <f t="shared" si="624"/>
        <v>0</v>
      </c>
      <c r="AK922" s="114">
        <v>0</v>
      </c>
      <c r="AL922" s="114">
        <v>0</v>
      </c>
      <c r="AM922" s="114">
        <f t="shared" si="625"/>
        <v>0</v>
      </c>
      <c r="AN922" s="114">
        <v>0</v>
      </c>
      <c r="AO922" s="114">
        <v>0</v>
      </c>
      <c r="AP922" s="114">
        <f t="shared" si="642"/>
        <v>0</v>
      </c>
      <c r="AQ922" s="114">
        <f t="shared" si="654"/>
        <v>0</v>
      </c>
      <c r="AR922" s="114">
        <f t="shared" si="654"/>
        <v>0</v>
      </c>
      <c r="AS922" s="114">
        <f t="shared" si="627"/>
        <v>0</v>
      </c>
      <c r="AT922" s="114">
        <f t="shared" si="646"/>
        <v>0</v>
      </c>
      <c r="AU922" s="114">
        <f t="shared" si="646"/>
        <v>0</v>
      </c>
      <c r="AV922" s="114">
        <v>0</v>
      </c>
      <c r="AW922" s="114">
        <v>0</v>
      </c>
      <c r="AX922" s="114">
        <v>0</v>
      </c>
      <c r="AY922" s="114">
        <v>0</v>
      </c>
      <c r="AZ922" s="114">
        <f t="shared" si="640"/>
        <v>0</v>
      </c>
      <c r="BA922" s="114">
        <f t="shared" si="640"/>
        <v>0</v>
      </c>
    </row>
    <row r="923" spans="2:53" ht="29.25" hidden="1">
      <c r="B923" s="73" t="str">
        <f t="shared" si="609"/>
        <v>3714500053005314</v>
      </c>
      <c r="C923" s="111">
        <v>2023</v>
      </c>
      <c r="D923" s="111">
        <v>15</v>
      </c>
      <c r="E923" s="111">
        <v>3</v>
      </c>
      <c r="F923" s="111">
        <v>7</v>
      </c>
      <c r="G923" s="111">
        <v>14</v>
      </c>
      <c r="H923" s="157">
        <v>5000</v>
      </c>
      <c r="I923" s="157">
        <v>5300</v>
      </c>
      <c r="J923" s="157">
        <v>531</v>
      </c>
      <c r="K923" s="112">
        <v>4</v>
      </c>
      <c r="L923" s="112"/>
      <c r="M923" s="113" t="s">
        <v>620</v>
      </c>
      <c r="N923" s="114">
        <f>IFERROR(VLOOKUP($B923,[5]MEX!$B$51:$S$1084,13,0),0)</f>
        <v>0</v>
      </c>
      <c r="O923" s="114">
        <f>IFERROR(VLOOKUP($B923,[5]MEX!$B$51:$S$1084,14,0),0)</f>
        <v>0</v>
      </c>
      <c r="P923" s="114">
        <f t="shared" si="656"/>
        <v>0</v>
      </c>
      <c r="Q923" s="135" t="s">
        <v>60</v>
      </c>
      <c r="R923" s="116">
        <f>IFERROR(VLOOKUP($B923,[5]MEX!$B$51:$S$1084,17,0),0)</f>
        <v>0</v>
      </c>
      <c r="S923" s="116">
        <f>IFERROR(VLOOKUP($B923,[5]MEX!$B$51:$S$1084,18,0),0)</f>
        <v>0</v>
      </c>
      <c r="T923" s="114">
        <v>0</v>
      </c>
      <c r="U923" s="114">
        <v>0</v>
      </c>
      <c r="V923" s="114">
        <v>0</v>
      </c>
      <c r="W923" s="114">
        <v>0</v>
      </c>
      <c r="X923" s="114">
        <v>0</v>
      </c>
      <c r="Y923" s="114">
        <v>0</v>
      </c>
      <c r="Z923" s="114">
        <v>0</v>
      </c>
      <c r="AA923" s="114">
        <v>0</v>
      </c>
      <c r="AB923" s="114">
        <f t="shared" si="665"/>
        <v>0</v>
      </c>
      <c r="AC923" s="114">
        <f t="shared" si="665"/>
        <v>0</v>
      </c>
      <c r="AD923" s="114">
        <f t="shared" si="622"/>
        <v>0</v>
      </c>
      <c r="AE923" s="114">
        <v>0</v>
      </c>
      <c r="AF923" s="114">
        <v>0</v>
      </c>
      <c r="AG923" s="114">
        <f t="shared" si="623"/>
        <v>0</v>
      </c>
      <c r="AH923" s="114">
        <v>0</v>
      </c>
      <c r="AI923" s="114">
        <v>0</v>
      </c>
      <c r="AJ923" s="114">
        <f t="shared" si="624"/>
        <v>0</v>
      </c>
      <c r="AK923" s="114">
        <v>0</v>
      </c>
      <c r="AL923" s="114">
        <v>0</v>
      </c>
      <c r="AM923" s="114">
        <f t="shared" si="625"/>
        <v>0</v>
      </c>
      <c r="AN923" s="114">
        <v>0</v>
      </c>
      <c r="AO923" s="114">
        <v>0</v>
      </c>
      <c r="AP923" s="114">
        <f t="shared" si="642"/>
        <v>0</v>
      </c>
      <c r="AQ923" s="114">
        <f t="shared" si="654"/>
        <v>0</v>
      </c>
      <c r="AR923" s="114">
        <f t="shared" si="654"/>
        <v>0</v>
      </c>
      <c r="AS923" s="114">
        <f t="shared" si="627"/>
        <v>0</v>
      </c>
      <c r="AT923" s="114">
        <f t="shared" si="646"/>
        <v>0</v>
      </c>
      <c r="AU923" s="114">
        <f t="shared" si="646"/>
        <v>0</v>
      </c>
      <c r="AV923" s="114">
        <v>0</v>
      </c>
      <c r="AW923" s="114">
        <v>0</v>
      </c>
      <c r="AX923" s="114">
        <v>0</v>
      </c>
      <c r="AY923" s="114">
        <v>0</v>
      </c>
      <c r="AZ923" s="114">
        <f t="shared" si="640"/>
        <v>0</v>
      </c>
      <c r="BA923" s="114">
        <f t="shared" si="640"/>
        <v>0</v>
      </c>
    </row>
    <row r="924" spans="2:53" ht="29.25" hidden="1">
      <c r="B924" s="73" t="str">
        <f t="shared" si="609"/>
        <v>3714500053005315</v>
      </c>
      <c r="C924" s="111">
        <v>2023</v>
      </c>
      <c r="D924" s="111">
        <v>15</v>
      </c>
      <c r="E924" s="111">
        <v>3</v>
      </c>
      <c r="F924" s="111">
        <v>7</v>
      </c>
      <c r="G924" s="111">
        <v>14</v>
      </c>
      <c r="H924" s="157">
        <v>5000</v>
      </c>
      <c r="I924" s="157">
        <v>5300</v>
      </c>
      <c r="J924" s="157">
        <v>531</v>
      </c>
      <c r="K924" s="112">
        <v>5</v>
      </c>
      <c r="L924" s="112"/>
      <c r="M924" s="113" t="s">
        <v>621</v>
      </c>
      <c r="N924" s="114">
        <f>IFERROR(VLOOKUP($B924,[5]MEX!$B$51:$S$1084,13,0),0)</f>
        <v>0</v>
      </c>
      <c r="O924" s="114">
        <f>IFERROR(VLOOKUP($B924,[5]MEX!$B$51:$S$1084,14,0),0)</f>
        <v>0</v>
      </c>
      <c r="P924" s="114">
        <f t="shared" si="656"/>
        <v>0</v>
      </c>
      <c r="Q924" s="135" t="s">
        <v>60</v>
      </c>
      <c r="R924" s="116">
        <f>IFERROR(VLOOKUP($B924,[5]MEX!$B$51:$S$1084,17,0),0)</f>
        <v>0</v>
      </c>
      <c r="S924" s="116">
        <f>IFERROR(VLOOKUP($B924,[5]MEX!$B$51:$S$1084,18,0),0)</f>
        <v>0</v>
      </c>
      <c r="T924" s="114">
        <v>0</v>
      </c>
      <c r="U924" s="114">
        <v>0</v>
      </c>
      <c r="V924" s="114">
        <v>0</v>
      </c>
      <c r="W924" s="114">
        <v>0</v>
      </c>
      <c r="X924" s="114">
        <v>0</v>
      </c>
      <c r="Y924" s="114">
        <v>0</v>
      </c>
      <c r="Z924" s="114">
        <v>0</v>
      </c>
      <c r="AA924" s="114">
        <v>0</v>
      </c>
      <c r="AB924" s="114">
        <f t="shared" si="665"/>
        <v>0</v>
      </c>
      <c r="AC924" s="114">
        <f t="shared" si="665"/>
        <v>0</v>
      </c>
      <c r="AD924" s="114">
        <f t="shared" si="622"/>
        <v>0</v>
      </c>
      <c r="AE924" s="114">
        <v>0</v>
      </c>
      <c r="AF924" s="114">
        <v>0</v>
      </c>
      <c r="AG924" s="114">
        <f t="shared" si="623"/>
        <v>0</v>
      </c>
      <c r="AH924" s="114">
        <v>0</v>
      </c>
      <c r="AI924" s="114">
        <v>0</v>
      </c>
      <c r="AJ924" s="114">
        <f t="shared" si="624"/>
        <v>0</v>
      </c>
      <c r="AK924" s="114">
        <v>0</v>
      </c>
      <c r="AL924" s="114">
        <v>0</v>
      </c>
      <c r="AM924" s="114">
        <f t="shared" si="625"/>
        <v>0</v>
      </c>
      <c r="AN924" s="114">
        <v>0</v>
      </c>
      <c r="AO924" s="114">
        <v>0</v>
      </c>
      <c r="AP924" s="114">
        <f t="shared" si="642"/>
        <v>0</v>
      </c>
      <c r="AQ924" s="114">
        <f t="shared" si="654"/>
        <v>0</v>
      </c>
      <c r="AR924" s="114">
        <f t="shared" si="654"/>
        <v>0</v>
      </c>
      <c r="AS924" s="114">
        <f t="shared" si="627"/>
        <v>0</v>
      </c>
      <c r="AT924" s="114">
        <f t="shared" si="646"/>
        <v>0</v>
      </c>
      <c r="AU924" s="114">
        <f t="shared" si="646"/>
        <v>0</v>
      </c>
      <c r="AV924" s="114">
        <v>0</v>
      </c>
      <c r="AW924" s="114">
        <v>0</v>
      </c>
      <c r="AX924" s="114">
        <v>0</v>
      </c>
      <c r="AY924" s="114">
        <v>0</v>
      </c>
      <c r="AZ924" s="114">
        <f t="shared" si="640"/>
        <v>0</v>
      </c>
      <c r="BA924" s="114">
        <f t="shared" si="640"/>
        <v>0</v>
      </c>
    </row>
    <row r="925" spans="2:53" ht="29.25" hidden="1">
      <c r="B925" s="73" t="str">
        <f t="shared" ref="B925:B988" si="666">+CONCATENATE(E925,F925,G925,H925,I925,J925,K925,L925)</f>
        <v>3714500053005316</v>
      </c>
      <c r="C925" s="111">
        <v>2023</v>
      </c>
      <c r="D925" s="111">
        <v>15</v>
      </c>
      <c r="E925" s="111">
        <v>3</v>
      </c>
      <c r="F925" s="111">
        <v>7</v>
      </c>
      <c r="G925" s="111">
        <v>14</v>
      </c>
      <c r="H925" s="157">
        <v>5000</v>
      </c>
      <c r="I925" s="157">
        <v>5300</v>
      </c>
      <c r="J925" s="157">
        <v>531</v>
      </c>
      <c r="K925" s="112">
        <v>6</v>
      </c>
      <c r="L925" s="112"/>
      <c r="M925" s="113" t="s">
        <v>564</v>
      </c>
      <c r="N925" s="114">
        <f>IFERROR(VLOOKUP($B925,[5]MEX!$B$51:$S$1084,13,0),0)</f>
        <v>0</v>
      </c>
      <c r="O925" s="114">
        <f>IFERROR(VLOOKUP($B925,[5]MEX!$B$51:$S$1084,14,0),0)</f>
        <v>0</v>
      </c>
      <c r="P925" s="114">
        <f t="shared" si="656"/>
        <v>0</v>
      </c>
      <c r="Q925" s="135" t="s">
        <v>60</v>
      </c>
      <c r="R925" s="116">
        <f>IFERROR(VLOOKUP($B925,[5]MEX!$B$51:$S$1084,17,0),0)</f>
        <v>0</v>
      </c>
      <c r="S925" s="116">
        <f>IFERROR(VLOOKUP($B925,[5]MEX!$B$51:$S$1084,18,0),0)</f>
        <v>0</v>
      </c>
      <c r="T925" s="114">
        <v>0</v>
      </c>
      <c r="U925" s="114">
        <v>0</v>
      </c>
      <c r="V925" s="114">
        <v>0</v>
      </c>
      <c r="W925" s="114">
        <v>0</v>
      </c>
      <c r="X925" s="114">
        <v>0</v>
      </c>
      <c r="Y925" s="114">
        <v>0</v>
      </c>
      <c r="Z925" s="114">
        <v>0</v>
      </c>
      <c r="AA925" s="114">
        <v>0</v>
      </c>
      <c r="AB925" s="114">
        <f t="shared" si="665"/>
        <v>0</v>
      </c>
      <c r="AC925" s="114">
        <f t="shared" si="665"/>
        <v>0</v>
      </c>
      <c r="AD925" s="114">
        <f t="shared" si="622"/>
        <v>0</v>
      </c>
      <c r="AE925" s="114">
        <v>0</v>
      </c>
      <c r="AF925" s="114">
        <v>0</v>
      </c>
      <c r="AG925" s="114">
        <f t="shared" si="623"/>
        <v>0</v>
      </c>
      <c r="AH925" s="114">
        <v>0</v>
      </c>
      <c r="AI925" s="114">
        <v>0</v>
      </c>
      <c r="AJ925" s="114">
        <f t="shared" si="624"/>
        <v>0</v>
      </c>
      <c r="AK925" s="114">
        <v>0</v>
      </c>
      <c r="AL925" s="114">
        <v>0</v>
      </c>
      <c r="AM925" s="114">
        <f t="shared" si="625"/>
        <v>0</v>
      </c>
      <c r="AN925" s="114">
        <v>0</v>
      </c>
      <c r="AO925" s="114">
        <v>0</v>
      </c>
      <c r="AP925" s="114">
        <f t="shared" si="642"/>
        <v>0</v>
      </c>
      <c r="AQ925" s="114">
        <f t="shared" si="654"/>
        <v>0</v>
      </c>
      <c r="AR925" s="114">
        <f t="shared" si="654"/>
        <v>0</v>
      </c>
      <c r="AS925" s="114">
        <f t="shared" si="627"/>
        <v>0</v>
      </c>
      <c r="AT925" s="114">
        <f t="shared" si="646"/>
        <v>0</v>
      </c>
      <c r="AU925" s="114">
        <f t="shared" si="646"/>
        <v>0</v>
      </c>
      <c r="AV925" s="114">
        <v>0</v>
      </c>
      <c r="AW925" s="114">
        <v>0</v>
      </c>
      <c r="AX925" s="114">
        <v>0</v>
      </c>
      <c r="AY925" s="114">
        <v>0</v>
      </c>
      <c r="AZ925" s="114">
        <f t="shared" si="640"/>
        <v>0</v>
      </c>
      <c r="BA925" s="114">
        <f t="shared" si="640"/>
        <v>0</v>
      </c>
    </row>
    <row r="926" spans="2:53" ht="29.25" hidden="1">
      <c r="B926" s="73" t="str">
        <f t="shared" si="666"/>
        <v>3714500053005317</v>
      </c>
      <c r="C926" s="111">
        <v>2023</v>
      </c>
      <c r="D926" s="111">
        <v>15</v>
      </c>
      <c r="E926" s="111">
        <v>3</v>
      </c>
      <c r="F926" s="111">
        <v>7</v>
      </c>
      <c r="G926" s="111">
        <v>14</v>
      </c>
      <c r="H926" s="157">
        <v>5000</v>
      </c>
      <c r="I926" s="157">
        <v>5300</v>
      </c>
      <c r="J926" s="157">
        <v>531</v>
      </c>
      <c r="K926" s="112">
        <v>7</v>
      </c>
      <c r="L926" s="112"/>
      <c r="M926" s="113" t="s">
        <v>623</v>
      </c>
      <c r="N926" s="114">
        <f>IFERROR(VLOOKUP($B926,[5]MEX!$B$51:$S$1084,13,0),0)</f>
        <v>0</v>
      </c>
      <c r="O926" s="114">
        <f>IFERROR(VLOOKUP($B926,[5]MEX!$B$51:$S$1084,14,0),0)</f>
        <v>0</v>
      </c>
      <c r="P926" s="114">
        <f t="shared" si="656"/>
        <v>0</v>
      </c>
      <c r="Q926" s="135" t="s">
        <v>60</v>
      </c>
      <c r="R926" s="116">
        <f>IFERROR(VLOOKUP($B926,[5]MEX!$B$51:$S$1084,17,0),0)</f>
        <v>0</v>
      </c>
      <c r="S926" s="116">
        <f>IFERROR(VLOOKUP($B926,[5]MEX!$B$51:$S$1084,18,0),0)</f>
        <v>0</v>
      </c>
      <c r="T926" s="114">
        <v>0</v>
      </c>
      <c r="U926" s="114">
        <v>0</v>
      </c>
      <c r="V926" s="114">
        <v>0</v>
      </c>
      <c r="W926" s="114">
        <v>0</v>
      </c>
      <c r="X926" s="114">
        <v>0</v>
      </c>
      <c r="Y926" s="114">
        <v>0</v>
      </c>
      <c r="Z926" s="114">
        <v>0</v>
      </c>
      <c r="AA926" s="114">
        <v>0</v>
      </c>
      <c r="AB926" s="114">
        <f t="shared" si="665"/>
        <v>0</v>
      </c>
      <c r="AC926" s="114">
        <f t="shared" si="665"/>
        <v>0</v>
      </c>
      <c r="AD926" s="114">
        <f t="shared" si="622"/>
        <v>0</v>
      </c>
      <c r="AE926" s="114">
        <v>0</v>
      </c>
      <c r="AF926" s="114">
        <v>0</v>
      </c>
      <c r="AG926" s="114">
        <f t="shared" si="623"/>
        <v>0</v>
      </c>
      <c r="AH926" s="114">
        <v>0</v>
      </c>
      <c r="AI926" s="114">
        <v>0</v>
      </c>
      <c r="AJ926" s="114">
        <f t="shared" si="624"/>
        <v>0</v>
      </c>
      <c r="AK926" s="114">
        <v>0</v>
      </c>
      <c r="AL926" s="114">
        <v>0</v>
      </c>
      <c r="AM926" s="114">
        <f t="shared" si="625"/>
        <v>0</v>
      </c>
      <c r="AN926" s="114">
        <v>0</v>
      </c>
      <c r="AO926" s="114">
        <v>0</v>
      </c>
      <c r="AP926" s="114">
        <f t="shared" si="642"/>
        <v>0</v>
      </c>
      <c r="AQ926" s="114">
        <f t="shared" si="654"/>
        <v>0</v>
      </c>
      <c r="AR926" s="114">
        <f t="shared" si="654"/>
        <v>0</v>
      </c>
      <c r="AS926" s="114">
        <f t="shared" si="627"/>
        <v>0</v>
      </c>
      <c r="AT926" s="114">
        <f t="shared" si="646"/>
        <v>0</v>
      </c>
      <c r="AU926" s="114">
        <f t="shared" si="646"/>
        <v>0</v>
      </c>
      <c r="AV926" s="114">
        <v>0</v>
      </c>
      <c r="AW926" s="114">
        <v>0</v>
      </c>
      <c r="AX926" s="114">
        <v>0</v>
      </c>
      <c r="AY926" s="114">
        <v>0</v>
      </c>
      <c r="AZ926" s="114">
        <f t="shared" si="640"/>
        <v>0</v>
      </c>
      <c r="BA926" s="114">
        <f t="shared" si="640"/>
        <v>0</v>
      </c>
    </row>
    <row r="927" spans="2:53" ht="29.25" hidden="1">
      <c r="B927" s="73" t="str">
        <f t="shared" si="666"/>
        <v>3714500053005318</v>
      </c>
      <c r="C927" s="111">
        <v>2023</v>
      </c>
      <c r="D927" s="111">
        <v>15</v>
      </c>
      <c r="E927" s="111">
        <v>3</v>
      </c>
      <c r="F927" s="111">
        <v>7</v>
      </c>
      <c r="G927" s="111">
        <v>14</v>
      </c>
      <c r="H927" s="157">
        <v>5000</v>
      </c>
      <c r="I927" s="157">
        <v>5300</v>
      </c>
      <c r="J927" s="157">
        <v>531</v>
      </c>
      <c r="K927" s="112">
        <v>8</v>
      </c>
      <c r="L927" s="112"/>
      <c r="M927" s="113" t="s">
        <v>624</v>
      </c>
      <c r="N927" s="114">
        <f>IFERROR(VLOOKUP($B927,[5]MEX!$B$51:$S$1084,13,0),0)</f>
        <v>0</v>
      </c>
      <c r="O927" s="114">
        <f>IFERROR(VLOOKUP($B927,[5]MEX!$B$51:$S$1084,14,0),0)</f>
        <v>0</v>
      </c>
      <c r="P927" s="114">
        <f t="shared" si="656"/>
        <v>0</v>
      </c>
      <c r="Q927" s="135" t="s">
        <v>60</v>
      </c>
      <c r="R927" s="116">
        <f>IFERROR(VLOOKUP($B927,[5]MEX!$B$51:$S$1084,17,0),0)</f>
        <v>0</v>
      </c>
      <c r="S927" s="116">
        <f>IFERROR(VLOOKUP($B927,[5]MEX!$B$51:$S$1084,18,0),0)</f>
        <v>0</v>
      </c>
      <c r="T927" s="114">
        <v>0</v>
      </c>
      <c r="U927" s="114">
        <v>0</v>
      </c>
      <c r="V927" s="114">
        <v>0</v>
      </c>
      <c r="W927" s="114">
        <v>0</v>
      </c>
      <c r="X927" s="114">
        <v>0</v>
      </c>
      <c r="Y927" s="114">
        <v>0</v>
      </c>
      <c r="Z927" s="114">
        <v>0</v>
      </c>
      <c r="AA927" s="114">
        <v>0</v>
      </c>
      <c r="AB927" s="114">
        <f t="shared" si="665"/>
        <v>0</v>
      </c>
      <c r="AC927" s="114">
        <f t="shared" si="665"/>
        <v>0</v>
      </c>
      <c r="AD927" s="114">
        <f t="shared" si="622"/>
        <v>0</v>
      </c>
      <c r="AE927" s="114">
        <v>0</v>
      </c>
      <c r="AF927" s="114">
        <v>0</v>
      </c>
      <c r="AG927" s="114">
        <f t="shared" si="623"/>
        <v>0</v>
      </c>
      <c r="AH927" s="114">
        <v>0</v>
      </c>
      <c r="AI927" s="114">
        <v>0</v>
      </c>
      <c r="AJ927" s="114">
        <f t="shared" si="624"/>
        <v>0</v>
      </c>
      <c r="AK927" s="114">
        <v>0</v>
      </c>
      <c r="AL927" s="114">
        <v>0</v>
      </c>
      <c r="AM927" s="114">
        <f t="shared" si="625"/>
        <v>0</v>
      </c>
      <c r="AN927" s="114">
        <v>0</v>
      </c>
      <c r="AO927" s="114">
        <v>0</v>
      </c>
      <c r="AP927" s="114">
        <f t="shared" si="642"/>
        <v>0</v>
      </c>
      <c r="AQ927" s="114">
        <f t="shared" si="654"/>
        <v>0</v>
      </c>
      <c r="AR927" s="114">
        <f t="shared" si="654"/>
        <v>0</v>
      </c>
      <c r="AS927" s="114">
        <f t="shared" si="627"/>
        <v>0</v>
      </c>
      <c r="AT927" s="114">
        <f t="shared" si="646"/>
        <v>0</v>
      </c>
      <c r="AU927" s="114">
        <f t="shared" si="646"/>
        <v>0</v>
      </c>
      <c r="AV927" s="114">
        <v>0</v>
      </c>
      <c r="AW927" s="114">
        <v>0</v>
      </c>
      <c r="AX927" s="114">
        <v>0</v>
      </c>
      <c r="AY927" s="114">
        <v>0</v>
      </c>
      <c r="AZ927" s="114">
        <f t="shared" si="640"/>
        <v>0</v>
      </c>
      <c r="BA927" s="114">
        <f t="shared" si="640"/>
        <v>0</v>
      </c>
    </row>
    <row r="928" spans="2:53" ht="29.25" hidden="1">
      <c r="B928" s="73" t="str">
        <f t="shared" si="666"/>
        <v>3714500053005319</v>
      </c>
      <c r="C928" s="111">
        <v>2023</v>
      </c>
      <c r="D928" s="111">
        <v>15</v>
      </c>
      <c r="E928" s="111">
        <v>3</v>
      </c>
      <c r="F928" s="111">
        <v>7</v>
      </c>
      <c r="G928" s="111">
        <v>14</v>
      </c>
      <c r="H928" s="157">
        <v>5000</v>
      </c>
      <c r="I928" s="157">
        <v>5300</v>
      </c>
      <c r="J928" s="157">
        <v>531</v>
      </c>
      <c r="K928" s="112">
        <v>9</v>
      </c>
      <c r="L928" s="112"/>
      <c r="M928" s="113" t="s">
        <v>450</v>
      </c>
      <c r="N928" s="114">
        <f>IFERROR(VLOOKUP($B928,[5]MEX!$B$51:$S$1084,13,0),0)</f>
        <v>0</v>
      </c>
      <c r="O928" s="114">
        <f>IFERROR(VLOOKUP($B928,[5]MEX!$B$51:$S$1084,14,0),0)</f>
        <v>0</v>
      </c>
      <c r="P928" s="114">
        <f t="shared" si="656"/>
        <v>0</v>
      </c>
      <c r="Q928" s="135" t="s">
        <v>60</v>
      </c>
      <c r="R928" s="116">
        <f>IFERROR(VLOOKUP($B928,[5]MEX!$B$51:$S$1084,17,0),0)</f>
        <v>0</v>
      </c>
      <c r="S928" s="116">
        <f>IFERROR(VLOOKUP($B928,[5]MEX!$B$51:$S$1084,18,0),0)</f>
        <v>0</v>
      </c>
      <c r="T928" s="114">
        <v>0</v>
      </c>
      <c r="U928" s="114">
        <v>0</v>
      </c>
      <c r="V928" s="114">
        <v>0</v>
      </c>
      <c r="W928" s="114">
        <v>0</v>
      </c>
      <c r="X928" s="114">
        <v>0</v>
      </c>
      <c r="Y928" s="114">
        <v>0</v>
      </c>
      <c r="Z928" s="114">
        <v>0</v>
      </c>
      <c r="AA928" s="114">
        <v>0</v>
      </c>
      <c r="AB928" s="114">
        <f t="shared" si="665"/>
        <v>0</v>
      </c>
      <c r="AC928" s="114">
        <f t="shared" si="665"/>
        <v>0</v>
      </c>
      <c r="AD928" s="114">
        <f t="shared" si="622"/>
        <v>0</v>
      </c>
      <c r="AE928" s="114">
        <v>0</v>
      </c>
      <c r="AF928" s="114">
        <v>0</v>
      </c>
      <c r="AG928" s="114">
        <f t="shared" si="623"/>
        <v>0</v>
      </c>
      <c r="AH928" s="114">
        <v>0</v>
      </c>
      <c r="AI928" s="114">
        <v>0</v>
      </c>
      <c r="AJ928" s="114">
        <f t="shared" si="624"/>
        <v>0</v>
      </c>
      <c r="AK928" s="114">
        <v>0</v>
      </c>
      <c r="AL928" s="114">
        <v>0</v>
      </c>
      <c r="AM928" s="114">
        <f t="shared" si="625"/>
        <v>0</v>
      </c>
      <c r="AN928" s="114">
        <v>0</v>
      </c>
      <c r="AO928" s="114">
        <v>0</v>
      </c>
      <c r="AP928" s="114">
        <f t="shared" si="642"/>
        <v>0</v>
      </c>
      <c r="AQ928" s="114">
        <f t="shared" si="654"/>
        <v>0</v>
      </c>
      <c r="AR928" s="114">
        <f t="shared" si="654"/>
        <v>0</v>
      </c>
      <c r="AS928" s="114">
        <f t="shared" si="627"/>
        <v>0</v>
      </c>
      <c r="AT928" s="114">
        <f t="shared" si="646"/>
        <v>0</v>
      </c>
      <c r="AU928" s="114">
        <f t="shared" si="646"/>
        <v>0</v>
      </c>
      <c r="AV928" s="114">
        <v>0</v>
      </c>
      <c r="AW928" s="114">
        <v>0</v>
      </c>
      <c r="AX928" s="114">
        <v>0</v>
      </c>
      <c r="AY928" s="114">
        <v>0</v>
      </c>
      <c r="AZ928" s="114">
        <f t="shared" si="640"/>
        <v>0</v>
      </c>
      <c r="BA928" s="114">
        <f t="shared" si="640"/>
        <v>0</v>
      </c>
    </row>
    <row r="929" spans="2:53" ht="58.5" hidden="1">
      <c r="B929" s="73" t="str">
        <f t="shared" si="666"/>
        <v>37145000530053110</v>
      </c>
      <c r="C929" s="111">
        <v>2023</v>
      </c>
      <c r="D929" s="111">
        <v>15</v>
      </c>
      <c r="E929" s="111">
        <v>3</v>
      </c>
      <c r="F929" s="111">
        <v>7</v>
      </c>
      <c r="G929" s="111">
        <v>14</v>
      </c>
      <c r="H929" s="157">
        <v>5000</v>
      </c>
      <c r="I929" s="157">
        <v>5300</v>
      </c>
      <c r="J929" s="157">
        <v>531</v>
      </c>
      <c r="K929" s="112">
        <v>10</v>
      </c>
      <c r="L929" s="112"/>
      <c r="M929" s="113" t="s">
        <v>625</v>
      </c>
      <c r="N929" s="114">
        <f>IFERROR(VLOOKUP($B929,[5]MEX!$B$51:$S$1084,13,0),0)</f>
        <v>0</v>
      </c>
      <c r="O929" s="114">
        <f>IFERROR(VLOOKUP($B929,[5]MEX!$B$51:$S$1084,14,0),0)</f>
        <v>0</v>
      </c>
      <c r="P929" s="114">
        <f t="shared" si="656"/>
        <v>0</v>
      </c>
      <c r="Q929" s="135" t="s">
        <v>60</v>
      </c>
      <c r="R929" s="116">
        <f>IFERROR(VLOOKUP($B929,[5]MEX!$B$51:$S$1084,17,0),0)</f>
        <v>0</v>
      </c>
      <c r="S929" s="116">
        <f>IFERROR(VLOOKUP($B929,[5]MEX!$B$51:$S$1084,18,0),0)</f>
        <v>0</v>
      </c>
      <c r="T929" s="114">
        <v>0</v>
      </c>
      <c r="U929" s="114">
        <v>0</v>
      </c>
      <c r="V929" s="114">
        <v>0</v>
      </c>
      <c r="W929" s="114">
        <v>0</v>
      </c>
      <c r="X929" s="114">
        <v>0</v>
      </c>
      <c r="Y929" s="114">
        <v>0</v>
      </c>
      <c r="Z929" s="114">
        <v>0</v>
      </c>
      <c r="AA929" s="114">
        <v>0</v>
      </c>
      <c r="AB929" s="114">
        <f t="shared" si="665"/>
        <v>0</v>
      </c>
      <c r="AC929" s="114">
        <f t="shared" si="665"/>
        <v>0</v>
      </c>
      <c r="AD929" s="114">
        <f t="shared" si="622"/>
        <v>0</v>
      </c>
      <c r="AE929" s="114">
        <v>0</v>
      </c>
      <c r="AF929" s="114">
        <v>0</v>
      </c>
      <c r="AG929" s="114">
        <f t="shared" si="623"/>
        <v>0</v>
      </c>
      <c r="AH929" s="114">
        <v>0</v>
      </c>
      <c r="AI929" s="114">
        <v>0</v>
      </c>
      <c r="AJ929" s="114">
        <f t="shared" si="624"/>
        <v>0</v>
      </c>
      <c r="AK929" s="114">
        <v>0</v>
      </c>
      <c r="AL929" s="114">
        <v>0</v>
      </c>
      <c r="AM929" s="114">
        <f t="shared" si="625"/>
        <v>0</v>
      </c>
      <c r="AN929" s="114">
        <v>0</v>
      </c>
      <c r="AO929" s="114">
        <v>0</v>
      </c>
      <c r="AP929" s="114">
        <f t="shared" si="642"/>
        <v>0</v>
      </c>
      <c r="AQ929" s="114">
        <f t="shared" si="654"/>
        <v>0</v>
      </c>
      <c r="AR929" s="114">
        <f t="shared" si="654"/>
        <v>0</v>
      </c>
      <c r="AS929" s="114">
        <f t="shared" si="627"/>
        <v>0</v>
      </c>
      <c r="AT929" s="114">
        <f t="shared" si="646"/>
        <v>0</v>
      </c>
      <c r="AU929" s="114">
        <f t="shared" si="646"/>
        <v>0</v>
      </c>
      <c r="AV929" s="114">
        <v>0</v>
      </c>
      <c r="AW929" s="114">
        <v>0</v>
      </c>
      <c r="AX929" s="114">
        <v>0</v>
      </c>
      <c r="AY929" s="114">
        <v>0</v>
      </c>
      <c r="AZ929" s="114">
        <f t="shared" si="640"/>
        <v>0</v>
      </c>
      <c r="BA929" s="114">
        <f t="shared" si="640"/>
        <v>0</v>
      </c>
    </row>
    <row r="930" spans="2:53" ht="29.25" hidden="1">
      <c r="B930" s="73" t="str">
        <f t="shared" si="666"/>
        <v>37145000530053111</v>
      </c>
      <c r="C930" s="111">
        <v>2023</v>
      </c>
      <c r="D930" s="111">
        <v>15</v>
      </c>
      <c r="E930" s="111">
        <v>3</v>
      </c>
      <c r="F930" s="111">
        <v>7</v>
      </c>
      <c r="G930" s="111">
        <v>14</v>
      </c>
      <c r="H930" s="157">
        <v>5000</v>
      </c>
      <c r="I930" s="157">
        <v>5300</v>
      </c>
      <c r="J930" s="157">
        <v>531</v>
      </c>
      <c r="K930" s="112">
        <v>11</v>
      </c>
      <c r="L930" s="112"/>
      <c r="M930" s="113" t="s">
        <v>626</v>
      </c>
      <c r="N930" s="114">
        <f>IFERROR(VLOOKUP($B930,[5]MEX!$B$51:$S$1084,13,0),0)</f>
        <v>0</v>
      </c>
      <c r="O930" s="114">
        <f>IFERROR(VLOOKUP($B930,[5]MEX!$B$51:$S$1084,14,0),0)</f>
        <v>0</v>
      </c>
      <c r="P930" s="114">
        <f t="shared" si="656"/>
        <v>0</v>
      </c>
      <c r="Q930" s="135" t="s">
        <v>60</v>
      </c>
      <c r="R930" s="116">
        <f>IFERROR(VLOOKUP($B930,[5]MEX!$B$51:$S$1084,17,0),0)</f>
        <v>0</v>
      </c>
      <c r="S930" s="116">
        <f>IFERROR(VLOOKUP($B930,[5]MEX!$B$51:$S$1084,18,0),0)</f>
        <v>0</v>
      </c>
      <c r="T930" s="114">
        <v>0</v>
      </c>
      <c r="U930" s="114">
        <v>0</v>
      </c>
      <c r="V930" s="114">
        <v>0</v>
      </c>
      <c r="W930" s="114">
        <v>0</v>
      </c>
      <c r="X930" s="114">
        <v>0</v>
      </c>
      <c r="Y930" s="114">
        <v>0</v>
      </c>
      <c r="Z930" s="114">
        <v>0</v>
      </c>
      <c r="AA930" s="114">
        <v>0</v>
      </c>
      <c r="AB930" s="114">
        <f t="shared" si="665"/>
        <v>0</v>
      </c>
      <c r="AC930" s="114">
        <f t="shared" si="665"/>
        <v>0</v>
      </c>
      <c r="AD930" s="114">
        <f t="shared" si="622"/>
        <v>0</v>
      </c>
      <c r="AE930" s="114">
        <v>0</v>
      </c>
      <c r="AF930" s="114">
        <v>0</v>
      </c>
      <c r="AG930" s="114">
        <f t="shared" si="623"/>
        <v>0</v>
      </c>
      <c r="AH930" s="114">
        <v>0</v>
      </c>
      <c r="AI930" s="114">
        <v>0</v>
      </c>
      <c r="AJ930" s="114">
        <f t="shared" si="624"/>
        <v>0</v>
      </c>
      <c r="AK930" s="114">
        <v>0</v>
      </c>
      <c r="AL930" s="114">
        <v>0</v>
      </c>
      <c r="AM930" s="114">
        <f t="shared" si="625"/>
        <v>0</v>
      </c>
      <c r="AN930" s="114">
        <v>0</v>
      </c>
      <c r="AO930" s="114">
        <v>0</v>
      </c>
      <c r="AP930" s="114">
        <f t="shared" si="642"/>
        <v>0</v>
      </c>
      <c r="AQ930" s="114">
        <f t="shared" si="654"/>
        <v>0</v>
      </c>
      <c r="AR930" s="114">
        <f t="shared" si="654"/>
        <v>0</v>
      </c>
      <c r="AS930" s="114">
        <f t="shared" si="627"/>
        <v>0</v>
      </c>
      <c r="AT930" s="114">
        <f t="shared" si="646"/>
        <v>0</v>
      </c>
      <c r="AU930" s="114">
        <f t="shared" si="646"/>
        <v>0</v>
      </c>
      <c r="AV930" s="114">
        <v>0</v>
      </c>
      <c r="AW930" s="114">
        <v>0</v>
      </c>
      <c r="AX930" s="114">
        <v>0</v>
      </c>
      <c r="AY930" s="114">
        <v>0</v>
      </c>
      <c r="AZ930" s="114">
        <f t="shared" si="640"/>
        <v>0</v>
      </c>
      <c r="BA930" s="114">
        <f t="shared" si="640"/>
        <v>0</v>
      </c>
    </row>
    <row r="931" spans="2:53" ht="58.5" hidden="1">
      <c r="B931" s="73" t="str">
        <f t="shared" si="666"/>
        <v>37145000530053112</v>
      </c>
      <c r="C931" s="111">
        <v>2023</v>
      </c>
      <c r="D931" s="111">
        <v>15</v>
      </c>
      <c r="E931" s="111">
        <v>3</v>
      </c>
      <c r="F931" s="111">
        <v>7</v>
      </c>
      <c r="G931" s="111">
        <v>14</v>
      </c>
      <c r="H931" s="157">
        <v>5000</v>
      </c>
      <c r="I931" s="157">
        <v>5300</v>
      </c>
      <c r="J931" s="157">
        <v>531</v>
      </c>
      <c r="K931" s="112">
        <v>12</v>
      </c>
      <c r="L931" s="112"/>
      <c r="M931" s="113" t="s">
        <v>627</v>
      </c>
      <c r="N931" s="114">
        <f>IFERROR(VLOOKUP($B931,[5]MEX!$B$51:$S$1084,13,0),0)</f>
        <v>0</v>
      </c>
      <c r="O931" s="114">
        <f>IFERROR(VLOOKUP($B931,[5]MEX!$B$51:$S$1084,14,0),0)</f>
        <v>0</v>
      </c>
      <c r="P931" s="114">
        <f t="shared" si="656"/>
        <v>0</v>
      </c>
      <c r="Q931" s="135" t="s">
        <v>60</v>
      </c>
      <c r="R931" s="116">
        <f>IFERROR(VLOOKUP($B931,[5]MEX!$B$51:$S$1084,17,0),0)</f>
        <v>0</v>
      </c>
      <c r="S931" s="116">
        <f>IFERROR(VLOOKUP($B931,[5]MEX!$B$51:$S$1084,18,0),0)</f>
        <v>0</v>
      </c>
      <c r="T931" s="114">
        <v>0</v>
      </c>
      <c r="U931" s="114">
        <v>0</v>
      </c>
      <c r="V931" s="114">
        <v>0</v>
      </c>
      <c r="W931" s="114">
        <v>0</v>
      </c>
      <c r="X931" s="114">
        <v>0</v>
      </c>
      <c r="Y931" s="114">
        <v>0</v>
      </c>
      <c r="Z931" s="114">
        <v>0</v>
      </c>
      <c r="AA931" s="114">
        <v>0</v>
      </c>
      <c r="AB931" s="114">
        <f t="shared" si="665"/>
        <v>0</v>
      </c>
      <c r="AC931" s="114">
        <f t="shared" si="665"/>
        <v>0</v>
      </c>
      <c r="AD931" s="114">
        <f t="shared" si="622"/>
        <v>0</v>
      </c>
      <c r="AE931" s="114">
        <v>0</v>
      </c>
      <c r="AF931" s="114">
        <v>0</v>
      </c>
      <c r="AG931" s="114">
        <f t="shared" si="623"/>
        <v>0</v>
      </c>
      <c r="AH931" s="114">
        <v>0</v>
      </c>
      <c r="AI931" s="114">
        <v>0</v>
      </c>
      <c r="AJ931" s="114">
        <f t="shared" si="624"/>
        <v>0</v>
      </c>
      <c r="AK931" s="114">
        <v>0</v>
      </c>
      <c r="AL931" s="114">
        <v>0</v>
      </c>
      <c r="AM931" s="114">
        <f t="shared" si="625"/>
        <v>0</v>
      </c>
      <c r="AN931" s="114">
        <v>0</v>
      </c>
      <c r="AO931" s="114">
        <v>0</v>
      </c>
      <c r="AP931" s="114">
        <f t="shared" si="642"/>
        <v>0</v>
      </c>
      <c r="AQ931" s="114">
        <f t="shared" si="654"/>
        <v>0</v>
      </c>
      <c r="AR931" s="114">
        <f t="shared" si="654"/>
        <v>0</v>
      </c>
      <c r="AS931" s="114">
        <f t="shared" si="627"/>
        <v>0</v>
      </c>
      <c r="AT931" s="114">
        <f t="shared" si="646"/>
        <v>0</v>
      </c>
      <c r="AU931" s="114">
        <f t="shared" si="646"/>
        <v>0</v>
      </c>
      <c r="AV931" s="114">
        <v>0</v>
      </c>
      <c r="AW931" s="114">
        <v>0</v>
      </c>
      <c r="AX931" s="114">
        <v>0</v>
      </c>
      <c r="AY931" s="114">
        <v>0</v>
      </c>
      <c r="AZ931" s="114">
        <f t="shared" si="640"/>
        <v>0</v>
      </c>
      <c r="BA931" s="114">
        <f t="shared" si="640"/>
        <v>0</v>
      </c>
    </row>
    <row r="932" spans="2:53" ht="29.25" hidden="1">
      <c r="B932" s="73" t="str">
        <f t="shared" si="666"/>
        <v>37145000530053113</v>
      </c>
      <c r="C932" s="111">
        <v>2023</v>
      </c>
      <c r="D932" s="111">
        <v>15</v>
      </c>
      <c r="E932" s="111">
        <v>3</v>
      </c>
      <c r="F932" s="111">
        <v>7</v>
      </c>
      <c r="G932" s="111">
        <v>14</v>
      </c>
      <c r="H932" s="157">
        <v>5000</v>
      </c>
      <c r="I932" s="157">
        <v>5300</v>
      </c>
      <c r="J932" s="157">
        <v>531</v>
      </c>
      <c r="K932" s="112">
        <v>13</v>
      </c>
      <c r="L932" s="112"/>
      <c r="M932" s="113" t="s">
        <v>628</v>
      </c>
      <c r="N932" s="114">
        <f>IFERROR(VLOOKUP($B932,[5]MEX!$B$51:$S$1084,13,0),0)</f>
        <v>0</v>
      </c>
      <c r="O932" s="114">
        <f>IFERROR(VLOOKUP($B932,[5]MEX!$B$51:$S$1084,14,0),0)</f>
        <v>0</v>
      </c>
      <c r="P932" s="114">
        <f t="shared" si="656"/>
        <v>0</v>
      </c>
      <c r="Q932" s="135" t="s">
        <v>60</v>
      </c>
      <c r="R932" s="116">
        <f>IFERROR(VLOOKUP($B932,[5]MEX!$B$51:$S$1084,17,0),0)</f>
        <v>0</v>
      </c>
      <c r="S932" s="116">
        <f>IFERROR(VLOOKUP($B932,[5]MEX!$B$51:$S$1084,18,0),0)</f>
        <v>0</v>
      </c>
      <c r="T932" s="114">
        <v>0</v>
      </c>
      <c r="U932" s="114">
        <v>0</v>
      </c>
      <c r="V932" s="114">
        <v>0</v>
      </c>
      <c r="W932" s="114">
        <v>0</v>
      </c>
      <c r="X932" s="114">
        <v>0</v>
      </c>
      <c r="Y932" s="114">
        <v>0</v>
      </c>
      <c r="Z932" s="114">
        <v>0</v>
      </c>
      <c r="AA932" s="114">
        <v>0</v>
      </c>
      <c r="AB932" s="114">
        <f t="shared" si="665"/>
        <v>0</v>
      </c>
      <c r="AC932" s="114">
        <f t="shared" si="665"/>
        <v>0</v>
      </c>
      <c r="AD932" s="114">
        <f t="shared" si="622"/>
        <v>0</v>
      </c>
      <c r="AE932" s="114">
        <v>0</v>
      </c>
      <c r="AF932" s="114">
        <v>0</v>
      </c>
      <c r="AG932" s="114">
        <f t="shared" si="623"/>
        <v>0</v>
      </c>
      <c r="AH932" s="114">
        <v>0</v>
      </c>
      <c r="AI932" s="114">
        <v>0</v>
      </c>
      <c r="AJ932" s="114">
        <f t="shared" si="624"/>
        <v>0</v>
      </c>
      <c r="AK932" s="114">
        <v>0</v>
      </c>
      <c r="AL932" s="114">
        <v>0</v>
      </c>
      <c r="AM932" s="114">
        <f t="shared" si="625"/>
        <v>0</v>
      </c>
      <c r="AN932" s="114">
        <v>0</v>
      </c>
      <c r="AO932" s="114">
        <v>0</v>
      </c>
      <c r="AP932" s="114">
        <f t="shared" si="642"/>
        <v>0</v>
      </c>
      <c r="AQ932" s="114">
        <f t="shared" si="654"/>
        <v>0</v>
      </c>
      <c r="AR932" s="114">
        <f t="shared" si="654"/>
        <v>0</v>
      </c>
      <c r="AS932" s="114">
        <f t="shared" si="627"/>
        <v>0</v>
      </c>
      <c r="AT932" s="114">
        <f t="shared" si="646"/>
        <v>0</v>
      </c>
      <c r="AU932" s="114">
        <f t="shared" si="646"/>
        <v>0</v>
      </c>
      <c r="AV932" s="114">
        <v>0</v>
      </c>
      <c r="AW932" s="114">
        <v>0</v>
      </c>
      <c r="AX932" s="114">
        <v>0</v>
      </c>
      <c r="AY932" s="114">
        <v>0</v>
      </c>
      <c r="AZ932" s="114">
        <f t="shared" si="640"/>
        <v>0</v>
      </c>
      <c r="BA932" s="114">
        <f t="shared" si="640"/>
        <v>0</v>
      </c>
    </row>
    <row r="933" spans="2:53" ht="29.25" hidden="1">
      <c r="B933" s="73" t="str">
        <f t="shared" si="666"/>
        <v>371450005300532</v>
      </c>
      <c r="C933" s="105">
        <v>2023</v>
      </c>
      <c r="D933" s="105">
        <v>15</v>
      </c>
      <c r="E933" s="105">
        <v>3</v>
      </c>
      <c r="F933" s="105">
        <v>7</v>
      </c>
      <c r="G933" s="105">
        <v>14</v>
      </c>
      <c r="H933" s="105">
        <v>5000</v>
      </c>
      <c r="I933" s="105">
        <v>5300</v>
      </c>
      <c r="J933" s="105">
        <v>532</v>
      </c>
      <c r="K933" s="106"/>
      <c r="L933" s="106"/>
      <c r="M933" s="199" t="s">
        <v>567</v>
      </c>
      <c r="N933" s="200">
        <f>SUM(N934:N936)</f>
        <v>0</v>
      </c>
      <c r="O933" s="200">
        <f>SUM(O934:O936)</f>
        <v>0</v>
      </c>
      <c r="P933" s="200">
        <f t="shared" si="656"/>
        <v>0</v>
      </c>
      <c r="Q933" s="163"/>
      <c r="R933" s="164"/>
      <c r="S933" s="164"/>
      <c r="T933" s="200">
        <f>SUM(T934:T936)</f>
        <v>0</v>
      </c>
      <c r="U933" s="200">
        <f>SUM(U934:U936)</f>
        <v>0</v>
      </c>
      <c r="V933" s="200">
        <f>SUM(V934:V936)</f>
        <v>0</v>
      </c>
      <c r="W933" s="200">
        <f t="shared" ref="W933:AO933" si="667">SUM(W934:W936)</f>
        <v>0</v>
      </c>
      <c r="X933" s="200">
        <f t="shared" si="667"/>
        <v>0</v>
      </c>
      <c r="Y933" s="200">
        <f t="shared" si="667"/>
        <v>0</v>
      </c>
      <c r="Z933" s="200">
        <f t="shared" si="667"/>
        <v>0</v>
      </c>
      <c r="AA933" s="200">
        <f t="shared" si="667"/>
        <v>0</v>
      </c>
      <c r="AB933" s="200">
        <f t="shared" si="667"/>
        <v>0</v>
      </c>
      <c r="AC933" s="200">
        <f t="shared" si="667"/>
        <v>0</v>
      </c>
      <c r="AD933" s="200">
        <f t="shared" si="667"/>
        <v>0</v>
      </c>
      <c r="AE933" s="200">
        <f t="shared" si="667"/>
        <v>0</v>
      </c>
      <c r="AF933" s="200">
        <f t="shared" si="667"/>
        <v>0</v>
      </c>
      <c r="AG933" s="200">
        <f t="shared" si="623"/>
        <v>0</v>
      </c>
      <c r="AH933" s="200">
        <f t="shared" si="667"/>
        <v>0</v>
      </c>
      <c r="AI933" s="200">
        <f t="shared" si="667"/>
        <v>0</v>
      </c>
      <c r="AJ933" s="200">
        <f t="shared" si="624"/>
        <v>0</v>
      </c>
      <c r="AK933" s="200">
        <f t="shared" si="667"/>
        <v>0</v>
      </c>
      <c r="AL933" s="200">
        <f t="shared" si="667"/>
        <v>0</v>
      </c>
      <c r="AM933" s="200">
        <f t="shared" si="625"/>
        <v>0</v>
      </c>
      <c r="AN933" s="200">
        <f t="shared" si="667"/>
        <v>0</v>
      </c>
      <c r="AO933" s="200">
        <f t="shared" si="667"/>
        <v>0</v>
      </c>
      <c r="AP933" s="200">
        <f t="shared" si="642"/>
        <v>0</v>
      </c>
      <c r="AQ933" s="200">
        <f t="shared" si="654"/>
        <v>0</v>
      </c>
      <c r="AR933" s="200">
        <f t="shared" si="654"/>
        <v>0</v>
      </c>
      <c r="AS933" s="200">
        <f t="shared" si="627"/>
        <v>0</v>
      </c>
      <c r="AT933" s="200"/>
      <c r="AU933" s="200"/>
      <c r="AV933" s="200"/>
      <c r="AW933" s="200"/>
      <c r="AX933" s="200"/>
      <c r="AY933" s="200"/>
      <c r="AZ933" s="200"/>
      <c r="BA933" s="200"/>
    </row>
    <row r="934" spans="2:53" ht="29.25" hidden="1">
      <c r="B934" s="73" t="str">
        <f t="shared" si="666"/>
        <v>3714500053005321</v>
      </c>
      <c r="C934" s="111">
        <v>2023</v>
      </c>
      <c r="D934" s="111">
        <v>15</v>
      </c>
      <c r="E934" s="111">
        <v>3</v>
      </c>
      <c r="F934" s="111">
        <v>7</v>
      </c>
      <c r="G934" s="111">
        <v>14</v>
      </c>
      <c r="H934" s="157">
        <v>5000</v>
      </c>
      <c r="I934" s="157">
        <v>5300</v>
      </c>
      <c r="J934" s="157">
        <v>532</v>
      </c>
      <c r="K934" s="112">
        <v>1</v>
      </c>
      <c r="L934" s="112"/>
      <c r="M934" s="113" t="s">
        <v>629</v>
      </c>
      <c r="N934" s="114">
        <f>IFERROR(VLOOKUP($B934,[5]MEX!$B$51:$S$1084,13,0),0)</f>
        <v>0</v>
      </c>
      <c r="O934" s="114">
        <f>IFERROR(VLOOKUP($B934,[5]MEX!$B$51:$S$1084,14,0),0)</f>
        <v>0</v>
      </c>
      <c r="P934" s="114">
        <f t="shared" si="656"/>
        <v>0</v>
      </c>
      <c r="Q934" s="135" t="s">
        <v>60</v>
      </c>
      <c r="R934" s="116">
        <f>IFERROR(VLOOKUP($B934,[5]MEX!$B$51:$S$1084,17,0),0)</f>
        <v>0</v>
      </c>
      <c r="S934" s="116">
        <f>IFERROR(VLOOKUP($B934,[5]MEX!$B$51:$S$1084,18,0),0)</f>
        <v>0</v>
      </c>
      <c r="T934" s="114">
        <v>0</v>
      </c>
      <c r="U934" s="114">
        <v>0</v>
      </c>
      <c r="V934" s="114">
        <v>0</v>
      </c>
      <c r="W934" s="114">
        <v>0</v>
      </c>
      <c r="X934" s="114">
        <v>0</v>
      </c>
      <c r="Y934" s="114">
        <v>0</v>
      </c>
      <c r="Z934" s="114">
        <v>0</v>
      </c>
      <c r="AA934" s="114">
        <v>0</v>
      </c>
      <c r="AB934" s="114">
        <f t="shared" si="665"/>
        <v>0</v>
      </c>
      <c r="AC934" s="114">
        <f t="shared" si="665"/>
        <v>0</v>
      </c>
      <c r="AD934" s="114">
        <f t="shared" si="622"/>
        <v>0</v>
      </c>
      <c r="AE934" s="114">
        <v>0</v>
      </c>
      <c r="AF934" s="114">
        <v>0</v>
      </c>
      <c r="AG934" s="114">
        <f t="shared" si="623"/>
        <v>0</v>
      </c>
      <c r="AH934" s="114">
        <v>0</v>
      </c>
      <c r="AI934" s="114">
        <v>0</v>
      </c>
      <c r="AJ934" s="114">
        <f t="shared" si="624"/>
        <v>0</v>
      </c>
      <c r="AK934" s="114">
        <v>0</v>
      </c>
      <c r="AL934" s="114">
        <v>0</v>
      </c>
      <c r="AM934" s="114">
        <f t="shared" si="625"/>
        <v>0</v>
      </c>
      <c r="AN934" s="114">
        <v>0</v>
      </c>
      <c r="AO934" s="114">
        <v>0</v>
      </c>
      <c r="AP934" s="114">
        <f t="shared" si="642"/>
        <v>0</v>
      </c>
      <c r="AQ934" s="114">
        <f t="shared" si="654"/>
        <v>0</v>
      </c>
      <c r="AR934" s="114">
        <f t="shared" si="654"/>
        <v>0</v>
      </c>
      <c r="AS934" s="114">
        <f t="shared" si="627"/>
        <v>0</v>
      </c>
      <c r="AT934" s="114">
        <f t="shared" si="646"/>
        <v>0</v>
      </c>
      <c r="AU934" s="114">
        <f t="shared" si="646"/>
        <v>0</v>
      </c>
      <c r="AV934" s="114">
        <v>0</v>
      </c>
      <c r="AW934" s="114">
        <v>0</v>
      </c>
      <c r="AX934" s="114">
        <v>0</v>
      </c>
      <c r="AY934" s="114">
        <v>0</v>
      </c>
      <c r="AZ934" s="114">
        <f t="shared" si="640"/>
        <v>0</v>
      </c>
      <c r="BA934" s="114">
        <f t="shared" si="640"/>
        <v>0</v>
      </c>
    </row>
    <row r="935" spans="2:53" ht="29.25" hidden="1">
      <c r="B935" s="73" t="str">
        <f t="shared" si="666"/>
        <v>3714500053005322</v>
      </c>
      <c r="C935" s="111">
        <v>2023</v>
      </c>
      <c r="D935" s="111">
        <v>15</v>
      </c>
      <c r="E935" s="111">
        <v>3</v>
      </c>
      <c r="F935" s="111">
        <v>7</v>
      </c>
      <c r="G935" s="111">
        <v>14</v>
      </c>
      <c r="H935" s="157">
        <v>5000</v>
      </c>
      <c r="I935" s="157">
        <v>5300</v>
      </c>
      <c r="J935" s="157">
        <v>532</v>
      </c>
      <c r="K935" s="112">
        <v>2</v>
      </c>
      <c r="L935" s="112"/>
      <c r="M935" s="113" t="s">
        <v>630</v>
      </c>
      <c r="N935" s="114">
        <f>IFERROR(VLOOKUP($B935,[5]MEX!$B$51:$S$1084,13,0),0)</f>
        <v>0</v>
      </c>
      <c r="O935" s="114">
        <f>IFERROR(VLOOKUP($B935,[5]MEX!$B$51:$S$1084,14,0),0)</f>
        <v>0</v>
      </c>
      <c r="P935" s="114">
        <f t="shared" si="656"/>
        <v>0</v>
      </c>
      <c r="Q935" s="135" t="s">
        <v>60</v>
      </c>
      <c r="R935" s="116">
        <f>IFERROR(VLOOKUP($B935,[5]MEX!$B$51:$S$1084,17,0),0)</f>
        <v>0</v>
      </c>
      <c r="S935" s="116">
        <f>IFERROR(VLOOKUP($B935,[5]MEX!$B$51:$S$1084,18,0),0)</f>
        <v>0</v>
      </c>
      <c r="T935" s="114">
        <v>0</v>
      </c>
      <c r="U935" s="114">
        <v>0</v>
      </c>
      <c r="V935" s="114">
        <v>0</v>
      </c>
      <c r="W935" s="114">
        <v>0</v>
      </c>
      <c r="X935" s="114">
        <v>0</v>
      </c>
      <c r="Y935" s="114">
        <v>0</v>
      </c>
      <c r="Z935" s="114">
        <v>0</v>
      </c>
      <c r="AA935" s="114">
        <v>0</v>
      </c>
      <c r="AB935" s="114">
        <f t="shared" si="665"/>
        <v>0</v>
      </c>
      <c r="AC935" s="114">
        <f t="shared" si="665"/>
        <v>0</v>
      </c>
      <c r="AD935" s="114">
        <f t="shared" si="622"/>
        <v>0</v>
      </c>
      <c r="AE935" s="114">
        <v>0</v>
      </c>
      <c r="AF935" s="114">
        <v>0</v>
      </c>
      <c r="AG935" s="114">
        <f t="shared" si="623"/>
        <v>0</v>
      </c>
      <c r="AH935" s="114">
        <v>0</v>
      </c>
      <c r="AI935" s="114">
        <v>0</v>
      </c>
      <c r="AJ935" s="114">
        <f t="shared" si="624"/>
        <v>0</v>
      </c>
      <c r="AK935" s="114">
        <v>0</v>
      </c>
      <c r="AL935" s="114">
        <v>0</v>
      </c>
      <c r="AM935" s="114">
        <f t="shared" si="625"/>
        <v>0</v>
      </c>
      <c r="AN935" s="114">
        <v>0</v>
      </c>
      <c r="AO935" s="114">
        <v>0</v>
      </c>
      <c r="AP935" s="114">
        <f t="shared" si="642"/>
        <v>0</v>
      </c>
      <c r="AQ935" s="114">
        <f t="shared" ref="AQ935:AR957" si="668">AB935-AE935-AH935-AK935-AN935</f>
        <v>0</v>
      </c>
      <c r="AR935" s="114">
        <f t="shared" si="668"/>
        <v>0</v>
      </c>
      <c r="AS935" s="114">
        <f t="shared" si="627"/>
        <v>0</v>
      </c>
      <c r="AT935" s="114">
        <f t="shared" si="646"/>
        <v>0</v>
      </c>
      <c r="AU935" s="114">
        <f t="shared" si="646"/>
        <v>0</v>
      </c>
      <c r="AV935" s="114">
        <v>0</v>
      </c>
      <c r="AW935" s="114">
        <v>0</v>
      </c>
      <c r="AX935" s="114">
        <v>0</v>
      </c>
      <c r="AY935" s="114">
        <v>0</v>
      </c>
      <c r="AZ935" s="114">
        <f t="shared" si="640"/>
        <v>0</v>
      </c>
      <c r="BA935" s="114">
        <f t="shared" si="640"/>
        <v>0</v>
      </c>
    </row>
    <row r="936" spans="2:53" ht="29.25" hidden="1">
      <c r="B936" s="73" t="str">
        <f t="shared" si="666"/>
        <v>3714500053005323</v>
      </c>
      <c r="C936" s="111">
        <v>2023</v>
      </c>
      <c r="D936" s="111">
        <v>15</v>
      </c>
      <c r="E936" s="111">
        <v>3</v>
      </c>
      <c r="F936" s="111">
        <v>7</v>
      </c>
      <c r="G936" s="111">
        <v>14</v>
      </c>
      <c r="H936" s="157">
        <v>5000</v>
      </c>
      <c r="I936" s="157">
        <v>5300</v>
      </c>
      <c r="J936" s="157">
        <v>532</v>
      </c>
      <c r="K936" s="112">
        <v>3</v>
      </c>
      <c r="L936" s="112"/>
      <c r="M936" s="113" t="s">
        <v>631</v>
      </c>
      <c r="N936" s="114">
        <f>IFERROR(VLOOKUP($B936,[5]MEX!$B$51:$S$1084,13,0),0)</f>
        <v>0</v>
      </c>
      <c r="O936" s="114">
        <f>IFERROR(VLOOKUP($B936,[5]MEX!$B$51:$S$1084,14,0),0)</f>
        <v>0</v>
      </c>
      <c r="P936" s="114">
        <f t="shared" si="656"/>
        <v>0</v>
      </c>
      <c r="Q936" s="135" t="s">
        <v>60</v>
      </c>
      <c r="R936" s="116">
        <f>IFERROR(VLOOKUP($B936,[5]MEX!$B$51:$S$1084,17,0),0)</f>
        <v>0</v>
      </c>
      <c r="S936" s="116">
        <f>IFERROR(VLOOKUP($B936,[5]MEX!$B$51:$S$1084,18,0),0)</f>
        <v>0</v>
      </c>
      <c r="T936" s="114">
        <v>0</v>
      </c>
      <c r="U936" s="114">
        <v>0</v>
      </c>
      <c r="V936" s="114">
        <v>0</v>
      </c>
      <c r="W936" s="114">
        <v>0</v>
      </c>
      <c r="X936" s="114">
        <v>0</v>
      </c>
      <c r="Y936" s="114">
        <v>0</v>
      </c>
      <c r="Z936" s="114">
        <v>0</v>
      </c>
      <c r="AA936" s="114">
        <v>0</v>
      </c>
      <c r="AB936" s="114">
        <f t="shared" ref="AB936:AC936" si="669">N936+T936-X936</f>
        <v>0</v>
      </c>
      <c r="AC936" s="114">
        <f t="shared" si="669"/>
        <v>0</v>
      </c>
      <c r="AD936" s="114">
        <f t="shared" si="622"/>
        <v>0</v>
      </c>
      <c r="AE936" s="114">
        <v>0</v>
      </c>
      <c r="AF936" s="114">
        <v>0</v>
      </c>
      <c r="AG936" s="114">
        <f t="shared" si="623"/>
        <v>0</v>
      </c>
      <c r="AH936" s="114">
        <v>0</v>
      </c>
      <c r="AI936" s="114">
        <v>0</v>
      </c>
      <c r="AJ936" s="114">
        <f t="shared" si="624"/>
        <v>0</v>
      </c>
      <c r="AK936" s="114">
        <v>0</v>
      </c>
      <c r="AL936" s="114">
        <v>0</v>
      </c>
      <c r="AM936" s="114">
        <f t="shared" si="625"/>
        <v>0</v>
      </c>
      <c r="AN936" s="114">
        <v>0</v>
      </c>
      <c r="AO936" s="114">
        <v>0</v>
      </c>
      <c r="AP936" s="114">
        <f t="shared" si="642"/>
        <v>0</v>
      </c>
      <c r="AQ936" s="114">
        <f t="shared" si="668"/>
        <v>0</v>
      </c>
      <c r="AR936" s="114">
        <f t="shared" si="668"/>
        <v>0</v>
      </c>
      <c r="AS936" s="114">
        <f t="shared" si="627"/>
        <v>0</v>
      </c>
      <c r="AT936" s="114">
        <f t="shared" si="646"/>
        <v>0</v>
      </c>
      <c r="AU936" s="114">
        <f t="shared" si="646"/>
        <v>0</v>
      </c>
      <c r="AV936" s="114">
        <v>0</v>
      </c>
      <c r="AW936" s="114">
        <v>0</v>
      </c>
      <c r="AX936" s="114">
        <v>0</v>
      </c>
      <c r="AY936" s="114">
        <v>0</v>
      </c>
      <c r="AZ936" s="114">
        <f t="shared" si="640"/>
        <v>0</v>
      </c>
      <c r="BA936" s="114">
        <f t="shared" si="640"/>
        <v>0</v>
      </c>
    </row>
    <row r="937" spans="2:53" ht="29.25" hidden="1">
      <c r="B937" s="73" t="str">
        <f t="shared" si="666"/>
        <v>371450005400</v>
      </c>
      <c r="C937" s="99">
        <v>2023</v>
      </c>
      <c r="D937" s="99">
        <v>15</v>
      </c>
      <c r="E937" s="99">
        <v>3</v>
      </c>
      <c r="F937" s="99">
        <v>7</v>
      </c>
      <c r="G937" s="99">
        <v>14</v>
      </c>
      <c r="H937" s="99">
        <v>5000</v>
      </c>
      <c r="I937" s="99">
        <v>5400</v>
      </c>
      <c r="J937" s="99"/>
      <c r="K937" s="100"/>
      <c r="L937" s="100"/>
      <c r="M937" s="101" t="s">
        <v>140</v>
      </c>
      <c r="N937" s="102">
        <f>+N938</f>
        <v>0</v>
      </c>
      <c r="O937" s="102">
        <f>+O938</f>
        <v>0</v>
      </c>
      <c r="P937" s="102">
        <f t="shared" si="656"/>
        <v>0</v>
      </c>
      <c r="Q937" s="161"/>
      <c r="R937" s="162"/>
      <c r="S937" s="162"/>
      <c r="T937" s="102">
        <f>T938</f>
        <v>0</v>
      </c>
      <c r="U937" s="102">
        <f t="shared" ref="U937:AO938" si="670">U938</f>
        <v>0</v>
      </c>
      <c r="V937" s="102">
        <f t="shared" si="670"/>
        <v>0</v>
      </c>
      <c r="W937" s="102">
        <f t="shared" si="670"/>
        <v>0</v>
      </c>
      <c r="X937" s="102">
        <f t="shared" si="670"/>
        <v>0</v>
      </c>
      <c r="Y937" s="102">
        <f t="shared" si="670"/>
        <v>0</v>
      </c>
      <c r="Z937" s="102">
        <f t="shared" si="670"/>
        <v>0</v>
      </c>
      <c r="AA937" s="102">
        <f t="shared" si="670"/>
        <v>0</v>
      </c>
      <c r="AB937" s="102">
        <f t="shared" si="670"/>
        <v>0</v>
      </c>
      <c r="AC937" s="102">
        <f t="shared" si="670"/>
        <v>0</v>
      </c>
      <c r="AD937" s="102">
        <f t="shared" si="670"/>
        <v>0</v>
      </c>
      <c r="AE937" s="102">
        <f t="shared" si="670"/>
        <v>0</v>
      </c>
      <c r="AF937" s="102">
        <f t="shared" si="670"/>
        <v>0</v>
      </c>
      <c r="AG937" s="102">
        <f t="shared" si="623"/>
        <v>0</v>
      </c>
      <c r="AH937" s="102">
        <f t="shared" si="670"/>
        <v>0</v>
      </c>
      <c r="AI937" s="102">
        <f t="shared" si="670"/>
        <v>0</v>
      </c>
      <c r="AJ937" s="102">
        <f t="shared" si="624"/>
        <v>0</v>
      </c>
      <c r="AK937" s="102">
        <f t="shared" si="670"/>
        <v>0</v>
      </c>
      <c r="AL937" s="102">
        <f t="shared" si="670"/>
        <v>0</v>
      </c>
      <c r="AM937" s="102">
        <f t="shared" si="625"/>
        <v>0</v>
      </c>
      <c r="AN937" s="102">
        <f t="shared" si="670"/>
        <v>0</v>
      </c>
      <c r="AO937" s="102">
        <f t="shared" si="670"/>
        <v>0</v>
      </c>
      <c r="AP937" s="102">
        <f t="shared" si="642"/>
        <v>0</v>
      </c>
      <c r="AQ937" s="102">
        <f t="shared" si="668"/>
        <v>0</v>
      </c>
      <c r="AR937" s="102">
        <f t="shared" si="668"/>
        <v>0</v>
      </c>
      <c r="AS937" s="102">
        <f t="shared" si="627"/>
        <v>0</v>
      </c>
      <c r="AT937" s="102"/>
      <c r="AU937" s="102"/>
      <c r="AV937" s="102"/>
      <c r="AW937" s="102"/>
      <c r="AX937" s="102"/>
      <c r="AY937" s="102"/>
      <c r="AZ937" s="102"/>
      <c r="BA937" s="102"/>
    </row>
    <row r="938" spans="2:53" ht="29.25" hidden="1">
      <c r="B938" s="73" t="str">
        <f t="shared" si="666"/>
        <v>371450005400541</v>
      </c>
      <c r="C938" s="105">
        <v>2023</v>
      </c>
      <c r="D938" s="105">
        <v>15</v>
      </c>
      <c r="E938" s="105">
        <v>3</v>
      </c>
      <c r="F938" s="105">
        <v>7</v>
      </c>
      <c r="G938" s="105">
        <v>14</v>
      </c>
      <c r="H938" s="105">
        <v>5000</v>
      </c>
      <c r="I938" s="105">
        <v>5400</v>
      </c>
      <c r="J938" s="105">
        <v>541</v>
      </c>
      <c r="K938" s="106"/>
      <c r="L938" s="106"/>
      <c r="M938" s="199" t="s">
        <v>141</v>
      </c>
      <c r="N938" s="200">
        <f>+N939</f>
        <v>0</v>
      </c>
      <c r="O938" s="200">
        <f>+O939</f>
        <v>0</v>
      </c>
      <c r="P938" s="200">
        <f t="shared" si="656"/>
        <v>0</v>
      </c>
      <c r="Q938" s="163"/>
      <c r="R938" s="164"/>
      <c r="S938" s="164"/>
      <c r="T938" s="200">
        <f>T939</f>
        <v>0</v>
      </c>
      <c r="U938" s="200">
        <f>U939</f>
        <v>0</v>
      </c>
      <c r="V938" s="200">
        <f t="shared" si="670"/>
        <v>0</v>
      </c>
      <c r="W938" s="200">
        <f t="shared" si="670"/>
        <v>0</v>
      </c>
      <c r="X938" s="200">
        <f t="shared" si="670"/>
        <v>0</v>
      </c>
      <c r="Y938" s="200">
        <f t="shared" si="670"/>
        <v>0</v>
      </c>
      <c r="Z938" s="200">
        <f t="shared" si="670"/>
        <v>0</v>
      </c>
      <c r="AA938" s="200">
        <f t="shared" si="670"/>
        <v>0</v>
      </c>
      <c r="AB938" s="200">
        <f t="shared" si="670"/>
        <v>0</v>
      </c>
      <c r="AC938" s="200">
        <f t="shared" si="670"/>
        <v>0</v>
      </c>
      <c r="AD938" s="200">
        <f t="shared" si="670"/>
        <v>0</v>
      </c>
      <c r="AE938" s="200">
        <f t="shared" si="670"/>
        <v>0</v>
      </c>
      <c r="AF938" s="200">
        <f t="shared" si="670"/>
        <v>0</v>
      </c>
      <c r="AG938" s="200">
        <f t="shared" si="623"/>
        <v>0</v>
      </c>
      <c r="AH938" s="200">
        <f t="shared" si="670"/>
        <v>0</v>
      </c>
      <c r="AI938" s="200">
        <f t="shared" si="670"/>
        <v>0</v>
      </c>
      <c r="AJ938" s="200">
        <f t="shared" si="624"/>
        <v>0</v>
      </c>
      <c r="AK938" s="200">
        <f t="shared" si="670"/>
        <v>0</v>
      </c>
      <c r="AL938" s="200">
        <f t="shared" si="670"/>
        <v>0</v>
      </c>
      <c r="AM938" s="200">
        <f t="shared" si="625"/>
        <v>0</v>
      </c>
      <c r="AN938" s="200">
        <f t="shared" si="670"/>
        <v>0</v>
      </c>
      <c r="AO938" s="200">
        <f t="shared" si="670"/>
        <v>0</v>
      </c>
      <c r="AP938" s="200">
        <f t="shared" si="642"/>
        <v>0</v>
      </c>
      <c r="AQ938" s="200">
        <f t="shared" si="668"/>
        <v>0</v>
      </c>
      <c r="AR938" s="200">
        <f t="shared" si="668"/>
        <v>0</v>
      </c>
      <c r="AS938" s="200">
        <f t="shared" si="627"/>
        <v>0</v>
      </c>
      <c r="AT938" s="200"/>
      <c r="AU938" s="200"/>
      <c r="AV938" s="200"/>
      <c r="AW938" s="200"/>
      <c r="AX938" s="200"/>
      <c r="AY938" s="200"/>
      <c r="AZ938" s="200"/>
      <c r="BA938" s="200"/>
    </row>
    <row r="939" spans="2:53" ht="58.5" hidden="1">
      <c r="B939" s="73" t="str">
        <f t="shared" si="666"/>
        <v>3714500054005411</v>
      </c>
      <c r="C939" s="111">
        <v>2023</v>
      </c>
      <c r="D939" s="111">
        <v>15</v>
      </c>
      <c r="E939" s="111">
        <v>3</v>
      </c>
      <c r="F939" s="111">
        <v>7</v>
      </c>
      <c r="G939" s="111">
        <v>14</v>
      </c>
      <c r="H939" s="157">
        <v>5000</v>
      </c>
      <c r="I939" s="157">
        <v>5400</v>
      </c>
      <c r="J939" s="157">
        <v>541</v>
      </c>
      <c r="K939" s="112">
        <v>1</v>
      </c>
      <c r="L939" s="112"/>
      <c r="M939" s="113" t="s">
        <v>672</v>
      </c>
      <c r="N939" s="114">
        <f>IFERROR(VLOOKUP($B939,[5]MEX!$B$51:$S$1084,13,0),0)</f>
        <v>0</v>
      </c>
      <c r="O939" s="114">
        <f>IFERROR(VLOOKUP($B939,[5]MEX!$B$51:$S$1084,14,0),0)</f>
        <v>0</v>
      </c>
      <c r="P939" s="114">
        <f t="shared" si="656"/>
        <v>0</v>
      </c>
      <c r="Q939" s="135" t="s">
        <v>60</v>
      </c>
      <c r="R939" s="116">
        <f>IFERROR(VLOOKUP($B939,[5]MEX!$B$51:$S$1084,17,0),0)</f>
        <v>0</v>
      </c>
      <c r="S939" s="116">
        <f>IFERROR(VLOOKUP($B939,[5]MEX!$B$51:$S$1084,18,0),0)</f>
        <v>0</v>
      </c>
      <c r="T939" s="114">
        <v>0</v>
      </c>
      <c r="U939" s="114">
        <v>0</v>
      </c>
      <c r="V939" s="114">
        <v>0</v>
      </c>
      <c r="W939" s="114">
        <v>0</v>
      </c>
      <c r="X939" s="114">
        <v>0</v>
      </c>
      <c r="Y939" s="114">
        <v>0</v>
      </c>
      <c r="Z939" s="114">
        <v>0</v>
      </c>
      <c r="AA939" s="114">
        <v>0</v>
      </c>
      <c r="AB939" s="114">
        <f t="shared" ref="AB939:AC939" si="671">N939+T939-X939</f>
        <v>0</v>
      </c>
      <c r="AC939" s="114">
        <f t="shared" si="671"/>
        <v>0</v>
      </c>
      <c r="AD939" s="114">
        <f t="shared" si="622"/>
        <v>0</v>
      </c>
      <c r="AE939" s="114">
        <v>0</v>
      </c>
      <c r="AF939" s="114">
        <v>0</v>
      </c>
      <c r="AG939" s="114">
        <f t="shared" si="623"/>
        <v>0</v>
      </c>
      <c r="AH939" s="114">
        <v>0</v>
      </c>
      <c r="AI939" s="114">
        <v>0</v>
      </c>
      <c r="AJ939" s="114">
        <f t="shared" si="624"/>
        <v>0</v>
      </c>
      <c r="AK939" s="114">
        <v>0</v>
      </c>
      <c r="AL939" s="114">
        <v>0</v>
      </c>
      <c r="AM939" s="114">
        <f t="shared" si="625"/>
        <v>0</v>
      </c>
      <c r="AN939" s="114">
        <v>0</v>
      </c>
      <c r="AO939" s="114">
        <v>0</v>
      </c>
      <c r="AP939" s="114">
        <f t="shared" si="642"/>
        <v>0</v>
      </c>
      <c r="AQ939" s="114">
        <f t="shared" si="668"/>
        <v>0</v>
      </c>
      <c r="AR939" s="114">
        <f t="shared" si="668"/>
        <v>0</v>
      </c>
      <c r="AS939" s="114">
        <f t="shared" si="627"/>
        <v>0</v>
      </c>
      <c r="AT939" s="114">
        <f t="shared" si="646"/>
        <v>0</v>
      </c>
      <c r="AU939" s="114">
        <f t="shared" si="646"/>
        <v>0</v>
      </c>
      <c r="AV939" s="114">
        <v>0</v>
      </c>
      <c r="AW939" s="114">
        <v>0</v>
      </c>
      <c r="AX939" s="114">
        <v>0</v>
      </c>
      <c r="AY939" s="114">
        <v>0</v>
      </c>
      <c r="AZ939" s="114">
        <f t="shared" si="640"/>
        <v>0</v>
      </c>
      <c r="BA939" s="114">
        <f t="shared" si="640"/>
        <v>0</v>
      </c>
    </row>
    <row r="940" spans="2:53" ht="29.25" hidden="1">
      <c r="B940" s="73" t="str">
        <f t="shared" si="666"/>
        <v>371450005600</v>
      </c>
      <c r="C940" s="99">
        <v>2023</v>
      </c>
      <c r="D940" s="99">
        <v>15</v>
      </c>
      <c r="E940" s="99">
        <v>3</v>
      </c>
      <c r="F940" s="99">
        <v>7</v>
      </c>
      <c r="G940" s="99">
        <v>14</v>
      </c>
      <c r="H940" s="99">
        <v>5000</v>
      </c>
      <c r="I940" s="99">
        <v>5600</v>
      </c>
      <c r="J940" s="99"/>
      <c r="K940" s="100"/>
      <c r="L940" s="100"/>
      <c r="M940" s="101" t="s">
        <v>516</v>
      </c>
      <c r="N940" s="102">
        <f>+N941+N943+N952</f>
        <v>0</v>
      </c>
      <c r="O940" s="102">
        <f>+O941+O943+O952</f>
        <v>0</v>
      </c>
      <c r="P940" s="102">
        <f t="shared" si="656"/>
        <v>0</v>
      </c>
      <c r="Q940" s="161"/>
      <c r="R940" s="162"/>
      <c r="S940" s="162"/>
      <c r="T940" s="102">
        <f>T941+T943+T952</f>
        <v>0</v>
      </c>
      <c r="U940" s="102">
        <f t="shared" ref="U940:AO940" si="672">U941+U943+U952</f>
        <v>0</v>
      </c>
      <c r="V940" s="102">
        <f t="shared" si="672"/>
        <v>0</v>
      </c>
      <c r="W940" s="102">
        <f t="shared" si="672"/>
        <v>0</v>
      </c>
      <c r="X940" s="102">
        <f t="shared" si="672"/>
        <v>0</v>
      </c>
      <c r="Y940" s="102">
        <f t="shared" si="672"/>
        <v>0</v>
      </c>
      <c r="Z940" s="102">
        <f t="shared" si="672"/>
        <v>0</v>
      </c>
      <c r="AA940" s="102">
        <f t="shared" si="672"/>
        <v>0</v>
      </c>
      <c r="AB940" s="102">
        <f t="shared" si="672"/>
        <v>0</v>
      </c>
      <c r="AC940" s="102">
        <f t="shared" si="672"/>
        <v>0</v>
      </c>
      <c r="AD940" s="102">
        <f t="shared" si="672"/>
        <v>0</v>
      </c>
      <c r="AE940" s="102">
        <f t="shared" si="672"/>
        <v>0</v>
      </c>
      <c r="AF940" s="102">
        <f t="shared" si="672"/>
        <v>0</v>
      </c>
      <c r="AG940" s="102">
        <f t="shared" si="623"/>
        <v>0</v>
      </c>
      <c r="AH940" s="102">
        <f t="shared" si="672"/>
        <v>0</v>
      </c>
      <c r="AI940" s="102">
        <f t="shared" si="672"/>
        <v>0</v>
      </c>
      <c r="AJ940" s="102">
        <f t="shared" si="624"/>
        <v>0</v>
      </c>
      <c r="AK940" s="102">
        <f t="shared" si="672"/>
        <v>0</v>
      </c>
      <c r="AL940" s="102">
        <f t="shared" si="672"/>
        <v>0</v>
      </c>
      <c r="AM940" s="102">
        <f t="shared" si="625"/>
        <v>0</v>
      </c>
      <c r="AN940" s="102">
        <f t="shared" si="672"/>
        <v>0</v>
      </c>
      <c r="AO940" s="102">
        <f t="shared" si="672"/>
        <v>0</v>
      </c>
      <c r="AP940" s="102">
        <f t="shared" si="642"/>
        <v>0</v>
      </c>
      <c r="AQ940" s="102">
        <f t="shared" si="668"/>
        <v>0</v>
      </c>
      <c r="AR940" s="102">
        <f t="shared" si="668"/>
        <v>0</v>
      </c>
      <c r="AS940" s="102">
        <f t="shared" si="627"/>
        <v>0</v>
      </c>
      <c r="AT940" s="102"/>
      <c r="AU940" s="102"/>
      <c r="AV940" s="102"/>
      <c r="AW940" s="102"/>
      <c r="AX940" s="102"/>
      <c r="AY940" s="102"/>
      <c r="AZ940" s="102"/>
      <c r="BA940" s="102"/>
    </row>
    <row r="941" spans="2:53" ht="29.25" hidden="1">
      <c r="B941" s="73" t="str">
        <f t="shared" si="666"/>
        <v>371450005600562</v>
      </c>
      <c r="C941" s="105">
        <v>2023</v>
      </c>
      <c r="D941" s="105">
        <v>15</v>
      </c>
      <c r="E941" s="105">
        <v>3</v>
      </c>
      <c r="F941" s="105">
        <v>7</v>
      </c>
      <c r="G941" s="105">
        <v>14</v>
      </c>
      <c r="H941" s="105">
        <v>5000</v>
      </c>
      <c r="I941" s="105">
        <v>5600</v>
      </c>
      <c r="J941" s="105">
        <v>562</v>
      </c>
      <c r="K941" s="106"/>
      <c r="L941" s="106"/>
      <c r="M941" s="199" t="s">
        <v>644</v>
      </c>
      <c r="N941" s="200">
        <f>+N942</f>
        <v>0</v>
      </c>
      <c r="O941" s="200">
        <f>+O942</f>
        <v>0</v>
      </c>
      <c r="P941" s="200">
        <f t="shared" si="656"/>
        <v>0</v>
      </c>
      <c r="Q941" s="163"/>
      <c r="R941" s="164"/>
      <c r="S941" s="164"/>
      <c r="T941" s="200">
        <f>T942</f>
        <v>0</v>
      </c>
      <c r="U941" s="200">
        <f t="shared" ref="U941:AO941" si="673">U942</f>
        <v>0</v>
      </c>
      <c r="V941" s="200">
        <f t="shared" si="673"/>
        <v>0</v>
      </c>
      <c r="W941" s="200">
        <f>W942</f>
        <v>0</v>
      </c>
      <c r="X941" s="200">
        <f t="shared" si="673"/>
        <v>0</v>
      </c>
      <c r="Y941" s="200">
        <f t="shared" si="673"/>
        <v>0</v>
      </c>
      <c r="Z941" s="200">
        <f t="shared" si="673"/>
        <v>0</v>
      </c>
      <c r="AA941" s="200">
        <f t="shared" si="673"/>
        <v>0</v>
      </c>
      <c r="AB941" s="200">
        <f t="shared" si="673"/>
        <v>0</v>
      </c>
      <c r="AC941" s="200">
        <f t="shared" si="673"/>
        <v>0</v>
      </c>
      <c r="AD941" s="200">
        <f t="shared" si="673"/>
        <v>0</v>
      </c>
      <c r="AE941" s="200">
        <f t="shared" si="673"/>
        <v>0</v>
      </c>
      <c r="AF941" s="200">
        <f t="shared" si="673"/>
        <v>0</v>
      </c>
      <c r="AG941" s="200">
        <f t="shared" si="623"/>
        <v>0</v>
      </c>
      <c r="AH941" s="200">
        <f t="shared" si="673"/>
        <v>0</v>
      </c>
      <c r="AI941" s="200">
        <f t="shared" si="673"/>
        <v>0</v>
      </c>
      <c r="AJ941" s="200">
        <f t="shared" si="624"/>
        <v>0</v>
      </c>
      <c r="AK941" s="200">
        <f t="shared" si="673"/>
        <v>0</v>
      </c>
      <c r="AL941" s="200">
        <f t="shared" si="673"/>
        <v>0</v>
      </c>
      <c r="AM941" s="200">
        <f t="shared" si="625"/>
        <v>0</v>
      </c>
      <c r="AN941" s="200">
        <f t="shared" si="673"/>
        <v>0</v>
      </c>
      <c r="AO941" s="200">
        <f t="shared" si="673"/>
        <v>0</v>
      </c>
      <c r="AP941" s="200">
        <f t="shared" si="642"/>
        <v>0</v>
      </c>
      <c r="AQ941" s="200">
        <f t="shared" si="668"/>
        <v>0</v>
      </c>
      <c r="AR941" s="200">
        <f t="shared" si="668"/>
        <v>0</v>
      </c>
      <c r="AS941" s="200">
        <f t="shared" si="627"/>
        <v>0</v>
      </c>
      <c r="AT941" s="200"/>
      <c r="AU941" s="200"/>
      <c r="AV941" s="200"/>
      <c r="AW941" s="200"/>
      <c r="AX941" s="200"/>
      <c r="AY941" s="200"/>
      <c r="AZ941" s="200"/>
      <c r="BA941" s="200"/>
    </row>
    <row r="942" spans="2:53" ht="29.25" hidden="1">
      <c r="B942" s="73" t="str">
        <f t="shared" si="666"/>
        <v>3714500056005621</v>
      </c>
      <c r="C942" s="111">
        <v>2023</v>
      </c>
      <c r="D942" s="111">
        <v>15</v>
      </c>
      <c r="E942" s="111">
        <v>3</v>
      </c>
      <c r="F942" s="111">
        <v>7</v>
      </c>
      <c r="G942" s="111">
        <v>14</v>
      </c>
      <c r="H942" s="157">
        <v>5000</v>
      </c>
      <c r="I942" s="157">
        <v>5600</v>
      </c>
      <c r="J942" s="157">
        <v>562</v>
      </c>
      <c r="K942" s="112">
        <v>1</v>
      </c>
      <c r="L942" s="112"/>
      <c r="M942" s="113" t="s">
        <v>645</v>
      </c>
      <c r="N942" s="114">
        <f>IFERROR(VLOOKUP($B942,[5]MEX!$B$51:$S$1084,13,0),0)</f>
        <v>0</v>
      </c>
      <c r="O942" s="114">
        <f>IFERROR(VLOOKUP($B942,[5]MEX!$B$51:$S$1084,14,0),0)</f>
        <v>0</v>
      </c>
      <c r="P942" s="114">
        <f t="shared" si="656"/>
        <v>0</v>
      </c>
      <c r="Q942" s="135" t="s">
        <v>60</v>
      </c>
      <c r="R942" s="116">
        <f>IFERROR(VLOOKUP($B942,[5]MEX!$B$51:$S$1084,17,0),0)</f>
        <v>0</v>
      </c>
      <c r="S942" s="116">
        <f>IFERROR(VLOOKUP($B942,[5]MEX!$B$51:$S$1084,18,0),0)</f>
        <v>0</v>
      </c>
      <c r="T942" s="114">
        <v>0</v>
      </c>
      <c r="U942" s="114">
        <v>0</v>
      </c>
      <c r="V942" s="114">
        <v>0</v>
      </c>
      <c r="W942" s="114">
        <v>0</v>
      </c>
      <c r="X942" s="114">
        <v>0</v>
      </c>
      <c r="Y942" s="114">
        <v>0</v>
      </c>
      <c r="Z942" s="114">
        <v>0</v>
      </c>
      <c r="AA942" s="114">
        <v>0</v>
      </c>
      <c r="AB942" s="114">
        <f>N942+T942-X942</f>
        <v>0</v>
      </c>
      <c r="AC942" s="114">
        <f>O942+U942-Y942</f>
        <v>0</v>
      </c>
      <c r="AD942" s="114">
        <f t="shared" si="622"/>
        <v>0</v>
      </c>
      <c r="AE942" s="114">
        <v>0</v>
      </c>
      <c r="AF942" s="114">
        <v>0</v>
      </c>
      <c r="AG942" s="114">
        <f t="shared" si="623"/>
        <v>0</v>
      </c>
      <c r="AH942" s="114">
        <v>0</v>
      </c>
      <c r="AI942" s="114">
        <v>0</v>
      </c>
      <c r="AJ942" s="114">
        <f t="shared" si="624"/>
        <v>0</v>
      </c>
      <c r="AK942" s="114">
        <v>0</v>
      </c>
      <c r="AL942" s="114">
        <v>0</v>
      </c>
      <c r="AM942" s="114">
        <f t="shared" si="625"/>
        <v>0</v>
      </c>
      <c r="AN942" s="114">
        <v>0</v>
      </c>
      <c r="AO942" s="114">
        <v>0</v>
      </c>
      <c r="AP942" s="114">
        <f t="shared" si="642"/>
        <v>0</v>
      </c>
      <c r="AQ942" s="114">
        <f t="shared" si="668"/>
        <v>0</v>
      </c>
      <c r="AR942" s="114">
        <f t="shared" si="668"/>
        <v>0</v>
      </c>
      <c r="AS942" s="114">
        <f t="shared" si="627"/>
        <v>0</v>
      </c>
      <c r="AT942" s="114">
        <f t="shared" si="646"/>
        <v>0</v>
      </c>
      <c r="AU942" s="114">
        <f t="shared" si="646"/>
        <v>0</v>
      </c>
      <c r="AV942" s="114">
        <v>0</v>
      </c>
      <c r="AW942" s="114">
        <v>0</v>
      </c>
      <c r="AX942" s="114">
        <v>0</v>
      </c>
      <c r="AY942" s="114">
        <v>0</v>
      </c>
      <c r="AZ942" s="114">
        <f t="shared" si="640"/>
        <v>0</v>
      </c>
      <c r="BA942" s="114">
        <f t="shared" si="640"/>
        <v>0</v>
      </c>
    </row>
    <row r="943" spans="2:53" ht="29.25" hidden="1">
      <c r="B943" s="73" t="str">
        <f t="shared" si="666"/>
        <v>371450005600565</v>
      </c>
      <c r="C943" s="105">
        <v>2023</v>
      </c>
      <c r="D943" s="105">
        <v>15</v>
      </c>
      <c r="E943" s="105">
        <v>3</v>
      </c>
      <c r="F943" s="105">
        <v>7</v>
      </c>
      <c r="G943" s="105">
        <v>14</v>
      </c>
      <c r="H943" s="105">
        <v>5000</v>
      </c>
      <c r="I943" s="105">
        <v>5600</v>
      </c>
      <c r="J943" s="105">
        <v>565</v>
      </c>
      <c r="K943" s="106"/>
      <c r="L943" s="106"/>
      <c r="M943" s="199" t="s">
        <v>216</v>
      </c>
      <c r="N943" s="200">
        <f>SUM(N944:N951)</f>
        <v>0</v>
      </c>
      <c r="O943" s="200">
        <f>SUM(O944:O951)</f>
        <v>0</v>
      </c>
      <c r="P943" s="200">
        <f t="shared" si="656"/>
        <v>0</v>
      </c>
      <c r="Q943" s="163"/>
      <c r="R943" s="164"/>
      <c r="S943" s="164"/>
      <c r="T943" s="200">
        <f>SUM(T944:T951)</f>
        <v>0</v>
      </c>
      <c r="U943" s="200">
        <f t="shared" ref="U943:AO943" si="674">SUM(U944:U951)</f>
        <v>0</v>
      </c>
      <c r="V943" s="200">
        <f t="shared" si="674"/>
        <v>0</v>
      </c>
      <c r="W943" s="200">
        <f t="shared" si="674"/>
        <v>0</v>
      </c>
      <c r="X943" s="200">
        <f t="shared" si="674"/>
        <v>0</v>
      </c>
      <c r="Y943" s="200">
        <f t="shared" si="674"/>
        <v>0</v>
      </c>
      <c r="Z943" s="200">
        <f t="shared" si="674"/>
        <v>0</v>
      </c>
      <c r="AA943" s="200">
        <f t="shared" si="674"/>
        <v>0</v>
      </c>
      <c r="AB943" s="200">
        <f t="shared" si="674"/>
        <v>0</v>
      </c>
      <c r="AC943" s="200">
        <f t="shared" si="674"/>
        <v>0</v>
      </c>
      <c r="AD943" s="200">
        <f t="shared" si="674"/>
        <v>0</v>
      </c>
      <c r="AE943" s="200">
        <f t="shared" si="674"/>
        <v>0</v>
      </c>
      <c r="AF943" s="200">
        <f t="shared" si="674"/>
        <v>0</v>
      </c>
      <c r="AG943" s="200">
        <f t="shared" si="623"/>
        <v>0</v>
      </c>
      <c r="AH943" s="200">
        <f t="shared" si="674"/>
        <v>0</v>
      </c>
      <c r="AI943" s="200">
        <f t="shared" si="674"/>
        <v>0</v>
      </c>
      <c r="AJ943" s="200">
        <f t="shared" si="624"/>
        <v>0</v>
      </c>
      <c r="AK943" s="200">
        <f t="shared" si="674"/>
        <v>0</v>
      </c>
      <c r="AL943" s="200">
        <f t="shared" si="674"/>
        <v>0</v>
      </c>
      <c r="AM943" s="200">
        <f t="shared" si="625"/>
        <v>0</v>
      </c>
      <c r="AN943" s="200">
        <f t="shared" si="674"/>
        <v>0</v>
      </c>
      <c r="AO943" s="200">
        <f t="shared" si="674"/>
        <v>0</v>
      </c>
      <c r="AP943" s="200">
        <f t="shared" si="642"/>
        <v>0</v>
      </c>
      <c r="AQ943" s="200">
        <f t="shared" si="668"/>
        <v>0</v>
      </c>
      <c r="AR943" s="200">
        <f t="shared" si="668"/>
        <v>0</v>
      </c>
      <c r="AS943" s="200">
        <f t="shared" si="627"/>
        <v>0</v>
      </c>
      <c r="AT943" s="200"/>
      <c r="AU943" s="200"/>
      <c r="AV943" s="200"/>
      <c r="AW943" s="200"/>
      <c r="AX943" s="200"/>
      <c r="AY943" s="200"/>
      <c r="AZ943" s="200"/>
      <c r="BA943" s="200"/>
    </row>
    <row r="944" spans="2:53" ht="29.25" hidden="1">
      <c r="B944" s="73" t="str">
        <f t="shared" si="666"/>
        <v>3714500056005651</v>
      </c>
      <c r="C944" s="111">
        <v>2023</v>
      </c>
      <c r="D944" s="111">
        <v>15</v>
      </c>
      <c r="E944" s="111">
        <v>3</v>
      </c>
      <c r="F944" s="111">
        <v>7</v>
      </c>
      <c r="G944" s="111">
        <v>14</v>
      </c>
      <c r="H944" s="157">
        <v>5000</v>
      </c>
      <c r="I944" s="157">
        <v>5600</v>
      </c>
      <c r="J944" s="157">
        <v>565</v>
      </c>
      <c r="K944" s="112">
        <v>1</v>
      </c>
      <c r="L944" s="112"/>
      <c r="M944" s="113" t="s">
        <v>649</v>
      </c>
      <c r="N944" s="114">
        <f>IFERROR(VLOOKUP($B944,[5]MEX!$B$51:$S$1084,13,0),0)</f>
        <v>0</v>
      </c>
      <c r="O944" s="114">
        <f>IFERROR(VLOOKUP($B944,[5]MEX!$B$51:$S$1084,14,0),0)</f>
        <v>0</v>
      </c>
      <c r="P944" s="114">
        <f t="shared" si="656"/>
        <v>0</v>
      </c>
      <c r="Q944" s="135" t="s">
        <v>60</v>
      </c>
      <c r="R944" s="116">
        <f>IFERROR(VLOOKUP($B944,[5]MEX!$B$51:$S$1084,17,0),0)</f>
        <v>0</v>
      </c>
      <c r="S944" s="116">
        <f>IFERROR(VLOOKUP($B944,[5]MEX!$B$51:$S$1084,18,0),0)</f>
        <v>0</v>
      </c>
      <c r="T944" s="114">
        <v>0</v>
      </c>
      <c r="U944" s="114">
        <v>0</v>
      </c>
      <c r="V944" s="114">
        <v>0</v>
      </c>
      <c r="W944" s="114">
        <v>0</v>
      </c>
      <c r="X944" s="114">
        <v>0</v>
      </c>
      <c r="Y944" s="114">
        <v>0</v>
      </c>
      <c r="Z944" s="114">
        <v>0</v>
      </c>
      <c r="AA944" s="114">
        <v>0</v>
      </c>
      <c r="AB944" s="114">
        <f t="shared" ref="AB944:AC950" si="675">N944+T944-X944</f>
        <v>0</v>
      </c>
      <c r="AC944" s="114">
        <f t="shared" si="675"/>
        <v>0</v>
      </c>
      <c r="AD944" s="114">
        <f t="shared" si="622"/>
        <v>0</v>
      </c>
      <c r="AE944" s="114">
        <v>0</v>
      </c>
      <c r="AF944" s="114">
        <v>0</v>
      </c>
      <c r="AG944" s="114">
        <f t="shared" si="623"/>
        <v>0</v>
      </c>
      <c r="AH944" s="114">
        <v>0</v>
      </c>
      <c r="AI944" s="114">
        <v>0</v>
      </c>
      <c r="AJ944" s="114">
        <f t="shared" si="624"/>
        <v>0</v>
      </c>
      <c r="AK944" s="114">
        <v>0</v>
      </c>
      <c r="AL944" s="114">
        <v>0</v>
      </c>
      <c r="AM944" s="114">
        <f t="shared" si="625"/>
        <v>0</v>
      </c>
      <c r="AN944" s="114">
        <v>0</v>
      </c>
      <c r="AO944" s="114">
        <v>0</v>
      </c>
      <c r="AP944" s="114">
        <f t="shared" si="642"/>
        <v>0</v>
      </c>
      <c r="AQ944" s="114">
        <f t="shared" si="668"/>
        <v>0</v>
      </c>
      <c r="AR944" s="114">
        <f t="shared" si="668"/>
        <v>0</v>
      </c>
      <c r="AS944" s="114">
        <f t="shared" si="627"/>
        <v>0</v>
      </c>
      <c r="AT944" s="114">
        <f t="shared" si="646"/>
        <v>0</v>
      </c>
      <c r="AU944" s="114">
        <f t="shared" si="646"/>
        <v>0</v>
      </c>
      <c r="AV944" s="114">
        <v>0</v>
      </c>
      <c r="AW944" s="114">
        <v>0</v>
      </c>
      <c r="AX944" s="114">
        <v>0</v>
      </c>
      <c r="AY944" s="114">
        <v>0</v>
      </c>
      <c r="AZ944" s="114">
        <f t="shared" si="640"/>
        <v>0</v>
      </c>
      <c r="BA944" s="114">
        <f t="shared" si="640"/>
        <v>0</v>
      </c>
    </row>
    <row r="945" spans="2:53" ht="29.25" hidden="1">
      <c r="B945" s="73" t="str">
        <f t="shared" si="666"/>
        <v>3714500056005652</v>
      </c>
      <c r="C945" s="111">
        <v>2023</v>
      </c>
      <c r="D945" s="111">
        <v>15</v>
      </c>
      <c r="E945" s="111">
        <v>3</v>
      </c>
      <c r="F945" s="111">
        <v>7</v>
      </c>
      <c r="G945" s="111">
        <v>14</v>
      </c>
      <c r="H945" s="157">
        <v>5000</v>
      </c>
      <c r="I945" s="157">
        <v>5600</v>
      </c>
      <c r="J945" s="157">
        <v>565</v>
      </c>
      <c r="K945" s="112">
        <v>2</v>
      </c>
      <c r="L945" s="112"/>
      <c r="M945" s="113" t="s">
        <v>650</v>
      </c>
      <c r="N945" s="114">
        <f>IFERROR(VLOOKUP($B945,[5]MEX!$B$51:$S$1084,13,0),0)</f>
        <v>0</v>
      </c>
      <c r="O945" s="114">
        <f>IFERROR(VLOOKUP($B945,[5]MEX!$B$51:$S$1084,14,0),0)</f>
        <v>0</v>
      </c>
      <c r="P945" s="114">
        <f t="shared" si="656"/>
        <v>0</v>
      </c>
      <c r="Q945" s="135" t="s">
        <v>60</v>
      </c>
      <c r="R945" s="116">
        <f>IFERROR(VLOOKUP($B945,[5]MEX!$B$51:$S$1084,17,0),0)</f>
        <v>0</v>
      </c>
      <c r="S945" s="116">
        <f>IFERROR(VLOOKUP($B945,[5]MEX!$B$51:$S$1084,18,0),0)</f>
        <v>0</v>
      </c>
      <c r="T945" s="114">
        <v>0</v>
      </c>
      <c r="U945" s="114">
        <v>0</v>
      </c>
      <c r="V945" s="114">
        <v>0</v>
      </c>
      <c r="W945" s="114">
        <v>0</v>
      </c>
      <c r="X945" s="114">
        <v>0</v>
      </c>
      <c r="Y945" s="114">
        <v>0</v>
      </c>
      <c r="Z945" s="114">
        <v>0</v>
      </c>
      <c r="AA945" s="114">
        <v>0</v>
      </c>
      <c r="AB945" s="114">
        <f t="shared" si="675"/>
        <v>0</v>
      </c>
      <c r="AC945" s="114">
        <f t="shared" si="675"/>
        <v>0</v>
      </c>
      <c r="AD945" s="114">
        <f t="shared" si="622"/>
        <v>0</v>
      </c>
      <c r="AE945" s="114">
        <v>0</v>
      </c>
      <c r="AF945" s="114">
        <v>0</v>
      </c>
      <c r="AG945" s="114">
        <f t="shared" si="623"/>
        <v>0</v>
      </c>
      <c r="AH945" s="114">
        <v>0</v>
      </c>
      <c r="AI945" s="114">
        <v>0</v>
      </c>
      <c r="AJ945" s="114">
        <f t="shared" si="624"/>
        <v>0</v>
      </c>
      <c r="AK945" s="114">
        <v>0</v>
      </c>
      <c r="AL945" s="114">
        <v>0</v>
      </c>
      <c r="AM945" s="114">
        <f t="shared" si="625"/>
        <v>0</v>
      </c>
      <c r="AN945" s="114">
        <v>0</v>
      </c>
      <c r="AO945" s="114">
        <v>0</v>
      </c>
      <c r="AP945" s="114">
        <f t="shared" si="642"/>
        <v>0</v>
      </c>
      <c r="AQ945" s="114">
        <f t="shared" si="668"/>
        <v>0</v>
      </c>
      <c r="AR945" s="114">
        <f t="shared" si="668"/>
        <v>0</v>
      </c>
      <c r="AS945" s="114">
        <f t="shared" si="627"/>
        <v>0</v>
      </c>
      <c r="AT945" s="114">
        <f t="shared" si="646"/>
        <v>0</v>
      </c>
      <c r="AU945" s="114">
        <f t="shared" si="646"/>
        <v>0</v>
      </c>
      <c r="AV945" s="114">
        <v>0</v>
      </c>
      <c r="AW945" s="114">
        <v>0</v>
      </c>
      <c r="AX945" s="114">
        <v>0</v>
      </c>
      <c r="AY945" s="114">
        <v>0</v>
      </c>
      <c r="AZ945" s="114">
        <f t="shared" si="640"/>
        <v>0</v>
      </c>
      <c r="BA945" s="114">
        <f t="shared" si="640"/>
        <v>0</v>
      </c>
    </row>
    <row r="946" spans="2:53" ht="29.25" hidden="1">
      <c r="B946" s="73" t="str">
        <f t="shared" si="666"/>
        <v>3714500056005653</v>
      </c>
      <c r="C946" s="111">
        <v>2023</v>
      </c>
      <c r="D946" s="111">
        <v>15</v>
      </c>
      <c r="E946" s="111">
        <v>3</v>
      </c>
      <c r="F946" s="111">
        <v>7</v>
      </c>
      <c r="G946" s="111">
        <v>14</v>
      </c>
      <c r="H946" s="157">
        <v>5000</v>
      </c>
      <c r="I946" s="157">
        <v>5600</v>
      </c>
      <c r="J946" s="157">
        <v>565</v>
      </c>
      <c r="K946" s="112">
        <v>3</v>
      </c>
      <c r="L946" s="112"/>
      <c r="M946" s="113" t="s">
        <v>652</v>
      </c>
      <c r="N946" s="114">
        <f>IFERROR(VLOOKUP($B946,[5]MEX!$B$51:$S$1084,13,0),0)</f>
        <v>0</v>
      </c>
      <c r="O946" s="114">
        <f>IFERROR(VLOOKUP($B946,[5]MEX!$B$51:$S$1084,14,0),0)</f>
        <v>0</v>
      </c>
      <c r="P946" s="114">
        <f t="shared" si="656"/>
        <v>0</v>
      </c>
      <c r="Q946" s="135" t="s">
        <v>60</v>
      </c>
      <c r="R946" s="116">
        <f>IFERROR(VLOOKUP($B946,[5]MEX!$B$51:$S$1084,17,0),0)</f>
        <v>0</v>
      </c>
      <c r="S946" s="116">
        <f>IFERROR(VLOOKUP($B946,[5]MEX!$B$51:$S$1084,18,0),0)</f>
        <v>0</v>
      </c>
      <c r="T946" s="114">
        <v>0</v>
      </c>
      <c r="U946" s="114">
        <v>0</v>
      </c>
      <c r="V946" s="114">
        <v>0</v>
      </c>
      <c r="W946" s="114">
        <v>0</v>
      </c>
      <c r="X946" s="114">
        <v>0</v>
      </c>
      <c r="Y946" s="114">
        <v>0</v>
      </c>
      <c r="Z946" s="114">
        <v>0</v>
      </c>
      <c r="AA946" s="114">
        <v>0</v>
      </c>
      <c r="AB946" s="114">
        <f t="shared" si="675"/>
        <v>0</v>
      </c>
      <c r="AC946" s="114">
        <f t="shared" si="675"/>
        <v>0</v>
      </c>
      <c r="AD946" s="114">
        <f t="shared" si="622"/>
        <v>0</v>
      </c>
      <c r="AE946" s="114">
        <v>0</v>
      </c>
      <c r="AF946" s="114">
        <v>0</v>
      </c>
      <c r="AG946" s="114">
        <f t="shared" si="623"/>
        <v>0</v>
      </c>
      <c r="AH946" s="114">
        <v>0</v>
      </c>
      <c r="AI946" s="114">
        <v>0</v>
      </c>
      <c r="AJ946" s="114">
        <f t="shared" si="624"/>
        <v>0</v>
      </c>
      <c r="AK946" s="114">
        <v>0</v>
      </c>
      <c r="AL946" s="114">
        <v>0</v>
      </c>
      <c r="AM946" s="114">
        <f t="shared" si="625"/>
        <v>0</v>
      </c>
      <c r="AN946" s="114">
        <v>0</v>
      </c>
      <c r="AO946" s="114">
        <v>0</v>
      </c>
      <c r="AP946" s="114">
        <f t="shared" si="642"/>
        <v>0</v>
      </c>
      <c r="AQ946" s="114">
        <f t="shared" si="668"/>
        <v>0</v>
      </c>
      <c r="AR946" s="114">
        <f t="shared" si="668"/>
        <v>0</v>
      </c>
      <c r="AS946" s="114">
        <f t="shared" si="627"/>
        <v>0</v>
      </c>
      <c r="AT946" s="114">
        <f t="shared" si="646"/>
        <v>0</v>
      </c>
      <c r="AU946" s="114">
        <f t="shared" si="646"/>
        <v>0</v>
      </c>
      <c r="AV946" s="114">
        <v>0</v>
      </c>
      <c r="AW946" s="114">
        <v>0</v>
      </c>
      <c r="AX946" s="114">
        <v>0</v>
      </c>
      <c r="AY946" s="114">
        <v>0</v>
      </c>
      <c r="AZ946" s="114">
        <f t="shared" si="640"/>
        <v>0</v>
      </c>
      <c r="BA946" s="114">
        <f t="shared" si="640"/>
        <v>0</v>
      </c>
    </row>
    <row r="947" spans="2:53" ht="29.25" hidden="1">
      <c r="B947" s="73" t="str">
        <f t="shared" si="666"/>
        <v>3714500056005654</v>
      </c>
      <c r="C947" s="111">
        <v>2023</v>
      </c>
      <c r="D947" s="111">
        <v>15</v>
      </c>
      <c r="E947" s="111">
        <v>3</v>
      </c>
      <c r="F947" s="111">
        <v>7</v>
      </c>
      <c r="G947" s="111">
        <v>14</v>
      </c>
      <c r="H947" s="157">
        <v>5000</v>
      </c>
      <c r="I947" s="157">
        <v>5600</v>
      </c>
      <c r="J947" s="157">
        <v>565</v>
      </c>
      <c r="K947" s="112">
        <v>4</v>
      </c>
      <c r="L947" s="112"/>
      <c r="M947" s="113" t="s">
        <v>653</v>
      </c>
      <c r="N947" s="114">
        <f>IFERROR(VLOOKUP($B947,[5]MEX!$B$51:$S$1084,13,0),0)</f>
        <v>0</v>
      </c>
      <c r="O947" s="114">
        <f>IFERROR(VLOOKUP($B947,[5]MEX!$B$51:$S$1084,14,0),0)</f>
        <v>0</v>
      </c>
      <c r="P947" s="114">
        <f t="shared" si="656"/>
        <v>0</v>
      </c>
      <c r="Q947" s="135" t="s">
        <v>60</v>
      </c>
      <c r="R947" s="116">
        <f>IFERROR(VLOOKUP($B947,[5]MEX!$B$51:$S$1084,17,0),0)</f>
        <v>0</v>
      </c>
      <c r="S947" s="116">
        <f>IFERROR(VLOOKUP($B947,[5]MEX!$B$51:$S$1084,18,0),0)</f>
        <v>0</v>
      </c>
      <c r="T947" s="114">
        <v>0</v>
      </c>
      <c r="U947" s="114">
        <v>0</v>
      </c>
      <c r="V947" s="114">
        <v>0</v>
      </c>
      <c r="W947" s="114">
        <v>0</v>
      </c>
      <c r="X947" s="114">
        <v>0</v>
      </c>
      <c r="Y947" s="114">
        <v>0</v>
      </c>
      <c r="Z947" s="114">
        <v>0</v>
      </c>
      <c r="AA947" s="114">
        <v>0</v>
      </c>
      <c r="AB947" s="114">
        <f t="shared" si="675"/>
        <v>0</v>
      </c>
      <c r="AC947" s="114">
        <f t="shared" si="675"/>
        <v>0</v>
      </c>
      <c r="AD947" s="114">
        <f t="shared" si="622"/>
        <v>0</v>
      </c>
      <c r="AE947" s="114">
        <v>0</v>
      </c>
      <c r="AF947" s="114">
        <v>0</v>
      </c>
      <c r="AG947" s="114">
        <f t="shared" si="623"/>
        <v>0</v>
      </c>
      <c r="AH947" s="114">
        <v>0</v>
      </c>
      <c r="AI947" s="114">
        <v>0</v>
      </c>
      <c r="AJ947" s="114">
        <f t="shared" si="624"/>
        <v>0</v>
      </c>
      <c r="AK947" s="114">
        <v>0</v>
      </c>
      <c r="AL947" s="114">
        <v>0</v>
      </c>
      <c r="AM947" s="114">
        <f t="shared" si="625"/>
        <v>0</v>
      </c>
      <c r="AN947" s="114">
        <v>0</v>
      </c>
      <c r="AO947" s="114">
        <v>0</v>
      </c>
      <c r="AP947" s="114">
        <f t="shared" si="642"/>
        <v>0</v>
      </c>
      <c r="AQ947" s="114">
        <f t="shared" si="668"/>
        <v>0</v>
      </c>
      <c r="AR947" s="114">
        <f t="shared" si="668"/>
        <v>0</v>
      </c>
      <c r="AS947" s="114">
        <f t="shared" si="627"/>
        <v>0</v>
      </c>
      <c r="AT947" s="114">
        <f t="shared" si="646"/>
        <v>0</v>
      </c>
      <c r="AU947" s="114">
        <f t="shared" si="646"/>
        <v>0</v>
      </c>
      <c r="AV947" s="114">
        <v>0</v>
      </c>
      <c r="AW947" s="114">
        <v>0</v>
      </c>
      <c r="AX947" s="114">
        <v>0</v>
      </c>
      <c r="AY947" s="114">
        <v>0</v>
      </c>
      <c r="AZ947" s="114">
        <f t="shared" si="640"/>
        <v>0</v>
      </c>
      <c r="BA947" s="114">
        <f t="shared" si="640"/>
        <v>0</v>
      </c>
    </row>
    <row r="948" spans="2:53" ht="29.25" hidden="1">
      <c r="B948" s="73" t="str">
        <f t="shared" si="666"/>
        <v>3714500056005655</v>
      </c>
      <c r="C948" s="111">
        <v>2023</v>
      </c>
      <c r="D948" s="111">
        <v>15</v>
      </c>
      <c r="E948" s="111">
        <v>3</v>
      </c>
      <c r="F948" s="111">
        <v>7</v>
      </c>
      <c r="G948" s="111">
        <v>14</v>
      </c>
      <c r="H948" s="157">
        <v>5000</v>
      </c>
      <c r="I948" s="157">
        <v>5600</v>
      </c>
      <c r="J948" s="157">
        <v>565</v>
      </c>
      <c r="K948" s="112">
        <v>5</v>
      </c>
      <c r="L948" s="112"/>
      <c r="M948" s="113" t="s">
        <v>654</v>
      </c>
      <c r="N948" s="114">
        <f>IFERROR(VLOOKUP($B948,[5]MEX!$B$51:$S$1084,13,0),0)</f>
        <v>0</v>
      </c>
      <c r="O948" s="114">
        <f>IFERROR(VLOOKUP($B948,[5]MEX!$B$51:$S$1084,14,0),0)</f>
        <v>0</v>
      </c>
      <c r="P948" s="114">
        <f t="shared" si="656"/>
        <v>0</v>
      </c>
      <c r="Q948" s="135" t="s">
        <v>163</v>
      </c>
      <c r="R948" s="116">
        <f>IFERROR(VLOOKUP($B948,[5]MEX!$B$51:$S$1084,17,0),0)</f>
        <v>0</v>
      </c>
      <c r="S948" s="116">
        <f>IFERROR(VLOOKUP($B948,[5]MEX!$B$51:$S$1084,18,0),0)</f>
        <v>0</v>
      </c>
      <c r="T948" s="114">
        <v>0</v>
      </c>
      <c r="U948" s="114">
        <v>0</v>
      </c>
      <c r="V948" s="114">
        <v>0</v>
      </c>
      <c r="W948" s="114">
        <v>0</v>
      </c>
      <c r="X948" s="114">
        <v>0</v>
      </c>
      <c r="Y948" s="114">
        <v>0</v>
      </c>
      <c r="Z948" s="114">
        <v>0</v>
      </c>
      <c r="AA948" s="114">
        <v>0</v>
      </c>
      <c r="AB948" s="114">
        <f t="shared" si="675"/>
        <v>0</v>
      </c>
      <c r="AC948" s="114">
        <f t="shared" si="675"/>
        <v>0</v>
      </c>
      <c r="AD948" s="114">
        <f t="shared" si="622"/>
        <v>0</v>
      </c>
      <c r="AE948" s="114">
        <v>0</v>
      </c>
      <c r="AF948" s="114">
        <v>0</v>
      </c>
      <c r="AG948" s="114">
        <f t="shared" si="623"/>
        <v>0</v>
      </c>
      <c r="AH948" s="114">
        <v>0</v>
      </c>
      <c r="AI948" s="114">
        <v>0</v>
      </c>
      <c r="AJ948" s="114">
        <f t="shared" si="624"/>
        <v>0</v>
      </c>
      <c r="AK948" s="114">
        <v>0</v>
      </c>
      <c r="AL948" s="114">
        <v>0</v>
      </c>
      <c r="AM948" s="114">
        <f t="shared" si="625"/>
        <v>0</v>
      </c>
      <c r="AN948" s="114">
        <v>0</v>
      </c>
      <c r="AO948" s="114">
        <v>0</v>
      </c>
      <c r="AP948" s="114">
        <f t="shared" si="642"/>
        <v>0</v>
      </c>
      <c r="AQ948" s="114">
        <f t="shared" si="668"/>
        <v>0</v>
      </c>
      <c r="AR948" s="114">
        <f t="shared" si="668"/>
        <v>0</v>
      </c>
      <c r="AS948" s="114">
        <f t="shared" si="627"/>
        <v>0</v>
      </c>
      <c r="AT948" s="114">
        <f t="shared" si="646"/>
        <v>0</v>
      </c>
      <c r="AU948" s="114">
        <f t="shared" si="646"/>
        <v>0</v>
      </c>
      <c r="AV948" s="114">
        <v>0</v>
      </c>
      <c r="AW948" s="114">
        <v>0</v>
      </c>
      <c r="AX948" s="114">
        <v>0</v>
      </c>
      <c r="AY948" s="114">
        <v>0</v>
      </c>
      <c r="AZ948" s="114">
        <f t="shared" si="640"/>
        <v>0</v>
      </c>
      <c r="BA948" s="114">
        <f t="shared" si="640"/>
        <v>0</v>
      </c>
    </row>
    <row r="949" spans="2:53" ht="58.5" hidden="1">
      <c r="B949" s="73" t="str">
        <f t="shared" si="666"/>
        <v>3714500056005656</v>
      </c>
      <c r="C949" s="111">
        <v>2023</v>
      </c>
      <c r="D949" s="111">
        <v>15</v>
      </c>
      <c r="E949" s="111">
        <v>3</v>
      </c>
      <c r="F949" s="111">
        <v>7</v>
      </c>
      <c r="G949" s="111">
        <v>14</v>
      </c>
      <c r="H949" s="157">
        <v>5000</v>
      </c>
      <c r="I949" s="157">
        <v>5600</v>
      </c>
      <c r="J949" s="157">
        <v>565</v>
      </c>
      <c r="K949" s="112">
        <v>6</v>
      </c>
      <c r="L949" s="112"/>
      <c r="M949" s="113" t="s">
        <v>655</v>
      </c>
      <c r="N949" s="114">
        <f>IFERROR(VLOOKUP($B949,[5]MEX!$B$51:$S$1084,13,0),0)</f>
        <v>0</v>
      </c>
      <c r="O949" s="114">
        <f>IFERROR(VLOOKUP($B949,[5]MEX!$B$51:$S$1084,14,0),0)</f>
        <v>0</v>
      </c>
      <c r="P949" s="114">
        <f t="shared" si="656"/>
        <v>0</v>
      </c>
      <c r="Q949" s="158" t="s">
        <v>206</v>
      </c>
      <c r="R949" s="116">
        <f>IFERROR(VLOOKUP($B949,[5]MEX!$B$51:$S$1084,17,0),0)</f>
        <v>0</v>
      </c>
      <c r="S949" s="116">
        <f>IFERROR(VLOOKUP($B949,[5]MEX!$B$51:$S$1084,18,0),0)</f>
        <v>0</v>
      </c>
      <c r="T949" s="114">
        <v>0</v>
      </c>
      <c r="U949" s="114">
        <v>0</v>
      </c>
      <c r="V949" s="114">
        <v>0</v>
      </c>
      <c r="W949" s="114">
        <v>0</v>
      </c>
      <c r="X949" s="114">
        <v>0</v>
      </c>
      <c r="Y949" s="114">
        <v>0</v>
      </c>
      <c r="Z949" s="114">
        <v>0</v>
      </c>
      <c r="AA949" s="114">
        <v>0</v>
      </c>
      <c r="AB949" s="114">
        <f t="shared" si="675"/>
        <v>0</v>
      </c>
      <c r="AC949" s="114">
        <f t="shared" si="675"/>
        <v>0</v>
      </c>
      <c r="AD949" s="114">
        <f t="shared" ref="AD949:AD954" si="676">+AC949+AB949</f>
        <v>0</v>
      </c>
      <c r="AE949" s="114">
        <v>0</v>
      </c>
      <c r="AF949" s="114">
        <v>0</v>
      </c>
      <c r="AG949" s="114">
        <f t="shared" ref="AG949:AG1012" si="677">+AF949+AE949</f>
        <v>0</v>
      </c>
      <c r="AH949" s="114">
        <v>0</v>
      </c>
      <c r="AI949" s="114">
        <v>0</v>
      </c>
      <c r="AJ949" s="114">
        <f t="shared" ref="AJ949:AJ1012" si="678">+AI949+AH949</f>
        <v>0</v>
      </c>
      <c r="AK949" s="114">
        <v>0</v>
      </c>
      <c r="AL949" s="114">
        <v>0</v>
      </c>
      <c r="AM949" s="114">
        <f t="shared" ref="AM949:AM1012" si="679">+AL949+AK949</f>
        <v>0</v>
      </c>
      <c r="AN949" s="114">
        <v>0</v>
      </c>
      <c r="AO949" s="114">
        <v>0</v>
      </c>
      <c r="AP949" s="114">
        <f t="shared" si="642"/>
        <v>0</v>
      </c>
      <c r="AQ949" s="114">
        <f t="shared" si="668"/>
        <v>0</v>
      </c>
      <c r="AR949" s="114">
        <f t="shared" si="668"/>
        <v>0</v>
      </c>
      <c r="AS949" s="114">
        <f t="shared" ref="AS949:AS1012" si="680">+AR949+AQ949</f>
        <v>0</v>
      </c>
      <c r="AT949" s="114">
        <f t="shared" si="646"/>
        <v>0</v>
      </c>
      <c r="AU949" s="114">
        <f t="shared" si="646"/>
        <v>0</v>
      </c>
      <c r="AV949" s="114">
        <v>0</v>
      </c>
      <c r="AW949" s="114">
        <v>0</v>
      </c>
      <c r="AX949" s="114">
        <v>0</v>
      </c>
      <c r="AY949" s="114">
        <v>0</v>
      </c>
      <c r="AZ949" s="114">
        <f t="shared" si="640"/>
        <v>0</v>
      </c>
      <c r="BA949" s="114">
        <f t="shared" si="640"/>
        <v>0</v>
      </c>
    </row>
    <row r="950" spans="2:53" ht="58.5" hidden="1">
      <c r="B950" s="73" t="str">
        <f t="shared" si="666"/>
        <v>3714500056005657</v>
      </c>
      <c r="C950" s="111">
        <v>2023</v>
      </c>
      <c r="D950" s="111">
        <v>15</v>
      </c>
      <c r="E950" s="111">
        <v>3</v>
      </c>
      <c r="F950" s="111">
        <v>7</v>
      </c>
      <c r="G950" s="111">
        <v>14</v>
      </c>
      <c r="H950" s="157">
        <v>5000</v>
      </c>
      <c r="I950" s="157">
        <v>5600</v>
      </c>
      <c r="J950" s="157">
        <v>565</v>
      </c>
      <c r="K950" s="112">
        <v>7</v>
      </c>
      <c r="L950" s="112"/>
      <c r="M950" s="113" t="s">
        <v>656</v>
      </c>
      <c r="N950" s="114">
        <f>IFERROR(VLOOKUP($B950,[5]MEX!$B$51:$S$1084,13,0),0)</f>
        <v>0</v>
      </c>
      <c r="O950" s="114">
        <f>IFERROR(VLOOKUP($B950,[5]MEX!$B$51:$S$1084,14,0),0)</f>
        <v>0</v>
      </c>
      <c r="P950" s="114">
        <f t="shared" si="656"/>
        <v>0</v>
      </c>
      <c r="Q950" s="158" t="s">
        <v>206</v>
      </c>
      <c r="R950" s="116">
        <f>IFERROR(VLOOKUP($B950,[5]MEX!$B$51:$S$1084,17,0),0)</f>
        <v>0</v>
      </c>
      <c r="S950" s="116">
        <f>IFERROR(VLOOKUP($B950,[5]MEX!$B$51:$S$1084,18,0),0)</f>
        <v>0</v>
      </c>
      <c r="T950" s="114">
        <v>0</v>
      </c>
      <c r="U950" s="114">
        <v>0</v>
      </c>
      <c r="V950" s="114">
        <v>0</v>
      </c>
      <c r="W950" s="114">
        <v>0</v>
      </c>
      <c r="X950" s="114">
        <v>0</v>
      </c>
      <c r="Y950" s="114">
        <v>0</v>
      </c>
      <c r="Z950" s="114">
        <v>0</v>
      </c>
      <c r="AA950" s="114">
        <v>0</v>
      </c>
      <c r="AB950" s="114">
        <f t="shared" si="675"/>
        <v>0</v>
      </c>
      <c r="AC950" s="114">
        <f t="shared" si="675"/>
        <v>0</v>
      </c>
      <c r="AD950" s="114">
        <f t="shared" si="676"/>
        <v>0</v>
      </c>
      <c r="AE950" s="114">
        <v>0</v>
      </c>
      <c r="AF950" s="114">
        <v>0</v>
      </c>
      <c r="AG950" s="114">
        <f t="shared" si="677"/>
        <v>0</v>
      </c>
      <c r="AH950" s="114">
        <v>0</v>
      </c>
      <c r="AI950" s="114">
        <v>0</v>
      </c>
      <c r="AJ950" s="114">
        <f t="shared" si="678"/>
        <v>0</v>
      </c>
      <c r="AK950" s="114">
        <v>0</v>
      </c>
      <c r="AL950" s="114">
        <v>0</v>
      </c>
      <c r="AM950" s="114">
        <f t="shared" si="679"/>
        <v>0</v>
      </c>
      <c r="AN950" s="114">
        <v>0</v>
      </c>
      <c r="AO950" s="114">
        <v>0</v>
      </c>
      <c r="AP950" s="114">
        <f t="shared" si="642"/>
        <v>0</v>
      </c>
      <c r="AQ950" s="114">
        <f t="shared" si="668"/>
        <v>0</v>
      </c>
      <c r="AR950" s="114">
        <f t="shared" si="668"/>
        <v>0</v>
      </c>
      <c r="AS950" s="114">
        <f t="shared" si="680"/>
        <v>0</v>
      </c>
      <c r="AT950" s="114">
        <f t="shared" si="646"/>
        <v>0</v>
      </c>
      <c r="AU950" s="114">
        <f t="shared" si="646"/>
        <v>0</v>
      </c>
      <c r="AV950" s="114">
        <v>0</v>
      </c>
      <c r="AW950" s="114">
        <v>0</v>
      </c>
      <c r="AX950" s="114">
        <v>0</v>
      </c>
      <c r="AY950" s="114">
        <v>0</v>
      </c>
      <c r="AZ950" s="114">
        <f t="shared" si="640"/>
        <v>0</v>
      </c>
      <c r="BA950" s="114">
        <f t="shared" si="640"/>
        <v>0</v>
      </c>
    </row>
    <row r="951" spans="2:53" ht="29.25" hidden="1">
      <c r="B951" s="73" t="str">
        <f t="shared" si="666"/>
        <v>3714500056005658</v>
      </c>
      <c r="C951" s="111">
        <v>2023</v>
      </c>
      <c r="D951" s="111">
        <v>15</v>
      </c>
      <c r="E951" s="111">
        <v>3</v>
      </c>
      <c r="F951" s="111">
        <v>7</v>
      </c>
      <c r="G951" s="111">
        <v>14</v>
      </c>
      <c r="H951" s="157">
        <v>5000</v>
      </c>
      <c r="I951" s="157">
        <v>5600</v>
      </c>
      <c r="J951" s="157">
        <v>565</v>
      </c>
      <c r="K951" s="112">
        <v>8</v>
      </c>
      <c r="L951" s="112"/>
      <c r="M951" s="113" t="s">
        <v>658</v>
      </c>
      <c r="N951" s="114">
        <f>IFERROR(VLOOKUP($B951,[5]MEX!$B$51:$S$1084,13,0),0)</f>
        <v>0</v>
      </c>
      <c r="O951" s="114">
        <f>IFERROR(VLOOKUP($B951,[5]MEX!$B$51:$S$1084,14,0),0)</f>
        <v>0</v>
      </c>
      <c r="P951" s="114">
        <f t="shared" si="656"/>
        <v>0</v>
      </c>
      <c r="Q951" s="135" t="s">
        <v>60</v>
      </c>
      <c r="R951" s="116">
        <f>IFERROR(VLOOKUP($B951,[5]MEX!$B$51:$S$1084,17,0),0)</f>
        <v>0</v>
      </c>
      <c r="S951" s="116">
        <f>IFERROR(VLOOKUP($B951,[5]MEX!$B$51:$S$1084,18,0),0)</f>
        <v>0</v>
      </c>
      <c r="T951" s="114">
        <v>0</v>
      </c>
      <c r="U951" s="114">
        <v>0</v>
      </c>
      <c r="V951" s="114">
        <v>0</v>
      </c>
      <c r="W951" s="114">
        <v>0</v>
      </c>
      <c r="X951" s="114">
        <v>0</v>
      </c>
      <c r="Y951" s="114">
        <v>0</v>
      </c>
      <c r="Z951" s="114">
        <v>0</v>
      </c>
      <c r="AA951" s="114">
        <v>0</v>
      </c>
      <c r="AB951" s="114">
        <f>N951+T951-X951</f>
        <v>0</v>
      </c>
      <c r="AC951" s="114">
        <f>O951+U951-Y951</f>
        <v>0</v>
      </c>
      <c r="AD951" s="114">
        <f t="shared" si="676"/>
        <v>0</v>
      </c>
      <c r="AE951" s="114">
        <v>0</v>
      </c>
      <c r="AF951" s="114">
        <v>0</v>
      </c>
      <c r="AG951" s="114">
        <f t="shared" si="677"/>
        <v>0</v>
      </c>
      <c r="AH951" s="114">
        <v>0</v>
      </c>
      <c r="AI951" s="114">
        <v>0</v>
      </c>
      <c r="AJ951" s="114">
        <f t="shared" si="678"/>
        <v>0</v>
      </c>
      <c r="AK951" s="114">
        <v>0</v>
      </c>
      <c r="AL951" s="114">
        <v>0</v>
      </c>
      <c r="AM951" s="114">
        <f t="shared" si="679"/>
        <v>0</v>
      </c>
      <c r="AN951" s="114">
        <v>0</v>
      </c>
      <c r="AO951" s="114">
        <v>0</v>
      </c>
      <c r="AP951" s="114">
        <f t="shared" si="642"/>
        <v>0</v>
      </c>
      <c r="AQ951" s="114">
        <f t="shared" si="668"/>
        <v>0</v>
      </c>
      <c r="AR951" s="114">
        <f t="shared" si="668"/>
        <v>0</v>
      </c>
      <c r="AS951" s="114">
        <f t="shared" si="680"/>
        <v>0</v>
      </c>
      <c r="AT951" s="114">
        <f t="shared" si="646"/>
        <v>0</v>
      </c>
      <c r="AU951" s="114">
        <f t="shared" si="646"/>
        <v>0</v>
      </c>
      <c r="AV951" s="114">
        <v>0</v>
      </c>
      <c r="AW951" s="114">
        <v>0</v>
      </c>
      <c r="AX951" s="114">
        <v>0</v>
      </c>
      <c r="AY951" s="114">
        <v>0</v>
      </c>
      <c r="AZ951" s="114">
        <f t="shared" si="640"/>
        <v>0</v>
      </c>
      <c r="BA951" s="114">
        <f t="shared" si="640"/>
        <v>0</v>
      </c>
    </row>
    <row r="952" spans="2:53" ht="58.5" hidden="1">
      <c r="B952" s="73" t="str">
        <f t="shared" si="666"/>
        <v>371450005600566</v>
      </c>
      <c r="C952" s="105">
        <v>2023</v>
      </c>
      <c r="D952" s="105">
        <v>15</v>
      </c>
      <c r="E952" s="105">
        <v>3</v>
      </c>
      <c r="F952" s="105">
        <v>7</v>
      </c>
      <c r="G952" s="105">
        <v>14</v>
      </c>
      <c r="H952" s="105">
        <v>5000</v>
      </c>
      <c r="I952" s="105">
        <v>5600</v>
      </c>
      <c r="J952" s="105">
        <v>566</v>
      </c>
      <c r="K952" s="106"/>
      <c r="L952" s="106"/>
      <c r="M952" s="199" t="s">
        <v>659</v>
      </c>
      <c r="N952" s="200">
        <f>SUM(N953:N954)</f>
        <v>0</v>
      </c>
      <c r="O952" s="200">
        <f>SUM(O953:O954)</f>
        <v>0</v>
      </c>
      <c r="P952" s="200">
        <f t="shared" si="656"/>
        <v>0</v>
      </c>
      <c r="Q952" s="163"/>
      <c r="R952" s="164"/>
      <c r="S952" s="164"/>
      <c r="T952" s="200">
        <f>SUM(T953:T954)</f>
        <v>0</v>
      </c>
      <c r="U952" s="200">
        <f>SUM(U953:U954)</f>
        <v>0</v>
      </c>
      <c r="V952" s="200">
        <f t="shared" ref="V952:AO952" si="681">SUM(V953:V954)</f>
        <v>0</v>
      </c>
      <c r="W952" s="200">
        <f t="shared" si="681"/>
        <v>0</v>
      </c>
      <c r="X952" s="200">
        <f t="shared" si="681"/>
        <v>0</v>
      </c>
      <c r="Y952" s="200">
        <f t="shared" si="681"/>
        <v>0</v>
      </c>
      <c r="Z952" s="200">
        <f t="shared" si="681"/>
        <v>0</v>
      </c>
      <c r="AA952" s="200">
        <f>SUM(AA953:AA954)</f>
        <v>0</v>
      </c>
      <c r="AB952" s="200">
        <f t="shared" si="681"/>
        <v>0</v>
      </c>
      <c r="AC952" s="200">
        <f t="shared" si="681"/>
        <v>0</v>
      </c>
      <c r="AD952" s="200">
        <f t="shared" si="681"/>
        <v>0</v>
      </c>
      <c r="AE952" s="200">
        <f t="shared" si="681"/>
        <v>0</v>
      </c>
      <c r="AF952" s="200">
        <f t="shared" si="681"/>
        <v>0</v>
      </c>
      <c r="AG952" s="200">
        <f t="shared" si="677"/>
        <v>0</v>
      </c>
      <c r="AH952" s="200">
        <f t="shared" si="681"/>
        <v>0</v>
      </c>
      <c r="AI952" s="200">
        <f t="shared" si="681"/>
        <v>0</v>
      </c>
      <c r="AJ952" s="200">
        <f t="shared" si="678"/>
        <v>0</v>
      </c>
      <c r="AK952" s="200">
        <f t="shared" si="681"/>
        <v>0</v>
      </c>
      <c r="AL952" s="200">
        <f t="shared" si="681"/>
        <v>0</v>
      </c>
      <c r="AM952" s="200">
        <f t="shared" si="679"/>
        <v>0</v>
      </c>
      <c r="AN952" s="200">
        <f t="shared" si="681"/>
        <v>0</v>
      </c>
      <c r="AO952" s="200">
        <f t="shared" si="681"/>
        <v>0</v>
      </c>
      <c r="AP952" s="200">
        <f t="shared" si="642"/>
        <v>0</v>
      </c>
      <c r="AQ952" s="200">
        <f t="shared" si="668"/>
        <v>0</v>
      </c>
      <c r="AR952" s="200">
        <f t="shared" si="668"/>
        <v>0</v>
      </c>
      <c r="AS952" s="200">
        <f t="shared" si="680"/>
        <v>0</v>
      </c>
      <c r="AT952" s="200"/>
      <c r="AU952" s="200"/>
      <c r="AV952" s="200"/>
      <c r="AW952" s="200"/>
      <c r="AX952" s="200"/>
      <c r="AY952" s="200"/>
      <c r="AZ952" s="200"/>
      <c r="BA952" s="200"/>
    </row>
    <row r="953" spans="2:53" ht="29.25" hidden="1">
      <c r="B953" s="73" t="str">
        <f t="shared" si="666"/>
        <v>3714500056005661</v>
      </c>
      <c r="C953" s="111">
        <v>2023</v>
      </c>
      <c r="D953" s="111">
        <v>15</v>
      </c>
      <c r="E953" s="111">
        <v>3</v>
      </c>
      <c r="F953" s="111">
        <v>7</v>
      </c>
      <c r="G953" s="111">
        <v>14</v>
      </c>
      <c r="H953" s="157">
        <v>5000</v>
      </c>
      <c r="I953" s="157">
        <v>5600</v>
      </c>
      <c r="J953" s="157">
        <v>566</v>
      </c>
      <c r="K953" s="112">
        <v>1</v>
      </c>
      <c r="L953" s="112"/>
      <c r="M953" s="113" t="s">
        <v>660</v>
      </c>
      <c r="N953" s="114">
        <f>IFERROR(VLOOKUP($B953,[5]MEX!$B$51:$S$1084,13,0),0)</f>
        <v>0</v>
      </c>
      <c r="O953" s="114">
        <f>IFERROR(VLOOKUP($B953,[5]MEX!$B$51:$S$1084,14,0),0)</f>
        <v>0</v>
      </c>
      <c r="P953" s="114">
        <f t="shared" si="656"/>
        <v>0</v>
      </c>
      <c r="Q953" s="135" t="s">
        <v>60</v>
      </c>
      <c r="R953" s="116">
        <f>IFERROR(VLOOKUP($B953,[5]MEX!$B$51:$S$1084,17,0),0)</f>
        <v>0</v>
      </c>
      <c r="S953" s="116">
        <f>IFERROR(VLOOKUP($B953,[5]MEX!$B$51:$S$1084,18,0),0)</f>
        <v>0</v>
      </c>
      <c r="T953" s="114">
        <v>0</v>
      </c>
      <c r="U953" s="114">
        <v>0</v>
      </c>
      <c r="V953" s="114">
        <v>0</v>
      </c>
      <c r="W953" s="114">
        <v>0</v>
      </c>
      <c r="X953" s="114">
        <v>0</v>
      </c>
      <c r="Y953" s="114">
        <v>0</v>
      </c>
      <c r="Z953" s="114">
        <v>0</v>
      </c>
      <c r="AA953" s="114">
        <v>0</v>
      </c>
      <c r="AB953" s="114">
        <f>N953+T953-X953</f>
        <v>0</v>
      </c>
      <c r="AC953" s="114">
        <f>O953+U953-Y953</f>
        <v>0</v>
      </c>
      <c r="AD953" s="114">
        <f t="shared" si="676"/>
        <v>0</v>
      </c>
      <c r="AE953" s="114">
        <v>0</v>
      </c>
      <c r="AF953" s="114">
        <v>0</v>
      </c>
      <c r="AG953" s="114">
        <f t="shared" si="677"/>
        <v>0</v>
      </c>
      <c r="AH953" s="114">
        <v>0</v>
      </c>
      <c r="AI953" s="114">
        <v>0</v>
      </c>
      <c r="AJ953" s="114">
        <f t="shared" si="678"/>
        <v>0</v>
      </c>
      <c r="AK953" s="114">
        <v>0</v>
      </c>
      <c r="AL953" s="114">
        <v>0</v>
      </c>
      <c r="AM953" s="114">
        <f t="shared" si="679"/>
        <v>0</v>
      </c>
      <c r="AN953" s="114">
        <v>0</v>
      </c>
      <c r="AO953" s="114">
        <v>0</v>
      </c>
      <c r="AP953" s="114">
        <f t="shared" si="642"/>
        <v>0</v>
      </c>
      <c r="AQ953" s="114">
        <f t="shared" si="668"/>
        <v>0</v>
      </c>
      <c r="AR953" s="114">
        <f t="shared" si="668"/>
        <v>0</v>
      </c>
      <c r="AS953" s="114">
        <f t="shared" si="680"/>
        <v>0</v>
      </c>
      <c r="AT953" s="114">
        <f t="shared" si="646"/>
        <v>0</v>
      </c>
      <c r="AU953" s="114">
        <f t="shared" si="646"/>
        <v>0</v>
      </c>
      <c r="AV953" s="114">
        <v>0</v>
      </c>
      <c r="AW953" s="114">
        <v>0</v>
      </c>
      <c r="AX953" s="114">
        <v>0</v>
      </c>
      <c r="AY953" s="114">
        <v>0</v>
      </c>
      <c r="AZ953" s="114">
        <f t="shared" si="640"/>
        <v>0</v>
      </c>
      <c r="BA953" s="114">
        <f t="shared" si="640"/>
        <v>0</v>
      </c>
    </row>
    <row r="954" spans="2:53" ht="29.25" hidden="1">
      <c r="B954" s="73" t="str">
        <f t="shared" si="666"/>
        <v>3714500056005662</v>
      </c>
      <c r="C954" s="111">
        <v>2023</v>
      </c>
      <c r="D954" s="111">
        <v>15</v>
      </c>
      <c r="E954" s="111">
        <v>3</v>
      </c>
      <c r="F954" s="111">
        <v>7</v>
      </c>
      <c r="G954" s="111">
        <v>14</v>
      </c>
      <c r="H954" s="157">
        <v>5000</v>
      </c>
      <c r="I954" s="157">
        <v>5600</v>
      </c>
      <c r="J954" s="157">
        <v>566</v>
      </c>
      <c r="K954" s="112">
        <v>2</v>
      </c>
      <c r="L954" s="112"/>
      <c r="M954" s="113" t="s">
        <v>673</v>
      </c>
      <c r="N954" s="114">
        <f>IFERROR(VLOOKUP($B954,[5]MEX!$B$51:$S$1084,13,0),0)</f>
        <v>0</v>
      </c>
      <c r="O954" s="114">
        <f>IFERROR(VLOOKUP($B954,[5]MEX!$B$51:$S$1084,14,0),0)</f>
        <v>0</v>
      </c>
      <c r="P954" s="114">
        <f t="shared" si="656"/>
        <v>0</v>
      </c>
      <c r="Q954" s="135" t="s">
        <v>60</v>
      </c>
      <c r="R954" s="116">
        <f>IFERROR(VLOOKUP($B954,[5]MEX!$B$51:$S$1084,17,0),0)</f>
        <v>0</v>
      </c>
      <c r="S954" s="116">
        <f>IFERROR(VLOOKUP($B954,[5]MEX!$B$51:$S$1084,18,0),0)</f>
        <v>0</v>
      </c>
      <c r="T954" s="114">
        <v>0</v>
      </c>
      <c r="U954" s="114">
        <v>0</v>
      </c>
      <c r="V954" s="114">
        <v>0</v>
      </c>
      <c r="W954" s="114">
        <v>0</v>
      </c>
      <c r="X954" s="114">
        <v>0</v>
      </c>
      <c r="Y954" s="114">
        <v>0</v>
      </c>
      <c r="Z954" s="114">
        <v>0</v>
      </c>
      <c r="AA954" s="114">
        <v>0</v>
      </c>
      <c r="AB954" s="114">
        <f>N954+T954-X954</f>
        <v>0</v>
      </c>
      <c r="AC954" s="114">
        <f>O954+U954-Y954</f>
        <v>0</v>
      </c>
      <c r="AD954" s="114">
        <f t="shared" si="676"/>
        <v>0</v>
      </c>
      <c r="AE954" s="114">
        <v>0</v>
      </c>
      <c r="AF954" s="114">
        <v>0</v>
      </c>
      <c r="AG954" s="114">
        <f t="shared" si="677"/>
        <v>0</v>
      </c>
      <c r="AH954" s="114">
        <v>0</v>
      </c>
      <c r="AI954" s="114">
        <v>0</v>
      </c>
      <c r="AJ954" s="114">
        <f t="shared" si="678"/>
        <v>0</v>
      </c>
      <c r="AK954" s="114">
        <v>0</v>
      </c>
      <c r="AL954" s="114">
        <v>0</v>
      </c>
      <c r="AM954" s="114">
        <f t="shared" si="679"/>
        <v>0</v>
      </c>
      <c r="AN954" s="114">
        <v>0</v>
      </c>
      <c r="AO954" s="114">
        <v>0</v>
      </c>
      <c r="AP954" s="114">
        <f t="shared" si="642"/>
        <v>0</v>
      </c>
      <c r="AQ954" s="114">
        <f t="shared" si="668"/>
        <v>0</v>
      </c>
      <c r="AR954" s="114">
        <f t="shared" si="668"/>
        <v>0</v>
      </c>
      <c r="AS954" s="114">
        <f t="shared" si="680"/>
        <v>0</v>
      </c>
      <c r="AT954" s="114">
        <f t="shared" si="646"/>
        <v>0</v>
      </c>
      <c r="AU954" s="114">
        <f t="shared" si="646"/>
        <v>0</v>
      </c>
      <c r="AV954" s="114">
        <v>0</v>
      </c>
      <c r="AW954" s="114">
        <v>0</v>
      </c>
      <c r="AX954" s="114">
        <v>0</v>
      </c>
      <c r="AY954" s="114">
        <v>0</v>
      </c>
      <c r="AZ954" s="114">
        <f t="shared" si="640"/>
        <v>0</v>
      </c>
      <c r="BA954" s="114">
        <f t="shared" si="640"/>
        <v>0</v>
      </c>
    </row>
    <row r="955" spans="2:53" ht="146.25" hidden="1">
      <c r="B955" s="73" t="str">
        <f t="shared" si="666"/>
        <v>4</v>
      </c>
      <c r="C955" s="190">
        <v>2023</v>
      </c>
      <c r="D955" s="190">
        <v>15</v>
      </c>
      <c r="E955" s="190">
        <v>4</v>
      </c>
      <c r="F955" s="190"/>
      <c r="G955" s="190"/>
      <c r="H955" s="190"/>
      <c r="I955" s="191"/>
      <c r="J955" s="191"/>
      <c r="K955" s="192"/>
      <c r="L955" s="192"/>
      <c r="M955" s="193" t="s">
        <v>674</v>
      </c>
      <c r="N955" s="194">
        <f>+N956</f>
        <v>0</v>
      </c>
      <c r="O955" s="194">
        <f>+O956</f>
        <v>0</v>
      </c>
      <c r="P955" s="194">
        <f t="shared" si="656"/>
        <v>0</v>
      </c>
      <c r="Q955" s="195"/>
      <c r="R955" s="196"/>
      <c r="S955" s="196"/>
      <c r="T955" s="194">
        <f>+T956</f>
        <v>0</v>
      </c>
      <c r="U955" s="194">
        <f t="shared" ref="U955:AO955" si="682">+U956</f>
        <v>0</v>
      </c>
      <c r="V955" s="194">
        <f t="shared" si="682"/>
        <v>0</v>
      </c>
      <c r="W955" s="194">
        <f t="shared" si="682"/>
        <v>0</v>
      </c>
      <c r="X955" s="194">
        <f t="shared" si="682"/>
        <v>0</v>
      </c>
      <c r="Y955" s="194">
        <f t="shared" si="682"/>
        <v>0</v>
      </c>
      <c r="Z955" s="194">
        <f t="shared" si="682"/>
        <v>0</v>
      </c>
      <c r="AA955" s="194">
        <f t="shared" si="682"/>
        <v>0</v>
      </c>
      <c r="AB955" s="194">
        <f t="shared" si="682"/>
        <v>0</v>
      </c>
      <c r="AC955" s="194">
        <f t="shared" si="682"/>
        <v>0</v>
      </c>
      <c r="AD955" s="194">
        <f t="shared" si="682"/>
        <v>0</v>
      </c>
      <c r="AE955" s="194">
        <f t="shared" si="682"/>
        <v>0</v>
      </c>
      <c r="AF955" s="194">
        <f t="shared" si="682"/>
        <v>0</v>
      </c>
      <c r="AG955" s="194">
        <f t="shared" si="677"/>
        <v>0</v>
      </c>
      <c r="AH955" s="194">
        <f t="shared" si="682"/>
        <v>0</v>
      </c>
      <c r="AI955" s="194">
        <f t="shared" si="682"/>
        <v>0</v>
      </c>
      <c r="AJ955" s="194">
        <f t="shared" si="678"/>
        <v>0</v>
      </c>
      <c r="AK955" s="194">
        <f t="shared" si="682"/>
        <v>0</v>
      </c>
      <c r="AL955" s="194">
        <f t="shared" si="682"/>
        <v>0</v>
      </c>
      <c r="AM955" s="194">
        <f t="shared" si="679"/>
        <v>0</v>
      </c>
      <c r="AN955" s="194">
        <f t="shared" si="682"/>
        <v>0</v>
      </c>
      <c r="AO955" s="194">
        <f t="shared" si="682"/>
        <v>0</v>
      </c>
      <c r="AP955" s="194">
        <f t="shared" si="642"/>
        <v>0</v>
      </c>
      <c r="AQ955" s="194">
        <f t="shared" si="668"/>
        <v>0</v>
      </c>
      <c r="AR955" s="194">
        <f t="shared" si="668"/>
        <v>0</v>
      </c>
      <c r="AS955" s="194">
        <f t="shared" si="680"/>
        <v>0</v>
      </c>
      <c r="AT955" s="194"/>
      <c r="AU955" s="194"/>
      <c r="AV955" s="194"/>
      <c r="AW955" s="194"/>
      <c r="AX955" s="194"/>
      <c r="AY955" s="194"/>
      <c r="AZ955" s="194"/>
      <c r="BA955" s="194"/>
    </row>
    <row r="956" spans="2:53" ht="29.25" hidden="1">
      <c r="B956" s="73" t="str">
        <f t="shared" si="666"/>
        <v>48</v>
      </c>
      <c r="C956" s="122">
        <v>2023</v>
      </c>
      <c r="D956" s="122">
        <v>15</v>
      </c>
      <c r="E956" s="122">
        <v>4</v>
      </c>
      <c r="F956" s="122">
        <v>8</v>
      </c>
      <c r="G956" s="122"/>
      <c r="H956" s="122"/>
      <c r="I956" s="122"/>
      <c r="J956" s="122"/>
      <c r="K956" s="123"/>
      <c r="L956" s="123"/>
      <c r="M956" s="82" t="s">
        <v>675</v>
      </c>
      <c r="N956" s="83">
        <f>+N957+N1017+N1043+N1067</f>
        <v>0</v>
      </c>
      <c r="O956" s="83">
        <f>+O957+O1017+O1043+O1067</f>
        <v>0</v>
      </c>
      <c r="P956" s="83">
        <f t="shared" si="656"/>
        <v>0</v>
      </c>
      <c r="Q956" s="84"/>
      <c r="R956" s="80"/>
      <c r="S956" s="80"/>
      <c r="T956" s="83">
        <f>+T957+T1017+T1043+T1067</f>
        <v>0</v>
      </c>
      <c r="U956" s="83">
        <f t="shared" ref="U956:AO956" si="683">+U957+U1017+U1043+U1067</f>
        <v>0</v>
      </c>
      <c r="V956" s="83">
        <f t="shared" si="683"/>
        <v>0</v>
      </c>
      <c r="W956" s="83">
        <f t="shared" si="683"/>
        <v>0</v>
      </c>
      <c r="X956" s="83">
        <f t="shared" si="683"/>
        <v>0</v>
      </c>
      <c r="Y956" s="83">
        <f t="shared" si="683"/>
        <v>0</v>
      </c>
      <c r="Z956" s="83">
        <f t="shared" si="683"/>
        <v>0</v>
      </c>
      <c r="AA956" s="83">
        <f t="shared" si="683"/>
        <v>0</v>
      </c>
      <c r="AB956" s="83">
        <f t="shared" si="683"/>
        <v>0</v>
      </c>
      <c r="AC956" s="83">
        <f t="shared" si="683"/>
        <v>0</v>
      </c>
      <c r="AD956" s="83">
        <f t="shared" si="683"/>
        <v>0</v>
      </c>
      <c r="AE956" s="83">
        <f t="shared" si="683"/>
        <v>0</v>
      </c>
      <c r="AF956" s="83">
        <f t="shared" si="683"/>
        <v>0</v>
      </c>
      <c r="AG956" s="83">
        <f t="shared" si="677"/>
        <v>0</v>
      </c>
      <c r="AH956" s="83">
        <f t="shared" si="683"/>
        <v>0</v>
      </c>
      <c r="AI956" s="83">
        <f t="shared" si="683"/>
        <v>0</v>
      </c>
      <c r="AJ956" s="83">
        <f t="shared" si="678"/>
        <v>0</v>
      </c>
      <c r="AK956" s="83">
        <f t="shared" si="683"/>
        <v>0</v>
      </c>
      <c r="AL956" s="83">
        <f t="shared" si="683"/>
        <v>0</v>
      </c>
      <c r="AM956" s="83">
        <f t="shared" si="679"/>
        <v>0</v>
      </c>
      <c r="AN956" s="83">
        <f t="shared" si="683"/>
        <v>0</v>
      </c>
      <c r="AO956" s="83">
        <f t="shared" si="683"/>
        <v>0</v>
      </c>
      <c r="AP956" s="83">
        <f t="shared" si="642"/>
        <v>0</v>
      </c>
      <c r="AQ956" s="83">
        <f t="shared" si="668"/>
        <v>0</v>
      </c>
      <c r="AR956" s="83">
        <f t="shared" si="668"/>
        <v>0</v>
      </c>
      <c r="AS956" s="83">
        <f t="shared" si="680"/>
        <v>0</v>
      </c>
      <c r="AT956" s="83"/>
      <c r="AU956" s="83"/>
      <c r="AV956" s="83"/>
      <c r="AW956" s="83"/>
      <c r="AX956" s="83"/>
      <c r="AY956" s="83"/>
      <c r="AZ956" s="83"/>
      <c r="BA956" s="83"/>
    </row>
    <row r="957" spans="2:53" ht="58.5" hidden="1">
      <c r="B957" s="73" t="str">
        <f t="shared" si="666"/>
        <v>4815</v>
      </c>
      <c r="C957" s="136">
        <v>2023</v>
      </c>
      <c r="D957" s="136">
        <v>15</v>
      </c>
      <c r="E957" s="136">
        <v>4</v>
      </c>
      <c r="F957" s="136">
        <v>8</v>
      </c>
      <c r="G957" s="136">
        <v>15</v>
      </c>
      <c r="H957" s="136"/>
      <c r="I957" s="136"/>
      <c r="J957" s="136"/>
      <c r="K957" s="136"/>
      <c r="L957" s="136"/>
      <c r="M957" s="183" t="s">
        <v>676</v>
      </c>
      <c r="N957" s="184">
        <f>+N958+N967+N980</f>
        <v>0</v>
      </c>
      <c r="O957" s="184">
        <f>+O958+O967+O980</f>
        <v>0</v>
      </c>
      <c r="P957" s="184">
        <f t="shared" si="656"/>
        <v>0</v>
      </c>
      <c r="Q957" s="124"/>
      <c r="R957" s="136"/>
      <c r="S957" s="136"/>
      <c r="T957" s="184">
        <f>+T958+T967+T980</f>
        <v>0</v>
      </c>
      <c r="U957" s="184">
        <f t="shared" ref="U957:AO957" si="684">+U958+U967+U980</f>
        <v>0</v>
      </c>
      <c r="V957" s="184">
        <f t="shared" si="684"/>
        <v>0</v>
      </c>
      <c r="W957" s="184">
        <f t="shared" si="684"/>
        <v>0</v>
      </c>
      <c r="X957" s="184">
        <f t="shared" si="684"/>
        <v>0</v>
      </c>
      <c r="Y957" s="184">
        <f t="shared" si="684"/>
        <v>0</v>
      </c>
      <c r="Z957" s="184">
        <f t="shared" si="684"/>
        <v>0</v>
      </c>
      <c r="AA957" s="184">
        <f t="shared" si="684"/>
        <v>0</v>
      </c>
      <c r="AB957" s="184">
        <f t="shared" si="684"/>
        <v>0</v>
      </c>
      <c r="AC957" s="184">
        <f t="shared" si="684"/>
        <v>0</v>
      </c>
      <c r="AD957" s="184">
        <f t="shared" si="684"/>
        <v>0</v>
      </c>
      <c r="AE957" s="184">
        <f t="shared" si="684"/>
        <v>0</v>
      </c>
      <c r="AF957" s="184">
        <f t="shared" si="684"/>
        <v>0</v>
      </c>
      <c r="AG957" s="184">
        <f t="shared" si="677"/>
        <v>0</v>
      </c>
      <c r="AH957" s="184">
        <f t="shared" si="684"/>
        <v>0</v>
      </c>
      <c r="AI957" s="184">
        <f t="shared" si="684"/>
        <v>0</v>
      </c>
      <c r="AJ957" s="184">
        <f t="shared" si="678"/>
        <v>0</v>
      </c>
      <c r="AK957" s="184">
        <f t="shared" si="684"/>
        <v>0</v>
      </c>
      <c r="AL957" s="184">
        <f t="shared" si="684"/>
        <v>0</v>
      </c>
      <c r="AM957" s="184">
        <f t="shared" si="679"/>
        <v>0</v>
      </c>
      <c r="AN957" s="184">
        <f t="shared" si="684"/>
        <v>0</v>
      </c>
      <c r="AO957" s="184">
        <f t="shared" si="684"/>
        <v>0</v>
      </c>
      <c r="AP957" s="184">
        <f t="shared" si="642"/>
        <v>0</v>
      </c>
      <c r="AQ957" s="184">
        <f t="shared" si="668"/>
        <v>0</v>
      </c>
      <c r="AR957" s="184">
        <f t="shared" si="668"/>
        <v>0</v>
      </c>
      <c r="AS957" s="184">
        <f t="shared" si="680"/>
        <v>0</v>
      </c>
      <c r="AT957" s="184"/>
      <c r="AU957" s="184"/>
      <c r="AV957" s="184"/>
      <c r="AW957" s="184"/>
      <c r="AX957" s="184"/>
      <c r="AY957" s="184"/>
      <c r="AZ957" s="184"/>
      <c r="BA957" s="184"/>
    </row>
    <row r="958" spans="2:53" ht="29.25" hidden="1">
      <c r="B958" s="73" t="str">
        <f t="shared" si="666"/>
        <v>48152000</v>
      </c>
      <c r="C958" s="126">
        <v>2023</v>
      </c>
      <c r="D958" s="126">
        <v>15</v>
      </c>
      <c r="E958" s="126">
        <v>4</v>
      </c>
      <c r="F958" s="126">
        <v>8</v>
      </c>
      <c r="G958" s="126">
        <v>15</v>
      </c>
      <c r="H958" s="126">
        <v>2000</v>
      </c>
      <c r="I958" s="126"/>
      <c r="J958" s="126"/>
      <c r="K958" s="126" t="s">
        <v>46</v>
      </c>
      <c r="L958" s="126"/>
      <c r="M958" s="95" t="s">
        <v>56</v>
      </c>
      <c r="N958" s="96">
        <f>+N959+N964</f>
        <v>0</v>
      </c>
      <c r="O958" s="96">
        <f>+O959+O964</f>
        <v>0</v>
      </c>
      <c r="P958" s="96">
        <f t="shared" si="656"/>
        <v>0</v>
      </c>
      <c r="Q958" s="159" t="s">
        <v>46</v>
      </c>
      <c r="R958" s="170"/>
      <c r="S958" s="170"/>
      <c r="T958" s="96">
        <f>+T959+T964</f>
        <v>0</v>
      </c>
      <c r="U958" s="96">
        <f>+U959+U964</f>
        <v>0</v>
      </c>
      <c r="V958" s="96">
        <f t="shared" ref="V958:AC958" si="685">+V959+V964</f>
        <v>0</v>
      </c>
      <c r="W958" s="96">
        <f t="shared" si="685"/>
        <v>0</v>
      </c>
      <c r="X958" s="96">
        <f t="shared" si="685"/>
        <v>0</v>
      </c>
      <c r="Y958" s="96">
        <f t="shared" si="685"/>
        <v>0</v>
      </c>
      <c r="Z958" s="96">
        <f t="shared" si="685"/>
        <v>0</v>
      </c>
      <c r="AA958" s="96">
        <f t="shared" si="685"/>
        <v>0</v>
      </c>
      <c r="AB958" s="96">
        <f t="shared" si="685"/>
        <v>0</v>
      </c>
      <c r="AC958" s="96">
        <f t="shared" si="685"/>
        <v>0</v>
      </c>
      <c r="AD958" s="96">
        <f>+AC958+AB958</f>
        <v>0</v>
      </c>
      <c r="AE958" s="96">
        <f t="shared" ref="AE958" si="686">+AE959+AE964</f>
        <v>0</v>
      </c>
      <c r="AF958" s="96">
        <f>+AF959+AF964</f>
        <v>0</v>
      </c>
      <c r="AG958" s="96">
        <f>+AF958+AE958</f>
        <v>0</v>
      </c>
      <c r="AH958" s="96">
        <f t="shared" ref="AH958:AI958" si="687">+AH959+AH964</f>
        <v>0</v>
      </c>
      <c r="AI958" s="96">
        <f t="shared" si="687"/>
        <v>0</v>
      </c>
      <c r="AJ958" s="96">
        <f t="shared" si="678"/>
        <v>0</v>
      </c>
      <c r="AK958" s="96">
        <f t="shared" ref="AK958:AL958" si="688">+AK959+AK964</f>
        <v>0</v>
      </c>
      <c r="AL958" s="96">
        <f t="shared" si="688"/>
        <v>0</v>
      </c>
      <c r="AM958" s="96">
        <f t="shared" si="679"/>
        <v>0</v>
      </c>
      <c r="AN958" s="96">
        <f t="shared" ref="AN958:AO958" si="689">+AN959+AN964</f>
        <v>0</v>
      </c>
      <c r="AO958" s="96">
        <f t="shared" si="689"/>
        <v>0</v>
      </c>
      <c r="AP958" s="96">
        <f t="shared" si="642"/>
        <v>0</v>
      </c>
      <c r="AQ958" s="96">
        <f t="shared" ref="AQ958:AR958" si="690">+AQ959+AQ964</f>
        <v>0</v>
      </c>
      <c r="AR958" s="96">
        <f t="shared" si="690"/>
        <v>0</v>
      </c>
      <c r="AS958" s="96">
        <f t="shared" si="680"/>
        <v>0</v>
      </c>
      <c r="AT958" s="96"/>
      <c r="AU958" s="96"/>
      <c r="AV958" s="96"/>
      <c r="AW958" s="96"/>
      <c r="AX958" s="96"/>
      <c r="AY958" s="96"/>
      <c r="AZ958" s="96"/>
      <c r="BA958" s="96"/>
    </row>
    <row r="959" spans="2:53" ht="58.5" hidden="1">
      <c r="B959" s="73" t="str">
        <f t="shared" si="666"/>
        <v>481520002100</v>
      </c>
      <c r="C959" s="127">
        <v>2023</v>
      </c>
      <c r="D959" s="127">
        <v>15</v>
      </c>
      <c r="E959" s="127">
        <v>4</v>
      </c>
      <c r="F959" s="127">
        <v>8</v>
      </c>
      <c r="G959" s="127">
        <v>15</v>
      </c>
      <c r="H959" s="127">
        <v>2000</v>
      </c>
      <c r="I959" s="127">
        <v>2100</v>
      </c>
      <c r="J959" s="127"/>
      <c r="K959" s="127" t="s">
        <v>46</v>
      </c>
      <c r="L959" s="127"/>
      <c r="M959" s="101" t="s">
        <v>106</v>
      </c>
      <c r="N959" s="102">
        <f>+N960+N962</f>
        <v>0</v>
      </c>
      <c r="O959" s="102">
        <f>+O960+O962</f>
        <v>0</v>
      </c>
      <c r="P959" s="102">
        <f t="shared" si="656"/>
        <v>0</v>
      </c>
      <c r="Q959" s="161" t="s">
        <v>46</v>
      </c>
      <c r="R959" s="215"/>
      <c r="S959" s="215"/>
      <c r="T959" s="102">
        <f>T960+T962</f>
        <v>0</v>
      </c>
      <c r="U959" s="102">
        <f t="shared" ref="U959:AO959" si="691">U960+U962</f>
        <v>0</v>
      </c>
      <c r="V959" s="102">
        <f t="shared" si="691"/>
        <v>0</v>
      </c>
      <c r="W959" s="102">
        <f t="shared" si="691"/>
        <v>0</v>
      </c>
      <c r="X959" s="102">
        <f t="shared" si="691"/>
        <v>0</v>
      </c>
      <c r="Y959" s="102">
        <f t="shared" si="691"/>
        <v>0</v>
      </c>
      <c r="Z959" s="102">
        <f t="shared" si="691"/>
        <v>0</v>
      </c>
      <c r="AA959" s="102">
        <f t="shared" si="691"/>
        <v>0</v>
      </c>
      <c r="AB959" s="102">
        <f t="shared" si="691"/>
        <v>0</v>
      </c>
      <c r="AC959" s="102">
        <f t="shared" si="691"/>
        <v>0</v>
      </c>
      <c r="AD959" s="102">
        <f t="shared" si="691"/>
        <v>0</v>
      </c>
      <c r="AE959" s="102">
        <f t="shared" si="691"/>
        <v>0</v>
      </c>
      <c r="AF959" s="102">
        <f t="shared" si="691"/>
        <v>0</v>
      </c>
      <c r="AG959" s="102">
        <f t="shared" si="677"/>
        <v>0</v>
      </c>
      <c r="AH959" s="102">
        <f t="shared" si="691"/>
        <v>0</v>
      </c>
      <c r="AI959" s="102">
        <f t="shared" si="691"/>
        <v>0</v>
      </c>
      <c r="AJ959" s="102">
        <f t="shared" si="678"/>
        <v>0</v>
      </c>
      <c r="AK959" s="102">
        <f t="shared" si="691"/>
        <v>0</v>
      </c>
      <c r="AL959" s="102">
        <f t="shared" si="691"/>
        <v>0</v>
      </c>
      <c r="AM959" s="102">
        <f t="shared" si="679"/>
        <v>0</v>
      </c>
      <c r="AN959" s="102">
        <f t="shared" si="691"/>
        <v>0</v>
      </c>
      <c r="AO959" s="102">
        <f t="shared" si="691"/>
        <v>0</v>
      </c>
      <c r="AP959" s="102">
        <f t="shared" si="642"/>
        <v>0</v>
      </c>
      <c r="AQ959" s="102">
        <f t="shared" ref="AQ959:AR990" si="692">AB959-AE959-AH959-AK959-AN959</f>
        <v>0</v>
      </c>
      <c r="AR959" s="102">
        <f t="shared" si="692"/>
        <v>0</v>
      </c>
      <c r="AS959" s="102">
        <f t="shared" si="680"/>
        <v>0</v>
      </c>
      <c r="AT959" s="102"/>
      <c r="AU959" s="102"/>
      <c r="AV959" s="102"/>
      <c r="AW959" s="102"/>
      <c r="AX959" s="102"/>
      <c r="AY959" s="102"/>
      <c r="AZ959" s="102"/>
      <c r="BA959" s="102"/>
    </row>
    <row r="960" spans="2:53" ht="29.25" hidden="1">
      <c r="B960" s="73" t="str">
        <f t="shared" si="666"/>
        <v>481520002100212</v>
      </c>
      <c r="C960" s="130">
        <v>2023</v>
      </c>
      <c r="D960" s="130">
        <v>15</v>
      </c>
      <c r="E960" s="130">
        <v>4</v>
      </c>
      <c r="F960" s="130">
        <v>8</v>
      </c>
      <c r="G960" s="130">
        <v>15</v>
      </c>
      <c r="H960" s="130">
        <v>2000</v>
      </c>
      <c r="I960" s="130">
        <v>2100</v>
      </c>
      <c r="J960" s="130">
        <v>212</v>
      </c>
      <c r="K960" s="130"/>
      <c r="L960" s="130"/>
      <c r="M960" s="199" t="s">
        <v>677</v>
      </c>
      <c r="N960" s="200">
        <f>+N961</f>
        <v>0</v>
      </c>
      <c r="O960" s="200">
        <f>+O961</f>
        <v>0</v>
      </c>
      <c r="P960" s="200">
        <f t="shared" si="656"/>
        <v>0</v>
      </c>
      <c r="Q960" s="163" t="s">
        <v>46</v>
      </c>
      <c r="R960" s="216"/>
      <c r="S960" s="216"/>
      <c r="T960" s="200">
        <f>+T961</f>
        <v>0</v>
      </c>
      <c r="U960" s="200">
        <f t="shared" ref="U960:AC960" si="693">+U961</f>
        <v>0</v>
      </c>
      <c r="V960" s="200">
        <f t="shared" si="693"/>
        <v>0</v>
      </c>
      <c r="W960" s="200">
        <f t="shared" si="693"/>
        <v>0</v>
      </c>
      <c r="X960" s="200">
        <f t="shared" si="693"/>
        <v>0</v>
      </c>
      <c r="Y960" s="200">
        <f>+Y961</f>
        <v>0</v>
      </c>
      <c r="Z960" s="200">
        <f t="shared" si="693"/>
        <v>0</v>
      </c>
      <c r="AA960" s="200">
        <f t="shared" si="693"/>
        <v>0</v>
      </c>
      <c r="AB960" s="200">
        <f t="shared" si="693"/>
        <v>0</v>
      </c>
      <c r="AC960" s="200">
        <f t="shared" si="693"/>
        <v>0</v>
      </c>
      <c r="AD960" s="200">
        <f t="shared" ref="AD960:AD1016" si="694">+AC960+AB960</f>
        <v>0</v>
      </c>
      <c r="AE960" s="200">
        <f>+AE961</f>
        <v>0</v>
      </c>
      <c r="AF960" s="200">
        <f>+AF961</f>
        <v>0</v>
      </c>
      <c r="AG960" s="200">
        <f t="shared" si="677"/>
        <v>0</v>
      </c>
      <c r="AH960" s="200">
        <f>+AH961</f>
        <v>0</v>
      </c>
      <c r="AI960" s="200">
        <f>+AI961</f>
        <v>0</v>
      </c>
      <c r="AJ960" s="200">
        <f t="shared" si="678"/>
        <v>0</v>
      </c>
      <c r="AK960" s="200">
        <f>+AK961</f>
        <v>0</v>
      </c>
      <c r="AL960" s="200">
        <f>+AL961</f>
        <v>0</v>
      </c>
      <c r="AM960" s="200">
        <f t="shared" si="679"/>
        <v>0</v>
      </c>
      <c r="AN960" s="200">
        <f>+AN961</f>
        <v>0</v>
      </c>
      <c r="AO960" s="200">
        <f>+AO961</f>
        <v>0</v>
      </c>
      <c r="AP960" s="200">
        <f t="shared" ref="AP960:AP1023" si="695">+AO960+AN960</f>
        <v>0</v>
      </c>
      <c r="AQ960" s="200">
        <f t="shared" si="692"/>
        <v>0</v>
      </c>
      <c r="AR960" s="200">
        <f t="shared" si="692"/>
        <v>0</v>
      </c>
      <c r="AS960" s="200">
        <f t="shared" si="680"/>
        <v>0</v>
      </c>
      <c r="AT960" s="200"/>
      <c r="AU960" s="200"/>
      <c r="AV960" s="200"/>
      <c r="AW960" s="200"/>
      <c r="AX960" s="200"/>
      <c r="AY960" s="200"/>
      <c r="AZ960" s="200"/>
      <c r="BA960" s="200"/>
    </row>
    <row r="961" spans="2:53" ht="29.25" hidden="1">
      <c r="B961" s="73" t="str">
        <f t="shared" si="666"/>
        <v>4815200021002121</v>
      </c>
      <c r="C961" s="37">
        <v>2023</v>
      </c>
      <c r="D961" s="37">
        <v>15</v>
      </c>
      <c r="E961" s="37">
        <v>4</v>
      </c>
      <c r="F961" s="37">
        <v>8</v>
      </c>
      <c r="G961" s="37">
        <v>15</v>
      </c>
      <c r="H961" s="37">
        <v>2000</v>
      </c>
      <c r="I961" s="37">
        <v>2100</v>
      </c>
      <c r="J961" s="37">
        <v>212</v>
      </c>
      <c r="K961" s="112">
        <v>1</v>
      </c>
      <c r="L961" s="112"/>
      <c r="M961" s="113" t="s">
        <v>678</v>
      </c>
      <c r="N961" s="114">
        <f>IFERROR(VLOOKUP($B961,[5]MEX!$B$51:$S$1084,13,0),0)</f>
        <v>0</v>
      </c>
      <c r="O961" s="114">
        <f>IFERROR(VLOOKUP($B961,[5]MEX!$B$51:$S$1084,14,0),0)</f>
        <v>0</v>
      </c>
      <c r="P961" s="114">
        <f t="shared" si="656"/>
        <v>0</v>
      </c>
      <c r="Q961" s="158" t="s">
        <v>60</v>
      </c>
      <c r="R961" s="116">
        <f>IFERROR(VLOOKUP($B961,[5]MEX!$B$51:$S$1084,17,0),0)</f>
        <v>0</v>
      </c>
      <c r="S961" s="116">
        <f>IFERROR(VLOOKUP($B961,[5]MEX!$B$51:$S$1084,18,0),0)</f>
        <v>0</v>
      </c>
      <c r="T961" s="114">
        <v>0</v>
      </c>
      <c r="U961" s="114">
        <v>0</v>
      </c>
      <c r="V961" s="114">
        <v>0</v>
      </c>
      <c r="W961" s="114">
        <v>0</v>
      </c>
      <c r="X961" s="114">
        <v>0</v>
      </c>
      <c r="Y961" s="114">
        <v>0</v>
      </c>
      <c r="Z961" s="114">
        <v>0</v>
      </c>
      <c r="AA961" s="114">
        <v>0</v>
      </c>
      <c r="AB961" s="114">
        <f>N961+T961-X961</f>
        <v>0</v>
      </c>
      <c r="AC961" s="114">
        <f>O961+U961-Y961</f>
        <v>0</v>
      </c>
      <c r="AD961" s="114">
        <f t="shared" si="694"/>
        <v>0</v>
      </c>
      <c r="AE961" s="114">
        <v>0</v>
      </c>
      <c r="AF961" s="114">
        <v>0</v>
      </c>
      <c r="AG961" s="114">
        <f t="shared" si="677"/>
        <v>0</v>
      </c>
      <c r="AH961" s="114">
        <v>0</v>
      </c>
      <c r="AI961" s="114">
        <v>0</v>
      </c>
      <c r="AJ961" s="114">
        <f t="shared" si="678"/>
        <v>0</v>
      </c>
      <c r="AK961" s="114">
        <v>0</v>
      </c>
      <c r="AL961" s="114">
        <v>0</v>
      </c>
      <c r="AM961" s="114">
        <f t="shared" si="679"/>
        <v>0</v>
      </c>
      <c r="AN961" s="114">
        <v>0</v>
      </c>
      <c r="AO961" s="114">
        <v>0</v>
      </c>
      <c r="AP961" s="114">
        <f t="shared" si="695"/>
        <v>0</v>
      </c>
      <c r="AQ961" s="114">
        <f t="shared" si="692"/>
        <v>0</v>
      </c>
      <c r="AR961" s="114">
        <f t="shared" si="692"/>
        <v>0</v>
      </c>
      <c r="AS961" s="114">
        <f t="shared" si="680"/>
        <v>0</v>
      </c>
      <c r="AT961" s="114">
        <f t="shared" si="646"/>
        <v>0</v>
      </c>
      <c r="AU961" s="114">
        <f t="shared" si="646"/>
        <v>0</v>
      </c>
      <c r="AV961" s="114">
        <v>0</v>
      </c>
      <c r="AW961" s="114">
        <v>0</v>
      </c>
      <c r="AX961" s="114">
        <v>0</v>
      </c>
      <c r="AY961" s="114">
        <v>0</v>
      </c>
      <c r="AZ961" s="114">
        <f t="shared" ref="AZ961:BA1021" si="696">AT961-AV961-AX961</f>
        <v>0</v>
      </c>
      <c r="BA961" s="114">
        <f t="shared" si="696"/>
        <v>0</v>
      </c>
    </row>
    <row r="962" spans="2:53" ht="58.5" hidden="1">
      <c r="B962" s="73" t="str">
        <f t="shared" si="666"/>
        <v>481520002100214</v>
      </c>
      <c r="C962" s="130">
        <v>2023</v>
      </c>
      <c r="D962" s="130">
        <v>15</v>
      </c>
      <c r="E962" s="130">
        <v>4</v>
      </c>
      <c r="F962" s="130">
        <v>8</v>
      </c>
      <c r="G962" s="130">
        <v>15</v>
      </c>
      <c r="H962" s="130">
        <v>2000</v>
      </c>
      <c r="I962" s="130">
        <v>2100</v>
      </c>
      <c r="J962" s="130">
        <v>214</v>
      </c>
      <c r="K962" s="130"/>
      <c r="L962" s="130"/>
      <c r="M962" s="199" t="s">
        <v>157</v>
      </c>
      <c r="N962" s="200">
        <f>+N963</f>
        <v>0</v>
      </c>
      <c r="O962" s="200">
        <f>+O963</f>
        <v>0</v>
      </c>
      <c r="P962" s="200">
        <f t="shared" si="656"/>
        <v>0</v>
      </c>
      <c r="Q962" s="163" t="s">
        <v>46</v>
      </c>
      <c r="R962" s="216"/>
      <c r="S962" s="216"/>
      <c r="T962" s="200">
        <f>+T963</f>
        <v>0</v>
      </c>
      <c r="U962" s="200">
        <f t="shared" ref="U962:AC962" si="697">+U963</f>
        <v>0</v>
      </c>
      <c r="V962" s="200">
        <f t="shared" si="697"/>
        <v>0</v>
      </c>
      <c r="W962" s="200">
        <f t="shared" si="697"/>
        <v>0</v>
      </c>
      <c r="X962" s="200">
        <f>+X963</f>
        <v>0</v>
      </c>
      <c r="Y962" s="200">
        <f t="shared" si="697"/>
        <v>0</v>
      </c>
      <c r="Z962" s="200">
        <f t="shared" si="697"/>
        <v>0</v>
      </c>
      <c r="AA962" s="200">
        <f t="shared" si="697"/>
        <v>0</v>
      </c>
      <c r="AB962" s="200">
        <f t="shared" si="697"/>
        <v>0</v>
      </c>
      <c r="AC962" s="200">
        <f t="shared" si="697"/>
        <v>0</v>
      </c>
      <c r="AD962" s="200">
        <f t="shared" si="694"/>
        <v>0</v>
      </c>
      <c r="AE962" s="200">
        <f>+AE963</f>
        <v>0</v>
      </c>
      <c r="AF962" s="200">
        <f>+AF963</f>
        <v>0</v>
      </c>
      <c r="AG962" s="200">
        <f t="shared" si="677"/>
        <v>0</v>
      </c>
      <c r="AH962" s="200">
        <f>+AH963</f>
        <v>0</v>
      </c>
      <c r="AI962" s="200">
        <f>+AI963</f>
        <v>0</v>
      </c>
      <c r="AJ962" s="200">
        <f t="shared" si="678"/>
        <v>0</v>
      </c>
      <c r="AK962" s="200">
        <f>+AK963</f>
        <v>0</v>
      </c>
      <c r="AL962" s="200">
        <f>+AL963</f>
        <v>0</v>
      </c>
      <c r="AM962" s="200">
        <f t="shared" si="679"/>
        <v>0</v>
      </c>
      <c r="AN962" s="200">
        <f>+AN963</f>
        <v>0</v>
      </c>
      <c r="AO962" s="200">
        <f>+AO963</f>
        <v>0</v>
      </c>
      <c r="AP962" s="200">
        <f t="shared" si="695"/>
        <v>0</v>
      </c>
      <c r="AQ962" s="200">
        <f t="shared" si="692"/>
        <v>0</v>
      </c>
      <c r="AR962" s="200">
        <f t="shared" si="692"/>
        <v>0</v>
      </c>
      <c r="AS962" s="200">
        <f t="shared" si="680"/>
        <v>0</v>
      </c>
      <c r="AT962" s="200"/>
      <c r="AU962" s="200"/>
      <c r="AV962" s="200"/>
      <c r="AW962" s="200"/>
      <c r="AX962" s="200"/>
      <c r="AY962" s="200"/>
      <c r="AZ962" s="200"/>
      <c r="BA962" s="200"/>
    </row>
    <row r="963" spans="2:53" ht="58.5" hidden="1">
      <c r="B963" s="73" t="str">
        <f t="shared" si="666"/>
        <v>4815200021002141</v>
      </c>
      <c r="C963" s="37">
        <v>2023</v>
      </c>
      <c r="D963" s="37">
        <v>15</v>
      </c>
      <c r="E963" s="37">
        <v>4</v>
      </c>
      <c r="F963" s="37">
        <v>8</v>
      </c>
      <c r="G963" s="37">
        <v>15</v>
      </c>
      <c r="H963" s="37">
        <v>2000</v>
      </c>
      <c r="I963" s="37">
        <v>2100</v>
      </c>
      <c r="J963" s="37">
        <v>214</v>
      </c>
      <c r="K963" s="112">
        <v>1</v>
      </c>
      <c r="L963" s="112"/>
      <c r="M963" s="113" t="s">
        <v>158</v>
      </c>
      <c r="N963" s="114">
        <f>IFERROR(VLOOKUP($B963,[5]MEX!$B$51:$S$1084,13,0),0)</f>
        <v>0</v>
      </c>
      <c r="O963" s="114">
        <f>IFERROR(VLOOKUP($B963,[5]MEX!$B$51:$S$1084,14,0),0)</f>
        <v>0</v>
      </c>
      <c r="P963" s="114">
        <f t="shared" si="656"/>
        <v>0</v>
      </c>
      <c r="Q963" s="158" t="s">
        <v>159</v>
      </c>
      <c r="R963" s="116">
        <f>IFERROR(VLOOKUP($B963,[5]MEX!$B$51:$S$1084,17,0),0)</f>
        <v>0</v>
      </c>
      <c r="S963" s="116">
        <f>IFERROR(VLOOKUP($B963,[5]MEX!$B$51:$S$1084,18,0),0)</f>
        <v>0</v>
      </c>
      <c r="T963" s="114">
        <v>0</v>
      </c>
      <c r="U963" s="114">
        <v>0</v>
      </c>
      <c r="V963" s="114">
        <v>0</v>
      </c>
      <c r="W963" s="114">
        <v>0</v>
      </c>
      <c r="X963" s="114">
        <v>0</v>
      </c>
      <c r="Y963" s="114">
        <v>0</v>
      </c>
      <c r="Z963" s="114">
        <v>0</v>
      </c>
      <c r="AA963" s="114">
        <v>0</v>
      </c>
      <c r="AB963" s="114">
        <f t="shared" ref="AB963:AC963" si="698">N963+T963-X963</f>
        <v>0</v>
      </c>
      <c r="AC963" s="114">
        <f t="shared" si="698"/>
        <v>0</v>
      </c>
      <c r="AD963" s="114">
        <f t="shared" si="694"/>
        <v>0</v>
      </c>
      <c r="AE963" s="114">
        <v>0</v>
      </c>
      <c r="AF963" s="114">
        <v>0</v>
      </c>
      <c r="AG963" s="114">
        <f t="shared" si="677"/>
        <v>0</v>
      </c>
      <c r="AH963" s="114">
        <v>0</v>
      </c>
      <c r="AI963" s="114">
        <v>0</v>
      </c>
      <c r="AJ963" s="114">
        <f t="shared" si="678"/>
        <v>0</v>
      </c>
      <c r="AK963" s="114">
        <v>0</v>
      </c>
      <c r="AL963" s="114">
        <v>0</v>
      </c>
      <c r="AM963" s="114">
        <f t="shared" si="679"/>
        <v>0</v>
      </c>
      <c r="AN963" s="114">
        <v>0</v>
      </c>
      <c r="AO963" s="114">
        <v>0</v>
      </c>
      <c r="AP963" s="114">
        <f t="shared" si="695"/>
        <v>0</v>
      </c>
      <c r="AQ963" s="114">
        <f t="shared" si="692"/>
        <v>0</v>
      </c>
      <c r="AR963" s="114">
        <f t="shared" si="692"/>
        <v>0</v>
      </c>
      <c r="AS963" s="114">
        <f t="shared" si="680"/>
        <v>0</v>
      </c>
      <c r="AT963" s="114">
        <f t="shared" si="646"/>
        <v>0</v>
      </c>
      <c r="AU963" s="114">
        <f t="shared" si="646"/>
        <v>0</v>
      </c>
      <c r="AV963" s="114">
        <v>0</v>
      </c>
      <c r="AW963" s="114">
        <v>0</v>
      </c>
      <c r="AX963" s="114">
        <v>0</v>
      </c>
      <c r="AY963" s="114">
        <v>0</v>
      </c>
      <c r="AZ963" s="114">
        <f t="shared" si="696"/>
        <v>0</v>
      </c>
      <c r="BA963" s="114">
        <f t="shared" si="696"/>
        <v>0</v>
      </c>
    </row>
    <row r="964" spans="2:53" ht="29.25" hidden="1">
      <c r="B964" s="73" t="str">
        <f t="shared" si="666"/>
        <v>481520002500</v>
      </c>
      <c r="C964" s="127">
        <v>2023</v>
      </c>
      <c r="D964" s="127">
        <v>15</v>
      </c>
      <c r="E964" s="127">
        <v>4</v>
      </c>
      <c r="F964" s="127">
        <v>8</v>
      </c>
      <c r="G964" s="127">
        <v>15</v>
      </c>
      <c r="H964" s="127">
        <v>2000</v>
      </c>
      <c r="I964" s="127">
        <v>2500</v>
      </c>
      <c r="J964" s="127"/>
      <c r="K964" s="127" t="s">
        <v>46</v>
      </c>
      <c r="L964" s="127"/>
      <c r="M964" s="101" t="s">
        <v>545</v>
      </c>
      <c r="N964" s="102">
        <f>+N965</f>
        <v>0</v>
      </c>
      <c r="O964" s="102">
        <f>+O965</f>
        <v>0</v>
      </c>
      <c r="P964" s="102">
        <f t="shared" si="656"/>
        <v>0</v>
      </c>
      <c r="Q964" s="161" t="s">
        <v>46</v>
      </c>
      <c r="R964" s="215"/>
      <c r="S964" s="215"/>
      <c r="T964" s="102">
        <f>T965</f>
        <v>0</v>
      </c>
      <c r="U964" s="102">
        <f t="shared" ref="U964:AO965" si="699">U965</f>
        <v>0</v>
      </c>
      <c r="V964" s="102">
        <f t="shared" si="699"/>
        <v>0</v>
      </c>
      <c r="W964" s="102">
        <f t="shared" si="699"/>
        <v>0</v>
      </c>
      <c r="X964" s="102">
        <f t="shared" si="699"/>
        <v>0</v>
      </c>
      <c r="Y964" s="102">
        <f t="shared" si="699"/>
        <v>0</v>
      </c>
      <c r="Z964" s="102">
        <f t="shared" si="699"/>
        <v>0</v>
      </c>
      <c r="AA964" s="102">
        <f t="shared" si="699"/>
        <v>0</v>
      </c>
      <c r="AB964" s="102">
        <f t="shared" si="699"/>
        <v>0</v>
      </c>
      <c r="AC964" s="102">
        <f t="shared" si="699"/>
        <v>0</v>
      </c>
      <c r="AD964" s="102">
        <f t="shared" si="699"/>
        <v>0</v>
      </c>
      <c r="AE964" s="102">
        <f t="shared" si="699"/>
        <v>0</v>
      </c>
      <c r="AF964" s="102">
        <f t="shared" si="699"/>
        <v>0</v>
      </c>
      <c r="AG964" s="102">
        <f t="shared" si="677"/>
        <v>0</v>
      </c>
      <c r="AH964" s="102">
        <f t="shared" si="699"/>
        <v>0</v>
      </c>
      <c r="AI964" s="102">
        <f t="shared" si="699"/>
        <v>0</v>
      </c>
      <c r="AJ964" s="102">
        <f t="shared" si="678"/>
        <v>0</v>
      </c>
      <c r="AK964" s="102">
        <f t="shared" si="699"/>
        <v>0</v>
      </c>
      <c r="AL964" s="102">
        <f t="shared" si="699"/>
        <v>0</v>
      </c>
      <c r="AM964" s="102">
        <f t="shared" si="679"/>
        <v>0</v>
      </c>
      <c r="AN964" s="102">
        <f t="shared" si="699"/>
        <v>0</v>
      </c>
      <c r="AO964" s="102">
        <f t="shared" si="699"/>
        <v>0</v>
      </c>
      <c r="AP964" s="102">
        <f t="shared" si="695"/>
        <v>0</v>
      </c>
      <c r="AQ964" s="102">
        <f t="shared" si="692"/>
        <v>0</v>
      </c>
      <c r="AR964" s="102">
        <f t="shared" si="692"/>
        <v>0</v>
      </c>
      <c r="AS964" s="102">
        <f t="shared" si="680"/>
        <v>0</v>
      </c>
      <c r="AT964" s="102"/>
      <c r="AU964" s="102"/>
      <c r="AV964" s="102"/>
      <c r="AW964" s="102"/>
      <c r="AX964" s="102"/>
      <c r="AY964" s="102"/>
      <c r="AZ964" s="102"/>
      <c r="BA964" s="102"/>
    </row>
    <row r="965" spans="2:53" ht="29.25" hidden="1">
      <c r="B965" s="73" t="str">
        <f t="shared" si="666"/>
        <v>481520002500255</v>
      </c>
      <c r="C965" s="130">
        <v>2023</v>
      </c>
      <c r="D965" s="130">
        <v>15</v>
      </c>
      <c r="E965" s="130">
        <v>4</v>
      </c>
      <c r="F965" s="130">
        <v>8</v>
      </c>
      <c r="G965" s="130">
        <v>15</v>
      </c>
      <c r="H965" s="130">
        <v>2000</v>
      </c>
      <c r="I965" s="130">
        <v>2500</v>
      </c>
      <c r="J965" s="130">
        <v>255</v>
      </c>
      <c r="K965" s="130"/>
      <c r="L965" s="130"/>
      <c r="M965" s="199" t="s">
        <v>546</v>
      </c>
      <c r="N965" s="200">
        <f>+N966</f>
        <v>0</v>
      </c>
      <c r="O965" s="200">
        <f>+O966</f>
        <v>0</v>
      </c>
      <c r="P965" s="200">
        <f t="shared" si="656"/>
        <v>0</v>
      </c>
      <c r="Q965" s="163" t="s">
        <v>46</v>
      </c>
      <c r="R965" s="216"/>
      <c r="S965" s="216"/>
      <c r="T965" s="200">
        <f>T966</f>
        <v>0</v>
      </c>
      <c r="U965" s="200">
        <f t="shared" si="699"/>
        <v>0</v>
      </c>
      <c r="V965" s="200">
        <f t="shared" si="699"/>
        <v>0</v>
      </c>
      <c r="W965" s="200">
        <f t="shared" si="699"/>
        <v>0</v>
      </c>
      <c r="X965" s="200">
        <f t="shared" si="699"/>
        <v>0</v>
      </c>
      <c r="Y965" s="200">
        <f t="shared" si="699"/>
        <v>0</v>
      </c>
      <c r="Z965" s="200">
        <f t="shared" si="699"/>
        <v>0</v>
      </c>
      <c r="AA965" s="200">
        <f t="shared" si="699"/>
        <v>0</v>
      </c>
      <c r="AB965" s="200">
        <f t="shared" si="699"/>
        <v>0</v>
      </c>
      <c r="AC965" s="200">
        <f t="shared" si="699"/>
        <v>0</v>
      </c>
      <c r="AD965" s="200">
        <f t="shared" si="699"/>
        <v>0</v>
      </c>
      <c r="AE965" s="200">
        <f t="shared" si="699"/>
        <v>0</v>
      </c>
      <c r="AF965" s="200">
        <f t="shared" si="699"/>
        <v>0</v>
      </c>
      <c r="AG965" s="200">
        <f t="shared" si="677"/>
        <v>0</v>
      </c>
      <c r="AH965" s="200">
        <f t="shared" si="699"/>
        <v>0</v>
      </c>
      <c r="AI965" s="200">
        <f t="shared" si="699"/>
        <v>0</v>
      </c>
      <c r="AJ965" s="200">
        <f t="shared" si="678"/>
        <v>0</v>
      </c>
      <c r="AK965" s="200">
        <f t="shared" si="699"/>
        <v>0</v>
      </c>
      <c r="AL965" s="200">
        <f t="shared" si="699"/>
        <v>0</v>
      </c>
      <c r="AM965" s="200">
        <f t="shared" si="679"/>
        <v>0</v>
      </c>
      <c r="AN965" s="200">
        <f t="shared" si="699"/>
        <v>0</v>
      </c>
      <c r="AO965" s="200">
        <f t="shared" si="699"/>
        <v>0</v>
      </c>
      <c r="AP965" s="200">
        <f t="shared" si="695"/>
        <v>0</v>
      </c>
      <c r="AQ965" s="200">
        <f t="shared" si="692"/>
        <v>0</v>
      </c>
      <c r="AR965" s="200">
        <f t="shared" si="692"/>
        <v>0</v>
      </c>
      <c r="AS965" s="200">
        <f t="shared" si="680"/>
        <v>0</v>
      </c>
      <c r="AT965" s="200"/>
      <c r="AU965" s="200"/>
      <c r="AV965" s="200"/>
      <c r="AW965" s="200"/>
      <c r="AX965" s="200"/>
      <c r="AY965" s="200"/>
      <c r="AZ965" s="200"/>
      <c r="BA965" s="200"/>
    </row>
    <row r="966" spans="2:53" ht="29.25" hidden="1">
      <c r="B966" s="73" t="str">
        <f t="shared" si="666"/>
        <v>4815200025002551</v>
      </c>
      <c r="C966" s="37">
        <v>2023</v>
      </c>
      <c r="D966" s="37">
        <v>15</v>
      </c>
      <c r="E966" s="37">
        <v>4</v>
      </c>
      <c r="F966" s="37">
        <v>8</v>
      </c>
      <c r="G966" s="37">
        <v>15</v>
      </c>
      <c r="H966" s="37">
        <v>2000</v>
      </c>
      <c r="I966" s="37">
        <v>2500</v>
      </c>
      <c r="J966" s="37">
        <v>255</v>
      </c>
      <c r="K966" s="112">
        <v>1</v>
      </c>
      <c r="L966" s="112"/>
      <c r="M966" s="113" t="s">
        <v>546</v>
      </c>
      <c r="N966" s="114">
        <f>IFERROR(VLOOKUP($B966,[5]MEX!$B$51:$S$1084,13,0),0)</f>
        <v>0</v>
      </c>
      <c r="O966" s="114">
        <f>IFERROR(VLOOKUP($B966,[5]MEX!$B$51:$S$1084,14,0),0)</f>
        <v>0</v>
      </c>
      <c r="P966" s="114">
        <f t="shared" si="656"/>
        <v>0</v>
      </c>
      <c r="Q966" s="158" t="s">
        <v>159</v>
      </c>
      <c r="R966" s="116">
        <f>IFERROR(VLOOKUP($B966,[5]MEX!$B$51:$S$1084,17,0),0)</f>
        <v>0</v>
      </c>
      <c r="S966" s="116">
        <f>IFERROR(VLOOKUP($B966,[5]MEX!$B$51:$S$1084,18,0),0)</f>
        <v>0</v>
      </c>
      <c r="T966" s="114">
        <v>0</v>
      </c>
      <c r="U966" s="114">
        <v>0</v>
      </c>
      <c r="V966" s="114">
        <v>0</v>
      </c>
      <c r="W966" s="114">
        <v>0</v>
      </c>
      <c r="X966" s="114">
        <v>0</v>
      </c>
      <c r="Y966" s="114">
        <v>0</v>
      </c>
      <c r="Z966" s="114">
        <v>0</v>
      </c>
      <c r="AA966" s="114">
        <v>0</v>
      </c>
      <c r="AB966" s="114">
        <f t="shared" ref="AB966:AC966" si="700">N966+T966-X966</f>
        <v>0</v>
      </c>
      <c r="AC966" s="114">
        <f t="shared" si="700"/>
        <v>0</v>
      </c>
      <c r="AD966" s="114">
        <f t="shared" si="694"/>
        <v>0</v>
      </c>
      <c r="AE966" s="114">
        <v>0</v>
      </c>
      <c r="AF966" s="114">
        <v>0</v>
      </c>
      <c r="AG966" s="114">
        <f t="shared" si="677"/>
        <v>0</v>
      </c>
      <c r="AH966" s="114">
        <v>0</v>
      </c>
      <c r="AI966" s="114">
        <v>0</v>
      </c>
      <c r="AJ966" s="114">
        <f t="shared" si="678"/>
        <v>0</v>
      </c>
      <c r="AK966" s="114">
        <v>0</v>
      </c>
      <c r="AL966" s="114">
        <v>0</v>
      </c>
      <c r="AM966" s="114">
        <f t="shared" si="679"/>
        <v>0</v>
      </c>
      <c r="AN966" s="114">
        <v>0</v>
      </c>
      <c r="AO966" s="114">
        <v>0</v>
      </c>
      <c r="AP966" s="114">
        <f t="shared" si="695"/>
        <v>0</v>
      </c>
      <c r="AQ966" s="114">
        <f t="shared" si="692"/>
        <v>0</v>
      </c>
      <c r="AR966" s="114">
        <f t="shared" si="692"/>
        <v>0</v>
      </c>
      <c r="AS966" s="114">
        <f t="shared" si="680"/>
        <v>0</v>
      </c>
      <c r="AT966" s="114">
        <f t="shared" ref="AT966:AU1027" si="701">R966+V966-Z966</f>
        <v>0</v>
      </c>
      <c r="AU966" s="114">
        <f t="shared" si="701"/>
        <v>0</v>
      </c>
      <c r="AV966" s="114">
        <v>0</v>
      </c>
      <c r="AW966" s="114">
        <v>0</v>
      </c>
      <c r="AX966" s="114">
        <v>0</v>
      </c>
      <c r="AY966" s="114">
        <v>0</v>
      </c>
      <c r="AZ966" s="114">
        <f t="shared" si="696"/>
        <v>0</v>
      </c>
      <c r="BA966" s="114">
        <f t="shared" si="696"/>
        <v>0</v>
      </c>
    </row>
    <row r="967" spans="2:53" ht="29.25" hidden="1">
      <c r="B967" s="73" t="str">
        <f t="shared" si="666"/>
        <v>48153000</v>
      </c>
      <c r="C967" s="126">
        <v>2023</v>
      </c>
      <c r="D967" s="126">
        <v>15</v>
      </c>
      <c r="E967" s="126">
        <v>4</v>
      </c>
      <c r="F967" s="126">
        <v>8</v>
      </c>
      <c r="G967" s="126">
        <v>15</v>
      </c>
      <c r="H967" s="126">
        <v>3000</v>
      </c>
      <c r="I967" s="126"/>
      <c r="J967" s="126"/>
      <c r="K967" s="126"/>
      <c r="L967" s="126"/>
      <c r="M967" s="95" t="s">
        <v>72</v>
      </c>
      <c r="N967" s="96">
        <f>+N968+N974+N977</f>
        <v>0</v>
      </c>
      <c r="O967" s="96">
        <f>+O968+O974+O977</f>
        <v>0</v>
      </c>
      <c r="P967" s="96">
        <f t="shared" si="656"/>
        <v>0</v>
      </c>
      <c r="Q967" s="159"/>
      <c r="R967" s="170"/>
      <c r="S967" s="170"/>
      <c r="T967" s="96">
        <f>+T968+T974+T977</f>
        <v>0</v>
      </c>
      <c r="U967" s="96">
        <f t="shared" ref="U967:AO967" si="702">+U968+U974+U977</f>
        <v>0</v>
      </c>
      <c r="V967" s="96">
        <f t="shared" si="702"/>
        <v>0</v>
      </c>
      <c r="W967" s="96">
        <f t="shared" si="702"/>
        <v>0</v>
      </c>
      <c r="X967" s="96">
        <f t="shared" si="702"/>
        <v>0</v>
      </c>
      <c r="Y967" s="96">
        <f t="shared" si="702"/>
        <v>0</v>
      </c>
      <c r="Z967" s="96">
        <f t="shared" si="702"/>
        <v>0</v>
      </c>
      <c r="AA967" s="96">
        <f t="shared" si="702"/>
        <v>0</v>
      </c>
      <c r="AB967" s="96">
        <f t="shared" si="702"/>
        <v>0</v>
      </c>
      <c r="AC967" s="96">
        <f t="shared" si="702"/>
        <v>0</v>
      </c>
      <c r="AD967" s="96">
        <f t="shared" si="702"/>
        <v>0</v>
      </c>
      <c r="AE967" s="96">
        <f t="shared" si="702"/>
        <v>0</v>
      </c>
      <c r="AF967" s="96">
        <f t="shared" si="702"/>
        <v>0</v>
      </c>
      <c r="AG967" s="96">
        <f t="shared" si="677"/>
        <v>0</v>
      </c>
      <c r="AH967" s="96">
        <f t="shared" si="702"/>
        <v>0</v>
      </c>
      <c r="AI967" s="96">
        <f t="shared" si="702"/>
        <v>0</v>
      </c>
      <c r="AJ967" s="96">
        <f t="shared" si="678"/>
        <v>0</v>
      </c>
      <c r="AK967" s="96">
        <f t="shared" si="702"/>
        <v>0</v>
      </c>
      <c r="AL967" s="96">
        <f t="shared" si="702"/>
        <v>0</v>
      </c>
      <c r="AM967" s="96">
        <f t="shared" si="679"/>
        <v>0</v>
      </c>
      <c r="AN967" s="96">
        <f t="shared" si="702"/>
        <v>0</v>
      </c>
      <c r="AO967" s="96">
        <f t="shared" si="702"/>
        <v>0</v>
      </c>
      <c r="AP967" s="96">
        <f t="shared" si="695"/>
        <v>0</v>
      </c>
      <c r="AQ967" s="96">
        <f t="shared" si="692"/>
        <v>0</v>
      </c>
      <c r="AR967" s="96">
        <f t="shared" si="692"/>
        <v>0</v>
      </c>
      <c r="AS967" s="96">
        <f t="shared" si="680"/>
        <v>0</v>
      </c>
      <c r="AT967" s="96"/>
      <c r="AU967" s="96"/>
      <c r="AV967" s="96"/>
      <c r="AW967" s="96"/>
      <c r="AX967" s="96"/>
      <c r="AY967" s="96"/>
      <c r="AZ967" s="96"/>
      <c r="BA967" s="96"/>
    </row>
    <row r="968" spans="2:53" ht="29.25" hidden="1">
      <c r="B968" s="73" t="str">
        <f t="shared" si="666"/>
        <v>481530003100</v>
      </c>
      <c r="C968" s="127">
        <v>2023</v>
      </c>
      <c r="D968" s="127">
        <v>15</v>
      </c>
      <c r="E968" s="127">
        <v>4</v>
      </c>
      <c r="F968" s="127">
        <v>8</v>
      </c>
      <c r="G968" s="127">
        <v>15</v>
      </c>
      <c r="H968" s="127">
        <v>3000</v>
      </c>
      <c r="I968" s="127">
        <v>3100</v>
      </c>
      <c r="J968" s="127"/>
      <c r="K968" s="127" t="s">
        <v>46</v>
      </c>
      <c r="L968" s="127"/>
      <c r="M968" s="101" t="s">
        <v>167</v>
      </c>
      <c r="N968" s="102">
        <f>+N969+N972</f>
        <v>0</v>
      </c>
      <c r="O968" s="102">
        <f>+O969+O972</f>
        <v>0</v>
      </c>
      <c r="P968" s="102">
        <f t="shared" si="656"/>
        <v>0</v>
      </c>
      <c r="Q968" s="161" t="s">
        <v>46</v>
      </c>
      <c r="R968" s="215"/>
      <c r="S968" s="215"/>
      <c r="T968" s="102">
        <f>T969+T972</f>
        <v>0</v>
      </c>
      <c r="U968" s="102">
        <f t="shared" ref="U968:AO968" si="703">U969+U972</f>
        <v>0</v>
      </c>
      <c r="V968" s="102">
        <f t="shared" si="703"/>
        <v>0</v>
      </c>
      <c r="W968" s="102">
        <f t="shared" si="703"/>
        <v>0</v>
      </c>
      <c r="X968" s="102">
        <f t="shared" si="703"/>
        <v>0</v>
      </c>
      <c r="Y968" s="102">
        <f t="shared" si="703"/>
        <v>0</v>
      </c>
      <c r="Z968" s="102">
        <f t="shared" si="703"/>
        <v>0</v>
      </c>
      <c r="AA968" s="102">
        <f t="shared" si="703"/>
        <v>0</v>
      </c>
      <c r="AB968" s="102">
        <f>AB969+AB972</f>
        <v>0</v>
      </c>
      <c r="AC968" s="102">
        <f t="shared" si="703"/>
        <v>0</v>
      </c>
      <c r="AD968" s="102">
        <f t="shared" si="703"/>
        <v>0</v>
      </c>
      <c r="AE968" s="102">
        <f t="shared" si="703"/>
        <v>0</v>
      </c>
      <c r="AF968" s="102">
        <f t="shared" si="703"/>
        <v>0</v>
      </c>
      <c r="AG968" s="102">
        <f t="shared" si="677"/>
        <v>0</v>
      </c>
      <c r="AH968" s="102">
        <f t="shared" si="703"/>
        <v>0</v>
      </c>
      <c r="AI968" s="102">
        <f t="shared" si="703"/>
        <v>0</v>
      </c>
      <c r="AJ968" s="102">
        <f t="shared" si="678"/>
        <v>0</v>
      </c>
      <c r="AK968" s="102">
        <f t="shared" si="703"/>
        <v>0</v>
      </c>
      <c r="AL968" s="102">
        <f t="shared" si="703"/>
        <v>0</v>
      </c>
      <c r="AM968" s="102">
        <f t="shared" si="679"/>
        <v>0</v>
      </c>
      <c r="AN968" s="102">
        <f t="shared" si="703"/>
        <v>0</v>
      </c>
      <c r="AO968" s="102">
        <f t="shared" si="703"/>
        <v>0</v>
      </c>
      <c r="AP968" s="102">
        <f t="shared" si="695"/>
        <v>0</v>
      </c>
      <c r="AQ968" s="102">
        <f t="shared" si="692"/>
        <v>0</v>
      </c>
      <c r="AR968" s="102">
        <f t="shared" si="692"/>
        <v>0</v>
      </c>
      <c r="AS968" s="102">
        <f t="shared" si="680"/>
        <v>0</v>
      </c>
      <c r="AT968" s="102"/>
      <c r="AU968" s="102"/>
      <c r="AV968" s="102"/>
      <c r="AW968" s="102"/>
      <c r="AX968" s="102"/>
      <c r="AY968" s="102"/>
      <c r="AZ968" s="102"/>
      <c r="BA968" s="102"/>
    </row>
    <row r="969" spans="2:53" ht="58.5" hidden="1">
      <c r="B969" s="73" t="str">
        <f t="shared" si="666"/>
        <v>481530003100317</v>
      </c>
      <c r="C969" s="130">
        <v>2023</v>
      </c>
      <c r="D969" s="130">
        <v>15</v>
      </c>
      <c r="E969" s="130">
        <v>4</v>
      </c>
      <c r="F969" s="130">
        <v>8</v>
      </c>
      <c r="G969" s="130">
        <v>15</v>
      </c>
      <c r="H969" s="130">
        <v>3000</v>
      </c>
      <c r="I969" s="130">
        <v>3100</v>
      </c>
      <c r="J969" s="130">
        <v>317</v>
      </c>
      <c r="K969" s="130"/>
      <c r="L969" s="130"/>
      <c r="M969" s="199" t="s">
        <v>333</v>
      </c>
      <c r="N969" s="200">
        <f>+N970+N971</f>
        <v>0</v>
      </c>
      <c r="O969" s="200">
        <f>+O970+O971</f>
        <v>0</v>
      </c>
      <c r="P969" s="200">
        <f t="shared" si="656"/>
        <v>0</v>
      </c>
      <c r="Q969" s="163" t="s">
        <v>46</v>
      </c>
      <c r="R969" s="216"/>
      <c r="S969" s="216"/>
      <c r="T969" s="200">
        <f>SUM(T970:T971)</f>
        <v>0</v>
      </c>
      <c r="U969" s="200">
        <f>SUM(U970:U971)</f>
        <v>0</v>
      </c>
      <c r="V969" s="200">
        <f t="shared" ref="V969:AO969" si="704">SUM(V970:V971)</f>
        <v>0</v>
      </c>
      <c r="W969" s="200">
        <f t="shared" si="704"/>
        <v>0</v>
      </c>
      <c r="X969" s="200">
        <f t="shared" si="704"/>
        <v>0</v>
      </c>
      <c r="Y969" s="200">
        <f t="shared" si="704"/>
        <v>0</v>
      </c>
      <c r="Z969" s="200">
        <f>SUM(Z970:Z971)</f>
        <v>0</v>
      </c>
      <c r="AA969" s="200">
        <f t="shared" si="704"/>
        <v>0</v>
      </c>
      <c r="AB969" s="200">
        <f t="shared" si="704"/>
        <v>0</v>
      </c>
      <c r="AC969" s="200">
        <f t="shared" si="704"/>
        <v>0</v>
      </c>
      <c r="AD969" s="200">
        <f t="shared" si="704"/>
        <v>0</v>
      </c>
      <c r="AE969" s="200">
        <f t="shared" si="704"/>
        <v>0</v>
      </c>
      <c r="AF969" s="200">
        <f t="shared" si="704"/>
        <v>0</v>
      </c>
      <c r="AG969" s="200">
        <f t="shared" si="677"/>
        <v>0</v>
      </c>
      <c r="AH969" s="200">
        <f t="shared" si="704"/>
        <v>0</v>
      </c>
      <c r="AI969" s="200">
        <f t="shared" si="704"/>
        <v>0</v>
      </c>
      <c r="AJ969" s="200">
        <f t="shared" si="678"/>
        <v>0</v>
      </c>
      <c r="AK969" s="200">
        <f t="shared" si="704"/>
        <v>0</v>
      </c>
      <c r="AL969" s="200">
        <f t="shared" si="704"/>
        <v>0</v>
      </c>
      <c r="AM969" s="200">
        <f t="shared" si="679"/>
        <v>0</v>
      </c>
      <c r="AN969" s="200">
        <f t="shared" si="704"/>
        <v>0</v>
      </c>
      <c r="AO969" s="200">
        <f t="shared" si="704"/>
        <v>0</v>
      </c>
      <c r="AP969" s="200">
        <f t="shared" si="695"/>
        <v>0</v>
      </c>
      <c r="AQ969" s="200">
        <f t="shared" si="692"/>
        <v>0</v>
      </c>
      <c r="AR969" s="200">
        <f t="shared" si="692"/>
        <v>0</v>
      </c>
      <c r="AS969" s="200">
        <f t="shared" si="680"/>
        <v>0</v>
      </c>
      <c r="AT969" s="200"/>
      <c r="AU969" s="200"/>
      <c r="AV969" s="200"/>
      <c r="AW969" s="200"/>
      <c r="AX969" s="200"/>
      <c r="AY969" s="200"/>
      <c r="AZ969" s="200"/>
      <c r="BA969" s="200"/>
    </row>
    <row r="970" spans="2:53" ht="58.5" hidden="1">
      <c r="B970" s="73" t="str">
        <f t="shared" si="666"/>
        <v>4815300031003171</v>
      </c>
      <c r="C970" s="37">
        <v>2023</v>
      </c>
      <c r="D970" s="37">
        <v>15</v>
      </c>
      <c r="E970" s="37">
        <v>4</v>
      </c>
      <c r="F970" s="37">
        <v>8</v>
      </c>
      <c r="G970" s="37">
        <v>15</v>
      </c>
      <c r="H970" s="37">
        <v>3000</v>
      </c>
      <c r="I970" s="37">
        <v>3100</v>
      </c>
      <c r="J970" s="37">
        <v>317</v>
      </c>
      <c r="K970" s="112">
        <v>1</v>
      </c>
      <c r="L970" s="112"/>
      <c r="M970" s="113" t="s">
        <v>169</v>
      </c>
      <c r="N970" s="114">
        <f>IFERROR(VLOOKUP($B970,[5]MEX!$B$51:$S$1084,13,0),0)</f>
        <v>0</v>
      </c>
      <c r="O970" s="114">
        <f>IFERROR(VLOOKUP($B970,[5]MEX!$B$51:$S$1084,14,0),0)</f>
        <v>0</v>
      </c>
      <c r="P970" s="114">
        <f t="shared" si="656"/>
        <v>0</v>
      </c>
      <c r="Q970" s="158" t="s">
        <v>81</v>
      </c>
      <c r="R970" s="116">
        <f>IFERROR(VLOOKUP($B970,[5]MEX!$B$51:$S$1084,17,0),0)</f>
        <v>0</v>
      </c>
      <c r="S970" s="116">
        <f>IFERROR(VLOOKUP($B970,[5]MEX!$B$51:$S$1084,18,0),0)</f>
        <v>0</v>
      </c>
      <c r="T970" s="114">
        <v>0</v>
      </c>
      <c r="U970" s="114">
        <v>0</v>
      </c>
      <c r="V970" s="114">
        <v>0</v>
      </c>
      <c r="W970" s="114">
        <v>0</v>
      </c>
      <c r="X970" s="114">
        <v>0</v>
      </c>
      <c r="Y970" s="114">
        <v>0</v>
      </c>
      <c r="Z970" s="114">
        <v>0</v>
      </c>
      <c r="AA970" s="114">
        <v>0</v>
      </c>
      <c r="AB970" s="114">
        <f t="shared" ref="AB970:AC971" si="705">N970+T970-X970</f>
        <v>0</v>
      </c>
      <c r="AC970" s="114">
        <f t="shared" si="705"/>
        <v>0</v>
      </c>
      <c r="AD970" s="114">
        <f t="shared" si="694"/>
        <v>0</v>
      </c>
      <c r="AE970" s="114">
        <v>0</v>
      </c>
      <c r="AF970" s="114">
        <v>0</v>
      </c>
      <c r="AG970" s="114">
        <f t="shared" si="677"/>
        <v>0</v>
      </c>
      <c r="AH970" s="114">
        <v>0</v>
      </c>
      <c r="AI970" s="114">
        <v>0</v>
      </c>
      <c r="AJ970" s="114">
        <f>+AI970+AH970</f>
        <v>0</v>
      </c>
      <c r="AK970" s="114">
        <v>0</v>
      </c>
      <c r="AL970" s="114">
        <v>0</v>
      </c>
      <c r="AM970" s="114">
        <f t="shared" si="679"/>
        <v>0</v>
      </c>
      <c r="AN970" s="114">
        <v>0</v>
      </c>
      <c r="AO970" s="114">
        <v>0</v>
      </c>
      <c r="AP970" s="114">
        <f t="shared" si="695"/>
        <v>0</v>
      </c>
      <c r="AQ970" s="114">
        <f t="shared" si="692"/>
        <v>0</v>
      </c>
      <c r="AR970" s="114">
        <f t="shared" si="692"/>
        <v>0</v>
      </c>
      <c r="AS970" s="114">
        <f t="shared" si="680"/>
        <v>0</v>
      </c>
      <c r="AT970" s="114">
        <f t="shared" si="701"/>
        <v>0</v>
      </c>
      <c r="AU970" s="114">
        <f t="shared" si="701"/>
        <v>0</v>
      </c>
      <c r="AV970" s="114">
        <v>0</v>
      </c>
      <c r="AW970" s="114">
        <v>0</v>
      </c>
      <c r="AX970" s="114">
        <v>0</v>
      </c>
      <c r="AY970" s="114">
        <v>0</v>
      </c>
      <c r="AZ970" s="114">
        <f t="shared" si="696"/>
        <v>0</v>
      </c>
      <c r="BA970" s="114">
        <f t="shared" si="696"/>
        <v>0</v>
      </c>
    </row>
    <row r="971" spans="2:53" ht="29.25" hidden="1">
      <c r="B971" s="73" t="str">
        <f t="shared" si="666"/>
        <v>4815300031003172</v>
      </c>
      <c r="C971" s="37">
        <v>2023</v>
      </c>
      <c r="D971" s="37">
        <v>15</v>
      </c>
      <c r="E971" s="37">
        <v>4</v>
      </c>
      <c r="F971" s="37">
        <v>8</v>
      </c>
      <c r="G971" s="37">
        <v>15</v>
      </c>
      <c r="H971" s="37">
        <v>3000</v>
      </c>
      <c r="I971" s="37">
        <v>3100</v>
      </c>
      <c r="J971" s="37">
        <v>317</v>
      </c>
      <c r="K971" s="112">
        <v>2</v>
      </c>
      <c r="L971" s="112"/>
      <c r="M971" s="113" t="s">
        <v>679</v>
      </c>
      <c r="N971" s="114">
        <f>IFERROR(VLOOKUP($B971,[5]MEX!$B$51:$S$1084,13,0),0)</f>
        <v>0</v>
      </c>
      <c r="O971" s="114">
        <f>IFERROR(VLOOKUP($B971,[5]MEX!$B$51:$S$1084,14,0),0)</f>
        <v>0</v>
      </c>
      <c r="P971" s="114">
        <f t="shared" si="656"/>
        <v>0</v>
      </c>
      <c r="Q971" s="158" t="s">
        <v>81</v>
      </c>
      <c r="R971" s="116">
        <f>IFERROR(VLOOKUP($B971,[5]MEX!$B$51:$S$1084,17,0),0)</f>
        <v>0</v>
      </c>
      <c r="S971" s="116">
        <f>IFERROR(VLOOKUP($B971,[5]MEX!$B$51:$S$1084,18,0),0)</f>
        <v>0</v>
      </c>
      <c r="T971" s="114">
        <v>0</v>
      </c>
      <c r="U971" s="114">
        <v>0</v>
      </c>
      <c r="V971" s="114">
        <v>0</v>
      </c>
      <c r="W971" s="114">
        <v>0</v>
      </c>
      <c r="X971" s="114">
        <v>0</v>
      </c>
      <c r="Y971" s="114">
        <v>0</v>
      </c>
      <c r="Z971" s="114">
        <v>0</v>
      </c>
      <c r="AA971" s="114">
        <v>0</v>
      </c>
      <c r="AB971" s="114">
        <f t="shared" si="705"/>
        <v>0</v>
      </c>
      <c r="AC971" s="114">
        <f t="shared" si="705"/>
        <v>0</v>
      </c>
      <c r="AD971" s="114">
        <f t="shared" si="694"/>
        <v>0</v>
      </c>
      <c r="AE971" s="114">
        <v>0</v>
      </c>
      <c r="AF971" s="114">
        <v>0</v>
      </c>
      <c r="AG971" s="114">
        <f t="shared" si="677"/>
        <v>0</v>
      </c>
      <c r="AH971" s="114">
        <v>0</v>
      </c>
      <c r="AI971" s="114">
        <v>0</v>
      </c>
      <c r="AJ971" s="114">
        <f t="shared" si="678"/>
        <v>0</v>
      </c>
      <c r="AK971" s="114">
        <v>0</v>
      </c>
      <c r="AL971" s="114">
        <v>0</v>
      </c>
      <c r="AM971" s="114">
        <f t="shared" si="679"/>
        <v>0</v>
      </c>
      <c r="AN971" s="114">
        <v>0</v>
      </c>
      <c r="AO971" s="114">
        <v>0</v>
      </c>
      <c r="AP971" s="114">
        <f t="shared" si="695"/>
        <v>0</v>
      </c>
      <c r="AQ971" s="114">
        <f t="shared" si="692"/>
        <v>0</v>
      </c>
      <c r="AR971" s="114">
        <f t="shared" si="692"/>
        <v>0</v>
      </c>
      <c r="AS971" s="114">
        <f t="shared" si="680"/>
        <v>0</v>
      </c>
      <c r="AT971" s="114">
        <f t="shared" si="701"/>
        <v>0</v>
      </c>
      <c r="AU971" s="114">
        <f t="shared" si="701"/>
        <v>0</v>
      </c>
      <c r="AV971" s="114">
        <v>0</v>
      </c>
      <c r="AW971" s="114">
        <v>0</v>
      </c>
      <c r="AX971" s="114">
        <v>0</v>
      </c>
      <c r="AY971" s="114">
        <v>0</v>
      </c>
      <c r="AZ971" s="114">
        <f t="shared" si="696"/>
        <v>0</v>
      </c>
      <c r="BA971" s="114">
        <f t="shared" si="696"/>
        <v>0</v>
      </c>
    </row>
    <row r="972" spans="2:53" ht="29.25" hidden="1">
      <c r="B972" s="73" t="str">
        <f t="shared" si="666"/>
        <v>481530003100319</v>
      </c>
      <c r="C972" s="130">
        <v>2023</v>
      </c>
      <c r="D972" s="130">
        <v>15</v>
      </c>
      <c r="E972" s="130">
        <v>4</v>
      </c>
      <c r="F972" s="130">
        <v>8</v>
      </c>
      <c r="G972" s="130">
        <v>15</v>
      </c>
      <c r="H972" s="130">
        <v>3000</v>
      </c>
      <c r="I972" s="130">
        <v>3100</v>
      </c>
      <c r="J972" s="130">
        <v>319</v>
      </c>
      <c r="K972" s="130"/>
      <c r="L972" s="130"/>
      <c r="M972" s="199" t="s">
        <v>526</v>
      </c>
      <c r="N972" s="200">
        <f>+N973</f>
        <v>0</v>
      </c>
      <c r="O972" s="200">
        <f>+O973</f>
        <v>0</v>
      </c>
      <c r="P972" s="200">
        <f t="shared" si="656"/>
        <v>0</v>
      </c>
      <c r="Q972" s="163" t="s">
        <v>46</v>
      </c>
      <c r="R972" s="216"/>
      <c r="S972" s="216"/>
      <c r="T972" s="200">
        <f>+T973</f>
        <v>0</v>
      </c>
      <c r="U972" s="200">
        <f>+U973</f>
        <v>0</v>
      </c>
      <c r="V972" s="200">
        <f t="shared" ref="V972:AC972" si="706">+V973</f>
        <v>0</v>
      </c>
      <c r="W972" s="200">
        <f t="shared" si="706"/>
        <v>0</v>
      </c>
      <c r="X972" s="200">
        <f t="shared" si="706"/>
        <v>0</v>
      </c>
      <c r="Y972" s="200">
        <f t="shared" si="706"/>
        <v>0</v>
      </c>
      <c r="Z972" s="200">
        <f>+Z973</f>
        <v>0</v>
      </c>
      <c r="AA972" s="200">
        <f>+AA973</f>
        <v>0</v>
      </c>
      <c r="AB972" s="200">
        <f t="shared" si="706"/>
        <v>0</v>
      </c>
      <c r="AC972" s="200">
        <f t="shared" si="706"/>
        <v>0</v>
      </c>
      <c r="AD972" s="200">
        <f t="shared" si="694"/>
        <v>0</v>
      </c>
      <c r="AE972" s="200">
        <f>+AE973</f>
        <v>0</v>
      </c>
      <c r="AF972" s="200">
        <f>+AF973</f>
        <v>0</v>
      </c>
      <c r="AG972" s="200">
        <f t="shared" si="677"/>
        <v>0</v>
      </c>
      <c r="AH972" s="200">
        <f>+AH973</f>
        <v>0</v>
      </c>
      <c r="AI972" s="200">
        <f>+AI973</f>
        <v>0</v>
      </c>
      <c r="AJ972" s="200">
        <f t="shared" si="678"/>
        <v>0</v>
      </c>
      <c r="AK972" s="200">
        <f>+AK973</f>
        <v>0</v>
      </c>
      <c r="AL972" s="200">
        <f>+AL973</f>
        <v>0</v>
      </c>
      <c r="AM972" s="200">
        <f t="shared" si="679"/>
        <v>0</v>
      </c>
      <c r="AN972" s="200">
        <f>+AN973</f>
        <v>0</v>
      </c>
      <c r="AO972" s="200">
        <f>+AO973</f>
        <v>0</v>
      </c>
      <c r="AP972" s="200">
        <f t="shared" si="695"/>
        <v>0</v>
      </c>
      <c r="AQ972" s="200">
        <f t="shared" si="692"/>
        <v>0</v>
      </c>
      <c r="AR972" s="200">
        <f t="shared" si="692"/>
        <v>0</v>
      </c>
      <c r="AS972" s="200">
        <f t="shared" si="680"/>
        <v>0</v>
      </c>
      <c r="AT972" s="200"/>
      <c r="AU972" s="200"/>
      <c r="AV972" s="200"/>
      <c r="AW972" s="200"/>
      <c r="AX972" s="200"/>
      <c r="AY972" s="200"/>
      <c r="AZ972" s="200"/>
      <c r="BA972" s="200"/>
    </row>
    <row r="973" spans="2:53" ht="29.25" hidden="1">
      <c r="B973" s="73" t="str">
        <f t="shared" si="666"/>
        <v>4815300031003191</v>
      </c>
      <c r="C973" s="37">
        <v>2023</v>
      </c>
      <c r="D973" s="37">
        <v>15</v>
      </c>
      <c r="E973" s="37">
        <v>4</v>
      </c>
      <c r="F973" s="37">
        <v>8</v>
      </c>
      <c r="G973" s="37">
        <v>15</v>
      </c>
      <c r="H973" s="37">
        <v>3000</v>
      </c>
      <c r="I973" s="37">
        <v>3100</v>
      </c>
      <c r="J973" s="37">
        <v>319</v>
      </c>
      <c r="K973" s="112">
        <v>1</v>
      </c>
      <c r="L973" s="112"/>
      <c r="M973" s="113" t="s">
        <v>680</v>
      </c>
      <c r="N973" s="114">
        <f>IFERROR(VLOOKUP($B973,[5]MEX!$B$51:$S$1084,13,0),0)</f>
        <v>0</v>
      </c>
      <c r="O973" s="114">
        <f>IFERROR(VLOOKUP($B973,[5]MEX!$B$51:$S$1084,14,0),0)</f>
        <v>0</v>
      </c>
      <c r="P973" s="114">
        <f t="shared" si="656"/>
        <v>0</v>
      </c>
      <c r="Q973" s="158" t="s">
        <v>81</v>
      </c>
      <c r="R973" s="116">
        <f>IFERROR(VLOOKUP($B973,[5]MEX!$B$51:$S$1084,17,0),0)</f>
        <v>0</v>
      </c>
      <c r="S973" s="116">
        <f>IFERROR(VLOOKUP($B973,[5]MEX!$B$51:$S$1084,18,0),0)</f>
        <v>0</v>
      </c>
      <c r="T973" s="114">
        <v>0</v>
      </c>
      <c r="U973" s="114">
        <v>0</v>
      </c>
      <c r="V973" s="114">
        <v>0</v>
      </c>
      <c r="W973" s="114">
        <v>0</v>
      </c>
      <c r="X973" s="114">
        <v>0</v>
      </c>
      <c r="Y973" s="114">
        <v>0</v>
      </c>
      <c r="Z973" s="114">
        <v>0</v>
      </c>
      <c r="AA973" s="114">
        <v>0</v>
      </c>
      <c r="AB973" s="114">
        <f t="shared" ref="AB973:AC973" si="707">N973+T973-X973</f>
        <v>0</v>
      </c>
      <c r="AC973" s="114">
        <f t="shared" si="707"/>
        <v>0</v>
      </c>
      <c r="AD973" s="114">
        <f t="shared" si="694"/>
        <v>0</v>
      </c>
      <c r="AE973" s="114">
        <v>0</v>
      </c>
      <c r="AF973" s="114">
        <v>0</v>
      </c>
      <c r="AG973" s="114">
        <f t="shared" si="677"/>
        <v>0</v>
      </c>
      <c r="AH973" s="114">
        <v>0</v>
      </c>
      <c r="AI973" s="114">
        <v>0</v>
      </c>
      <c r="AJ973" s="114">
        <f t="shared" si="678"/>
        <v>0</v>
      </c>
      <c r="AK973" s="114">
        <v>0</v>
      </c>
      <c r="AL973" s="114">
        <v>0</v>
      </c>
      <c r="AM973" s="114">
        <f t="shared" si="679"/>
        <v>0</v>
      </c>
      <c r="AN973" s="114">
        <v>0</v>
      </c>
      <c r="AO973" s="114">
        <v>0</v>
      </c>
      <c r="AP973" s="114">
        <f t="shared" si="695"/>
        <v>0</v>
      </c>
      <c r="AQ973" s="114">
        <f t="shared" si="692"/>
        <v>0</v>
      </c>
      <c r="AR973" s="114">
        <f t="shared" si="692"/>
        <v>0</v>
      </c>
      <c r="AS973" s="114">
        <f t="shared" si="680"/>
        <v>0</v>
      </c>
      <c r="AT973" s="114">
        <f t="shared" si="701"/>
        <v>0</v>
      </c>
      <c r="AU973" s="114">
        <f t="shared" si="701"/>
        <v>0</v>
      </c>
      <c r="AV973" s="114"/>
      <c r="AW973" s="114"/>
      <c r="AX973" s="114"/>
      <c r="AY973" s="114"/>
      <c r="AZ973" s="114">
        <f t="shared" si="696"/>
        <v>0</v>
      </c>
      <c r="BA973" s="114">
        <f t="shared" si="696"/>
        <v>0</v>
      </c>
    </row>
    <row r="974" spans="2:53" ht="29.25" hidden="1">
      <c r="B974" s="73" t="str">
        <f t="shared" si="666"/>
        <v>481530003200</v>
      </c>
      <c r="C974" s="127">
        <v>2023</v>
      </c>
      <c r="D974" s="127">
        <v>15</v>
      </c>
      <c r="E974" s="127">
        <v>4</v>
      </c>
      <c r="F974" s="127">
        <v>8</v>
      </c>
      <c r="G974" s="127">
        <v>15</v>
      </c>
      <c r="H974" s="127">
        <v>3000</v>
      </c>
      <c r="I974" s="127">
        <v>3200</v>
      </c>
      <c r="J974" s="127"/>
      <c r="K974" s="127"/>
      <c r="L974" s="127"/>
      <c r="M974" s="101" t="s">
        <v>681</v>
      </c>
      <c r="N974" s="102">
        <f>+N975</f>
        <v>0</v>
      </c>
      <c r="O974" s="102">
        <f>+O975</f>
        <v>0</v>
      </c>
      <c r="P974" s="102">
        <f t="shared" si="656"/>
        <v>0</v>
      </c>
      <c r="Q974" s="161" t="s">
        <v>46</v>
      </c>
      <c r="R974" s="215"/>
      <c r="S974" s="215"/>
      <c r="T974" s="102">
        <f>T975</f>
        <v>0</v>
      </c>
      <c r="U974" s="102">
        <f t="shared" ref="U974:AO974" si="708">U975</f>
        <v>0</v>
      </c>
      <c r="V974" s="102">
        <f t="shared" si="708"/>
        <v>0</v>
      </c>
      <c r="W974" s="102">
        <f t="shared" si="708"/>
        <v>0</v>
      </c>
      <c r="X974" s="102">
        <f t="shared" si="708"/>
        <v>0</v>
      </c>
      <c r="Y974" s="102">
        <f t="shared" si="708"/>
        <v>0</v>
      </c>
      <c r="Z974" s="102">
        <f t="shared" si="708"/>
        <v>0</v>
      </c>
      <c r="AA974" s="102">
        <f>AA975</f>
        <v>0</v>
      </c>
      <c r="AB974" s="102">
        <f t="shared" si="708"/>
        <v>0</v>
      </c>
      <c r="AC974" s="102">
        <f t="shared" si="708"/>
        <v>0</v>
      </c>
      <c r="AD974" s="102">
        <f t="shared" si="708"/>
        <v>0</v>
      </c>
      <c r="AE974" s="102">
        <f t="shared" si="708"/>
        <v>0</v>
      </c>
      <c r="AF974" s="102">
        <f t="shared" si="708"/>
        <v>0</v>
      </c>
      <c r="AG974" s="102">
        <f t="shared" si="677"/>
        <v>0</v>
      </c>
      <c r="AH974" s="102">
        <f t="shared" si="708"/>
        <v>0</v>
      </c>
      <c r="AI974" s="102">
        <f t="shared" si="708"/>
        <v>0</v>
      </c>
      <c r="AJ974" s="102">
        <f t="shared" si="678"/>
        <v>0</v>
      </c>
      <c r="AK974" s="102">
        <f t="shared" si="708"/>
        <v>0</v>
      </c>
      <c r="AL974" s="102">
        <f t="shared" si="708"/>
        <v>0</v>
      </c>
      <c r="AM974" s="102">
        <f t="shared" si="679"/>
        <v>0</v>
      </c>
      <c r="AN974" s="102">
        <f t="shared" si="708"/>
        <v>0</v>
      </c>
      <c r="AO974" s="102">
        <f t="shared" si="708"/>
        <v>0</v>
      </c>
      <c r="AP974" s="102">
        <f t="shared" si="695"/>
        <v>0</v>
      </c>
      <c r="AQ974" s="102">
        <f t="shared" si="692"/>
        <v>0</v>
      </c>
      <c r="AR974" s="102">
        <f t="shared" si="692"/>
        <v>0</v>
      </c>
      <c r="AS974" s="102">
        <f t="shared" si="680"/>
        <v>0</v>
      </c>
      <c r="AT974" s="102"/>
      <c r="AU974" s="102"/>
      <c r="AV974" s="102"/>
      <c r="AW974" s="102"/>
      <c r="AX974" s="102"/>
      <c r="AY974" s="102"/>
      <c r="AZ974" s="102"/>
      <c r="BA974" s="102"/>
    </row>
    <row r="975" spans="2:53" ht="29.25" hidden="1">
      <c r="B975" s="73" t="str">
        <f t="shared" si="666"/>
        <v>481530003200327</v>
      </c>
      <c r="C975" s="130">
        <v>2023</v>
      </c>
      <c r="D975" s="130">
        <v>15</v>
      </c>
      <c r="E975" s="130">
        <v>4</v>
      </c>
      <c r="F975" s="130">
        <v>8</v>
      </c>
      <c r="G975" s="130">
        <v>15</v>
      </c>
      <c r="H975" s="130">
        <v>3000</v>
      </c>
      <c r="I975" s="130">
        <v>3200</v>
      </c>
      <c r="J975" s="130">
        <v>327</v>
      </c>
      <c r="K975" s="130"/>
      <c r="L975" s="130"/>
      <c r="M975" s="199" t="s">
        <v>682</v>
      </c>
      <c r="N975" s="200">
        <f>+N976</f>
        <v>0</v>
      </c>
      <c r="O975" s="200">
        <f>+O976</f>
        <v>0</v>
      </c>
      <c r="P975" s="200">
        <f t="shared" si="656"/>
        <v>0</v>
      </c>
      <c r="Q975" s="163" t="s">
        <v>46</v>
      </c>
      <c r="R975" s="216"/>
      <c r="S975" s="216"/>
      <c r="T975" s="200">
        <f>+T976</f>
        <v>0</v>
      </c>
      <c r="U975" s="200">
        <f t="shared" ref="U975:AC975" si="709">+U976</f>
        <v>0</v>
      </c>
      <c r="V975" s="200">
        <f t="shared" si="709"/>
        <v>0</v>
      </c>
      <c r="W975" s="200">
        <f t="shared" si="709"/>
        <v>0</v>
      </c>
      <c r="X975" s="200">
        <f t="shared" si="709"/>
        <v>0</v>
      </c>
      <c r="Y975" s="200">
        <f t="shared" si="709"/>
        <v>0</v>
      </c>
      <c r="Z975" s="200">
        <f t="shared" si="709"/>
        <v>0</v>
      </c>
      <c r="AA975" s="200">
        <f>+AA976</f>
        <v>0</v>
      </c>
      <c r="AB975" s="200">
        <f t="shared" si="709"/>
        <v>0</v>
      </c>
      <c r="AC975" s="200">
        <f t="shared" si="709"/>
        <v>0</v>
      </c>
      <c r="AD975" s="200">
        <f t="shared" si="694"/>
        <v>0</v>
      </c>
      <c r="AE975" s="200">
        <f>+AE976</f>
        <v>0</v>
      </c>
      <c r="AF975" s="200">
        <f>+AF976</f>
        <v>0</v>
      </c>
      <c r="AG975" s="200">
        <f t="shared" si="677"/>
        <v>0</v>
      </c>
      <c r="AH975" s="200">
        <f>+AH976</f>
        <v>0</v>
      </c>
      <c r="AI975" s="200">
        <f>+AI976</f>
        <v>0</v>
      </c>
      <c r="AJ975" s="200">
        <f t="shared" si="678"/>
        <v>0</v>
      </c>
      <c r="AK975" s="200">
        <f>+AK976</f>
        <v>0</v>
      </c>
      <c r="AL975" s="200">
        <f>+AL976</f>
        <v>0</v>
      </c>
      <c r="AM975" s="200">
        <f t="shared" si="679"/>
        <v>0</v>
      </c>
      <c r="AN975" s="200">
        <f>+AN976</f>
        <v>0</v>
      </c>
      <c r="AO975" s="200">
        <f>+AO976</f>
        <v>0</v>
      </c>
      <c r="AP975" s="200">
        <f t="shared" si="695"/>
        <v>0</v>
      </c>
      <c r="AQ975" s="200">
        <f t="shared" si="692"/>
        <v>0</v>
      </c>
      <c r="AR975" s="200">
        <f t="shared" si="692"/>
        <v>0</v>
      </c>
      <c r="AS975" s="200">
        <f t="shared" si="680"/>
        <v>0</v>
      </c>
      <c r="AT975" s="200"/>
      <c r="AU975" s="200"/>
      <c r="AV975" s="200"/>
      <c r="AW975" s="200"/>
      <c r="AX975" s="200"/>
      <c r="AY975" s="200"/>
      <c r="AZ975" s="200"/>
      <c r="BA975" s="200"/>
    </row>
    <row r="976" spans="2:53" ht="29.25" hidden="1">
      <c r="B976" s="73" t="str">
        <f t="shared" si="666"/>
        <v>4815300032003271</v>
      </c>
      <c r="C976" s="37">
        <v>2023</v>
      </c>
      <c r="D976" s="37">
        <v>15</v>
      </c>
      <c r="E976" s="37">
        <v>4</v>
      </c>
      <c r="F976" s="37">
        <v>8</v>
      </c>
      <c r="G976" s="37">
        <v>15</v>
      </c>
      <c r="H976" s="37">
        <v>3000</v>
      </c>
      <c r="I976" s="37">
        <v>3200</v>
      </c>
      <c r="J976" s="37">
        <v>327</v>
      </c>
      <c r="K976" s="112">
        <v>1</v>
      </c>
      <c r="L976" s="112"/>
      <c r="M976" s="113" t="s">
        <v>683</v>
      </c>
      <c r="N976" s="114">
        <f>IFERROR(VLOOKUP($B976,[5]MEX!$B$51:$S$1084,13,0),0)</f>
        <v>0</v>
      </c>
      <c r="O976" s="114">
        <f>IFERROR(VLOOKUP($B976,[5]MEX!$B$51:$S$1084,14,0),0)</f>
        <v>0</v>
      </c>
      <c r="P976" s="114">
        <f t="shared" ref="P976:P1039" si="710">+O976+N976</f>
        <v>0</v>
      </c>
      <c r="Q976" s="158" t="s">
        <v>81</v>
      </c>
      <c r="R976" s="116">
        <f>IFERROR(VLOOKUP($B976,[5]MEX!$B$51:$S$1084,17,0),0)</f>
        <v>0</v>
      </c>
      <c r="S976" s="116">
        <f>IFERROR(VLOOKUP($B976,[5]MEX!$B$51:$S$1084,18,0),0)</f>
        <v>0</v>
      </c>
      <c r="T976" s="114">
        <v>0</v>
      </c>
      <c r="U976" s="114">
        <v>0</v>
      </c>
      <c r="V976" s="114">
        <v>0</v>
      </c>
      <c r="W976" s="114">
        <v>0</v>
      </c>
      <c r="X976" s="114">
        <v>0</v>
      </c>
      <c r="Y976" s="114">
        <v>0</v>
      </c>
      <c r="Z976" s="114">
        <v>0</v>
      </c>
      <c r="AA976" s="114">
        <v>0</v>
      </c>
      <c r="AB976" s="114">
        <f t="shared" ref="AB976:AC976" si="711">N976+T976-X976</f>
        <v>0</v>
      </c>
      <c r="AC976" s="114">
        <f t="shared" si="711"/>
        <v>0</v>
      </c>
      <c r="AD976" s="114">
        <f t="shared" si="694"/>
        <v>0</v>
      </c>
      <c r="AE976" s="114">
        <v>0</v>
      </c>
      <c r="AF976" s="114">
        <v>0</v>
      </c>
      <c r="AG976" s="114">
        <f t="shared" si="677"/>
        <v>0</v>
      </c>
      <c r="AH976" s="114">
        <v>0</v>
      </c>
      <c r="AI976" s="114">
        <v>0</v>
      </c>
      <c r="AJ976" s="114">
        <f t="shared" si="678"/>
        <v>0</v>
      </c>
      <c r="AK976" s="114">
        <v>0</v>
      </c>
      <c r="AL976" s="114">
        <v>0</v>
      </c>
      <c r="AM976" s="114">
        <f t="shared" si="679"/>
        <v>0</v>
      </c>
      <c r="AN976" s="114">
        <v>0</v>
      </c>
      <c r="AO976" s="114">
        <v>0</v>
      </c>
      <c r="AP976" s="114">
        <f t="shared" si="695"/>
        <v>0</v>
      </c>
      <c r="AQ976" s="114">
        <f t="shared" si="692"/>
        <v>0</v>
      </c>
      <c r="AR976" s="114">
        <f t="shared" si="692"/>
        <v>0</v>
      </c>
      <c r="AS976" s="114">
        <f t="shared" si="680"/>
        <v>0</v>
      </c>
      <c r="AT976" s="114">
        <f t="shared" si="701"/>
        <v>0</v>
      </c>
      <c r="AU976" s="114">
        <f t="shared" si="701"/>
        <v>0</v>
      </c>
      <c r="AV976" s="114">
        <v>0</v>
      </c>
      <c r="AW976" s="114">
        <v>0</v>
      </c>
      <c r="AX976" s="114">
        <v>0</v>
      </c>
      <c r="AY976" s="114">
        <v>0</v>
      </c>
      <c r="AZ976" s="114">
        <f t="shared" si="696"/>
        <v>0</v>
      </c>
      <c r="BA976" s="114">
        <f t="shared" si="696"/>
        <v>0</v>
      </c>
    </row>
    <row r="977" spans="2:53" ht="58.5" hidden="1">
      <c r="B977" s="73" t="str">
        <f t="shared" si="666"/>
        <v>481530003300</v>
      </c>
      <c r="C977" s="127">
        <v>2023</v>
      </c>
      <c r="D977" s="127">
        <v>15</v>
      </c>
      <c r="E977" s="127">
        <v>4</v>
      </c>
      <c r="F977" s="127">
        <v>8</v>
      </c>
      <c r="G977" s="127">
        <v>15</v>
      </c>
      <c r="H977" s="127">
        <v>3000</v>
      </c>
      <c r="I977" s="127">
        <v>3300</v>
      </c>
      <c r="J977" s="127"/>
      <c r="K977" s="127"/>
      <c r="L977" s="127"/>
      <c r="M977" s="101" t="s">
        <v>73</v>
      </c>
      <c r="N977" s="102">
        <f>+N978</f>
        <v>0</v>
      </c>
      <c r="O977" s="102">
        <f>+O978</f>
        <v>0</v>
      </c>
      <c r="P977" s="102">
        <f t="shared" si="710"/>
        <v>0</v>
      </c>
      <c r="Q977" s="161" t="s">
        <v>46</v>
      </c>
      <c r="R977" s="215"/>
      <c r="S977" s="215"/>
      <c r="T977" s="102">
        <f>T978</f>
        <v>0</v>
      </c>
      <c r="U977" s="102">
        <f t="shared" ref="U977:AO978" si="712">U978</f>
        <v>0</v>
      </c>
      <c r="V977" s="102">
        <f t="shared" si="712"/>
        <v>0</v>
      </c>
      <c r="W977" s="102">
        <f t="shared" si="712"/>
        <v>0</v>
      </c>
      <c r="X977" s="102">
        <f t="shared" si="712"/>
        <v>0</v>
      </c>
      <c r="Y977" s="102">
        <f t="shared" si="712"/>
        <v>0</v>
      </c>
      <c r="Z977" s="102">
        <f t="shared" si="712"/>
        <v>0</v>
      </c>
      <c r="AA977" s="102">
        <f t="shared" si="712"/>
        <v>0</v>
      </c>
      <c r="AB977" s="102">
        <f t="shared" si="712"/>
        <v>0</v>
      </c>
      <c r="AC977" s="102">
        <f t="shared" si="712"/>
        <v>0</v>
      </c>
      <c r="AD977" s="102">
        <f>AD978</f>
        <v>0</v>
      </c>
      <c r="AE977" s="102">
        <f t="shared" si="712"/>
        <v>0</v>
      </c>
      <c r="AF977" s="102">
        <f t="shared" si="712"/>
        <v>0</v>
      </c>
      <c r="AG977" s="102">
        <f t="shared" si="677"/>
        <v>0</v>
      </c>
      <c r="AH977" s="102">
        <f t="shared" si="712"/>
        <v>0</v>
      </c>
      <c r="AI977" s="102">
        <f t="shared" si="712"/>
        <v>0</v>
      </c>
      <c r="AJ977" s="102">
        <f t="shared" si="678"/>
        <v>0</v>
      </c>
      <c r="AK977" s="102">
        <f t="shared" si="712"/>
        <v>0</v>
      </c>
      <c r="AL977" s="102">
        <f t="shared" si="712"/>
        <v>0</v>
      </c>
      <c r="AM977" s="102">
        <f t="shared" si="679"/>
        <v>0</v>
      </c>
      <c r="AN977" s="102">
        <f t="shared" si="712"/>
        <v>0</v>
      </c>
      <c r="AO977" s="102">
        <f t="shared" si="712"/>
        <v>0</v>
      </c>
      <c r="AP977" s="102">
        <f t="shared" si="695"/>
        <v>0</v>
      </c>
      <c r="AQ977" s="102">
        <f t="shared" si="692"/>
        <v>0</v>
      </c>
      <c r="AR977" s="102">
        <f t="shared" si="692"/>
        <v>0</v>
      </c>
      <c r="AS977" s="102">
        <f t="shared" si="680"/>
        <v>0</v>
      </c>
      <c r="AT977" s="102"/>
      <c r="AU977" s="102"/>
      <c r="AV977" s="102"/>
      <c r="AW977" s="102"/>
      <c r="AX977" s="102"/>
      <c r="AY977" s="102"/>
      <c r="AZ977" s="102"/>
      <c r="BA977" s="102"/>
    </row>
    <row r="978" spans="2:53" ht="58.5" hidden="1">
      <c r="B978" s="73" t="str">
        <f t="shared" si="666"/>
        <v>481530003300333</v>
      </c>
      <c r="C978" s="130">
        <v>2023</v>
      </c>
      <c r="D978" s="130">
        <v>15</v>
      </c>
      <c r="E978" s="130">
        <v>4</v>
      </c>
      <c r="F978" s="130">
        <v>8</v>
      </c>
      <c r="G978" s="130">
        <v>15</v>
      </c>
      <c r="H978" s="130">
        <v>3000</v>
      </c>
      <c r="I978" s="130">
        <v>3300</v>
      </c>
      <c r="J978" s="130">
        <v>333</v>
      </c>
      <c r="K978" s="130"/>
      <c r="L978" s="130"/>
      <c r="M978" s="199" t="s">
        <v>175</v>
      </c>
      <c r="N978" s="200">
        <f>+N979</f>
        <v>0</v>
      </c>
      <c r="O978" s="200">
        <f>+O979</f>
        <v>0</v>
      </c>
      <c r="P978" s="200">
        <f t="shared" si="710"/>
        <v>0</v>
      </c>
      <c r="Q978" s="163" t="s">
        <v>46</v>
      </c>
      <c r="R978" s="216"/>
      <c r="S978" s="216"/>
      <c r="T978" s="200">
        <f>T979</f>
        <v>0</v>
      </c>
      <c r="U978" s="200">
        <f t="shared" si="712"/>
        <v>0</v>
      </c>
      <c r="V978" s="200">
        <f t="shared" si="712"/>
        <v>0</v>
      </c>
      <c r="W978" s="200">
        <f t="shared" si="712"/>
        <v>0</v>
      </c>
      <c r="X978" s="200">
        <f t="shared" si="712"/>
        <v>0</v>
      </c>
      <c r="Y978" s="200">
        <f t="shared" si="712"/>
        <v>0</v>
      </c>
      <c r="Z978" s="200">
        <f t="shared" si="712"/>
        <v>0</v>
      </c>
      <c r="AA978" s="200">
        <f t="shared" si="712"/>
        <v>0</v>
      </c>
      <c r="AB978" s="200">
        <f t="shared" si="712"/>
        <v>0</v>
      </c>
      <c r="AC978" s="200">
        <f t="shared" si="712"/>
        <v>0</v>
      </c>
      <c r="AD978" s="200">
        <f>AD979</f>
        <v>0</v>
      </c>
      <c r="AE978" s="200">
        <f t="shared" si="712"/>
        <v>0</v>
      </c>
      <c r="AF978" s="200">
        <f t="shared" si="712"/>
        <v>0</v>
      </c>
      <c r="AG978" s="200">
        <f t="shared" si="677"/>
        <v>0</v>
      </c>
      <c r="AH978" s="200">
        <f t="shared" si="712"/>
        <v>0</v>
      </c>
      <c r="AI978" s="200">
        <f t="shared" si="712"/>
        <v>0</v>
      </c>
      <c r="AJ978" s="200">
        <f t="shared" si="678"/>
        <v>0</v>
      </c>
      <c r="AK978" s="200">
        <f t="shared" si="712"/>
        <v>0</v>
      </c>
      <c r="AL978" s="200">
        <f t="shared" si="712"/>
        <v>0</v>
      </c>
      <c r="AM978" s="200">
        <f t="shared" si="679"/>
        <v>0</v>
      </c>
      <c r="AN978" s="200">
        <f t="shared" si="712"/>
        <v>0</v>
      </c>
      <c r="AO978" s="200">
        <f t="shared" si="712"/>
        <v>0</v>
      </c>
      <c r="AP978" s="200">
        <f t="shared" si="695"/>
        <v>0</v>
      </c>
      <c r="AQ978" s="200">
        <f t="shared" si="692"/>
        <v>0</v>
      </c>
      <c r="AR978" s="200">
        <f t="shared" si="692"/>
        <v>0</v>
      </c>
      <c r="AS978" s="200">
        <f t="shared" si="680"/>
        <v>0</v>
      </c>
      <c r="AT978" s="200"/>
      <c r="AU978" s="200"/>
      <c r="AV978" s="200"/>
      <c r="AW978" s="200"/>
      <c r="AX978" s="200"/>
      <c r="AY978" s="200"/>
      <c r="AZ978" s="200"/>
      <c r="BA978" s="200"/>
    </row>
    <row r="979" spans="2:53" ht="58.5" hidden="1">
      <c r="B979" s="73" t="str">
        <f t="shared" si="666"/>
        <v>4815300033003331</v>
      </c>
      <c r="C979" s="37">
        <v>2023</v>
      </c>
      <c r="D979" s="37">
        <v>15</v>
      </c>
      <c r="E979" s="37">
        <v>4</v>
      </c>
      <c r="F979" s="37">
        <v>8</v>
      </c>
      <c r="G979" s="37">
        <v>15</v>
      </c>
      <c r="H979" s="37">
        <v>3000</v>
      </c>
      <c r="I979" s="37">
        <v>3300</v>
      </c>
      <c r="J979" s="37">
        <v>333</v>
      </c>
      <c r="K979" s="112">
        <v>1</v>
      </c>
      <c r="L979" s="112"/>
      <c r="M979" s="113" t="s">
        <v>684</v>
      </c>
      <c r="N979" s="114">
        <f>IFERROR(VLOOKUP($B979,[5]MEX!$B$51:$S$1084,13,0),0)</f>
        <v>0</v>
      </c>
      <c r="O979" s="114">
        <f>IFERROR(VLOOKUP($B979,[5]MEX!$B$51:$S$1084,14,0),0)</f>
        <v>0</v>
      </c>
      <c r="P979" s="114">
        <f t="shared" si="710"/>
        <v>0</v>
      </c>
      <c r="Q979" s="158" t="s">
        <v>81</v>
      </c>
      <c r="R979" s="116">
        <f>IFERROR(VLOOKUP($B979,[5]MEX!$B$51:$S$1084,17,0),0)</f>
        <v>0</v>
      </c>
      <c r="S979" s="116">
        <f>IFERROR(VLOOKUP($B979,[5]MEX!$B$51:$S$1084,18,0),0)</f>
        <v>0</v>
      </c>
      <c r="T979" s="114">
        <v>0</v>
      </c>
      <c r="U979" s="114">
        <v>0</v>
      </c>
      <c r="V979" s="114">
        <v>0</v>
      </c>
      <c r="W979" s="114">
        <v>0</v>
      </c>
      <c r="X979" s="114">
        <v>0</v>
      </c>
      <c r="Y979" s="114">
        <v>0</v>
      </c>
      <c r="Z979" s="114">
        <v>0</v>
      </c>
      <c r="AA979" s="114">
        <v>0</v>
      </c>
      <c r="AB979" s="114">
        <f t="shared" ref="AB979:AC979" si="713">N979+T979-X979</f>
        <v>0</v>
      </c>
      <c r="AC979" s="114">
        <f t="shared" si="713"/>
        <v>0</v>
      </c>
      <c r="AD979" s="114">
        <f>AB979+AC979</f>
        <v>0</v>
      </c>
      <c r="AE979" s="114">
        <v>0</v>
      </c>
      <c r="AF979" s="114">
        <v>0</v>
      </c>
      <c r="AG979" s="114">
        <f t="shared" si="677"/>
        <v>0</v>
      </c>
      <c r="AH979" s="114">
        <v>0</v>
      </c>
      <c r="AI979" s="114">
        <v>0</v>
      </c>
      <c r="AJ979" s="114">
        <f t="shared" si="678"/>
        <v>0</v>
      </c>
      <c r="AK979" s="114">
        <v>0</v>
      </c>
      <c r="AL979" s="114">
        <v>0</v>
      </c>
      <c r="AM979" s="114">
        <f t="shared" si="679"/>
        <v>0</v>
      </c>
      <c r="AN979" s="114">
        <v>0</v>
      </c>
      <c r="AO979" s="114">
        <v>0</v>
      </c>
      <c r="AP979" s="114">
        <f t="shared" si="695"/>
        <v>0</v>
      </c>
      <c r="AQ979" s="114">
        <f t="shared" si="692"/>
        <v>0</v>
      </c>
      <c r="AR979" s="114">
        <f t="shared" si="692"/>
        <v>0</v>
      </c>
      <c r="AS979" s="114">
        <f t="shared" si="680"/>
        <v>0</v>
      </c>
      <c r="AT979" s="114">
        <f t="shared" si="701"/>
        <v>0</v>
      </c>
      <c r="AU979" s="114">
        <f t="shared" si="701"/>
        <v>0</v>
      </c>
      <c r="AV979" s="114">
        <v>0</v>
      </c>
      <c r="AW979" s="114">
        <v>0</v>
      </c>
      <c r="AX979" s="114">
        <v>0</v>
      </c>
      <c r="AY979" s="114">
        <v>0</v>
      </c>
      <c r="AZ979" s="114">
        <f t="shared" si="696"/>
        <v>0</v>
      </c>
      <c r="BA979" s="114">
        <f t="shared" si="696"/>
        <v>0</v>
      </c>
    </row>
    <row r="980" spans="2:53" ht="29.25" hidden="1">
      <c r="B980" s="73" t="str">
        <f t="shared" si="666"/>
        <v>48155000</v>
      </c>
      <c r="C980" s="126">
        <v>2023</v>
      </c>
      <c r="D980" s="126">
        <v>15</v>
      </c>
      <c r="E980" s="126">
        <v>4</v>
      </c>
      <c r="F980" s="126">
        <v>8</v>
      </c>
      <c r="G980" s="126">
        <v>15</v>
      </c>
      <c r="H980" s="126">
        <v>5000</v>
      </c>
      <c r="I980" s="126"/>
      <c r="J980" s="126"/>
      <c r="K980" s="126"/>
      <c r="L980" s="126"/>
      <c r="M980" s="95" t="s">
        <v>130</v>
      </c>
      <c r="N980" s="96">
        <f>+N981+N1000+N1006+N1009</f>
        <v>0</v>
      </c>
      <c r="O980" s="96">
        <f>+O981+O1000+O1006+O1009</f>
        <v>0</v>
      </c>
      <c r="P980" s="96">
        <f t="shared" si="710"/>
        <v>0</v>
      </c>
      <c r="Q980" s="159"/>
      <c r="R980" s="170"/>
      <c r="S980" s="170"/>
      <c r="T980" s="96">
        <f>T981+T1000+T1006+T1009</f>
        <v>0</v>
      </c>
      <c r="U980" s="96">
        <f>U981+U1000+U1006+U1009</f>
        <v>0</v>
      </c>
      <c r="V980" s="96">
        <f t="shared" ref="V980:AO980" si="714">V981+V1000+V1006+V1009</f>
        <v>0</v>
      </c>
      <c r="W980" s="96">
        <f t="shared" si="714"/>
        <v>0</v>
      </c>
      <c r="X980" s="96">
        <f t="shared" si="714"/>
        <v>0</v>
      </c>
      <c r="Y980" s="96">
        <f t="shared" si="714"/>
        <v>0</v>
      </c>
      <c r="Z980" s="96">
        <f t="shared" si="714"/>
        <v>0</v>
      </c>
      <c r="AA980" s="96">
        <f t="shared" si="714"/>
        <v>0</v>
      </c>
      <c r="AB980" s="96">
        <f t="shared" si="714"/>
        <v>0</v>
      </c>
      <c r="AC980" s="96">
        <f t="shared" si="714"/>
        <v>0</v>
      </c>
      <c r="AD980" s="96">
        <f t="shared" si="714"/>
        <v>0</v>
      </c>
      <c r="AE980" s="96">
        <f t="shared" si="714"/>
        <v>0</v>
      </c>
      <c r="AF980" s="96">
        <f t="shared" si="714"/>
        <v>0</v>
      </c>
      <c r="AG980" s="96">
        <f t="shared" si="677"/>
        <v>0</v>
      </c>
      <c r="AH980" s="96">
        <f t="shared" si="714"/>
        <v>0</v>
      </c>
      <c r="AI980" s="96">
        <f t="shared" si="714"/>
        <v>0</v>
      </c>
      <c r="AJ980" s="96">
        <f t="shared" si="678"/>
        <v>0</v>
      </c>
      <c r="AK980" s="96">
        <f t="shared" si="714"/>
        <v>0</v>
      </c>
      <c r="AL980" s="96">
        <f t="shared" si="714"/>
        <v>0</v>
      </c>
      <c r="AM980" s="96">
        <f t="shared" si="679"/>
        <v>0</v>
      </c>
      <c r="AN980" s="96">
        <f t="shared" si="714"/>
        <v>0</v>
      </c>
      <c r="AO980" s="96">
        <f t="shared" si="714"/>
        <v>0</v>
      </c>
      <c r="AP980" s="96">
        <f t="shared" si="695"/>
        <v>0</v>
      </c>
      <c r="AQ980" s="96">
        <f t="shared" si="692"/>
        <v>0</v>
      </c>
      <c r="AR980" s="96">
        <f t="shared" si="692"/>
        <v>0</v>
      </c>
      <c r="AS980" s="96">
        <f t="shared" si="680"/>
        <v>0</v>
      </c>
      <c r="AT980" s="96"/>
      <c r="AU980" s="96"/>
      <c r="AV980" s="96"/>
      <c r="AW980" s="96"/>
      <c r="AX980" s="96"/>
      <c r="AY980" s="96"/>
      <c r="AZ980" s="96"/>
      <c r="BA980" s="96"/>
    </row>
    <row r="981" spans="2:53" ht="29.25" hidden="1">
      <c r="B981" s="73" t="str">
        <f t="shared" si="666"/>
        <v>481550005100</v>
      </c>
      <c r="C981" s="127">
        <v>2023</v>
      </c>
      <c r="D981" s="127">
        <v>15</v>
      </c>
      <c r="E981" s="127">
        <v>4</v>
      </c>
      <c r="F981" s="127">
        <v>8</v>
      </c>
      <c r="G981" s="127">
        <v>15</v>
      </c>
      <c r="H981" s="127">
        <v>5000</v>
      </c>
      <c r="I981" s="127">
        <v>5100</v>
      </c>
      <c r="J981" s="127"/>
      <c r="K981" s="127" t="s">
        <v>46</v>
      </c>
      <c r="L981" s="127"/>
      <c r="M981" s="101" t="s">
        <v>131</v>
      </c>
      <c r="N981" s="102">
        <f>+N982+N998</f>
        <v>0</v>
      </c>
      <c r="O981" s="102">
        <f>+O982+O998</f>
        <v>0</v>
      </c>
      <c r="P981" s="102">
        <f t="shared" si="710"/>
        <v>0</v>
      </c>
      <c r="Q981" s="161" t="s">
        <v>46</v>
      </c>
      <c r="R981" s="215"/>
      <c r="S981" s="215"/>
      <c r="T981" s="102">
        <f>T982+T998</f>
        <v>0</v>
      </c>
      <c r="U981" s="102">
        <f t="shared" ref="U981:AO981" si="715">U982+U998</f>
        <v>0</v>
      </c>
      <c r="V981" s="102">
        <f t="shared" si="715"/>
        <v>0</v>
      </c>
      <c r="W981" s="102">
        <f>W982+W998</f>
        <v>0</v>
      </c>
      <c r="X981" s="102">
        <f t="shared" si="715"/>
        <v>0</v>
      </c>
      <c r="Y981" s="102">
        <f t="shared" si="715"/>
        <v>0</v>
      </c>
      <c r="Z981" s="102">
        <f t="shared" si="715"/>
        <v>0</v>
      </c>
      <c r="AA981" s="102">
        <f t="shared" si="715"/>
        <v>0</v>
      </c>
      <c r="AB981" s="102">
        <f t="shared" si="715"/>
        <v>0</v>
      </c>
      <c r="AC981" s="102">
        <f t="shared" si="715"/>
        <v>0</v>
      </c>
      <c r="AD981" s="102">
        <f t="shared" si="715"/>
        <v>0</v>
      </c>
      <c r="AE981" s="102">
        <f t="shared" si="715"/>
        <v>0</v>
      </c>
      <c r="AF981" s="102">
        <f t="shared" si="715"/>
        <v>0</v>
      </c>
      <c r="AG981" s="102">
        <f t="shared" si="677"/>
        <v>0</v>
      </c>
      <c r="AH981" s="102">
        <f t="shared" si="715"/>
        <v>0</v>
      </c>
      <c r="AI981" s="102">
        <f t="shared" si="715"/>
        <v>0</v>
      </c>
      <c r="AJ981" s="102">
        <f t="shared" si="678"/>
        <v>0</v>
      </c>
      <c r="AK981" s="102">
        <f t="shared" si="715"/>
        <v>0</v>
      </c>
      <c r="AL981" s="102">
        <f t="shared" si="715"/>
        <v>0</v>
      </c>
      <c r="AM981" s="102">
        <f t="shared" si="679"/>
        <v>0</v>
      </c>
      <c r="AN981" s="102">
        <f t="shared" si="715"/>
        <v>0</v>
      </c>
      <c r="AO981" s="102">
        <f t="shared" si="715"/>
        <v>0</v>
      </c>
      <c r="AP981" s="102">
        <f t="shared" si="695"/>
        <v>0</v>
      </c>
      <c r="AQ981" s="102">
        <f t="shared" si="692"/>
        <v>0</v>
      </c>
      <c r="AR981" s="102">
        <f t="shared" si="692"/>
        <v>0</v>
      </c>
      <c r="AS981" s="102">
        <f t="shared" si="680"/>
        <v>0</v>
      </c>
      <c r="AT981" s="102"/>
      <c r="AU981" s="102"/>
      <c r="AV981" s="102"/>
      <c r="AW981" s="102"/>
      <c r="AX981" s="102"/>
      <c r="AY981" s="102"/>
      <c r="AZ981" s="102"/>
      <c r="BA981" s="102"/>
    </row>
    <row r="982" spans="2:53" ht="58.5" hidden="1">
      <c r="B982" s="73" t="str">
        <f t="shared" si="666"/>
        <v>481550005100515</v>
      </c>
      <c r="C982" s="130">
        <v>2023</v>
      </c>
      <c r="D982" s="130">
        <v>15</v>
      </c>
      <c r="E982" s="130">
        <v>4</v>
      </c>
      <c r="F982" s="130">
        <v>8</v>
      </c>
      <c r="G982" s="130">
        <v>15</v>
      </c>
      <c r="H982" s="130">
        <v>5000</v>
      </c>
      <c r="I982" s="130">
        <v>5100</v>
      </c>
      <c r="J982" s="130">
        <v>515</v>
      </c>
      <c r="K982" s="130"/>
      <c r="L982" s="130"/>
      <c r="M982" s="199" t="s">
        <v>132</v>
      </c>
      <c r="N982" s="200">
        <f>SUM(N983:N997)</f>
        <v>0</v>
      </c>
      <c r="O982" s="200">
        <f>SUM(O983:O997)</f>
        <v>0</v>
      </c>
      <c r="P982" s="200">
        <f t="shared" si="710"/>
        <v>0</v>
      </c>
      <c r="Q982" s="163" t="s">
        <v>46</v>
      </c>
      <c r="R982" s="216"/>
      <c r="S982" s="216"/>
      <c r="T982" s="200">
        <f>SUM(T983:T997)</f>
        <v>0</v>
      </c>
      <c r="U982" s="200">
        <f t="shared" ref="U982:AO982" si="716">SUM(U983:U997)</f>
        <v>0</v>
      </c>
      <c r="V982" s="200">
        <f t="shared" si="716"/>
        <v>0</v>
      </c>
      <c r="W982" s="200">
        <f t="shared" si="716"/>
        <v>0</v>
      </c>
      <c r="X982" s="200">
        <f t="shared" si="716"/>
        <v>0</v>
      </c>
      <c r="Y982" s="200">
        <f t="shared" si="716"/>
        <v>0</v>
      </c>
      <c r="Z982" s="200">
        <f t="shared" si="716"/>
        <v>0</v>
      </c>
      <c r="AA982" s="200">
        <f t="shared" si="716"/>
        <v>0</v>
      </c>
      <c r="AB982" s="200">
        <f t="shared" si="716"/>
        <v>0</v>
      </c>
      <c r="AC982" s="200">
        <f t="shared" si="716"/>
        <v>0</v>
      </c>
      <c r="AD982" s="200">
        <f t="shared" si="716"/>
        <v>0</v>
      </c>
      <c r="AE982" s="200">
        <f t="shared" si="716"/>
        <v>0</v>
      </c>
      <c r="AF982" s="200">
        <f t="shared" si="716"/>
        <v>0</v>
      </c>
      <c r="AG982" s="200">
        <f t="shared" si="677"/>
        <v>0</v>
      </c>
      <c r="AH982" s="200">
        <f t="shared" si="716"/>
        <v>0</v>
      </c>
      <c r="AI982" s="200">
        <f t="shared" si="716"/>
        <v>0</v>
      </c>
      <c r="AJ982" s="200">
        <f t="shared" si="678"/>
        <v>0</v>
      </c>
      <c r="AK982" s="200">
        <f t="shared" si="716"/>
        <v>0</v>
      </c>
      <c r="AL982" s="200">
        <f t="shared" si="716"/>
        <v>0</v>
      </c>
      <c r="AM982" s="200">
        <f t="shared" si="679"/>
        <v>0</v>
      </c>
      <c r="AN982" s="200">
        <f t="shared" si="716"/>
        <v>0</v>
      </c>
      <c r="AO982" s="200">
        <f t="shared" si="716"/>
        <v>0</v>
      </c>
      <c r="AP982" s="200">
        <f t="shared" si="695"/>
        <v>0</v>
      </c>
      <c r="AQ982" s="200">
        <f t="shared" si="692"/>
        <v>0</v>
      </c>
      <c r="AR982" s="200">
        <f t="shared" si="692"/>
        <v>0</v>
      </c>
      <c r="AS982" s="200">
        <f t="shared" si="680"/>
        <v>0</v>
      </c>
      <c r="AT982" s="200"/>
      <c r="AU982" s="200"/>
      <c r="AV982" s="200"/>
      <c r="AW982" s="200"/>
      <c r="AX982" s="200"/>
      <c r="AY982" s="200"/>
      <c r="AZ982" s="200"/>
      <c r="BA982" s="200"/>
    </row>
    <row r="983" spans="2:53" ht="29.25" hidden="1">
      <c r="B983" s="73" t="str">
        <f t="shared" si="666"/>
        <v>4815500051005151</v>
      </c>
      <c r="C983" s="37">
        <v>2023</v>
      </c>
      <c r="D983" s="37">
        <v>15</v>
      </c>
      <c r="E983" s="37">
        <v>4</v>
      </c>
      <c r="F983" s="37">
        <v>8</v>
      </c>
      <c r="G983" s="37">
        <v>15</v>
      </c>
      <c r="H983" s="37">
        <v>5000</v>
      </c>
      <c r="I983" s="37">
        <v>5100</v>
      </c>
      <c r="J983" s="37">
        <v>515</v>
      </c>
      <c r="K983" s="112">
        <v>1</v>
      </c>
      <c r="L983" s="112"/>
      <c r="M983" s="113" t="s">
        <v>685</v>
      </c>
      <c r="N983" s="114">
        <f>IFERROR(VLOOKUP($B983,[5]MEX!$B$51:$S$1084,13,0),0)</f>
        <v>0</v>
      </c>
      <c r="O983" s="114">
        <f>IFERROR(VLOOKUP($B983,[5]MEX!$B$51:$S$1084,14,0),0)</f>
        <v>0</v>
      </c>
      <c r="P983" s="114">
        <f t="shared" si="710"/>
        <v>0</v>
      </c>
      <c r="Q983" s="158" t="s">
        <v>60</v>
      </c>
      <c r="R983" s="116">
        <f>IFERROR(VLOOKUP($B983,[5]MEX!$B$51:$S$1084,17,0),0)</f>
        <v>0</v>
      </c>
      <c r="S983" s="116">
        <f>IFERROR(VLOOKUP($B983,[5]MEX!$B$51:$S$1084,18,0),0)</f>
        <v>0</v>
      </c>
      <c r="T983" s="114">
        <v>0</v>
      </c>
      <c r="U983" s="114">
        <v>0</v>
      </c>
      <c r="V983" s="114">
        <v>0</v>
      </c>
      <c r="W983" s="114">
        <v>0</v>
      </c>
      <c r="X983" s="114">
        <v>0</v>
      </c>
      <c r="Y983" s="114">
        <v>0</v>
      </c>
      <c r="Z983" s="114">
        <v>0</v>
      </c>
      <c r="AA983" s="114">
        <v>0</v>
      </c>
      <c r="AB983" s="114">
        <f t="shared" ref="AB983:AC996" si="717">N983+T983-X983</f>
        <v>0</v>
      </c>
      <c r="AC983" s="114">
        <f>O983+U983-Y983</f>
        <v>0</v>
      </c>
      <c r="AD983" s="114">
        <f t="shared" si="694"/>
        <v>0</v>
      </c>
      <c r="AE983" s="114">
        <v>0</v>
      </c>
      <c r="AF983" s="114">
        <v>0</v>
      </c>
      <c r="AG983" s="114">
        <f t="shared" si="677"/>
        <v>0</v>
      </c>
      <c r="AH983" s="114">
        <v>0</v>
      </c>
      <c r="AI983" s="114">
        <v>0</v>
      </c>
      <c r="AJ983" s="114">
        <f t="shared" si="678"/>
        <v>0</v>
      </c>
      <c r="AK983" s="114">
        <v>0</v>
      </c>
      <c r="AL983" s="114">
        <v>0</v>
      </c>
      <c r="AM983" s="114">
        <f t="shared" si="679"/>
        <v>0</v>
      </c>
      <c r="AN983" s="114">
        <v>0</v>
      </c>
      <c r="AO983" s="114">
        <v>0</v>
      </c>
      <c r="AP983" s="114">
        <f t="shared" si="695"/>
        <v>0</v>
      </c>
      <c r="AQ983" s="114">
        <f t="shared" si="692"/>
        <v>0</v>
      </c>
      <c r="AR983" s="114">
        <f t="shared" si="692"/>
        <v>0</v>
      </c>
      <c r="AS983" s="114">
        <f t="shared" si="680"/>
        <v>0</v>
      </c>
      <c r="AT983" s="114">
        <f t="shared" si="701"/>
        <v>0</v>
      </c>
      <c r="AU983" s="114">
        <f t="shared" si="701"/>
        <v>0</v>
      </c>
      <c r="AV983" s="114">
        <v>0</v>
      </c>
      <c r="AW983" s="114">
        <v>0</v>
      </c>
      <c r="AX983" s="114">
        <v>0</v>
      </c>
      <c r="AY983" s="114">
        <v>0</v>
      </c>
      <c r="AZ983" s="114">
        <f t="shared" si="696"/>
        <v>0</v>
      </c>
      <c r="BA983" s="114">
        <f t="shared" si="696"/>
        <v>0</v>
      </c>
    </row>
    <row r="984" spans="2:53" ht="29.25" hidden="1">
      <c r="B984" s="73" t="str">
        <f t="shared" si="666"/>
        <v>4815500051005152</v>
      </c>
      <c r="C984" s="37">
        <v>2023</v>
      </c>
      <c r="D984" s="37">
        <v>15</v>
      </c>
      <c r="E984" s="37">
        <v>4</v>
      </c>
      <c r="F984" s="37">
        <v>8</v>
      </c>
      <c r="G984" s="37">
        <v>15</v>
      </c>
      <c r="H984" s="37">
        <v>5000</v>
      </c>
      <c r="I984" s="37">
        <v>5100</v>
      </c>
      <c r="J984" s="37">
        <v>515</v>
      </c>
      <c r="K984" s="112">
        <v>2</v>
      </c>
      <c r="L984" s="112"/>
      <c r="M984" s="113" t="s">
        <v>686</v>
      </c>
      <c r="N984" s="114">
        <f>IFERROR(VLOOKUP($B984,[5]MEX!$B$51:$S$1084,13,0),0)</f>
        <v>0</v>
      </c>
      <c r="O984" s="114">
        <f>IFERROR(VLOOKUP($B984,[5]MEX!$B$51:$S$1084,14,0),0)</f>
        <v>0</v>
      </c>
      <c r="P984" s="114">
        <f t="shared" si="710"/>
        <v>0</v>
      </c>
      <c r="Q984" s="158" t="s">
        <v>60</v>
      </c>
      <c r="R984" s="116">
        <f>IFERROR(VLOOKUP($B984,[5]MEX!$B$51:$S$1084,17,0),0)</f>
        <v>0</v>
      </c>
      <c r="S984" s="116">
        <f>IFERROR(VLOOKUP($B984,[5]MEX!$B$51:$S$1084,18,0),0)</f>
        <v>0</v>
      </c>
      <c r="T984" s="114">
        <v>0</v>
      </c>
      <c r="U984" s="114">
        <v>0</v>
      </c>
      <c r="V984" s="114">
        <v>0</v>
      </c>
      <c r="W984" s="114">
        <v>0</v>
      </c>
      <c r="X984" s="114">
        <v>0</v>
      </c>
      <c r="Y984" s="114">
        <v>0</v>
      </c>
      <c r="Z984" s="114">
        <v>0</v>
      </c>
      <c r="AA984" s="114">
        <v>0</v>
      </c>
      <c r="AB984" s="114">
        <f t="shared" si="717"/>
        <v>0</v>
      </c>
      <c r="AC984" s="114">
        <f t="shared" si="717"/>
        <v>0</v>
      </c>
      <c r="AD984" s="114">
        <f t="shared" si="694"/>
        <v>0</v>
      </c>
      <c r="AE984" s="114">
        <v>0</v>
      </c>
      <c r="AF984" s="114">
        <v>0</v>
      </c>
      <c r="AG984" s="114">
        <f t="shared" si="677"/>
        <v>0</v>
      </c>
      <c r="AH984" s="114">
        <v>0</v>
      </c>
      <c r="AI984" s="114">
        <v>0</v>
      </c>
      <c r="AJ984" s="114">
        <f t="shared" si="678"/>
        <v>0</v>
      </c>
      <c r="AK984" s="114">
        <v>0</v>
      </c>
      <c r="AL984" s="114">
        <v>0</v>
      </c>
      <c r="AM984" s="114">
        <f t="shared" si="679"/>
        <v>0</v>
      </c>
      <c r="AN984" s="114">
        <v>0</v>
      </c>
      <c r="AO984" s="114">
        <v>0</v>
      </c>
      <c r="AP984" s="114">
        <f t="shared" si="695"/>
        <v>0</v>
      </c>
      <c r="AQ984" s="114">
        <f t="shared" si="692"/>
        <v>0</v>
      </c>
      <c r="AR984" s="114">
        <f t="shared" si="692"/>
        <v>0</v>
      </c>
      <c r="AS984" s="114">
        <f t="shared" si="680"/>
        <v>0</v>
      </c>
      <c r="AT984" s="114">
        <f t="shared" si="701"/>
        <v>0</v>
      </c>
      <c r="AU984" s="114">
        <f t="shared" si="701"/>
        <v>0</v>
      </c>
      <c r="AV984" s="114">
        <v>0</v>
      </c>
      <c r="AW984" s="114">
        <v>0</v>
      </c>
      <c r="AX984" s="114">
        <v>0</v>
      </c>
      <c r="AY984" s="114">
        <v>0</v>
      </c>
      <c r="AZ984" s="114">
        <f t="shared" si="696"/>
        <v>0</v>
      </c>
      <c r="BA984" s="114">
        <f t="shared" si="696"/>
        <v>0</v>
      </c>
    </row>
    <row r="985" spans="2:53" ht="29.25" hidden="1">
      <c r="B985" s="73" t="str">
        <f t="shared" si="666"/>
        <v>4815500051005153</v>
      </c>
      <c r="C985" s="37">
        <v>2023</v>
      </c>
      <c r="D985" s="37">
        <v>15</v>
      </c>
      <c r="E985" s="37">
        <v>4</v>
      </c>
      <c r="F985" s="37">
        <v>8</v>
      </c>
      <c r="G985" s="37">
        <v>15</v>
      </c>
      <c r="H985" s="37">
        <v>5000</v>
      </c>
      <c r="I985" s="37">
        <v>5100</v>
      </c>
      <c r="J985" s="37">
        <v>515</v>
      </c>
      <c r="K985" s="112">
        <v>3</v>
      </c>
      <c r="L985" s="112"/>
      <c r="M985" s="113" t="s">
        <v>179</v>
      </c>
      <c r="N985" s="114">
        <f>IFERROR(VLOOKUP($B985,[5]MEX!$B$51:$S$1084,13,0),0)</f>
        <v>0</v>
      </c>
      <c r="O985" s="114">
        <f>IFERROR(VLOOKUP($B985,[5]MEX!$B$51:$S$1084,14,0),0)</f>
        <v>0</v>
      </c>
      <c r="P985" s="114">
        <f t="shared" si="710"/>
        <v>0</v>
      </c>
      <c r="Q985" s="158" t="s">
        <v>60</v>
      </c>
      <c r="R985" s="116">
        <f>IFERROR(VLOOKUP($B985,[5]MEX!$B$51:$S$1084,17,0),0)</f>
        <v>0</v>
      </c>
      <c r="S985" s="116">
        <f>IFERROR(VLOOKUP($B985,[5]MEX!$B$51:$S$1084,18,0),0)</f>
        <v>0</v>
      </c>
      <c r="T985" s="114">
        <v>0</v>
      </c>
      <c r="U985" s="114">
        <v>0</v>
      </c>
      <c r="V985" s="114">
        <v>0</v>
      </c>
      <c r="W985" s="114">
        <v>0</v>
      </c>
      <c r="X985" s="114">
        <v>0</v>
      </c>
      <c r="Y985" s="114">
        <v>0</v>
      </c>
      <c r="Z985" s="114">
        <v>0</v>
      </c>
      <c r="AA985" s="114">
        <v>0</v>
      </c>
      <c r="AB985" s="114">
        <f t="shared" si="717"/>
        <v>0</v>
      </c>
      <c r="AC985" s="114">
        <f t="shared" si="717"/>
        <v>0</v>
      </c>
      <c r="AD985" s="114">
        <f t="shared" si="694"/>
        <v>0</v>
      </c>
      <c r="AE985" s="114">
        <v>0</v>
      </c>
      <c r="AF985" s="114">
        <v>0</v>
      </c>
      <c r="AG985" s="114">
        <f t="shared" si="677"/>
        <v>0</v>
      </c>
      <c r="AH985" s="114">
        <v>0</v>
      </c>
      <c r="AI985" s="114">
        <v>0</v>
      </c>
      <c r="AJ985" s="114">
        <f t="shared" si="678"/>
        <v>0</v>
      </c>
      <c r="AK985" s="114">
        <v>0</v>
      </c>
      <c r="AL985" s="114">
        <v>0</v>
      </c>
      <c r="AM985" s="114">
        <f t="shared" si="679"/>
        <v>0</v>
      </c>
      <c r="AN985" s="114">
        <v>0</v>
      </c>
      <c r="AO985" s="114">
        <v>0</v>
      </c>
      <c r="AP985" s="114">
        <f t="shared" si="695"/>
        <v>0</v>
      </c>
      <c r="AQ985" s="114">
        <f t="shared" si="692"/>
        <v>0</v>
      </c>
      <c r="AR985" s="114">
        <f t="shared" si="692"/>
        <v>0</v>
      </c>
      <c r="AS985" s="114">
        <f t="shared" si="680"/>
        <v>0</v>
      </c>
      <c r="AT985" s="114">
        <f t="shared" si="701"/>
        <v>0</v>
      </c>
      <c r="AU985" s="114">
        <f t="shared" si="701"/>
        <v>0</v>
      </c>
      <c r="AV985" s="114">
        <v>0</v>
      </c>
      <c r="AW985" s="114">
        <v>0</v>
      </c>
      <c r="AX985" s="114">
        <v>0</v>
      </c>
      <c r="AY985" s="114">
        <v>0</v>
      </c>
      <c r="AZ985" s="114">
        <f t="shared" si="696"/>
        <v>0</v>
      </c>
      <c r="BA985" s="114">
        <f t="shared" si="696"/>
        <v>0</v>
      </c>
    </row>
    <row r="986" spans="2:53" ht="29.25" hidden="1">
      <c r="B986" s="73" t="str">
        <f t="shared" si="666"/>
        <v>4815500051005154</v>
      </c>
      <c r="C986" s="37">
        <v>2023</v>
      </c>
      <c r="D986" s="37">
        <v>15</v>
      </c>
      <c r="E986" s="37">
        <v>4</v>
      </c>
      <c r="F986" s="37">
        <v>8</v>
      </c>
      <c r="G986" s="37">
        <v>15</v>
      </c>
      <c r="H986" s="37">
        <v>5000</v>
      </c>
      <c r="I986" s="37">
        <v>5100</v>
      </c>
      <c r="J986" s="37">
        <v>515</v>
      </c>
      <c r="K986" s="112">
        <v>4</v>
      </c>
      <c r="L986" s="112"/>
      <c r="M986" s="113" t="s">
        <v>289</v>
      </c>
      <c r="N986" s="114">
        <f>IFERROR(VLOOKUP($B986,[5]MEX!$B$51:$S$1084,13,0),0)</f>
        <v>0</v>
      </c>
      <c r="O986" s="114">
        <f>IFERROR(VLOOKUP($B986,[5]MEX!$B$51:$S$1084,14,0),0)</f>
        <v>0</v>
      </c>
      <c r="P986" s="114">
        <f t="shared" si="710"/>
        <v>0</v>
      </c>
      <c r="Q986" s="158" t="s">
        <v>60</v>
      </c>
      <c r="R986" s="116">
        <f>IFERROR(VLOOKUP($B986,[5]MEX!$B$51:$S$1084,17,0),0)</f>
        <v>0</v>
      </c>
      <c r="S986" s="116">
        <f>IFERROR(VLOOKUP($B986,[5]MEX!$B$51:$S$1084,18,0),0)</f>
        <v>0</v>
      </c>
      <c r="T986" s="114">
        <v>0</v>
      </c>
      <c r="U986" s="114">
        <v>0</v>
      </c>
      <c r="V986" s="114">
        <v>0</v>
      </c>
      <c r="W986" s="114">
        <v>0</v>
      </c>
      <c r="X986" s="114">
        <v>0</v>
      </c>
      <c r="Y986" s="114">
        <v>0</v>
      </c>
      <c r="Z986" s="114">
        <v>0</v>
      </c>
      <c r="AA986" s="114">
        <v>0</v>
      </c>
      <c r="AB986" s="114">
        <f t="shared" si="717"/>
        <v>0</v>
      </c>
      <c r="AC986" s="114">
        <f t="shared" si="717"/>
        <v>0</v>
      </c>
      <c r="AD986" s="114">
        <f t="shared" si="694"/>
        <v>0</v>
      </c>
      <c r="AE986" s="114">
        <v>0</v>
      </c>
      <c r="AF986" s="114">
        <v>0</v>
      </c>
      <c r="AG986" s="114">
        <f t="shared" si="677"/>
        <v>0</v>
      </c>
      <c r="AH986" s="114">
        <v>0</v>
      </c>
      <c r="AI986" s="114">
        <v>0</v>
      </c>
      <c r="AJ986" s="114">
        <f t="shared" si="678"/>
        <v>0</v>
      </c>
      <c r="AK986" s="114">
        <v>0</v>
      </c>
      <c r="AL986" s="114">
        <v>0</v>
      </c>
      <c r="AM986" s="114">
        <f t="shared" si="679"/>
        <v>0</v>
      </c>
      <c r="AN986" s="114">
        <v>0</v>
      </c>
      <c r="AO986" s="114">
        <v>0</v>
      </c>
      <c r="AP986" s="114">
        <f t="shared" si="695"/>
        <v>0</v>
      </c>
      <c r="AQ986" s="114">
        <f t="shared" si="692"/>
        <v>0</v>
      </c>
      <c r="AR986" s="114">
        <f t="shared" si="692"/>
        <v>0</v>
      </c>
      <c r="AS986" s="114">
        <f t="shared" si="680"/>
        <v>0</v>
      </c>
      <c r="AT986" s="114">
        <f t="shared" si="701"/>
        <v>0</v>
      </c>
      <c r="AU986" s="114">
        <f t="shared" si="701"/>
        <v>0</v>
      </c>
      <c r="AV986" s="114">
        <v>0</v>
      </c>
      <c r="AW986" s="114">
        <v>0</v>
      </c>
      <c r="AX986" s="114">
        <v>0</v>
      </c>
      <c r="AY986" s="114">
        <v>0</v>
      </c>
      <c r="AZ986" s="114">
        <f t="shared" si="696"/>
        <v>0</v>
      </c>
      <c r="BA986" s="114">
        <f t="shared" si="696"/>
        <v>0</v>
      </c>
    </row>
    <row r="987" spans="2:53" ht="29.25" hidden="1">
      <c r="B987" s="73" t="str">
        <f t="shared" si="666"/>
        <v>4815500051005155</v>
      </c>
      <c r="C987" s="37">
        <v>2023</v>
      </c>
      <c r="D987" s="37">
        <v>15</v>
      </c>
      <c r="E987" s="37">
        <v>4</v>
      </c>
      <c r="F987" s="37">
        <v>8</v>
      </c>
      <c r="G987" s="37">
        <v>15</v>
      </c>
      <c r="H987" s="37">
        <v>5000</v>
      </c>
      <c r="I987" s="37">
        <v>5100</v>
      </c>
      <c r="J987" s="37">
        <v>515</v>
      </c>
      <c r="K987" s="112">
        <v>5</v>
      </c>
      <c r="L987" s="112"/>
      <c r="M987" s="113" t="s">
        <v>687</v>
      </c>
      <c r="N987" s="114">
        <f>IFERROR(VLOOKUP($B987,[5]MEX!$B$51:$S$1084,13,0),0)</f>
        <v>0</v>
      </c>
      <c r="O987" s="114">
        <f>IFERROR(VLOOKUP($B987,[5]MEX!$B$51:$S$1084,14,0),0)</f>
        <v>0</v>
      </c>
      <c r="P987" s="114">
        <f t="shared" si="710"/>
        <v>0</v>
      </c>
      <c r="Q987" s="158" t="s">
        <v>60</v>
      </c>
      <c r="R987" s="116">
        <f>IFERROR(VLOOKUP($B987,[5]MEX!$B$51:$S$1084,17,0),0)</f>
        <v>0</v>
      </c>
      <c r="S987" s="116">
        <f>IFERROR(VLOOKUP($B987,[5]MEX!$B$51:$S$1084,18,0),0)</f>
        <v>0</v>
      </c>
      <c r="T987" s="114">
        <v>0</v>
      </c>
      <c r="U987" s="114">
        <v>0</v>
      </c>
      <c r="V987" s="114">
        <v>0</v>
      </c>
      <c r="W987" s="114">
        <v>0</v>
      </c>
      <c r="X987" s="114">
        <v>0</v>
      </c>
      <c r="Y987" s="114">
        <v>0</v>
      </c>
      <c r="Z987" s="114">
        <v>0</v>
      </c>
      <c r="AA987" s="114">
        <v>0</v>
      </c>
      <c r="AB987" s="114">
        <f t="shared" si="717"/>
        <v>0</v>
      </c>
      <c r="AC987" s="114">
        <f t="shared" si="717"/>
        <v>0</v>
      </c>
      <c r="AD987" s="114">
        <f t="shared" si="694"/>
        <v>0</v>
      </c>
      <c r="AE987" s="114">
        <v>0</v>
      </c>
      <c r="AF987" s="114">
        <v>0</v>
      </c>
      <c r="AG987" s="114">
        <f t="shared" si="677"/>
        <v>0</v>
      </c>
      <c r="AH987" s="114">
        <v>0</v>
      </c>
      <c r="AI987" s="114">
        <v>0</v>
      </c>
      <c r="AJ987" s="114">
        <f>+AI987+AH987</f>
        <v>0</v>
      </c>
      <c r="AK987" s="114">
        <v>0</v>
      </c>
      <c r="AL987" s="114">
        <v>0</v>
      </c>
      <c r="AM987" s="114">
        <f t="shared" si="679"/>
        <v>0</v>
      </c>
      <c r="AN987" s="114">
        <v>0</v>
      </c>
      <c r="AO987" s="114">
        <v>0</v>
      </c>
      <c r="AP987" s="114">
        <f t="shared" si="695"/>
        <v>0</v>
      </c>
      <c r="AQ987" s="114">
        <f t="shared" si="692"/>
        <v>0</v>
      </c>
      <c r="AR987" s="114">
        <f t="shared" si="692"/>
        <v>0</v>
      </c>
      <c r="AS987" s="114">
        <f t="shared" si="680"/>
        <v>0</v>
      </c>
      <c r="AT987" s="114">
        <f t="shared" si="701"/>
        <v>0</v>
      </c>
      <c r="AU987" s="114">
        <f t="shared" si="701"/>
        <v>0</v>
      </c>
      <c r="AV987" s="114">
        <v>0</v>
      </c>
      <c r="AW987" s="114">
        <v>0</v>
      </c>
      <c r="AX987" s="114">
        <v>0</v>
      </c>
      <c r="AY987" s="114">
        <v>0</v>
      </c>
      <c r="AZ987" s="114">
        <f t="shared" si="696"/>
        <v>0</v>
      </c>
      <c r="BA987" s="114">
        <f t="shared" si="696"/>
        <v>0</v>
      </c>
    </row>
    <row r="988" spans="2:53" ht="58.5" hidden="1">
      <c r="B988" s="73" t="str">
        <f t="shared" si="666"/>
        <v>4815500051005156</v>
      </c>
      <c r="C988" s="37">
        <v>2023</v>
      </c>
      <c r="D988" s="37">
        <v>15</v>
      </c>
      <c r="E988" s="37">
        <v>4</v>
      </c>
      <c r="F988" s="37">
        <v>8</v>
      </c>
      <c r="G988" s="37">
        <v>15</v>
      </c>
      <c r="H988" s="37">
        <v>5000</v>
      </c>
      <c r="I988" s="37">
        <v>5100</v>
      </c>
      <c r="J988" s="37">
        <v>515</v>
      </c>
      <c r="K988" s="112">
        <v>6</v>
      </c>
      <c r="L988" s="112"/>
      <c r="M988" s="113" t="s">
        <v>293</v>
      </c>
      <c r="N988" s="114">
        <f>IFERROR(VLOOKUP($B988,[5]MEX!$B$51:$S$1084,13,0),0)</f>
        <v>0</v>
      </c>
      <c r="O988" s="114">
        <f>IFERROR(VLOOKUP($B988,[5]MEX!$B$51:$S$1084,14,0),0)</f>
        <v>0</v>
      </c>
      <c r="P988" s="114">
        <f t="shared" si="710"/>
        <v>0</v>
      </c>
      <c r="Q988" s="158" t="s">
        <v>60</v>
      </c>
      <c r="R988" s="116">
        <f>IFERROR(VLOOKUP($B988,[5]MEX!$B$51:$S$1084,17,0),0)</f>
        <v>0</v>
      </c>
      <c r="S988" s="116">
        <f>IFERROR(VLOOKUP($B988,[5]MEX!$B$51:$S$1084,18,0),0)</f>
        <v>0</v>
      </c>
      <c r="T988" s="114">
        <v>0</v>
      </c>
      <c r="U988" s="114">
        <v>0</v>
      </c>
      <c r="V988" s="114">
        <v>0</v>
      </c>
      <c r="W988" s="114">
        <v>0</v>
      </c>
      <c r="X988" s="114">
        <v>0</v>
      </c>
      <c r="Y988" s="114">
        <v>0</v>
      </c>
      <c r="Z988" s="114">
        <v>0</v>
      </c>
      <c r="AA988" s="114">
        <v>0</v>
      </c>
      <c r="AB988" s="114">
        <f t="shared" si="717"/>
        <v>0</v>
      </c>
      <c r="AC988" s="114">
        <f t="shared" si="717"/>
        <v>0</v>
      </c>
      <c r="AD988" s="114">
        <f t="shared" si="694"/>
        <v>0</v>
      </c>
      <c r="AE988" s="114">
        <v>0</v>
      </c>
      <c r="AF988" s="114">
        <v>0</v>
      </c>
      <c r="AG988" s="114">
        <f t="shared" si="677"/>
        <v>0</v>
      </c>
      <c r="AH988" s="114">
        <v>0</v>
      </c>
      <c r="AI988" s="114">
        <v>0</v>
      </c>
      <c r="AJ988" s="114">
        <f t="shared" si="678"/>
        <v>0</v>
      </c>
      <c r="AK988" s="114">
        <v>0</v>
      </c>
      <c r="AL988" s="114">
        <v>0</v>
      </c>
      <c r="AM988" s="114">
        <f t="shared" si="679"/>
        <v>0</v>
      </c>
      <c r="AN988" s="114">
        <v>0</v>
      </c>
      <c r="AO988" s="114">
        <v>0</v>
      </c>
      <c r="AP988" s="114">
        <f t="shared" si="695"/>
        <v>0</v>
      </c>
      <c r="AQ988" s="114">
        <f t="shared" si="692"/>
        <v>0</v>
      </c>
      <c r="AR988" s="114">
        <f t="shared" si="692"/>
        <v>0</v>
      </c>
      <c r="AS988" s="114">
        <f t="shared" si="680"/>
        <v>0</v>
      </c>
      <c r="AT988" s="114">
        <f t="shared" si="701"/>
        <v>0</v>
      </c>
      <c r="AU988" s="114">
        <f t="shared" si="701"/>
        <v>0</v>
      </c>
      <c r="AV988" s="114">
        <v>0</v>
      </c>
      <c r="AW988" s="114">
        <v>0</v>
      </c>
      <c r="AX988" s="114">
        <v>0</v>
      </c>
      <c r="AY988" s="114">
        <v>0</v>
      </c>
      <c r="AZ988" s="114">
        <f t="shared" si="696"/>
        <v>0</v>
      </c>
      <c r="BA988" s="114">
        <f t="shared" si="696"/>
        <v>0</v>
      </c>
    </row>
    <row r="989" spans="2:53" ht="29.25" hidden="1">
      <c r="B989" s="73" t="str">
        <f t="shared" ref="B989:B1052" si="718">+CONCATENATE(E989,F989,G989,H989,I989,J989,K989,L989)</f>
        <v>4815500051005157</v>
      </c>
      <c r="C989" s="37">
        <v>2023</v>
      </c>
      <c r="D989" s="37">
        <v>15</v>
      </c>
      <c r="E989" s="37">
        <v>4</v>
      </c>
      <c r="F989" s="37">
        <v>8</v>
      </c>
      <c r="G989" s="37">
        <v>15</v>
      </c>
      <c r="H989" s="37">
        <v>5000</v>
      </c>
      <c r="I989" s="37">
        <v>5100</v>
      </c>
      <c r="J989" s="37">
        <v>515</v>
      </c>
      <c r="K989" s="112">
        <v>7</v>
      </c>
      <c r="L989" s="112"/>
      <c r="M989" s="113" t="s">
        <v>688</v>
      </c>
      <c r="N989" s="114">
        <f>IFERROR(VLOOKUP($B989,[5]MEX!$B$51:$S$1084,13,0),0)</f>
        <v>0</v>
      </c>
      <c r="O989" s="114">
        <f>IFERROR(VLOOKUP($B989,[5]MEX!$B$51:$S$1084,14,0),0)</f>
        <v>0</v>
      </c>
      <c r="P989" s="114">
        <f t="shared" si="710"/>
        <v>0</v>
      </c>
      <c r="Q989" s="158" t="s">
        <v>60</v>
      </c>
      <c r="R989" s="116">
        <f>IFERROR(VLOOKUP($B989,[5]MEX!$B$51:$S$1084,17,0),0)</f>
        <v>0</v>
      </c>
      <c r="S989" s="116">
        <f>IFERROR(VLOOKUP($B989,[5]MEX!$B$51:$S$1084,18,0),0)</f>
        <v>0</v>
      </c>
      <c r="T989" s="114">
        <v>0</v>
      </c>
      <c r="U989" s="114">
        <v>0</v>
      </c>
      <c r="V989" s="114">
        <v>0</v>
      </c>
      <c r="W989" s="114">
        <v>0</v>
      </c>
      <c r="X989" s="114">
        <v>0</v>
      </c>
      <c r="Y989" s="114">
        <v>0</v>
      </c>
      <c r="Z989" s="114">
        <v>0</v>
      </c>
      <c r="AA989" s="114">
        <v>0</v>
      </c>
      <c r="AB989" s="114">
        <f t="shared" si="717"/>
        <v>0</v>
      </c>
      <c r="AC989" s="114">
        <f t="shared" si="717"/>
        <v>0</v>
      </c>
      <c r="AD989" s="114">
        <f t="shared" si="694"/>
        <v>0</v>
      </c>
      <c r="AE989" s="114">
        <v>0</v>
      </c>
      <c r="AF989" s="114">
        <v>0</v>
      </c>
      <c r="AG989" s="114">
        <f t="shared" si="677"/>
        <v>0</v>
      </c>
      <c r="AH989" s="114">
        <v>0</v>
      </c>
      <c r="AI989" s="114">
        <v>0</v>
      </c>
      <c r="AJ989" s="114">
        <f t="shared" si="678"/>
        <v>0</v>
      </c>
      <c r="AK989" s="114">
        <v>0</v>
      </c>
      <c r="AL989" s="114">
        <v>0</v>
      </c>
      <c r="AM989" s="114">
        <f t="shared" si="679"/>
        <v>0</v>
      </c>
      <c r="AN989" s="114">
        <v>0</v>
      </c>
      <c r="AO989" s="114">
        <v>0</v>
      </c>
      <c r="AP989" s="114">
        <f t="shared" si="695"/>
        <v>0</v>
      </c>
      <c r="AQ989" s="114">
        <f t="shared" si="692"/>
        <v>0</v>
      </c>
      <c r="AR989" s="114">
        <f t="shared" si="692"/>
        <v>0</v>
      </c>
      <c r="AS989" s="114">
        <f t="shared" si="680"/>
        <v>0</v>
      </c>
      <c r="AT989" s="114">
        <f t="shared" si="701"/>
        <v>0</v>
      </c>
      <c r="AU989" s="114">
        <f t="shared" si="701"/>
        <v>0</v>
      </c>
      <c r="AV989" s="114">
        <v>0</v>
      </c>
      <c r="AW989" s="114">
        <v>0</v>
      </c>
      <c r="AX989" s="114">
        <v>0</v>
      </c>
      <c r="AY989" s="114">
        <v>0</v>
      </c>
      <c r="AZ989" s="114">
        <f t="shared" si="696"/>
        <v>0</v>
      </c>
      <c r="BA989" s="114">
        <f t="shared" si="696"/>
        <v>0</v>
      </c>
    </row>
    <row r="990" spans="2:53" ht="29.25" hidden="1">
      <c r="B990" s="73" t="str">
        <f t="shared" si="718"/>
        <v>4815500051005158</v>
      </c>
      <c r="C990" s="37">
        <v>2023</v>
      </c>
      <c r="D990" s="37">
        <v>15</v>
      </c>
      <c r="E990" s="37">
        <v>4</v>
      </c>
      <c r="F990" s="37">
        <v>8</v>
      </c>
      <c r="G990" s="37">
        <v>15</v>
      </c>
      <c r="H990" s="37">
        <v>5000</v>
      </c>
      <c r="I990" s="37">
        <v>5100</v>
      </c>
      <c r="J990" s="37">
        <v>515</v>
      </c>
      <c r="K990" s="112">
        <v>8</v>
      </c>
      <c r="L990" s="112"/>
      <c r="M990" s="113" t="s">
        <v>598</v>
      </c>
      <c r="N990" s="114">
        <f>IFERROR(VLOOKUP($B990,[5]MEX!$B$51:$S$1084,13,0),0)</f>
        <v>0</v>
      </c>
      <c r="O990" s="114">
        <f>IFERROR(VLOOKUP($B990,[5]MEX!$B$51:$S$1084,14,0),0)</f>
        <v>0</v>
      </c>
      <c r="P990" s="114">
        <f t="shared" si="710"/>
        <v>0</v>
      </c>
      <c r="Q990" s="158" t="s">
        <v>60</v>
      </c>
      <c r="R990" s="116">
        <f>IFERROR(VLOOKUP($B990,[5]MEX!$B$51:$S$1084,17,0),0)</f>
        <v>0</v>
      </c>
      <c r="S990" s="116">
        <f>IFERROR(VLOOKUP($B990,[5]MEX!$B$51:$S$1084,18,0),0)</f>
        <v>0</v>
      </c>
      <c r="T990" s="114">
        <v>0</v>
      </c>
      <c r="U990" s="114">
        <v>0</v>
      </c>
      <c r="V990" s="114">
        <v>0</v>
      </c>
      <c r="W990" s="114">
        <v>0</v>
      </c>
      <c r="X990" s="114">
        <v>0</v>
      </c>
      <c r="Y990" s="114">
        <v>0</v>
      </c>
      <c r="Z990" s="114">
        <v>0</v>
      </c>
      <c r="AA990" s="114">
        <v>0</v>
      </c>
      <c r="AB990" s="114">
        <f t="shared" si="717"/>
        <v>0</v>
      </c>
      <c r="AC990" s="114">
        <f t="shared" si="717"/>
        <v>0</v>
      </c>
      <c r="AD990" s="114">
        <f t="shared" si="694"/>
        <v>0</v>
      </c>
      <c r="AE990" s="114">
        <v>0</v>
      </c>
      <c r="AF990" s="114">
        <v>0</v>
      </c>
      <c r="AG990" s="114">
        <f t="shared" si="677"/>
        <v>0</v>
      </c>
      <c r="AH990" s="114">
        <v>0</v>
      </c>
      <c r="AI990" s="114">
        <v>0</v>
      </c>
      <c r="AJ990" s="114">
        <f t="shared" si="678"/>
        <v>0</v>
      </c>
      <c r="AK990" s="114">
        <v>0</v>
      </c>
      <c r="AL990" s="114">
        <v>0</v>
      </c>
      <c r="AM990" s="114">
        <f t="shared" si="679"/>
        <v>0</v>
      </c>
      <c r="AN990" s="114">
        <v>0</v>
      </c>
      <c r="AO990" s="114">
        <v>0</v>
      </c>
      <c r="AP990" s="114">
        <f t="shared" si="695"/>
        <v>0</v>
      </c>
      <c r="AQ990" s="114">
        <f t="shared" si="692"/>
        <v>0</v>
      </c>
      <c r="AR990" s="114">
        <f t="shared" si="692"/>
        <v>0</v>
      </c>
      <c r="AS990" s="114">
        <f t="shared" si="680"/>
        <v>0</v>
      </c>
      <c r="AT990" s="114">
        <f t="shared" si="701"/>
        <v>0</v>
      </c>
      <c r="AU990" s="114">
        <f t="shared" si="701"/>
        <v>0</v>
      </c>
      <c r="AV990" s="114">
        <v>0</v>
      </c>
      <c r="AW990" s="114">
        <v>0</v>
      </c>
      <c r="AX990" s="114">
        <v>0</v>
      </c>
      <c r="AY990" s="114">
        <v>0</v>
      </c>
      <c r="AZ990" s="114">
        <f t="shared" si="696"/>
        <v>0</v>
      </c>
      <c r="BA990" s="114">
        <f t="shared" si="696"/>
        <v>0</v>
      </c>
    </row>
    <row r="991" spans="2:53" ht="29.25" hidden="1">
      <c r="B991" s="73" t="str">
        <f t="shared" si="718"/>
        <v>4815500051005159</v>
      </c>
      <c r="C991" s="37">
        <v>2023</v>
      </c>
      <c r="D991" s="37">
        <v>15</v>
      </c>
      <c r="E991" s="37">
        <v>4</v>
      </c>
      <c r="F991" s="37">
        <v>8</v>
      </c>
      <c r="G991" s="37">
        <v>15</v>
      </c>
      <c r="H991" s="37">
        <v>5000</v>
      </c>
      <c r="I991" s="37">
        <v>5100</v>
      </c>
      <c r="J991" s="37">
        <v>515</v>
      </c>
      <c r="K991" s="112">
        <v>9</v>
      </c>
      <c r="L991" s="112"/>
      <c r="M991" s="113" t="s">
        <v>187</v>
      </c>
      <c r="N991" s="114">
        <f>IFERROR(VLOOKUP($B991,[5]MEX!$B$51:$S$1084,13,0),0)</f>
        <v>0</v>
      </c>
      <c r="O991" s="114">
        <f>IFERROR(VLOOKUP($B991,[5]MEX!$B$51:$S$1084,14,0),0)</f>
        <v>0</v>
      </c>
      <c r="P991" s="114">
        <f t="shared" si="710"/>
        <v>0</v>
      </c>
      <c r="Q991" s="158" t="s">
        <v>60</v>
      </c>
      <c r="R991" s="116">
        <f>IFERROR(VLOOKUP($B991,[5]MEX!$B$51:$S$1084,17,0),0)</f>
        <v>0</v>
      </c>
      <c r="S991" s="116">
        <f>IFERROR(VLOOKUP($B991,[5]MEX!$B$51:$S$1084,18,0),0)</f>
        <v>0</v>
      </c>
      <c r="T991" s="114">
        <v>0</v>
      </c>
      <c r="U991" s="114">
        <v>0</v>
      </c>
      <c r="V991" s="114">
        <v>0</v>
      </c>
      <c r="W991" s="114">
        <v>0</v>
      </c>
      <c r="X991" s="114">
        <v>0</v>
      </c>
      <c r="Y991" s="114">
        <v>0</v>
      </c>
      <c r="Z991" s="114">
        <v>0</v>
      </c>
      <c r="AA991" s="114">
        <v>0</v>
      </c>
      <c r="AB991" s="114">
        <f t="shared" si="717"/>
        <v>0</v>
      </c>
      <c r="AC991" s="114">
        <f t="shared" si="717"/>
        <v>0</v>
      </c>
      <c r="AD991" s="114">
        <f t="shared" si="694"/>
        <v>0</v>
      </c>
      <c r="AE991" s="114">
        <v>0</v>
      </c>
      <c r="AF991" s="114">
        <v>0</v>
      </c>
      <c r="AG991" s="114">
        <f t="shared" si="677"/>
        <v>0</v>
      </c>
      <c r="AH991" s="114">
        <v>0</v>
      </c>
      <c r="AI991" s="114">
        <v>0</v>
      </c>
      <c r="AJ991" s="114">
        <f t="shared" si="678"/>
        <v>0</v>
      </c>
      <c r="AK991" s="114">
        <v>0</v>
      </c>
      <c r="AL991" s="114">
        <v>0</v>
      </c>
      <c r="AM991" s="114">
        <f t="shared" si="679"/>
        <v>0</v>
      </c>
      <c r="AN991" s="114">
        <v>0</v>
      </c>
      <c r="AO991" s="114">
        <v>0</v>
      </c>
      <c r="AP991" s="114">
        <f t="shared" si="695"/>
        <v>0</v>
      </c>
      <c r="AQ991" s="114">
        <f t="shared" ref="AQ991:AR1022" si="719">AB991-AE991-AH991-AK991-AN991</f>
        <v>0</v>
      </c>
      <c r="AR991" s="114">
        <f t="shared" si="719"/>
        <v>0</v>
      </c>
      <c r="AS991" s="114">
        <f t="shared" si="680"/>
        <v>0</v>
      </c>
      <c r="AT991" s="114">
        <f t="shared" si="701"/>
        <v>0</v>
      </c>
      <c r="AU991" s="114">
        <f t="shared" si="701"/>
        <v>0</v>
      </c>
      <c r="AV991" s="114">
        <v>0</v>
      </c>
      <c r="AW991" s="114">
        <v>0</v>
      </c>
      <c r="AX991" s="114">
        <v>0</v>
      </c>
      <c r="AY991" s="114">
        <v>0</v>
      </c>
      <c r="AZ991" s="114">
        <f t="shared" si="696"/>
        <v>0</v>
      </c>
      <c r="BA991" s="114">
        <f t="shared" si="696"/>
        <v>0</v>
      </c>
    </row>
    <row r="992" spans="2:53" ht="29.25" hidden="1">
      <c r="B992" s="73" t="str">
        <f t="shared" si="718"/>
        <v>48155000510051510</v>
      </c>
      <c r="C992" s="37">
        <v>2023</v>
      </c>
      <c r="D992" s="37">
        <v>15</v>
      </c>
      <c r="E992" s="37">
        <v>4</v>
      </c>
      <c r="F992" s="37">
        <v>8</v>
      </c>
      <c r="G992" s="37">
        <v>15</v>
      </c>
      <c r="H992" s="37">
        <v>5000</v>
      </c>
      <c r="I992" s="37">
        <v>5100</v>
      </c>
      <c r="J992" s="37">
        <v>515</v>
      </c>
      <c r="K992" s="112">
        <v>10</v>
      </c>
      <c r="L992" s="112"/>
      <c r="M992" s="113" t="s">
        <v>257</v>
      </c>
      <c r="N992" s="114">
        <f>IFERROR(VLOOKUP($B992,[5]MEX!$B$51:$S$1084,13,0),0)</f>
        <v>0</v>
      </c>
      <c r="O992" s="114">
        <f>IFERROR(VLOOKUP($B992,[5]MEX!$B$51:$S$1084,14,0),0)</f>
        <v>0</v>
      </c>
      <c r="P992" s="114">
        <f t="shared" si="710"/>
        <v>0</v>
      </c>
      <c r="Q992" s="158" t="s">
        <v>60</v>
      </c>
      <c r="R992" s="116">
        <f>IFERROR(VLOOKUP($B992,[5]MEX!$B$51:$S$1084,17,0),0)</f>
        <v>0</v>
      </c>
      <c r="S992" s="116">
        <f>IFERROR(VLOOKUP($B992,[5]MEX!$B$51:$S$1084,18,0),0)</f>
        <v>0</v>
      </c>
      <c r="T992" s="114">
        <v>0</v>
      </c>
      <c r="U992" s="114">
        <v>0</v>
      </c>
      <c r="V992" s="114">
        <v>0</v>
      </c>
      <c r="W992" s="114">
        <v>0</v>
      </c>
      <c r="X992" s="114">
        <v>0</v>
      </c>
      <c r="Y992" s="114">
        <v>0</v>
      </c>
      <c r="Z992" s="114">
        <v>0</v>
      </c>
      <c r="AA992" s="114">
        <v>0</v>
      </c>
      <c r="AB992" s="114">
        <f t="shared" si="717"/>
        <v>0</v>
      </c>
      <c r="AC992" s="114">
        <f t="shared" si="717"/>
        <v>0</v>
      </c>
      <c r="AD992" s="114">
        <f t="shared" si="694"/>
        <v>0</v>
      </c>
      <c r="AE992" s="114">
        <v>0</v>
      </c>
      <c r="AF992" s="114">
        <v>0</v>
      </c>
      <c r="AG992" s="114">
        <f t="shared" si="677"/>
        <v>0</v>
      </c>
      <c r="AH992" s="114">
        <v>0</v>
      </c>
      <c r="AI992" s="114">
        <v>0</v>
      </c>
      <c r="AJ992" s="114">
        <f t="shared" si="678"/>
        <v>0</v>
      </c>
      <c r="AK992" s="114">
        <v>0</v>
      </c>
      <c r="AL992" s="114">
        <v>0</v>
      </c>
      <c r="AM992" s="114">
        <f t="shared" si="679"/>
        <v>0</v>
      </c>
      <c r="AN992" s="114">
        <v>0</v>
      </c>
      <c r="AO992" s="114">
        <v>0</v>
      </c>
      <c r="AP992" s="114">
        <f t="shared" si="695"/>
        <v>0</v>
      </c>
      <c r="AQ992" s="114">
        <f t="shared" si="719"/>
        <v>0</v>
      </c>
      <c r="AR992" s="114">
        <f t="shared" si="719"/>
        <v>0</v>
      </c>
      <c r="AS992" s="114">
        <f t="shared" si="680"/>
        <v>0</v>
      </c>
      <c r="AT992" s="114">
        <f t="shared" si="701"/>
        <v>0</v>
      </c>
      <c r="AU992" s="114">
        <f t="shared" si="701"/>
        <v>0</v>
      </c>
      <c r="AV992" s="114">
        <v>0</v>
      </c>
      <c r="AW992" s="114">
        <v>0</v>
      </c>
      <c r="AX992" s="114">
        <v>0</v>
      </c>
      <c r="AY992" s="114">
        <v>0</v>
      </c>
      <c r="AZ992" s="114">
        <f t="shared" si="696"/>
        <v>0</v>
      </c>
      <c r="BA992" s="114">
        <f t="shared" si="696"/>
        <v>0</v>
      </c>
    </row>
    <row r="993" spans="2:53" ht="29.25" hidden="1">
      <c r="B993" s="73" t="str">
        <f t="shared" si="718"/>
        <v>48155000510051511</v>
      </c>
      <c r="C993" s="37">
        <v>2023</v>
      </c>
      <c r="D993" s="37">
        <v>15</v>
      </c>
      <c r="E993" s="37">
        <v>4</v>
      </c>
      <c r="F993" s="37">
        <v>8</v>
      </c>
      <c r="G993" s="37">
        <v>15</v>
      </c>
      <c r="H993" s="37">
        <v>5000</v>
      </c>
      <c r="I993" s="37">
        <v>5100</v>
      </c>
      <c r="J993" s="37">
        <v>515</v>
      </c>
      <c r="K993" s="112">
        <v>11</v>
      </c>
      <c r="L993" s="112"/>
      <c r="M993" s="113" t="s">
        <v>258</v>
      </c>
      <c r="N993" s="114">
        <f>IFERROR(VLOOKUP($B993,[5]MEX!$B$51:$S$1084,13,0),0)</f>
        <v>0</v>
      </c>
      <c r="O993" s="114">
        <f>IFERROR(VLOOKUP($B993,[5]MEX!$B$51:$S$1084,14,0),0)</f>
        <v>0</v>
      </c>
      <c r="P993" s="114">
        <f t="shared" si="710"/>
        <v>0</v>
      </c>
      <c r="Q993" s="158" t="s">
        <v>60</v>
      </c>
      <c r="R993" s="116">
        <f>IFERROR(VLOOKUP($B993,[5]MEX!$B$51:$S$1084,17,0),0)</f>
        <v>0</v>
      </c>
      <c r="S993" s="116">
        <f>IFERROR(VLOOKUP($B993,[5]MEX!$B$51:$S$1084,18,0),0)</f>
        <v>0</v>
      </c>
      <c r="T993" s="114">
        <v>0</v>
      </c>
      <c r="U993" s="114">
        <v>0</v>
      </c>
      <c r="V993" s="114">
        <v>0</v>
      </c>
      <c r="W993" s="114">
        <v>0</v>
      </c>
      <c r="X993" s="114">
        <v>0</v>
      </c>
      <c r="Y993" s="114">
        <v>0</v>
      </c>
      <c r="Z993" s="114">
        <v>0</v>
      </c>
      <c r="AA993" s="114">
        <v>0</v>
      </c>
      <c r="AB993" s="114">
        <f t="shared" si="717"/>
        <v>0</v>
      </c>
      <c r="AC993" s="114">
        <f t="shared" si="717"/>
        <v>0</v>
      </c>
      <c r="AD993" s="114">
        <f t="shared" si="694"/>
        <v>0</v>
      </c>
      <c r="AE993" s="114">
        <v>0</v>
      </c>
      <c r="AF993" s="114">
        <v>0</v>
      </c>
      <c r="AG993" s="114">
        <f t="shared" si="677"/>
        <v>0</v>
      </c>
      <c r="AH993" s="114">
        <v>0</v>
      </c>
      <c r="AI993" s="114">
        <v>0</v>
      </c>
      <c r="AJ993" s="114">
        <f t="shared" si="678"/>
        <v>0</v>
      </c>
      <c r="AK993" s="114">
        <v>0</v>
      </c>
      <c r="AL993" s="114">
        <v>0</v>
      </c>
      <c r="AM993" s="114">
        <f t="shared" si="679"/>
        <v>0</v>
      </c>
      <c r="AN993" s="114">
        <v>0</v>
      </c>
      <c r="AO993" s="114">
        <v>0</v>
      </c>
      <c r="AP993" s="114">
        <f t="shared" si="695"/>
        <v>0</v>
      </c>
      <c r="AQ993" s="114">
        <f t="shared" si="719"/>
        <v>0</v>
      </c>
      <c r="AR993" s="114">
        <f t="shared" si="719"/>
        <v>0</v>
      </c>
      <c r="AS993" s="114">
        <f t="shared" si="680"/>
        <v>0</v>
      </c>
      <c r="AT993" s="114">
        <f t="shared" si="701"/>
        <v>0</v>
      </c>
      <c r="AU993" s="114">
        <f t="shared" si="701"/>
        <v>0</v>
      </c>
      <c r="AV993" s="114">
        <v>0</v>
      </c>
      <c r="AW993" s="114">
        <v>0</v>
      </c>
      <c r="AX993" s="114">
        <v>0</v>
      </c>
      <c r="AY993" s="114">
        <v>0</v>
      </c>
      <c r="AZ993" s="114">
        <f t="shared" si="696"/>
        <v>0</v>
      </c>
      <c r="BA993" s="114">
        <f t="shared" si="696"/>
        <v>0</v>
      </c>
    </row>
    <row r="994" spans="2:53" ht="29.25" hidden="1">
      <c r="B994" s="73" t="str">
        <f t="shared" si="718"/>
        <v>48155000510051512</v>
      </c>
      <c r="C994" s="37">
        <v>2023</v>
      </c>
      <c r="D994" s="37">
        <v>15</v>
      </c>
      <c r="E994" s="37">
        <v>4</v>
      </c>
      <c r="F994" s="37">
        <v>8</v>
      </c>
      <c r="G994" s="37">
        <v>15</v>
      </c>
      <c r="H994" s="37">
        <v>5000</v>
      </c>
      <c r="I994" s="37">
        <v>5100</v>
      </c>
      <c r="J994" s="37">
        <v>515</v>
      </c>
      <c r="K994" s="112">
        <v>12</v>
      </c>
      <c r="L994" s="112"/>
      <c r="M994" s="113" t="s">
        <v>689</v>
      </c>
      <c r="N994" s="114">
        <f>IFERROR(VLOOKUP($B994,[5]MEX!$B$51:$S$1084,13,0),0)</f>
        <v>0</v>
      </c>
      <c r="O994" s="114">
        <f>IFERROR(VLOOKUP($B994,[5]MEX!$B$51:$S$1084,14,0),0)</f>
        <v>0</v>
      </c>
      <c r="P994" s="114">
        <f t="shared" si="710"/>
        <v>0</v>
      </c>
      <c r="Q994" s="158" t="s">
        <v>60</v>
      </c>
      <c r="R994" s="116">
        <f>IFERROR(VLOOKUP($B994,[5]MEX!$B$51:$S$1084,17,0),0)</f>
        <v>0</v>
      </c>
      <c r="S994" s="116">
        <f>IFERROR(VLOOKUP($B994,[5]MEX!$B$51:$S$1084,18,0),0)</f>
        <v>0</v>
      </c>
      <c r="T994" s="114">
        <v>0</v>
      </c>
      <c r="U994" s="114">
        <v>0</v>
      </c>
      <c r="V994" s="114">
        <v>0</v>
      </c>
      <c r="W994" s="114">
        <v>0</v>
      </c>
      <c r="X994" s="114">
        <v>0</v>
      </c>
      <c r="Y994" s="114">
        <v>0</v>
      </c>
      <c r="Z994" s="114">
        <v>0</v>
      </c>
      <c r="AA994" s="114">
        <v>0</v>
      </c>
      <c r="AB994" s="114">
        <f t="shared" si="717"/>
        <v>0</v>
      </c>
      <c r="AC994" s="114">
        <f t="shared" si="717"/>
        <v>0</v>
      </c>
      <c r="AD994" s="114">
        <f t="shared" si="694"/>
        <v>0</v>
      </c>
      <c r="AE994" s="114">
        <v>0</v>
      </c>
      <c r="AF994" s="114">
        <v>0</v>
      </c>
      <c r="AG994" s="114">
        <f t="shared" si="677"/>
        <v>0</v>
      </c>
      <c r="AH994" s="114">
        <v>0</v>
      </c>
      <c r="AI994" s="114">
        <v>0</v>
      </c>
      <c r="AJ994" s="114">
        <f t="shared" si="678"/>
        <v>0</v>
      </c>
      <c r="AK994" s="114">
        <v>0</v>
      </c>
      <c r="AL994" s="114">
        <v>0</v>
      </c>
      <c r="AM994" s="114">
        <f t="shared" si="679"/>
        <v>0</v>
      </c>
      <c r="AN994" s="114">
        <v>0</v>
      </c>
      <c r="AO994" s="114">
        <v>0</v>
      </c>
      <c r="AP994" s="114">
        <f t="shared" si="695"/>
        <v>0</v>
      </c>
      <c r="AQ994" s="114">
        <f t="shared" si="719"/>
        <v>0</v>
      </c>
      <c r="AR994" s="114">
        <f t="shared" si="719"/>
        <v>0</v>
      </c>
      <c r="AS994" s="114">
        <f t="shared" si="680"/>
        <v>0</v>
      </c>
      <c r="AT994" s="114">
        <f t="shared" si="701"/>
        <v>0</v>
      </c>
      <c r="AU994" s="114">
        <f t="shared" si="701"/>
        <v>0</v>
      </c>
      <c r="AV994" s="114">
        <v>0</v>
      </c>
      <c r="AW994" s="114">
        <v>0</v>
      </c>
      <c r="AX994" s="114">
        <v>0</v>
      </c>
      <c r="AY994" s="114">
        <v>0</v>
      </c>
      <c r="AZ994" s="114">
        <f t="shared" si="696"/>
        <v>0</v>
      </c>
      <c r="BA994" s="114">
        <f t="shared" si="696"/>
        <v>0</v>
      </c>
    </row>
    <row r="995" spans="2:53" ht="29.25" hidden="1">
      <c r="B995" s="73" t="str">
        <f t="shared" si="718"/>
        <v>48155000510051513</v>
      </c>
      <c r="C995" s="37">
        <v>2023</v>
      </c>
      <c r="D995" s="37">
        <v>15</v>
      </c>
      <c r="E995" s="37">
        <v>4</v>
      </c>
      <c r="F995" s="37">
        <v>8</v>
      </c>
      <c r="G995" s="37">
        <v>15</v>
      </c>
      <c r="H995" s="37">
        <v>5000</v>
      </c>
      <c r="I995" s="37">
        <v>5100</v>
      </c>
      <c r="J995" s="37">
        <v>515</v>
      </c>
      <c r="K995" s="112">
        <v>13</v>
      </c>
      <c r="L995" s="112"/>
      <c r="M995" s="113" t="s">
        <v>259</v>
      </c>
      <c r="N995" s="114">
        <f>IFERROR(VLOOKUP($B995,[5]MEX!$B$51:$S$1084,13,0),0)</f>
        <v>0</v>
      </c>
      <c r="O995" s="114">
        <f>IFERROR(VLOOKUP($B995,[5]MEX!$B$51:$S$1084,14,0),0)</f>
        <v>0</v>
      </c>
      <c r="P995" s="114">
        <f t="shared" si="710"/>
        <v>0</v>
      </c>
      <c r="Q995" s="158" t="s">
        <v>60</v>
      </c>
      <c r="R995" s="116">
        <f>IFERROR(VLOOKUP($B995,[5]MEX!$B$51:$S$1084,17,0),0)</f>
        <v>0</v>
      </c>
      <c r="S995" s="116">
        <f>IFERROR(VLOOKUP($B995,[5]MEX!$B$51:$S$1084,18,0),0)</f>
        <v>0</v>
      </c>
      <c r="T995" s="114">
        <v>0</v>
      </c>
      <c r="U995" s="114">
        <v>0</v>
      </c>
      <c r="V995" s="114">
        <v>0</v>
      </c>
      <c r="W995" s="114">
        <v>0</v>
      </c>
      <c r="X995" s="114">
        <v>0</v>
      </c>
      <c r="Y995" s="114">
        <v>0</v>
      </c>
      <c r="Z995" s="114">
        <v>0</v>
      </c>
      <c r="AA995" s="114">
        <v>0</v>
      </c>
      <c r="AB995" s="114">
        <f t="shared" si="717"/>
        <v>0</v>
      </c>
      <c r="AC995" s="114">
        <f t="shared" si="717"/>
        <v>0</v>
      </c>
      <c r="AD995" s="114">
        <f t="shared" si="694"/>
        <v>0</v>
      </c>
      <c r="AE995" s="114">
        <v>0</v>
      </c>
      <c r="AF995" s="114">
        <v>0</v>
      </c>
      <c r="AG995" s="114">
        <f t="shared" si="677"/>
        <v>0</v>
      </c>
      <c r="AH995" s="114">
        <v>0</v>
      </c>
      <c r="AI995" s="114">
        <v>0</v>
      </c>
      <c r="AJ995" s="114">
        <f t="shared" si="678"/>
        <v>0</v>
      </c>
      <c r="AK995" s="114">
        <v>0</v>
      </c>
      <c r="AL995" s="114">
        <v>0</v>
      </c>
      <c r="AM995" s="114">
        <f t="shared" si="679"/>
        <v>0</v>
      </c>
      <c r="AN995" s="114">
        <v>0</v>
      </c>
      <c r="AO995" s="114">
        <v>0</v>
      </c>
      <c r="AP995" s="114">
        <f t="shared" si="695"/>
        <v>0</v>
      </c>
      <c r="AQ995" s="114">
        <f t="shared" si="719"/>
        <v>0</v>
      </c>
      <c r="AR995" s="114">
        <f t="shared" si="719"/>
        <v>0</v>
      </c>
      <c r="AS995" s="114">
        <f t="shared" si="680"/>
        <v>0</v>
      </c>
      <c r="AT995" s="114">
        <f t="shared" si="701"/>
        <v>0</v>
      </c>
      <c r="AU995" s="114">
        <f t="shared" si="701"/>
        <v>0</v>
      </c>
      <c r="AV995" s="114">
        <v>0</v>
      </c>
      <c r="AW995" s="114">
        <v>0</v>
      </c>
      <c r="AX995" s="114">
        <v>0</v>
      </c>
      <c r="AY995" s="114">
        <v>0</v>
      </c>
      <c r="AZ995" s="114">
        <f t="shared" si="696"/>
        <v>0</v>
      </c>
      <c r="BA995" s="114">
        <f t="shared" si="696"/>
        <v>0</v>
      </c>
    </row>
    <row r="996" spans="2:53" ht="29.25" hidden="1">
      <c r="B996" s="73" t="str">
        <f t="shared" si="718"/>
        <v>48155000510051514</v>
      </c>
      <c r="C996" s="37">
        <v>2023</v>
      </c>
      <c r="D996" s="37">
        <v>15</v>
      </c>
      <c r="E996" s="37">
        <v>4</v>
      </c>
      <c r="F996" s="37">
        <v>8</v>
      </c>
      <c r="G996" s="37">
        <v>15</v>
      </c>
      <c r="H996" s="37">
        <v>5000</v>
      </c>
      <c r="I996" s="37">
        <v>5100</v>
      </c>
      <c r="J996" s="37">
        <v>515</v>
      </c>
      <c r="K996" s="112">
        <v>14</v>
      </c>
      <c r="L996" s="112"/>
      <c r="M996" s="113" t="s">
        <v>690</v>
      </c>
      <c r="N996" s="114">
        <f>IFERROR(VLOOKUP($B996,[5]MEX!$B$51:$S$1084,13,0),0)</f>
        <v>0</v>
      </c>
      <c r="O996" s="114">
        <f>IFERROR(VLOOKUP($B996,[5]MEX!$B$51:$S$1084,14,0),0)</f>
        <v>0</v>
      </c>
      <c r="P996" s="114">
        <f t="shared" si="710"/>
        <v>0</v>
      </c>
      <c r="Q996" s="158" t="s">
        <v>60</v>
      </c>
      <c r="R996" s="116">
        <f>IFERROR(VLOOKUP($B996,[5]MEX!$B$51:$S$1084,17,0),0)</f>
        <v>0</v>
      </c>
      <c r="S996" s="116">
        <f>IFERROR(VLOOKUP($B996,[5]MEX!$B$51:$S$1084,18,0),0)</f>
        <v>0</v>
      </c>
      <c r="T996" s="114">
        <v>0</v>
      </c>
      <c r="U996" s="114">
        <v>0</v>
      </c>
      <c r="V996" s="114">
        <v>0</v>
      </c>
      <c r="W996" s="114">
        <v>0</v>
      </c>
      <c r="X996" s="114">
        <v>0</v>
      </c>
      <c r="Y996" s="114">
        <v>0</v>
      </c>
      <c r="Z996" s="114">
        <v>0</v>
      </c>
      <c r="AA996" s="114">
        <v>0</v>
      </c>
      <c r="AB996" s="114">
        <f t="shared" si="717"/>
        <v>0</v>
      </c>
      <c r="AC996" s="114">
        <f t="shared" si="717"/>
        <v>0</v>
      </c>
      <c r="AD996" s="114">
        <f t="shared" si="694"/>
        <v>0</v>
      </c>
      <c r="AE996" s="114">
        <v>0</v>
      </c>
      <c r="AF996" s="114">
        <v>0</v>
      </c>
      <c r="AG996" s="114">
        <f t="shared" si="677"/>
        <v>0</v>
      </c>
      <c r="AH996" s="114">
        <v>0</v>
      </c>
      <c r="AI996" s="114">
        <v>0</v>
      </c>
      <c r="AJ996" s="114">
        <f t="shared" si="678"/>
        <v>0</v>
      </c>
      <c r="AK996" s="114">
        <v>0</v>
      </c>
      <c r="AL996" s="114">
        <v>0</v>
      </c>
      <c r="AM996" s="114">
        <f t="shared" si="679"/>
        <v>0</v>
      </c>
      <c r="AN996" s="114">
        <v>0</v>
      </c>
      <c r="AO996" s="114">
        <v>0</v>
      </c>
      <c r="AP996" s="114">
        <f t="shared" si="695"/>
        <v>0</v>
      </c>
      <c r="AQ996" s="114">
        <f t="shared" si="719"/>
        <v>0</v>
      </c>
      <c r="AR996" s="114">
        <f t="shared" si="719"/>
        <v>0</v>
      </c>
      <c r="AS996" s="114">
        <f t="shared" si="680"/>
        <v>0</v>
      </c>
      <c r="AT996" s="114">
        <f t="shared" si="701"/>
        <v>0</v>
      </c>
      <c r="AU996" s="114">
        <f t="shared" si="701"/>
        <v>0</v>
      </c>
      <c r="AV996" s="114">
        <v>0</v>
      </c>
      <c r="AW996" s="114">
        <v>0</v>
      </c>
      <c r="AX996" s="114">
        <v>0</v>
      </c>
      <c r="AY996" s="114">
        <v>0</v>
      </c>
      <c r="AZ996" s="114">
        <f t="shared" si="696"/>
        <v>0</v>
      </c>
      <c r="BA996" s="114">
        <f t="shared" si="696"/>
        <v>0</v>
      </c>
    </row>
    <row r="997" spans="2:53" ht="29.25" hidden="1">
      <c r="B997" s="73" t="str">
        <f t="shared" si="718"/>
        <v>48155000510051515</v>
      </c>
      <c r="C997" s="37">
        <v>2023</v>
      </c>
      <c r="D997" s="37">
        <v>15</v>
      </c>
      <c r="E997" s="37">
        <v>4</v>
      </c>
      <c r="F997" s="37">
        <v>8</v>
      </c>
      <c r="G997" s="37">
        <v>15</v>
      </c>
      <c r="H997" s="37">
        <v>5000</v>
      </c>
      <c r="I997" s="37">
        <v>5100</v>
      </c>
      <c r="J997" s="37">
        <v>515</v>
      </c>
      <c r="K997" s="112">
        <v>15</v>
      </c>
      <c r="L997" s="112"/>
      <c r="M997" s="113" t="s">
        <v>192</v>
      </c>
      <c r="N997" s="114">
        <f>IFERROR(VLOOKUP($B997,[5]MEX!$B$51:$S$1084,13,0),0)</f>
        <v>0</v>
      </c>
      <c r="O997" s="114">
        <f>IFERROR(VLOOKUP($B997,[5]MEX!$B$51:$S$1084,14,0),0)</f>
        <v>0</v>
      </c>
      <c r="P997" s="114">
        <f t="shared" si="710"/>
        <v>0</v>
      </c>
      <c r="Q997" s="158" t="s">
        <v>60</v>
      </c>
      <c r="R997" s="116">
        <f>IFERROR(VLOOKUP($B997,[5]MEX!$B$51:$S$1084,17,0),0)</f>
        <v>0</v>
      </c>
      <c r="S997" s="116">
        <f>IFERROR(VLOOKUP($B997,[5]MEX!$B$51:$S$1084,18,0),0)</f>
        <v>0</v>
      </c>
      <c r="T997" s="114">
        <v>0</v>
      </c>
      <c r="U997" s="114">
        <v>0</v>
      </c>
      <c r="V997" s="114">
        <v>0</v>
      </c>
      <c r="W997" s="114">
        <v>0</v>
      </c>
      <c r="X997" s="114">
        <v>0</v>
      </c>
      <c r="Y997" s="114">
        <v>0</v>
      </c>
      <c r="Z997" s="114">
        <v>0</v>
      </c>
      <c r="AA997" s="114">
        <v>0</v>
      </c>
      <c r="AB997" s="114">
        <f>N997+T997-X997</f>
        <v>0</v>
      </c>
      <c r="AC997" s="114">
        <f>O997+U997-Y997</f>
        <v>0</v>
      </c>
      <c r="AD997" s="114">
        <f t="shared" si="694"/>
        <v>0</v>
      </c>
      <c r="AE997" s="114">
        <v>0</v>
      </c>
      <c r="AF997" s="114">
        <v>0</v>
      </c>
      <c r="AG997" s="114">
        <f t="shared" si="677"/>
        <v>0</v>
      </c>
      <c r="AH997" s="114">
        <v>0</v>
      </c>
      <c r="AI997" s="114">
        <v>0</v>
      </c>
      <c r="AJ997" s="114">
        <f t="shared" si="678"/>
        <v>0</v>
      </c>
      <c r="AK997" s="114">
        <v>0</v>
      </c>
      <c r="AL997" s="114">
        <v>0</v>
      </c>
      <c r="AM997" s="114">
        <f t="shared" si="679"/>
        <v>0</v>
      </c>
      <c r="AN997" s="114">
        <v>0</v>
      </c>
      <c r="AO997" s="114">
        <v>0</v>
      </c>
      <c r="AP997" s="114">
        <f t="shared" si="695"/>
        <v>0</v>
      </c>
      <c r="AQ997" s="114">
        <f t="shared" si="719"/>
        <v>0</v>
      </c>
      <c r="AR997" s="114">
        <f t="shared" si="719"/>
        <v>0</v>
      </c>
      <c r="AS997" s="114">
        <f t="shared" si="680"/>
        <v>0</v>
      </c>
      <c r="AT997" s="114">
        <f t="shared" si="701"/>
        <v>0</v>
      </c>
      <c r="AU997" s="114">
        <f t="shared" si="701"/>
        <v>0</v>
      </c>
      <c r="AV997" s="114">
        <v>0</v>
      </c>
      <c r="AW997" s="114">
        <v>0</v>
      </c>
      <c r="AX997" s="114">
        <v>0</v>
      </c>
      <c r="AY997" s="114">
        <v>0</v>
      </c>
      <c r="AZ997" s="114">
        <f t="shared" si="696"/>
        <v>0</v>
      </c>
      <c r="BA997" s="114">
        <f t="shared" si="696"/>
        <v>0</v>
      </c>
    </row>
    <row r="998" spans="2:53" ht="29.25" hidden="1">
      <c r="B998" s="73" t="str">
        <f t="shared" si="718"/>
        <v>481550005100519</v>
      </c>
      <c r="C998" s="130">
        <v>2023</v>
      </c>
      <c r="D998" s="130">
        <v>15</v>
      </c>
      <c r="E998" s="130">
        <v>4</v>
      </c>
      <c r="F998" s="130">
        <v>8</v>
      </c>
      <c r="G998" s="130">
        <v>15</v>
      </c>
      <c r="H998" s="130">
        <v>5000</v>
      </c>
      <c r="I998" s="130">
        <v>5100</v>
      </c>
      <c r="J998" s="130">
        <v>519</v>
      </c>
      <c r="K998" s="130"/>
      <c r="L998" s="130"/>
      <c r="M998" s="199" t="s">
        <v>193</v>
      </c>
      <c r="N998" s="200">
        <f>+N999</f>
        <v>0</v>
      </c>
      <c r="O998" s="200">
        <f>+O999</f>
        <v>0</v>
      </c>
      <c r="P998" s="200">
        <f t="shared" si="710"/>
        <v>0</v>
      </c>
      <c r="Q998" s="163" t="s">
        <v>46</v>
      </c>
      <c r="R998" s="216"/>
      <c r="S998" s="216"/>
      <c r="T998" s="200">
        <f>+T999</f>
        <v>0</v>
      </c>
      <c r="U998" s="200">
        <f t="shared" ref="U998:AO998" si="720">+U999</f>
        <v>0</v>
      </c>
      <c r="V998" s="200">
        <f t="shared" si="720"/>
        <v>0</v>
      </c>
      <c r="W998" s="200">
        <f t="shared" si="720"/>
        <v>0</v>
      </c>
      <c r="X998" s="200">
        <f t="shared" si="720"/>
        <v>0</v>
      </c>
      <c r="Y998" s="200">
        <f t="shared" si="720"/>
        <v>0</v>
      </c>
      <c r="Z998" s="200">
        <f t="shared" si="720"/>
        <v>0</v>
      </c>
      <c r="AA998" s="200">
        <f>+AA999</f>
        <v>0</v>
      </c>
      <c r="AB998" s="200">
        <f t="shared" si="720"/>
        <v>0</v>
      </c>
      <c r="AC998" s="200">
        <f t="shared" si="720"/>
        <v>0</v>
      </c>
      <c r="AD998" s="200">
        <f t="shared" si="720"/>
        <v>0</v>
      </c>
      <c r="AE998" s="200">
        <f t="shared" si="720"/>
        <v>0</v>
      </c>
      <c r="AF998" s="200">
        <f t="shared" si="720"/>
        <v>0</v>
      </c>
      <c r="AG998" s="200">
        <f t="shared" si="677"/>
        <v>0</v>
      </c>
      <c r="AH998" s="200">
        <f t="shared" si="720"/>
        <v>0</v>
      </c>
      <c r="AI998" s="200">
        <f t="shared" si="720"/>
        <v>0</v>
      </c>
      <c r="AJ998" s="200">
        <f t="shared" si="678"/>
        <v>0</v>
      </c>
      <c r="AK998" s="200">
        <f t="shared" si="720"/>
        <v>0</v>
      </c>
      <c r="AL998" s="200">
        <f t="shared" si="720"/>
        <v>0</v>
      </c>
      <c r="AM998" s="200">
        <f t="shared" si="679"/>
        <v>0</v>
      </c>
      <c r="AN998" s="200">
        <f t="shared" si="720"/>
        <v>0</v>
      </c>
      <c r="AO998" s="200">
        <f t="shared" si="720"/>
        <v>0</v>
      </c>
      <c r="AP998" s="200">
        <f t="shared" si="695"/>
        <v>0</v>
      </c>
      <c r="AQ998" s="200">
        <f t="shared" si="719"/>
        <v>0</v>
      </c>
      <c r="AR998" s="200">
        <f t="shared" si="719"/>
        <v>0</v>
      </c>
      <c r="AS998" s="200">
        <f t="shared" si="680"/>
        <v>0</v>
      </c>
      <c r="AT998" s="200"/>
      <c r="AU998" s="200"/>
      <c r="AV998" s="200"/>
      <c r="AW998" s="200"/>
      <c r="AX998" s="200"/>
      <c r="AY998" s="200"/>
      <c r="AZ998" s="200"/>
      <c r="BA998" s="200"/>
    </row>
    <row r="999" spans="2:53" ht="29.25" hidden="1">
      <c r="B999" s="73" t="str">
        <f t="shared" si="718"/>
        <v>4815500051005191</v>
      </c>
      <c r="C999" s="37">
        <v>2023</v>
      </c>
      <c r="D999" s="37">
        <v>15</v>
      </c>
      <c r="E999" s="37">
        <v>4</v>
      </c>
      <c r="F999" s="37">
        <v>8</v>
      </c>
      <c r="G999" s="37">
        <v>15</v>
      </c>
      <c r="H999" s="37">
        <v>5000</v>
      </c>
      <c r="I999" s="37">
        <v>5100</v>
      </c>
      <c r="J999" s="37">
        <v>519</v>
      </c>
      <c r="K999" s="112">
        <v>1</v>
      </c>
      <c r="L999" s="112"/>
      <c r="M999" s="113" t="s">
        <v>194</v>
      </c>
      <c r="N999" s="114">
        <f>IFERROR(VLOOKUP($B999,[5]MEX!$B$51:$S$1084,13,0),0)</f>
        <v>0</v>
      </c>
      <c r="O999" s="114">
        <f>IFERROR(VLOOKUP($B999,[5]MEX!$B$51:$S$1084,14,0),0)</f>
        <v>0</v>
      </c>
      <c r="P999" s="114">
        <f t="shared" si="710"/>
        <v>0</v>
      </c>
      <c r="Q999" s="158" t="s">
        <v>691</v>
      </c>
      <c r="R999" s="116">
        <f>IFERROR(VLOOKUP($B999,[5]MEX!$B$51:$S$1084,17,0),0)</f>
        <v>0</v>
      </c>
      <c r="S999" s="116">
        <f>IFERROR(VLOOKUP($B999,[5]MEX!$B$51:$S$1084,18,0),0)</f>
        <v>0</v>
      </c>
      <c r="T999" s="114">
        <v>0</v>
      </c>
      <c r="U999" s="114">
        <v>0</v>
      </c>
      <c r="V999" s="114">
        <v>0</v>
      </c>
      <c r="W999" s="114">
        <v>0</v>
      </c>
      <c r="X999" s="114">
        <v>0</v>
      </c>
      <c r="Y999" s="114">
        <v>0</v>
      </c>
      <c r="Z999" s="114">
        <v>0</v>
      </c>
      <c r="AA999" s="114">
        <v>0</v>
      </c>
      <c r="AB999" s="114">
        <f>N999+T999-X999</f>
        <v>0</v>
      </c>
      <c r="AC999" s="114">
        <f>O999+U999-Y999</f>
        <v>0</v>
      </c>
      <c r="AD999" s="114">
        <f t="shared" si="694"/>
        <v>0</v>
      </c>
      <c r="AE999" s="114">
        <v>0</v>
      </c>
      <c r="AF999" s="114">
        <v>0</v>
      </c>
      <c r="AG999" s="114">
        <f t="shared" si="677"/>
        <v>0</v>
      </c>
      <c r="AH999" s="114">
        <v>0</v>
      </c>
      <c r="AI999" s="114">
        <v>0</v>
      </c>
      <c r="AJ999" s="114">
        <f t="shared" si="678"/>
        <v>0</v>
      </c>
      <c r="AK999" s="114">
        <v>0</v>
      </c>
      <c r="AL999" s="114">
        <v>0</v>
      </c>
      <c r="AM999" s="114">
        <f t="shared" si="679"/>
        <v>0</v>
      </c>
      <c r="AN999" s="114">
        <v>0</v>
      </c>
      <c r="AO999" s="114">
        <v>0</v>
      </c>
      <c r="AP999" s="114">
        <f t="shared" si="695"/>
        <v>0</v>
      </c>
      <c r="AQ999" s="114">
        <f t="shared" si="719"/>
        <v>0</v>
      </c>
      <c r="AR999" s="114">
        <f t="shared" si="719"/>
        <v>0</v>
      </c>
      <c r="AS999" s="114">
        <f t="shared" si="680"/>
        <v>0</v>
      </c>
      <c r="AT999" s="114">
        <f t="shared" si="701"/>
        <v>0</v>
      </c>
      <c r="AU999" s="114">
        <f t="shared" si="701"/>
        <v>0</v>
      </c>
      <c r="AV999" s="114">
        <v>0</v>
      </c>
      <c r="AW999" s="114">
        <v>0</v>
      </c>
      <c r="AX999" s="114">
        <v>0</v>
      </c>
      <c r="AY999" s="114">
        <v>0</v>
      </c>
      <c r="AZ999" s="114">
        <f t="shared" si="696"/>
        <v>0</v>
      </c>
      <c r="BA999" s="114">
        <f t="shared" si="696"/>
        <v>0</v>
      </c>
    </row>
    <row r="1000" spans="2:53" ht="29.25" hidden="1">
      <c r="B1000" s="73" t="str">
        <f t="shared" si="718"/>
        <v>481550005200</v>
      </c>
      <c r="C1000" s="127">
        <v>2023</v>
      </c>
      <c r="D1000" s="127">
        <v>15</v>
      </c>
      <c r="E1000" s="127">
        <v>4</v>
      </c>
      <c r="F1000" s="127">
        <v>8</v>
      </c>
      <c r="G1000" s="127">
        <v>15</v>
      </c>
      <c r="H1000" s="127">
        <v>5000</v>
      </c>
      <c r="I1000" s="127">
        <v>5200</v>
      </c>
      <c r="J1000" s="127"/>
      <c r="K1000" s="127"/>
      <c r="L1000" s="127"/>
      <c r="M1000" s="101" t="s">
        <v>134</v>
      </c>
      <c r="N1000" s="102">
        <f>+N1001+N1003</f>
        <v>0</v>
      </c>
      <c r="O1000" s="102">
        <f>+O1001+O1003</f>
        <v>0</v>
      </c>
      <c r="P1000" s="102">
        <f t="shared" si="710"/>
        <v>0</v>
      </c>
      <c r="Q1000" s="161" t="s">
        <v>46</v>
      </c>
      <c r="R1000" s="215"/>
      <c r="S1000" s="215"/>
      <c r="T1000" s="102">
        <f>T1001+T1003</f>
        <v>0</v>
      </c>
      <c r="U1000" s="102">
        <f t="shared" ref="U1000:AO1000" si="721">U1001+U1003</f>
        <v>0</v>
      </c>
      <c r="V1000" s="102">
        <f t="shared" si="721"/>
        <v>0</v>
      </c>
      <c r="W1000" s="102">
        <f t="shared" si="721"/>
        <v>0</v>
      </c>
      <c r="X1000" s="102">
        <f>X1001+X1003</f>
        <v>0</v>
      </c>
      <c r="Y1000" s="102">
        <f t="shared" si="721"/>
        <v>0</v>
      </c>
      <c r="Z1000" s="102">
        <f t="shared" si="721"/>
        <v>0</v>
      </c>
      <c r="AA1000" s="102">
        <f t="shared" si="721"/>
        <v>0</v>
      </c>
      <c r="AB1000" s="102">
        <f t="shared" si="721"/>
        <v>0</v>
      </c>
      <c r="AC1000" s="102">
        <f t="shared" si="721"/>
        <v>0</v>
      </c>
      <c r="AD1000" s="102">
        <f t="shared" si="721"/>
        <v>0</v>
      </c>
      <c r="AE1000" s="102">
        <f t="shared" si="721"/>
        <v>0</v>
      </c>
      <c r="AF1000" s="102">
        <f t="shared" si="721"/>
        <v>0</v>
      </c>
      <c r="AG1000" s="102">
        <f t="shared" si="677"/>
        <v>0</v>
      </c>
      <c r="AH1000" s="102">
        <f t="shared" si="721"/>
        <v>0</v>
      </c>
      <c r="AI1000" s="102">
        <f t="shared" si="721"/>
        <v>0</v>
      </c>
      <c r="AJ1000" s="102">
        <f t="shared" si="678"/>
        <v>0</v>
      </c>
      <c r="AK1000" s="102">
        <f t="shared" si="721"/>
        <v>0</v>
      </c>
      <c r="AL1000" s="102">
        <f t="shared" si="721"/>
        <v>0</v>
      </c>
      <c r="AM1000" s="102">
        <f t="shared" si="679"/>
        <v>0</v>
      </c>
      <c r="AN1000" s="102">
        <f t="shared" si="721"/>
        <v>0</v>
      </c>
      <c r="AO1000" s="102">
        <f t="shared" si="721"/>
        <v>0</v>
      </c>
      <c r="AP1000" s="102">
        <f t="shared" si="695"/>
        <v>0</v>
      </c>
      <c r="AQ1000" s="102">
        <f t="shared" si="719"/>
        <v>0</v>
      </c>
      <c r="AR1000" s="102">
        <f t="shared" si="719"/>
        <v>0</v>
      </c>
      <c r="AS1000" s="102">
        <f t="shared" si="680"/>
        <v>0</v>
      </c>
      <c r="AT1000" s="102"/>
      <c r="AU1000" s="102"/>
      <c r="AV1000" s="102"/>
      <c r="AW1000" s="102"/>
      <c r="AX1000" s="102"/>
      <c r="AY1000" s="102"/>
      <c r="AZ1000" s="102"/>
      <c r="BA1000" s="102"/>
    </row>
    <row r="1001" spans="2:53" ht="29.25" hidden="1">
      <c r="B1001" s="73" t="str">
        <f t="shared" si="718"/>
        <v>481550005200521</v>
      </c>
      <c r="C1001" s="130">
        <v>2023</v>
      </c>
      <c r="D1001" s="130">
        <v>15</v>
      </c>
      <c r="E1001" s="130">
        <v>4</v>
      </c>
      <c r="F1001" s="130">
        <v>8</v>
      </c>
      <c r="G1001" s="130">
        <v>15</v>
      </c>
      <c r="H1001" s="130">
        <v>5000</v>
      </c>
      <c r="I1001" s="130">
        <v>5200</v>
      </c>
      <c r="J1001" s="130">
        <v>521</v>
      </c>
      <c r="K1001" s="130"/>
      <c r="L1001" s="130"/>
      <c r="M1001" s="199" t="s">
        <v>196</v>
      </c>
      <c r="N1001" s="200">
        <f>+N1002</f>
        <v>0</v>
      </c>
      <c r="O1001" s="200">
        <f>+O1002</f>
        <v>0</v>
      </c>
      <c r="P1001" s="200">
        <f t="shared" si="710"/>
        <v>0</v>
      </c>
      <c r="Q1001" s="163" t="s">
        <v>46</v>
      </c>
      <c r="R1001" s="216"/>
      <c r="S1001" s="216"/>
      <c r="T1001" s="200">
        <f>T1002</f>
        <v>0</v>
      </c>
      <c r="U1001" s="200">
        <f t="shared" ref="U1001:AO1001" si="722">U1002</f>
        <v>0</v>
      </c>
      <c r="V1001" s="200">
        <f t="shared" si="722"/>
        <v>0</v>
      </c>
      <c r="W1001" s="200">
        <f t="shared" si="722"/>
        <v>0</v>
      </c>
      <c r="X1001" s="200">
        <f>X1002</f>
        <v>0</v>
      </c>
      <c r="Y1001" s="200">
        <f t="shared" si="722"/>
        <v>0</v>
      </c>
      <c r="Z1001" s="200">
        <f t="shared" si="722"/>
        <v>0</v>
      </c>
      <c r="AA1001" s="200">
        <f t="shared" si="722"/>
        <v>0</v>
      </c>
      <c r="AB1001" s="200">
        <f t="shared" si="722"/>
        <v>0</v>
      </c>
      <c r="AC1001" s="200">
        <f t="shared" si="722"/>
        <v>0</v>
      </c>
      <c r="AD1001" s="200">
        <f t="shared" si="722"/>
        <v>0</v>
      </c>
      <c r="AE1001" s="200">
        <f t="shared" si="722"/>
        <v>0</v>
      </c>
      <c r="AF1001" s="200">
        <f t="shared" si="722"/>
        <v>0</v>
      </c>
      <c r="AG1001" s="200">
        <f t="shared" si="677"/>
        <v>0</v>
      </c>
      <c r="AH1001" s="200">
        <f t="shared" si="722"/>
        <v>0</v>
      </c>
      <c r="AI1001" s="200">
        <f t="shared" si="722"/>
        <v>0</v>
      </c>
      <c r="AJ1001" s="200">
        <f t="shared" si="678"/>
        <v>0</v>
      </c>
      <c r="AK1001" s="200">
        <f t="shared" si="722"/>
        <v>0</v>
      </c>
      <c r="AL1001" s="200">
        <f t="shared" si="722"/>
        <v>0</v>
      </c>
      <c r="AM1001" s="200">
        <f t="shared" si="679"/>
        <v>0</v>
      </c>
      <c r="AN1001" s="200">
        <f t="shared" si="722"/>
        <v>0</v>
      </c>
      <c r="AO1001" s="200">
        <f t="shared" si="722"/>
        <v>0</v>
      </c>
      <c r="AP1001" s="200">
        <f t="shared" si="695"/>
        <v>0</v>
      </c>
      <c r="AQ1001" s="200">
        <f t="shared" si="719"/>
        <v>0</v>
      </c>
      <c r="AR1001" s="200">
        <f t="shared" si="719"/>
        <v>0</v>
      </c>
      <c r="AS1001" s="200">
        <f t="shared" si="680"/>
        <v>0</v>
      </c>
      <c r="AT1001" s="200"/>
      <c r="AU1001" s="200"/>
      <c r="AV1001" s="200"/>
      <c r="AW1001" s="200"/>
      <c r="AX1001" s="200"/>
      <c r="AY1001" s="200"/>
      <c r="AZ1001" s="200"/>
      <c r="BA1001" s="200"/>
    </row>
    <row r="1002" spans="2:53" ht="29.25" hidden="1">
      <c r="B1002" s="73" t="str">
        <f t="shared" si="718"/>
        <v>4815500052005211</v>
      </c>
      <c r="C1002" s="37">
        <v>2023</v>
      </c>
      <c r="D1002" s="37">
        <v>15</v>
      </c>
      <c r="E1002" s="37">
        <v>4</v>
      </c>
      <c r="F1002" s="37">
        <v>8</v>
      </c>
      <c r="G1002" s="37">
        <v>15</v>
      </c>
      <c r="H1002" s="37">
        <v>5000</v>
      </c>
      <c r="I1002" s="37">
        <v>5200</v>
      </c>
      <c r="J1002" s="37">
        <v>521</v>
      </c>
      <c r="K1002" s="112">
        <v>1</v>
      </c>
      <c r="L1002" s="112"/>
      <c r="M1002" s="113" t="s">
        <v>202</v>
      </c>
      <c r="N1002" s="114">
        <f>IFERROR(VLOOKUP($B1002,[5]MEX!$B$51:$S$1084,13,0),0)</f>
        <v>0</v>
      </c>
      <c r="O1002" s="114">
        <f>IFERROR(VLOOKUP($B1002,[5]MEX!$B$51:$S$1084,14,0),0)</f>
        <v>0</v>
      </c>
      <c r="P1002" s="114">
        <f t="shared" si="710"/>
        <v>0</v>
      </c>
      <c r="Q1002" s="158" t="s">
        <v>60</v>
      </c>
      <c r="R1002" s="116">
        <f>IFERROR(VLOOKUP($B1002,[5]MEX!$B$51:$S$1084,17,0),0)</f>
        <v>0</v>
      </c>
      <c r="S1002" s="116">
        <f>IFERROR(VLOOKUP($B1002,[5]MEX!$B$51:$S$1084,18,0),0)</f>
        <v>0</v>
      </c>
      <c r="T1002" s="114">
        <v>0</v>
      </c>
      <c r="U1002" s="114">
        <v>0</v>
      </c>
      <c r="V1002" s="114">
        <v>0</v>
      </c>
      <c r="W1002" s="114">
        <v>0</v>
      </c>
      <c r="X1002" s="114">
        <v>0</v>
      </c>
      <c r="Y1002" s="114">
        <v>0</v>
      </c>
      <c r="Z1002" s="114">
        <v>0</v>
      </c>
      <c r="AA1002" s="114">
        <v>0</v>
      </c>
      <c r="AB1002" s="114">
        <f>N1002+T1002-X1002</f>
        <v>0</v>
      </c>
      <c r="AC1002" s="114">
        <f>O1002+U1002-Y1002</f>
        <v>0</v>
      </c>
      <c r="AD1002" s="114">
        <f t="shared" si="694"/>
        <v>0</v>
      </c>
      <c r="AE1002" s="114">
        <v>0</v>
      </c>
      <c r="AF1002" s="114">
        <v>0</v>
      </c>
      <c r="AG1002" s="114">
        <f t="shared" si="677"/>
        <v>0</v>
      </c>
      <c r="AH1002" s="114">
        <v>0</v>
      </c>
      <c r="AI1002" s="114">
        <v>0</v>
      </c>
      <c r="AJ1002" s="114">
        <f t="shared" si="678"/>
        <v>0</v>
      </c>
      <c r="AK1002" s="114">
        <v>0</v>
      </c>
      <c r="AL1002" s="114">
        <v>0</v>
      </c>
      <c r="AM1002" s="114">
        <f t="shared" si="679"/>
        <v>0</v>
      </c>
      <c r="AN1002" s="114">
        <v>0</v>
      </c>
      <c r="AO1002" s="114">
        <v>0</v>
      </c>
      <c r="AP1002" s="114">
        <f t="shared" si="695"/>
        <v>0</v>
      </c>
      <c r="AQ1002" s="114">
        <f t="shared" si="719"/>
        <v>0</v>
      </c>
      <c r="AR1002" s="114">
        <f t="shared" si="719"/>
        <v>0</v>
      </c>
      <c r="AS1002" s="114">
        <f t="shared" si="680"/>
        <v>0</v>
      </c>
      <c r="AT1002" s="114">
        <f t="shared" si="701"/>
        <v>0</v>
      </c>
      <c r="AU1002" s="114">
        <f t="shared" si="701"/>
        <v>0</v>
      </c>
      <c r="AV1002" s="114">
        <v>0</v>
      </c>
      <c r="AW1002" s="114">
        <v>0</v>
      </c>
      <c r="AX1002" s="114">
        <v>0</v>
      </c>
      <c r="AY1002" s="114">
        <v>0</v>
      </c>
      <c r="AZ1002" s="114">
        <f t="shared" si="696"/>
        <v>0</v>
      </c>
      <c r="BA1002" s="114">
        <f t="shared" si="696"/>
        <v>0</v>
      </c>
    </row>
    <row r="1003" spans="2:53" ht="29.25" hidden="1">
      <c r="B1003" s="73" t="str">
        <f t="shared" si="718"/>
        <v>481550005200523</v>
      </c>
      <c r="C1003" s="130">
        <v>2023</v>
      </c>
      <c r="D1003" s="130">
        <v>15</v>
      </c>
      <c r="E1003" s="130">
        <v>4</v>
      </c>
      <c r="F1003" s="130">
        <v>8</v>
      </c>
      <c r="G1003" s="130">
        <v>15</v>
      </c>
      <c r="H1003" s="130">
        <v>5000</v>
      </c>
      <c r="I1003" s="130">
        <v>5200</v>
      </c>
      <c r="J1003" s="130">
        <v>523</v>
      </c>
      <c r="K1003" s="130"/>
      <c r="L1003" s="130"/>
      <c r="M1003" s="199" t="s">
        <v>135</v>
      </c>
      <c r="N1003" s="200">
        <f>+N1004+N1005</f>
        <v>0</v>
      </c>
      <c r="O1003" s="200">
        <f>+O1004+O1005</f>
        <v>0</v>
      </c>
      <c r="P1003" s="200">
        <f t="shared" si="710"/>
        <v>0</v>
      </c>
      <c r="Q1003" s="163" t="s">
        <v>46</v>
      </c>
      <c r="R1003" s="216"/>
      <c r="S1003" s="216"/>
      <c r="T1003" s="200">
        <f>SUM(T1004:T1005)</f>
        <v>0</v>
      </c>
      <c r="U1003" s="200">
        <f t="shared" ref="U1003:AO1003" si="723">SUM(U1004:U1005)</f>
        <v>0</v>
      </c>
      <c r="V1003" s="200">
        <f t="shared" si="723"/>
        <v>0</v>
      </c>
      <c r="W1003" s="200">
        <f t="shared" si="723"/>
        <v>0</v>
      </c>
      <c r="X1003" s="200">
        <f>SUM(X1004:X1005)</f>
        <v>0</v>
      </c>
      <c r="Y1003" s="200">
        <f t="shared" si="723"/>
        <v>0</v>
      </c>
      <c r="Z1003" s="200">
        <f t="shared" si="723"/>
        <v>0</v>
      </c>
      <c r="AA1003" s="200">
        <f t="shared" si="723"/>
        <v>0</v>
      </c>
      <c r="AB1003" s="200">
        <f t="shared" si="723"/>
        <v>0</v>
      </c>
      <c r="AC1003" s="200">
        <f t="shared" si="723"/>
        <v>0</v>
      </c>
      <c r="AD1003" s="200">
        <f t="shared" si="723"/>
        <v>0</v>
      </c>
      <c r="AE1003" s="200">
        <f t="shared" si="723"/>
        <v>0</v>
      </c>
      <c r="AF1003" s="200">
        <f t="shared" si="723"/>
        <v>0</v>
      </c>
      <c r="AG1003" s="200">
        <f t="shared" si="677"/>
        <v>0</v>
      </c>
      <c r="AH1003" s="200">
        <f t="shared" si="723"/>
        <v>0</v>
      </c>
      <c r="AI1003" s="200">
        <f t="shared" si="723"/>
        <v>0</v>
      </c>
      <c r="AJ1003" s="200">
        <f t="shared" si="678"/>
        <v>0</v>
      </c>
      <c r="AK1003" s="200">
        <f t="shared" si="723"/>
        <v>0</v>
      </c>
      <c r="AL1003" s="200">
        <f t="shared" si="723"/>
        <v>0</v>
      </c>
      <c r="AM1003" s="200">
        <f t="shared" si="679"/>
        <v>0</v>
      </c>
      <c r="AN1003" s="200">
        <f t="shared" si="723"/>
        <v>0</v>
      </c>
      <c r="AO1003" s="200">
        <f t="shared" si="723"/>
        <v>0</v>
      </c>
      <c r="AP1003" s="200">
        <f t="shared" si="695"/>
        <v>0</v>
      </c>
      <c r="AQ1003" s="200">
        <f t="shared" si="719"/>
        <v>0</v>
      </c>
      <c r="AR1003" s="200">
        <f t="shared" si="719"/>
        <v>0</v>
      </c>
      <c r="AS1003" s="200">
        <f t="shared" si="680"/>
        <v>0</v>
      </c>
      <c r="AT1003" s="200"/>
      <c r="AU1003" s="200"/>
      <c r="AV1003" s="200"/>
      <c r="AW1003" s="200"/>
      <c r="AX1003" s="200"/>
      <c r="AY1003" s="200"/>
      <c r="AZ1003" s="200"/>
      <c r="BA1003" s="200"/>
    </row>
    <row r="1004" spans="2:53" ht="29.25" hidden="1">
      <c r="B1004" s="73" t="str">
        <f t="shared" si="718"/>
        <v>4815500052005231</v>
      </c>
      <c r="C1004" s="37">
        <v>2023</v>
      </c>
      <c r="D1004" s="37">
        <v>15</v>
      </c>
      <c r="E1004" s="37">
        <v>4</v>
      </c>
      <c r="F1004" s="37">
        <v>8</v>
      </c>
      <c r="G1004" s="37">
        <v>15</v>
      </c>
      <c r="H1004" s="37">
        <v>5000</v>
      </c>
      <c r="I1004" s="37">
        <v>5200</v>
      </c>
      <c r="J1004" s="37">
        <v>523</v>
      </c>
      <c r="K1004" s="112">
        <v>1</v>
      </c>
      <c r="L1004" s="112"/>
      <c r="M1004" s="113" t="s">
        <v>692</v>
      </c>
      <c r="N1004" s="114">
        <f>IFERROR(VLOOKUP($B1004,[5]MEX!$B$51:$S$1084,13,0),0)</f>
        <v>0</v>
      </c>
      <c r="O1004" s="114">
        <f>IFERROR(VLOOKUP($B1004,[5]MEX!$B$51:$S$1084,14,0),0)</f>
        <v>0</v>
      </c>
      <c r="P1004" s="114">
        <f t="shared" si="710"/>
        <v>0</v>
      </c>
      <c r="Q1004" s="158" t="s">
        <v>60</v>
      </c>
      <c r="R1004" s="116">
        <f>IFERROR(VLOOKUP($B1004,[5]MEX!$B$51:$S$1084,17,0),0)</f>
        <v>0</v>
      </c>
      <c r="S1004" s="116">
        <f>IFERROR(VLOOKUP($B1004,[5]MEX!$B$51:$S$1084,18,0),0)</f>
        <v>0</v>
      </c>
      <c r="T1004" s="114">
        <v>0</v>
      </c>
      <c r="U1004" s="114">
        <v>0</v>
      </c>
      <c r="V1004" s="114">
        <v>0</v>
      </c>
      <c r="W1004" s="114">
        <v>0</v>
      </c>
      <c r="X1004" s="114">
        <v>0</v>
      </c>
      <c r="Y1004" s="114">
        <v>0</v>
      </c>
      <c r="Z1004" s="114">
        <v>0</v>
      </c>
      <c r="AA1004" s="114">
        <v>0</v>
      </c>
      <c r="AB1004" s="114">
        <f>N1004+T1004-X1004</f>
        <v>0</v>
      </c>
      <c r="AC1004" s="114">
        <f>O1004+U1004-Y1004</f>
        <v>0</v>
      </c>
      <c r="AD1004" s="114">
        <f t="shared" si="694"/>
        <v>0</v>
      </c>
      <c r="AE1004" s="114">
        <v>0</v>
      </c>
      <c r="AF1004" s="114">
        <v>0</v>
      </c>
      <c r="AG1004" s="114">
        <f t="shared" si="677"/>
        <v>0</v>
      </c>
      <c r="AH1004" s="114">
        <v>0</v>
      </c>
      <c r="AI1004" s="114">
        <v>0</v>
      </c>
      <c r="AJ1004" s="114">
        <f t="shared" si="678"/>
        <v>0</v>
      </c>
      <c r="AK1004" s="114">
        <v>0</v>
      </c>
      <c r="AL1004" s="114">
        <v>0</v>
      </c>
      <c r="AM1004" s="114">
        <f t="shared" si="679"/>
        <v>0</v>
      </c>
      <c r="AN1004" s="114">
        <v>0</v>
      </c>
      <c r="AO1004" s="114">
        <v>0</v>
      </c>
      <c r="AP1004" s="114">
        <f t="shared" si="695"/>
        <v>0</v>
      </c>
      <c r="AQ1004" s="114">
        <f t="shared" si="719"/>
        <v>0</v>
      </c>
      <c r="AR1004" s="114">
        <f t="shared" si="719"/>
        <v>0</v>
      </c>
      <c r="AS1004" s="114">
        <f t="shared" si="680"/>
        <v>0</v>
      </c>
      <c r="AT1004" s="114">
        <f t="shared" si="701"/>
        <v>0</v>
      </c>
      <c r="AU1004" s="114">
        <f t="shared" si="701"/>
        <v>0</v>
      </c>
      <c r="AV1004" s="114"/>
      <c r="AW1004" s="114"/>
      <c r="AX1004" s="114"/>
      <c r="AY1004" s="114"/>
      <c r="AZ1004" s="114">
        <f t="shared" si="696"/>
        <v>0</v>
      </c>
      <c r="BA1004" s="114">
        <f t="shared" si="696"/>
        <v>0</v>
      </c>
    </row>
    <row r="1005" spans="2:53" ht="29.25" hidden="1">
      <c r="B1005" s="73" t="str">
        <f t="shared" si="718"/>
        <v>4815500052005232</v>
      </c>
      <c r="C1005" s="37">
        <v>2023</v>
      </c>
      <c r="D1005" s="37">
        <v>15</v>
      </c>
      <c r="E1005" s="37">
        <v>4</v>
      </c>
      <c r="F1005" s="37">
        <v>8</v>
      </c>
      <c r="G1005" s="37">
        <v>15</v>
      </c>
      <c r="H1005" s="37">
        <v>5000</v>
      </c>
      <c r="I1005" s="37">
        <v>5200</v>
      </c>
      <c r="J1005" s="37">
        <v>523</v>
      </c>
      <c r="K1005" s="112">
        <v>2</v>
      </c>
      <c r="L1005" s="112"/>
      <c r="M1005" s="113" t="s">
        <v>693</v>
      </c>
      <c r="N1005" s="114">
        <f>IFERROR(VLOOKUP($B1005,[5]MEX!$B$51:$S$1084,13,0),0)</f>
        <v>0</v>
      </c>
      <c r="O1005" s="114">
        <f>IFERROR(VLOOKUP($B1005,[5]MEX!$B$51:$S$1084,14,0),0)</f>
        <v>0</v>
      </c>
      <c r="P1005" s="114">
        <f t="shared" si="710"/>
        <v>0</v>
      </c>
      <c r="Q1005" s="158" t="s">
        <v>60</v>
      </c>
      <c r="R1005" s="116">
        <f>IFERROR(VLOOKUP($B1005,[5]MEX!$B$51:$S$1084,17,0),0)</f>
        <v>0</v>
      </c>
      <c r="S1005" s="116">
        <f>IFERROR(VLOOKUP($B1005,[5]MEX!$B$51:$S$1084,18,0),0)</f>
        <v>0</v>
      </c>
      <c r="T1005" s="114">
        <v>0</v>
      </c>
      <c r="U1005" s="114">
        <v>0</v>
      </c>
      <c r="V1005" s="114">
        <v>0</v>
      </c>
      <c r="W1005" s="114">
        <v>0</v>
      </c>
      <c r="X1005" s="114">
        <v>0</v>
      </c>
      <c r="Y1005" s="114">
        <v>0</v>
      </c>
      <c r="Z1005" s="114">
        <v>0</v>
      </c>
      <c r="AA1005" s="114">
        <v>0</v>
      </c>
      <c r="AB1005" s="114">
        <f>N1005+T1005-X1005</f>
        <v>0</v>
      </c>
      <c r="AC1005" s="114">
        <f>O1005+U1005-Y1005</f>
        <v>0</v>
      </c>
      <c r="AD1005" s="114">
        <f t="shared" si="694"/>
        <v>0</v>
      </c>
      <c r="AE1005" s="114">
        <v>0</v>
      </c>
      <c r="AF1005" s="114">
        <v>0</v>
      </c>
      <c r="AG1005" s="114">
        <f t="shared" si="677"/>
        <v>0</v>
      </c>
      <c r="AH1005" s="114">
        <v>0</v>
      </c>
      <c r="AI1005" s="114">
        <v>0</v>
      </c>
      <c r="AJ1005" s="114">
        <f t="shared" si="678"/>
        <v>0</v>
      </c>
      <c r="AK1005" s="114">
        <v>0</v>
      </c>
      <c r="AL1005" s="114">
        <v>0</v>
      </c>
      <c r="AM1005" s="114">
        <f t="shared" si="679"/>
        <v>0</v>
      </c>
      <c r="AN1005" s="114">
        <v>0</v>
      </c>
      <c r="AO1005" s="114">
        <v>0</v>
      </c>
      <c r="AP1005" s="114">
        <f t="shared" si="695"/>
        <v>0</v>
      </c>
      <c r="AQ1005" s="114">
        <f t="shared" si="719"/>
        <v>0</v>
      </c>
      <c r="AR1005" s="114">
        <f t="shared" si="719"/>
        <v>0</v>
      </c>
      <c r="AS1005" s="114">
        <f t="shared" si="680"/>
        <v>0</v>
      </c>
      <c r="AT1005" s="114">
        <f t="shared" si="701"/>
        <v>0</v>
      </c>
      <c r="AU1005" s="114">
        <f t="shared" si="701"/>
        <v>0</v>
      </c>
      <c r="AV1005" s="114"/>
      <c r="AW1005" s="114"/>
      <c r="AX1005" s="114"/>
      <c r="AY1005" s="114"/>
      <c r="AZ1005" s="114">
        <f t="shared" si="696"/>
        <v>0</v>
      </c>
      <c r="BA1005" s="114">
        <f t="shared" si="696"/>
        <v>0</v>
      </c>
    </row>
    <row r="1006" spans="2:53" ht="29.25" hidden="1">
      <c r="B1006" s="73" t="str">
        <f t="shared" si="718"/>
        <v>481550005500</v>
      </c>
      <c r="C1006" s="127">
        <v>2023</v>
      </c>
      <c r="D1006" s="127">
        <v>15</v>
      </c>
      <c r="E1006" s="127">
        <v>4</v>
      </c>
      <c r="F1006" s="127">
        <v>8</v>
      </c>
      <c r="G1006" s="127">
        <v>15</v>
      </c>
      <c r="H1006" s="127">
        <v>5000</v>
      </c>
      <c r="I1006" s="127">
        <v>5500</v>
      </c>
      <c r="J1006" s="127"/>
      <c r="K1006" s="127"/>
      <c r="L1006" s="127"/>
      <c r="M1006" s="101" t="s">
        <v>151</v>
      </c>
      <c r="N1006" s="102">
        <f>+N1007</f>
        <v>0</v>
      </c>
      <c r="O1006" s="102">
        <f>+O1007</f>
        <v>0</v>
      </c>
      <c r="P1006" s="102">
        <f t="shared" si="710"/>
        <v>0</v>
      </c>
      <c r="Q1006" s="161" t="s">
        <v>46</v>
      </c>
      <c r="R1006" s="215"/>
      <c r="S1006" s="215"/>
      <c r="T1006" s="102">
        <f>T1007</f>
        <v>0</v>
      </c>
      <c r="U1006" s="102">
        <f t="shared" ref="U1006:AO1007" si="724">U1007</f>
        <v>0</v>
      </c>
      <c r="V1006" s="102">
        <f t="shared" si="724"/>
        <v>0</v>
      </c>
      <c r="W1006" s="102">
        <f t="shared" si="724"/>
        <v>0</v>
      </c>
      <c r="X1006" s="102">
        <f t="shared" si="724"/>
        <v>0</v>
      </c>
      <c r="Y1006" s="102">
        <f t="shared" si="724"/>
        <v>0</v>
      </c>
      <c r="Z1006" s="102">
        <f t="shared" si="724"/>
        <v>0</v>
      </c>
      <c r="AA1006" s="102">
        <f t="shared" si="724"/>
        <v>0</v>
      </c>
      <c r="AB1006" s="102">
        <f t="shared" si="724"/>
        <v>0</v>
      </c>
      <c r="AC1006" s="102">
        <f t="shared" si="724"/>
        <v>0</v>
      </c>
      <c r="AD1006" s="102">
        <f t="shared" si="724"/>
        <v>0</v>
      </c>
      <c r="AE1006" s="102">
        <f t="shared" si="724"/>
        <v>0</v>
      </c>
      <c r="AF1006" s="102">
        <f t="shared" si="724"/>
        <v>0</v>
      </c>
      <c r="AG1006" s="102">
        <f t="shared" si="677"/>
        <v>0</v>
      </c>
      <c r="AH1006" s="102">
        <f t="shared" si="724"/>
        <v>0</v>
      </c>
      <c r="AI1006" s="102">
        <f t="shared" si="724"/>
        <v>0</v>
      </c>
      <c r="AJ1006" s="102">
        <f t="shared" si="678"/>
        <v>0</v>
      </c>
      <c r="AK1006" s="102">
        <f t="shared" si="724"/>
        <v>0</v>
      </c>
      <c r="AL1006" s="102">
        <f t="shared" si="724"/>
        <v>0</v>
      </c>
      <c r="AM1006" s="102">
        <f t="shared" si="679"/>
        <v>0</v>
      </c>
      <c r="AN1006" s="102">
        <f t="shared" si="724"/>
        <v>0</v>
      </c>
      <c r="AO1006" s="102">
        <f t="shared" si="724"/>
        <v>0</v>
      </c>
      <c r="AP1006" s="102">
        <f t="shared" si="695"/>
        <v>0</v>
      </c>
      <c r="AQ1006" s="102">
        <f t="shared" si="719"/>
        <v>0</v>
      </c>
      <c r="AR1006" s="102">
        <f t="shared" si="719"/>
        <v>0</v>
      </c>
      <c r="AS1006" s="102">
        <f t="shared" si="680"/>
        <v>0</v>
      </c>
      <c r="AT1006" s="102"/>
      <c r="AU1006" s="102"/>
      <c r="AV1006" s="102"/>
      <c r="AW1006" s="102"/>
      <c r="AX1006" s="102"/>
      <c r="AY1006" s="102"/>
      <c r="AZ1006" s="102"/>
      <c r="BA1006" s="102"/>
    </row>
    <row r="1007" spans="2:53" ht="29.25" hidden="1">
      <c r="B1007" s="73" t="str">
        <f t="shared" si="718"/>
        <v>481550005500551</v>
      </c>
      <c r="C1007" s="130">
        <v>2023</v>
      </c>
      <c r="D1007" s="130">
        <v>15</v>
      </c>
      <c r="E1007" s="130">
        <v>4</v>
      </c>
      <c r="F1007" s="130">
        <v>8</v>
      </c>
      <c r="G1007" s="130">
        <v>15</v>
      </c>
      <c r="H1007" s="130">
        <v>5000</v>
      </c>
      <c r="I1007" s="130">
        <v>5500</v>
      </c>
      <c r="J1007" s="130">
        <v>551</v>
      </c>
      <c r="K1007" s="130"/>
      <c r="L1007" s="130"/>
      <c r="M1007" s="199" t="s">
        <v>152</v>
      </c>
      <c r="N1007" s="200">
        <f>+N1008</f>
        <v>0</v>
      </c>
      <c r="O1007" s="200">
        <f>+O1008</f>
        <v>0</v>
      </c>
      <c r="P1007" s="200">
        <f t="shared" si="710"/>
        <v>0</v>
      </c>
      <c r="Q1007" s="163" t="s">
        <v>46</v>
      </c>
      <c r="R1007" s="216"/>
      <c r="S1007" s="216"/>
      <c r="T1007" s="200">
        <f>T1008</f>
        <v>0</v>
      </c>
      <c r="U1007" s="200">
        <f t="shared" si="724"/>
        <v>0</v>
      </c>
      <c r="V1007" s="200">
        <f t="shared" si="724"/>
        <v>0</v>
      </c>
      <c r="W1007" s="200">
        <f t="shared" si="724"/>
        <v>0</v>
      </c>
      <c r="X1007" s="200">
        <f t="shared" si="724"/>
        <v>0</v>
      </c>
      <c r="Y1007" s="200">
        <f t="shared" si="724"/>
        <v>0</v>
      </c>
      <c r="Z1007" s="200">
        <f t="shared" si="724"/>
        <v>0</v>
      </c>
      <c r="AA1007" s="200">
        <f t="shared" si="724"/>
        <v>0</v>
      </c>
      <c r="AB1007" s="200">
        <f t="shared" si="724"/>
        <v>0</v>
      </c>
      <c r="AC1007" s="200">
        <f t="shared" si="724"/>
        <v>0</v>
      </c>
      <c r="AD1007" s="200">
        <f t="shared" si="724"/>
        <v>0</v>
      </c>
      <c r="AE1007" s="200">
        <f t="shared" si="724"/>
        <v>0</v>
      </c>
      <c r="AF1007" s="200">
        <f t="shared" si="724"/>
        <v>0</v>
      </c>
      <c r="AG1007" s="200">
        <f t="shared" si="677"/>
        <v>0</v>
      </c>
      <c r="AH1007" s="200">
        <f t="shared" si="724"/>
        <v>0</v>
      </c>
      <c r="AI1007" s="200">
        <f t="shared" si="724"/>
        <v>0</v>
      </c>
      <c r="AJ1007" s="200">
        <f t="shared" si="678"/>
        <v>0</v>
      </c>
      <c r="AK1007" s="200">
        <f t="shared" si="724"/>
        <v>0</v>
      </c>
      <c r="AL1007" s="200">
        <f t="shared" si="724"/>
        <v>0</v>
      </c>
      <c r="AM1007" s="200">
        <f t="shared" si="679"/>
        <v>0</v>
      </c>
      <c r="AN1007" s="200">
        <f t="shared" si="724"/>
        <v>0</v>
      </c>
      <c r="AO1007" s="200">
        <f t="shared" si="724"/>
        <v>0</v>
      </c>
      <c r="AP1007" s="200">
        <f t="shared" si="695"/>
        <v>0</v>
      </c>
      <c r="AQ1007" s="200">
        <f t="shared" si="719"/>
        <v>0</v>
      </c>
      <c r="AR1007" s="200">
        <f t="shared" si="719"/>
        <v>0</v>
      </c>
      <c r="AS1007" s="200">
        <f t="shared" si="680"/>
        <v>0</v>
      </c>
      <c r="AT1007" s="200"/>
      <c r="AU1007" s="200"/>
      <c r="AV1007" s="200"/>
      <c r="AW1007" s="200"/>
      <c r="AX1007" s="200"/>
      <c r="AY1007" s="200"/>
      <c r="AZ1007" s="200"/>
      <c r="BA1007" s="200"/>
    </row>
    <row r="1008" spans="2:53" ht="29.25" hidden="1">
      <c r="B1008" s="73" t="str">
        <f t="shared" si="718"/>
        <v>4815500055005511</v>
      </c>
      <c r="C1008" s="37">
        <v>2023</v>
      </c>
      <c r="D1008" s="37">
        <v>15</v>
      </c>
      <c r="E1008" s="37">
        <v>4</v>
      </c>
      <c r="F1008" s="37">
        <v>8</v>
      </c>
      <c r="G1008" s="37">
        <v>15</v>
      </c>
      <c r="H1008" s="37">
        <v>5000</v>
      </c>
      <c r="I1008" s="37">
        <v>5500</v>
      </c>
      <c r="J1008" s="37">
        <v>551</v>
      </c>
      <c r="K1008" s="112">
        <v>1</v>
      </c>
      <c r="L1008" s="112"/>
      <c r="M1008" s="113" t="s">
        <v>638</v>
      </c>
      <c r="N1008" s="114">
        <f>IFERROR(VLOOKUP($B1008,[5]MEX!$B$51:$S$1084,13,0),0)</f>
        <v>0</v>
      </c>
      <c r="O1008" s="114">
        <f>IFERROR(VLOOKUP($B1008,[5]MEX!$B$51:$S$1084,14,0),0)</f>
        <v>0</v>
      </c>
      <c r="P1008" s="114">
        <f t="shared" si="710"/>
        <v>0</v>
      </c>
      <c r="Q1008" s="158" t="s">
        <v>60</v>
      </c>
      <c r="R1008" s="116">
        <f>IFERROR(VLOOKUP($B1008,[5]MEX!$B$51:$S$1084,17,0),0)</f>
        <v>0</v>
      </c>
      <c r="S1008" s="116">
        <f>IFERROR(VLOOKUP($B1008,[5]MEX!$B$51:$S$1084,18,0),0)</f>
        <v>0</v>
      </c>
      <c r="T1008" s="114">
        <v>0</v>
      </c>
      <c r="U1008" s="114">
        <v>0</v>
      </c>
      <c r="V1008" s="114">
        <v>0</v>
      </c>
      <c r="W1008" s="114">
        <v>0</v>
      </c>
      <c r="X1008" s="114">
        <v>0</v>
      </c>
      <c r="Y1008" s="114">
        <v>0</v>
      </c>
      <c r="Z1008" s="114">
        <v>0</v>
      </c>
      <c r="AA1008" s="114">
        <v>0</v>
      </c>
      <c r="AB1008" s="114">
        <f>N1008+T1008-X1008</f>
        <v>0</v>
      </c>
      <c r="AC1008" s="114">
        <f>O1008+U1008-Y1008</f>
        <v>0</v>
      </c>
      <c r="AD1008" s="114">
        <f t="shared" si="694"/>
        <v>0</v>
      </c>
      <c r="AE1008" s="114">
        <v>0</v>
      </c>
      <c r="AF1008" s="114">
        <v>0</v>
      </c>
      <c r="AG1008" s="114">
        <f t="shared" si="677"/>
        <v>0</v>
      </c>
      <c r="AH1008" s="114">
        <v>0</v>
      </c>
      <c r="AI1008" s="114">
        <v>0</v>
      </c>
      <c r="AJ1008" s="114">
        <f t="shared" si="678"/>
        <v>0</v>
      </c>
      <c r="AK1008" s="114">
        <v>0</v>
      </c>
      <c r="AL1008" s="114">
        <v>0</v>
      </c>
      <c r="AM1008" s="114">
        <f t="shared" si="679"/>
        <v>0</v>
      </c>
      <c r="AN1008" s="114">
        <v>0</v>
      </c>
      <c r="AO1008" s="114">
        <v>0</v>
      </c>
      <c r="AP1008" s="114">
        <f t="shared" si="695"/>
        <v>0</v>
      </c>
      <c r="AQ1008" s="114">
        <f t="shared" si="719"/>
        <v>0</v>
      </c>
      <c r="AR1008" s="114">
        <f t="shared" si="719"/>
        <v>0</v>
      </c>
      <c r="AS1008" s="114">
        <f t="shared" si="680"/>
        <v>0</v>
      </c>
      <c r="AT1008" s="114">
        <f t="shared" si="701"/>
        <v>0</v>
      </c>
      <c r="AU1008" s="114">
        <f t="shared" si="701"/>
        <v>0</v>
      </c>
      <c r="AV1008" s="114">
        <v>0</v>
      </c>
      <c r="AW1008" s="114">
        <v>0</v>
      </c>
      <c r="AX1008" s="114">
        <v>0</v>
      </c>
      <c r="AY1008" s="114">
        <v>0</v>
      </c>
      <c r="AZ1008" s="114">
        <f t="shared" si="696"/>
        <v>0</v>
      </c>
      <c r="BA1008" s="114">
        <f t="shared" si="696"/>
        <v>0</v>
      </c>
    </row>
    <row r="1009" spans="2:53" ht="29.25" hidden="1">
      <c r="B1009" s="73" t="str">
        <f t="shared" si="718"/>
        <v>481550005600</v>
      </c>
      <c r="C1009" s="127">
        <v>2023</v>
      </c>
      <c r="D1009" s="127">
        <v>15</v>
      </c>
      <c r="E1009" s="127">
        <v>4</v>
      </c>
      <c r="F1009" s="127">
        <v>8</v>
      </c>
      <c r="G1009" s="127">
        <v>15</v>
      </c>
      <c r="H1009" s="127">
        <v>5000</v>
      </c>
      <c r="I1009" s="127">
        <v>5600</v>
      </c>
      <c r="J1009" s="127"/>
      <c r="K1009" s="127"/>
      <c r="L1009" s="127"/>
      <c r="M1009" s="101" t="s">
        <v>516</v>
      </c>
      <c r="N1009" s="102">
        <f>+N1010+N1014</f>
        <v>0</v>
      </c>
      <c r="O1009" s="102">
        <f>+O1010+O1014</f>
        <v>0</v>
      </c>
      <c r="P1009" s="102">
        <f t="shared" si="710"/>
        <v>0</v>
      </c>
      <c r="Q1009" s="161" t="s">
        <v>46</v>
      </c>
      <c r="R1009" s="215"/>
      <c r="S1009" s="215"/>
      <c r="T1009" s="102">
        <f>T1010+T1014</f>
        <v>0</v>
      </c>
      <c r="U1009" s="102">
        <f t="shared" ref="U1009:AO1009" si="725">U1010+U1014</f>
        <v>0</v>
      </c>
      <c r="V1009" s="102">
        <f t="shared" si="725"/>
        <v>0</v>
      </c>
      <c r="W1009" s="102">
        <f>W1010+W1014</f>
        <v>0</v>
      </c>
      <c r="X1009" s="102">
        <f t="shared" si="725"/>
        <v>0</v>
      </c>
      <c r="Y1009" s="102">
        <f t="shared" si="725"/>
        <v>0</v>
      </c>
      <c r="Z1009" s="102">
        <f t="shared" si="725"/>
        <v>0</v>
      </c>
      <c r="AA1009" s="102">
        <f>AA1010+AA1014</f>
        <v>0</v>
      </c>
      <c r="AB1009" s="102">
        <f t="shared" si="725"/>
        <v>0</v>
      </c>
      <c r="AC1009" s="102">
        <f t="shared" si="725"/>
        <v>0</v>
      </c>
      <c r="AD1009" s="102">
        <f t="shared" si="725"/>
        <v>0</v>
      </c>
      <c r="AE1009" s="102">
        <f t="shared" si="725"/>
        <v>0</v>
      </c>
      <c r="AF1009" s="102">
        <f t="shared" si="725"/>
        <v>0</v>
      </c>
      <c r="AG1009" s="102">
        <f t="shared" si="677"/>
        <v>0</v>
      </c>
      <c r="AH1009" s="102">
        <f t="shared" si="725"/>
        <v>0</v>
      </c>
      <c r="AI1009" s="102">
        <f t="shared" si="725"/>
        <v>0</v>
      </c>
      <c r="AJ1009" s="102">
        <f t="shared" si="678"/>
        <v>0</v>
      </c>
      <c r="AK1009" s="102">
        <f t="shared" si="725"/>
        <v>0</v>
      </c>
      <c r="AL1009" s="102">
        <f t="shared" si="725"/>
        <v>0</v>
      </c>
      <c r="AM1009" s="102">
        <f t="shared" si="679"/>
        <v>0</v>
      </c>
      <c r="AN1009" s="102">
        <f t="shared" si="725"/>
        <v>0</v>
      </c>
      <c r="AO1009" s="102">
        <f t="shared" si="725"/>
        <v>0</v>
      </c>
      <c r="AP1009" s="102">
        <f t="shared" si="695"/>
        <v>0</v>
      </c>
      <c r="AQ1009" s="102">
        <f t="shared" si="719"/>
        <v>0</v>
      </c>
      <c r="AR1009" s="102">
        <f t="shared" si="719"/>
        <v>0</v>
      </c>
      <c r="AS1009" s="102">
        <f t="shared" si="680"/>
        <v>0</v>
      </c>
      <c r="AT1009" s="102"/>
      <c r="AU1009" s="102"/>
      <c r="AV1009" s="102"/>
      <c r="AW1009" s="102"/>
      <c r="AX1009" s="102"/>
      <c r="AY1009" s="102"/>
      <c r="AZ1009" s="102"/>
      <c r="BA1009" s="102"/>
    </row>
    <row r="1010" spans="2:53" ht="29.25" hidden="1">
      <c r="B1010" s="73" t="str">
        <f t="shared" si="718"/>
        <v>481550005600565</v>
      </c>
      <c r="C1010" s="130">
        <v>2023</v>
      </c>
      <c r="D1010" s="130">
        <v>15</v>
      </c>
      <c r="E1010" s="130">
        <v>4</v>
      </c>
      <c r="F1010" s="130">
        <v>8</v>
      </c>
      <c r="G1010" s="130">
        <v>15</v>
      </c>
      <c r="H1010" s="130">
        <v>5000</v>
      </c>
      <c r="I1010" s="130">
        <v>5600</v>
      </c>
      <c r="J1010" s="130">
        <v>565</v>
      </c>
      <c r="K1010" s="130"/>
      <c r="L1010" s="130"/>
      <c r="M1010" s="199" t="s">
        <v>216</v>
      </c>
      <c r="N1010" s="200">
        <f>SUM(N1011:N1013)</f>
        <v>0</v>
      </c>
      <c r="O1010" s="200">
        <f>SUM(O1011:O1013)</f>
        <v>0</v>
      </c>
      <c r="P1010" s="200">
        <f t="shared" si="710"/>
        <v>0</v>
      </c>
      <c r="Q1010" s="163" t="s">
        <v>46</v>
      </c>
      <c r="R1010" s="216"/>
      <c r="S1010" s="216"/>
      <c r="T1010" s="200">
        <f>SUM(T1011:T1013)</f>
        <v>0</v>
      </c>
      <c r="U1010" s="200">
        <f t="shared" ref="U1010:AO1010" si="726">SUM(U1011:U1013)</f>
        <v>0</v>
      </c>
      <c r="V1010" s="200">
        <f t="shared" si="726"/>
        <v>0</v>
      </c>
      <c r="W1010" s="200">
        <f t="shared" si="726"/>
        <v>0</v>
      </c>
      <c r="X1010" s="200">
        <f t="shared" si="726"/>
        <v>0</v>
      </c>
      <c r="Y1010" s="200">
        <f t="shared" si="726"/>
        <v>0</v>
      </c>
      <c r="Z1010" s="200">
        <f t="shared" si="726"/>
        <v>0</v>
      </c>
      <c r="AA1010" s="200">
        <f>SUM(AA1011:AA1013)</f>
        <v>0</v>
      </c>
      <c r="AB1010" s="200">
        <f t="shared" si="726"/>
        <v>0</v>
      </c>
      <c r="AC1010" s="200">
        <f t="shared" si="726"/>
        <v>0</v>
      </c>
      <c r="AD1010" s="200">
        <f t="shared" si="726"/>
        <v>0</v>
      </c>
      <c r="AE1010" s="200">
        <f t="shared" si="726"/>
        <v>0</v>
      </c>
      <c r="AF1010" s="200">
        <f t="shared" si="726"/>
        <v>0</v>
      </c>
      <c r="AG1010" s="200">
        <f t="shared" si="677"/>
        <v>0</v>
      </c>
      <c r="AH1010" s="200">
        <f t="shared" si="726"/>
        <v>0</v>
      </c>
      <c r="AI1010" s="200">
        <f t="shared" si="726"/>
        <v>0</v>
      </c>
      <c r="AJ1010" s="200">
        <f t="shared" si="678"/>
        <v>0</v>
      </c>
      <c r="AK1010" s="200">
        <f t="shared" si="726"/>
        <v>0</v>
      </c>
      <c r="AL1010" s="200">
        <f t="shared" si="726"/>
        <v>0</v>
      </c>
      <c r="AM1010" s="200">
        <f t="shared" si="679"/>
        <v>0</v>
      </c>
      <c r="AN1010" s="200">
        <f t="shared" si="726"/>
        <v>0</v>
      </c>
      <c r="AO1010" s="200">
        <f t="shared" si="726"/>
        <v>0</v>
      </c>
      <c r="AP1010" s="200">
        <f t="shared" si="695"/>
        <v>0</v>
      </c>
      <c r="AQ1010" s="200">
        <f t="shared" si="719"/>
        <v>0</v>
      </c>
      <c r="AR1010" s="200">
        <f t="shared" si="719"/>
        <v>0</v>
      </c>
      <c r="AS1010" s="200">
        <f t="shared" si="680"/>
        <v>0</v>
      </c>
      <c r="AT1010" s="200"/>
      <c r="AU1010" s="200"/>
      <c r="AV1010" s="200"/>
      <c r="AW1010" s="200"/>
      <c r="AX1010" s="200"/>
      <c r="AY1010" s="200"/>
      <c r="AZ1010" s="200"/>
      <c r="BA1010" s="200"/>
    </row>
    <row r="1011" spans="2:53" ht="29.25" hidden="1">
      <c r="B1011" s="73" t="str">
        <f t="shared" si="718"/>
        <v>4815500056005651</v>
      </c>
      <c r="C1011" s="37">
        <v>2023</v>
      </c>
      <c r="D1011" s="37">
        <v>15</v>
      </c>
      <c r="E1011" s="37">
        <v>4</v>
      </c>
      <c r="F1011" s="37">
        <v>8</v>
      </c>
      <c r="G1011" s="37">
        <v>15</v>
      </c>
      <c r="H1011" s="37">
        <v>5000</v>
      </c>
      <c r="I1011" s="37">
        <v>5600</v>
      </c>
      <c r="J1011" s="37">
        <v>565</v>
      </c>
      <c r="K1011" s="112">
        <v>1</v>
      </c>
      <c r="L1011" s="112"/>
      <c r="M1011" s="113" t="s">
        <v>694</v>
      </c>
      <c r="N1011" s="114">
        <f>IFERROR(VLOOKUP($B1011,[5]MEX!$B$51:$S$1084,13,0),0)</f>
        <v>0</v>
      </c>
      <c r="O1011" s="114">
        <f>IFERROR(VLOOKUP($B1011,[5]MEX!$B$51:$S$1084,14,0),0)</f>
        <v>0</v>
      </c>
      <c r="P1011" s="114">
        <f t="shared" si="710"/>
        <v>0</v>
      </c>
      <c r="Q1011" s="158" t="s">
        <v>60</v>
      </c>
      <c r="R1011" s="116">
        <f>IFERROR(VLOOKUP($B1011,[5]MEX!$B$51:$S$1084,17,0),0)</f>
        <v>0</v>
      </c>
      <c r="S1011" s="116">
        <f>IFERROR(VLOOKUP($B1011,[5]MEX!$B$51:$S$1084,18,0),0)</f>
        <v>0</v>
      </c>
      <c r="T1011" s="114">
        <v>0</v>
      </c>
      <c r="U1011" s="114">
        <v>0</v>
      </c>
      <c r="V1011" s="114">
        <v>0</v>
      </c>
      <c r="W1011" s="114">
        <v>0</v>
      </c>
      <c r="X1011" s="114">
        <v>0</v>
      </c>
      <c r="Y1011" s="114">
        <v>0</v>
      </c>
      <c r="Z1011" s="114">
        <v>0</v>
      </c>
      <c r="AA1011" s="114">
        <v>0</v>
      </c>
      <c r="AB1011" s="114">
        <f t="shared" ref="AB1011:AC1013" si="727">N1011+T1011-X1011</f>
        <v>0</v>
      </c>
      <c r="AC1011" s="114">
        <f t="shared" si="727"/>
        <v>0</v>
      </c>
      <c r="AD1011" s="114">
        <f t="shared" si="694"/>
        <v>0</v>
      </c>
      <c r="AE1011" s="114">
        <v>0</v>
      </c>
      <c r="AF1011" s="114">
        <v>0</v>
      </c>
      <c r="AG1011" s="114">
        <f t="shared" si="677"/>
        <v>0</v>
      </c>
      <c r="AH1011" s="114">
        <v>0</v>
      </c>
      <c r="AI1011" s="114">
        <v>0</v>
      </c>
      <c r="AJ1011" s="114">
        <f t="shared" si="678"/>
        <v>0</v>
      </c>
      <c r="AK1011" s="114">
        <v>0</v>
      </c>
      <c r="AL1011" s="114">
        <v>0</v>
      </c>
      <c r="AM1011" s="114">
        <f t="shared" si="679"/>
        <v>0</v>
      </c>
      <c r="AN1011" s="114">
        <v>0</v>
      </c>
      <c r="AO1011" s="114">
        <v>0</v>
      </c>
      <c r="AP1011" s="114">
        <f t="shared" si="695"/>
        <v>0</v>
      </c>
      <c r="AQ1011" s="114">
        <f t="shared" si="719"/>
        <v>0</v>
      </c>
      <c r="AR1011" s="114">
        <f t="shared" si="719"/>
        <v>0</v>
      </c>
      <c r="AS1011" s="114">
        <f t="shared" si="680"/>
        <v>0</v>
      </c>
      <c r="AT1011" s="114">
        <f t="shared" si="701"/>
        <v>0</v>
      </c>
      <c r="AU1011" s="114">
        <f t="shared" si="701"/>
        <v>0</v>
      </c>
      <c r="AV1011" s="114">
        <v>0</v>
      </c>
      <c r="AW1011" s="114">
        <v>0</v>
      </c>
      <c r="AX1011" s="114">
        <v>0</v>
      </c>
      <c r="AY1011" s="114">
        <v>0</v>
      </c>
      <c r="AZ1011" s="114">
        <f t="shared" si="696"/>
        <v>0</v>
      </c>
      <c r="BA1011" s="114">
        <f t="shared" si="696"/>
        <v>0</v>
      </c>
    </row>
    <row r="1012" spans="2:53" ht="58.5" hidden="1">
      <c r="B1012" s="73" t="str">
        <f t="shared" si="718"/>
        <v>4815500056005652</v>
      </c>
      <c r="C1012" s="37">
        <v>2023</v>
      </c>
      <c r="D1012" s="37">
        <v>15</v>
      </c>
      <c r="E1012" s="37">
        <v>4</v>
      </c>
      <c r="F1012" s="37">
        <v>8</v>
      </c>
      <c r="G1012" s="37">
        <v>15</v>
      </c>
      <c r="H1012" s="37">
        <v>5000</v>
      </c>
      <c r="I1012" s="37">
        <v>5600</v>
      </c>
      <c r="J1012" s="37">
        <v>565</v>
      </c>
      <c r="K1012" s="112">
        <v>2</v>
      </c>
      <c r="L1012" s="112"/>
      <c r="M1012" s="113" t="s">
        <v>695</v>
      </c>
      <c r="N1012" s="114">
        <f>IFERROR(VLOOKUP($B1012,[5]MEX!$B$51:$S$1084,13,0),0)</f>
        <v>0</v>
      </c>
      <c r="O1012" s="114">
        <f>IFERROR(VLOOKUP($B1012,[5]MEX!$B$51:$S$1084,14,0),0)</f>
        <v>0</v>
      </c>
      <c r="P1012" s="114">
        <f t="shared" si="710"/>
        <v>0</v>
      </c>
      <c r="Q1012" s="158" t="s">
        <v>60</v>
      </c>
      <c r="R1012" s="116">
        <f>IFERROR(VLOOKUP($B1012,[5]MEX!$B$51:$S$1084,17,0),0)</f>
        <v>0</v>
      </c>
      <c r="S1012" s="116">
        <f>IFERROR(VLOOKUP($B1012,[5]MEX!$B$51:$S$1084,18,0),0)</f>
        <v>0</v>
      </c>
      <c r="T1012" s="114">
        <v>0</v>
      </c>
      <c r="U1012" s="114">
        <v>0</v>
      </c>
      <c r="V1012" s="114">
        <v>0</v>
      </c>
      <c r="W1012" s="114">
        <v>0</v>
      </c>
      <c r="X1012" s="114">
        <v>0</v>
      </c>
      <c r="Y1012" s="114">
        <v>0</v>
      </c>
      <c r="Z1012" s="114">
        <v>0</v>
      </c>
      <c r="AA1012" s="114">
        <v>0</v>
      </c>
      <c r="AB1012" s="114">
        <f t="shared" si="727"/>
        <v>0</v>
      </c>
      <c r="AC1012" s="114">
        <f t="shared" si="727"/>
        <v>0</v>
      </c>
      <c r="AD1012" s="114">
        <f t="shared" si="694"/>
        <v>0</v>
      </c>
      <c r="AE1012" s="114">
        <v>0</v>
      </c>
      <c r="AF1012" s="114">
        <v>0</v>
      </c>
      <c r="AG1012" s="114">
        <f t="shared" si="677"/>
        <v>0</v>
      </c>
      <c r="AH1012" s="114">
        <v>0</v>
      </c>
      <c r="AI1012" s="114">
        <v>0</v>
      </c>
      <c r="AJ1012" s="114">
        <f t="shared" si="678"/>
        <v>0</v>
      </c>
      <c r="AK1012" s="114">
        <v>0</v>
      </c>
      <c r="AL1012" s="114">
        <v>0</v>
      </c>
      <c r="AM1012" s="114">
        <f t="shared" si="679"/>
        <v>0</v>
      </c>
      <c r="AN1012" s="114">
        <v>0</v>
      </c>
      <c r="AO1012" s="114">
        <v>0</v>
      </c>
      <c r="AP1012" s="114">
        <f t="shared" si="695"/>
        <v>0</v>
      </c>
      <c r="AQ1012" s="114">
        <f t="shared" si="719"/>
        <v>0</v>
      </c>
      <c r="AR1012" s="114">
        <f t="shared" si="719"/>
        <v>0</v>
      </c>
      <c r="AS1012" s="114">
        <f t="shared" si="680"/>
        <v>0</v>
      </c>
      <c r="AT1012" s="114">
        <f t="shared" si="701"/>
        <v>0</v>
      </c>
      <c r="AU1012" s="114">
        <f t="shared" si="701"/>
        <v>0</v>
      </c>
      <c r="AV1012" s="114">
        <v>0</v>
      </c>
      <c r="AW1012" s="114">
        <v>0</v>
      </c>
      <c r="AX1012" s="114">
        <v>0</v>
      </c>
      <c r="AY1012" s="114">
        <v>0</v>
      </c>
      <c r="AZ1012" s="114">
        <f t="shared" si="696"/>
        <v>0</v>
      </c>
      <c r="BA1012" s="114">
        <f t="shared" si="696"/>
        <v>0</v>
      </c>
    </row>
    <row r="1013" spans="2:53" ht="29.25" hidden="1">
      <c r="B1013" s="73" t="str">
        <f t="shared" si="718"/>
        <v>4815500056005653</v>
      </c>
      <c r="C1013" s="37">
        <v>2023</v>
      </c>
      <c r="D1013" s="37">
        <v>15</v>
      </c>
      <c r="E1013" s="37">
        <v>4</v>
      </c>
      <c r="F1013" s="37">
        <v>8</v>
      </c>
      <c r="G1013" s="37">
        <v>15</v>
      </c>
      <c r="H1013" s="37">
        <v>5000</v>
      </c>
      <c r="I1013" s="37">
        <v>5600</v>
      </c>
      <c r="J1013" s="37">
        <v>565</v>
      </c>
      <c r="K1013" s="112">
        <v>3</v>
      </c>
      <c r="L1013" s="112"/>
      <c r="M1013" s="113" t="s">
        <v>696</v>
      </c>
      <c r="N1013" s="114">
        <f>IFERROR(VLOOKUP($B1013,[5]MEX!$B$51:$S$1084,13,0),0)</f>
        <v>0</v>
      </c>
      <c r="O1013" s="114">
        <f>IFERROR(VLOOKUP($B1013,[5]MEX!$B$51:$S$1084,14,0),0)</f>
        <v>0</v>
      </c>
      <c r="P1013" s="114">
        <f t="shared" si="710"/>
        <v>0</v>
      </c>
      <c r="Q1013" s="158" t="s">
        <v>60</v>
      </c>
      <c r="R1013" s="116">
        <f>IFERROR(VLOOKUP($B1013,[5]MEX!$B$51:$S$1084,17,0),0)</f>
        <v>0</v>
      </c>
      <c r="S1013" s="116">
        <f>IFERROR(VLOOKUP($B1013,[5]MEX!$B$51:$S$1084,18,0),0)</f>
        <v>0</v>
      </c>
      <c r="T1013" s="114">
        <v>0</v>
      </c>
      <c r="U1013" s="114">
        <v>0</v>
      </c>
      <c r="V1013" s="114">
        <v>0</v>
      </c>
      <c r="W1013" s="114">
        <v>0</v>
      </c>
      <c r="X1013" s="114">
        <v>0</v>
      </c>
      <c r="Y1013" s="114">
        <v>0</v>
      </c>
      <c r="Z1013" s="114">
        <v>0</v>
      </c>
      <c r="AA1013" s="114">
        <v>0</v>
      </c>
      <c r="AB1013" s="114">
        <f t="shared" si="727"/>
        <v>0</v>
      </c>
      <c r="AC1013" s="114">
        <f t="shared" si="727"/>
        <v>0</v>
      </c>
      <c r="AD1013" s="114">
        <f t="shared" si="694"/>
        <v>0</v>
      </c>
      <c r="AE1013" s="114">
        <v>0</v>
      </c>
      <c r="AF1013" s="114">
        <v>0</v>
      </c>
      <c r="AG1013" s="114">
        <f t="shared" ref="AG1013:AG1076" si="728">+AF1013+AE1013</f>
        <v>0</v>
      </c>
      <c r="AH1013" s="114">
        <v>0</v>
      </c>
      <c r="AI1013" s="114">
        <v>0</v>
      </c>
      <c r="AJ1013" s="114">
        <f t="shared" ref="AJ1013:AJ1076" si="729">+AI1013+AH1013</f>
        <v>0</v>
      </c>
      <c r="AK1013" s="114">
        <v>0</v>
      </c>
      <c r="AL1013" s="114">
        <v>0</v>
      </c>
      <c r="AM1013" s="114">
        <f t="shared" ref="AM1013:AM1076" si="730">+AL1013+AK1013</f>
        <v>0</v>
      </c>
      <c r="AN1013" s="114">
        <v>0</v>
      </c>
      <c r="AO1013" s="114">
        <v>0</v>
      </c>
      <c r="AP1013" s="114">
        <f t="shared" si="695"/>
        <v>0</v>
      </c>
      <c r="AQ1013" s="114">
        <f t="shared" si="719"/>
        <v>0</v>
      </c>
      <c r="AR1013" s="114">
        <f t="shared" si="719"/>
        <v>0</v>
      </c>
      <c r="AS1013" s="114">
        <f t="shared" ref="AS1013:AS1076" si="731">+AR1013+AQ1013</f>
        <v>0</v>
      </c>
      <c r="AT1013" s="114">
        <f t="shared" si="701"/>
        <v>0</v>
      </c>
      <c r="AU1013" s="114">
        <f t="shared" si="701"/>
        <v>0</v>
      </c>
      <c r="AV1013" s="114">
        <v>0</v>
      </c>
      <c r="AW1013" s="114">
        <v>0</v>
      </c>
      <c r="AX1013" s="114">
        <v>0</v>
      </c>
      <c r="AY1013" s="114">
        <v>0</v>
      </c>
      <c r="AZ1013" s="114">
        <f t="shared" si="696"/>
        <v>0</v>
      </c>
      <c r="BA1013" s="114">
        <f t="shared" si="696"/>
        <v>0</v>
      </c>
    </row>
    <row r="1014" spans="2:53" ht="58.5" hidden="1">
      <c r="B1014" s="73" t="str">
        <f t="shared" si="718"/>
        <v>481550005600566</v>
      </c>
      <c r="C1014" s="130">
        <v>2023</v>
      </c>
      <c r="D1014" s="130">
        <v>15</v>
      </c>
      <c r="E1014" s="130">
        <v>4</v>
      </c>
      <c r="F1014" s="130">
        <v>8</v>
      </c>
      <c r="G1014" s="130">
        <v>15</v>
      </c>
      <c r="H1014" s="130">
        <v>5000</v>
      </c>
      <c r="I1014" s="130">
        <v>5600</v>
      </c>
      <c r="J1014" s="130">
        <v>566</v>
      </c>
      <c r="K1014" s="130"/>
      <c r="L1014" s="130"/>
      <c r="M1014" s="199" t="s">
        <v>659</v>
      </c>
      <c r="N1014" s="200">
        <f>SUM(N1015:N1016)</f>
        <v>0</v>
      </c>
      <c r="O1014" s="200">
        <f>SUM(O1015:O1016)</f>
        <v>0</v>
      </c>
      <c r="P1014" s="200">
        <f t="shared" si="710"/>
        <v>0</v>
      </c>
      <c r="Q1014" s="163" t="s">
        <v>46</v>
      </c>
      <c r="R1014" s="216"/>
      <c r="S1014" s="216"/>
      <c r="T1014" s="200">
        <f>SUM(T1015:T1016)</f>
        <v>0</v>
      </c>
      <c r="U1014" s="200">
        <f t="shared" ref="U1014:AO1014" si="732">SUM(U1015:U1016)</f>
        <v>0</v>
      </c>
      <c r="V1014" s="200">
        <f>SUM(V1015:V1016)</f>
        <v>0</v>
      </c>
      <c r="W1014" s="200">
        <f t="shared" si="732"/>
        <v>0</v>
      </c>
      <c r="X1014" s="200">
        <f t="shared" si="732"/>
        <v>0</v>
      </c>
      <c r="Y1014" s="200">
        <f t="shared" si="732"/>
        <v>0</v>
      </c>
      <c r="Z1014" s="200">
        <f t="shared" si="732"/>
        <v>0</v>
      </c>
      <c r="AA1014" s="200">
        <f t="shared" si="732"/>
        <v>0</v>
      </c>
      <c r="AB1014" s="200">
        <f>SUM(AB1015:AB1016)</f>
        <v>0</v>
      </c>
      <c r="AC1014" s="200">
        <f t="shared" si="732"/>
        <v>0</v>
      </c>
      <c r="AD1014" s="200">
        <f t="shared" si="732"/>
        <v>0</v>
      </c>
      <c r="AE1014" s="200">
        <f t="shared" si="732"/>
        <v>0</v>
      </c>
      <c r="AF1014" s="200">
        <f t="shared" si="732"/>
        <v>0</v>
      </c>
      <c r="AG1014" s="200">
        <f t="shared" si="728"/>
        <v>0</v>
      </c>
      <c r="AH1014" s="200">
        <f t="shared" si="732"/>
        <v>0</v>
      </c>
      <c r="AI1014" s="200">
        <f t="shared" si="732"/>
        <v>0</v>
      </c>
      <c r="AJ1014" s="200">
        <f t="shared" si="729"/>
        <v>0</v>
      </c>
      <c r="AK1014" s="200">
        <f t="shared" si="732"/>
        <v>0</v>
      </c>
      <c r="AL1014" s="200">
        <f t="shared" si="732"/>
        <v>0</v>
      </c>
      <c r="AM1014" s="200">
        <f t="shared" si="730"/>
        <v>0</v>
      </c>
      <c r="AN1014" s="200">
        <f t="shared" si="732"/>
        <v>0</v>
      </c>
      <c r="AO1014" s="200">
        <f t="shared" si="732"/>
        <v>0</v>
      </c>
      <c r="AP1014" s="200">
        <f t="shared" si="695"/>
        <v>0</v>
      </c>
      <c r="AQ1014" s="200">
        <f t="shared" si="719"/>
        <v>0</v>
      </c>
      <c r="AR1014" s="200">
        <f t="shared" si="719"/>
        <v>0</v>
      </c>
      <c r="AS1014" s="200">
        <f t="shared" si="731"/>
        <v>0</v>
      </c>
      <c r="AT1014" s="200"/>
      <c r="AU1014" s="200"/>
      <c r="AV1014" s="200"/>
      <c r="AW1014" s="200"/>
      <c r="AX1014" s="200"/>
      <c r="AY1014" s="200"/>
      <c r="AZ1014" s="200"/>
      <c r="BA1014" s="200"/>
    </row>
    <row r="1015" spans="2:53" ht="58.5" hidden="1">
      <c r="B1015" s="73" t="str">
        <f t="shared" si="718"/>
        <v>4815500056005661</v>
      </c>
      <c r="C1015" s="37">
        <v>2023</v>
      </c>
      <c r="D1015" s="37">
        <v>15</v>
      </c>
      <c r="E1015" s="37">
        <v>4</v>
      </c>
      <c r="F1015" s="37">
        <v>8</v>
      </c>
      <c r="G1015" s="37">
        <v>15</v>
      </c>
      <c r="H1015" s="37">
        <v>5000</v>
      </c>
      <c r="I1015" s="37">
        <v>5600</v>
      </c>
      <c r="J1015" s="37">
        <v>566</v>
      </c>
      <c r="K1015" s="112">
        <v>1</v>
      </c>
      <c r="L1015" s="112"/>
      <c r="M1015" s="113" t="s">
        <v>697</v>
      </c>
      <c r="N1015" s="114">
        <f>IFERROR(VLOOKUP($B1015,[5]MEX!$B$51:$S$1084,13,0),0)</f>
        <v>0</v>
      </c>
      <c r="O1015" s="114">
        <f>IFERROR(VLOOKUP($B1015,[5]MEX!$B$51:$S$1084,14,0),0)</f>
        <v>0</v>
      </c>
      <c r="P1015" s="114">
        <f t="shared" si="710"/>
        <v>0</v>
      </c>
      <c r="Q1015" s="158" t="s">
        <v>60</v>
      </c>
      <c r="R1015" s="116">
        <f>IFERROR(VLOOKUP($B1015,[5]MEX!$B$51:$S$1084,17,0),0)</f>
        <v>0</v>
      </c>
      <c r="S1015" s="116">
        <f>IFERROR(VLOOKUP($B1015,[5]MEX!$B$51:$S$1084,18,0),0)</f>
        <v>0</v>
      </c>
      <c r="T1015" s="114">
        <v>0</v>
      </c>
      <c r="U1015" s="114">
        <v>0</v>
      </c>
      <c r="V1015" s="114">
        <v>0</v>
      </c>
      <c r="W1015" s="114">
        <v>0</v>
      </c>
      <c r="X1015" s="114">
        <v>0</v>
      </c>
      <c r="Y1015" s="114">
        <v>0</v>
      </c>
      <c r="Z1015" s="114">
        <v>0</v>
      </c>
      <c r="AA1015" s="114">
        <v>0</v>
      </c>
      <c r="AB1015" s="114">
        <f>N1015+T1015-X1015</f>
        <v>0</v>
      </c>
      <c r="AC1015" s="114">
        <f>O1015+U1015-Y1015</f>
        <v>0</v>
      </c>
      <c r="AD1015" s="114">
        <f t="shared" si="694"/>
        <v>0</v>
      </c>
      <c r="AE1015" s="114">
        <v>0</v>
      </c>
      <c r="AF1015" s="114">
        <v>0</v>
      </c>
      <c r="AG1015" s="114">
        <f t="shared" si="728"/>
        <v>0</v>
      </c>
      <c r="AH1015" s="114">
        <v>0</v>
      </c>
      <c r="AI1015" s="114">
        <v>0</v>
      </c>
      <c r="AJ1015" s="114">
        <f t="shared" si="729"/>
        <v>0</v>
      </c>
      <c r="AK1015" s="114">
        <v>0</v>
      </c>
      <c r="AL1015" s="114">
        <v>0</v>
      </c>
      <c r="AM1015" s="114">
        <f t="shared" si="730"/>
        <v>0</v>
      </c>
      <c r="AN1015" s="114">
        <v>0</v>
      </c>
      <c r="AO1015" s="114">
        <v>0</v>
      </c>
      <c r="AP1015" s="114">
        <f t="shared" si="695"/>
        <v>0</v>
      </c>
      <c r="AQ1015" s="114">
        <f t="shared" si="719"/>
        <v>0</v>
      </c>
      <c r="AR1015" s="114">
        <f t="shared" si="719"/>
        <v>0</v>
      </c>
      <c r="AS1015" s="114">
        <f t="shared" si="731"/>
        <v>0</v>
      </c>
      <c r="AT1015" s="114">
        <f t="shared" si="701"/>
        <v>0</v>
      </c>
      <c r="AU1015" s="114">
        <f t="shared" si="701"/>
        <v>0</v>
      </c>
      <c r="AV1015" s="114">
        <v>0</v>
      </c>
      <c r="AW1015" s="114">
        <v>0</v>
      </c>
      <c r="AX1015" s="114">
        <v>0</v>
      </c>
      <c r="AY1015" s="114">
        <v>0</v>
      </c>
      <c r="AZ1015" s="114">
        <f t="shared" si="696"/>
        <v>0</v>
      </c>
      <c r="BA1015" s="114">
        <f t="shared" si="696"/>
        <v>0</v>
      </c>
    </row>
    <row r="1016" spans="2:53" ht="29.25" hidden="1">
      <c r="B1016" s="73" t="str">
        <f t="shared" si="718"/>
        <v>4815500056005662</v>
      </c>
      <c r="C1016" s="37">
        <v>2023</v>
      </c>
      <c r="D1016" s="37">
        <v>15</v>
      </c>
      <c r="E1016" s="37">
        <v>4</v>
      </c>
      <c r="F1016" s="37">
        <v>8</v>
      </c>
      <c r="G1016" s="37">
        <v>15</v>
      </c>
      <c r="H1016" s="37">
        <v>5000</v>
      </c>
      <c r="I1016" s="37">
        <v>5600</v>
      </c>
      <c r="J1016" s="37">
        <v>566</v>
      </c>
      <c r="K1016" s="112">
        <v>2</v>
      </c>
      <c r="L1016" s="112"/>
      <c r="M1016" s="113" t="s">
        <v>698</v>
      </c>
      <c r="N1016" s="114">
        <f>IFERROR(VLOOKUP($B1016,[5]MEX!$B$51:$S$1084,13,0),0)</f>
        <v>0</v>
      </c>
      <c r="O1016" s="114">
        <f>IFERROR(VLOOKUP($B1016,[5]MEX!$B$51:$S$1084,14,0),0)</f>
        <v>0</v>
      </c>
      <c r="P1016" s="114">
        <f t="shared" si="710"/>
        <v>0</v>
      </c>
      <c r="Q1016" s="158" t="s">
        <v>60</v>
      </c>
      <c r="R1016" s="116">
        <f>IFERROR(VLOOKUP($B1016,[5]MEX!$B$51:$S$1084,17,0),0)</f>
        <v>0</v>
      </c>
      <c r="S1016" s="116">
        <f>IFERROR(VLOOKUP($B1016,[5]MEX!$B$51:$S$1084,18,0),0)</f>
        <v>0</v>
      </c>
      <c r="T1016" s="114">
        <v>0</v>
      </c>
      <c r="U1016" s="114">
        <v>0</v>
      </c>
      <c r="V1016" s="114">
        <v>0</v>
      </c>
      <c r="W1016" s="114">
        <v>0</v>
      </c>
      <c r="X1016" s="114">
        <v>0</v>
      </c>
      <c r="Y1016" s="114">
        <v>0</v>
      </c>
      <c r="Z1016" s="114">
        <v>0</v>
      </c>
      <c r="AA1016" s="114">
        <v>0</v>
      </c>
      <c r="AB1016" s="114">
        <f>N1016+T1016-X1016</f>
        <v>0</v>
      </c>
      <c r="AC1016" s="114">
        <f>O1016+U1016-Y1016</f>
        <v>0</v>
      </c>
      <c r="AD1016" s="114">
        <f t="shared" si="694"/>
        <v>0</v>
      </c>
      <c r="AE1016" s="114">
        <v>0</v>
      </c>
      <c r="AF1016" s="114">
        <v>0</v>
      </c>
      <c r="AG1016" s="114">
        <f t="shared" si="728"/>
        <v>0</v>
      </c>
      <c r="AH1016" s="114">
        <v>0</v>
      </c>
      <c r="AI1016" s="114">
        <v>0</v>
      </c>
      <c r="AJ1016" s="114">
        <f t="shared" si="729"/>
        <v>0</v>
      </c>
      <c r="AK1016" s="114">
        <v>0</v>
      </c>
      <c r="AL1016" s="114">
        <v>0</v>
      </c>
      <c r="AM1016" s="114">
        <f t="shared" si="730"/>
        <v>0</v>
      </c>
      <c r="AN1016" s="114">
        <v>0</v>
      </c>
      <c r="AO1016" s="114">
        <v>0</v>
      </c>
      <c r="AP1016" s="114">
        <f t="shared" si="695"/>
        <v>0</v>
      </c>
      <c r="AQ1016" s="114">
        <f t="shared" si="719"/>
        <v>0</v>
      </c>
      <c r="AR1016" s="114">
        <f t="shared" si="719"/>
        <v>0</v>
      </c>
      <c r="AS1016" s="114">
        <f t="shared" si="731"/>
        <v>0</v>
      </c>
      <c r="AT1016" s="114">
        <f t="shared" si="701"/>
        <v>0</v>
      </c>
      <c r="AU1016" s="114">
        <f t="shared" si="701"/>
        <v>0</v>
      </c>
      <c r="AV1016" s="114">
        <v>0</v>
      </c>
      <c r="AW1016" s="114">
        <v>0</v>
      </c>
      <c r="AX1016" s="114">
        <v>0</v>
      </c>
      <c r="AY1016" s="114">
        <v>0</v>
      </c>
      <c r="AZ1016" s="114">
        <f t="shared" si="696"/>
        <v>0</v>
      </c>
      <c r="BA1016" s="114">
        <f t="shared" si="696"/>
        <v>0</v>
      </c>
    </row>
    <row r="1017" spans="2:53" ht="58.5" hidden="1">
      <c r="B1017" s="73" t="str">
        <f t="shared" si="718"/>
        <v>4816</v>
      </c>
      <c r="C1017" s="136">
        <v>2023</v>
      </c>
      <c r="D1017" s="136">
        <v>15</v>
      </c>
      <c r="E1017" s="136">
        <v>4</v>
      </c>
      <c r="F1017" s="136">
        <v>8</v>
      </c>
      <c r="G1017" s="136">
        <v>16</v>
      </c>
      <c r="H1017" s="136"/>
      <c r="I1017" s="136"/>
      <c r="J1017" s="136"/>
      <c r="K1017" s="136"/>
      <c r="L1017" s="136"/>
      <c r="M1017" s="183" t="s">
        <v>699</v>
      </c>
      <c r="N1017" s="184">
        <f>+N1018+N1031</f>
        <v>0</v>
      </c>
      <c r="O1017" s="184">
        <f>+O1018+O1031</f>
        <v>0</v>
      </c>
      <c r="P1017" s="184">
        <f t="shared" si="710"/>
        <v>0</v>
      </c>
      <c r="Q1017" s="124"/>
      <c r="R1017" s="136"/>
      <c r="S1017" s="136"/>
      <c r="T1017" s="184">
        <f>+T1018+T1031</f>
        <v>0</v>
      </c>
      <c r="U1017" s="184">
        <f t="shared" ref="U1017:AO1017" si="733">+U1018+U1031</f>
        <v>0</v>
      </c>
      <c r="V1017" s="184">
        <f t="shared" si="733"/>
        <v>0</v>
      </c>
      <c r="W1017" s="184">
        <f t="shared" si="733"/>
        <v>0</v>
      </c>
      <c r="X1017" s="184">
        <f t="shared" si="733"/>
        <v>0</v>
      </c>
      <c r="Y1017" s="184">
        <f t="shared" si="733"/>
        <v>0</v>
      </c>
      <c r="Z1017" s="184">
        <f t="shared" si="733"/>
        <v>0</v>
      </c>
      <c r="AA1017" s="184">
        <f t="shared" si="733"/>
        <v>0</v>
      </c>
      <c r="AB1017" s="184">
        <f t="shared" si="733"/>
        <v>0</v>
      </c>
      <c r="AC1017" s="184">
        <f t="shared" si="733"/>
        <v>0</v>
      </c>
      <c r="AD1017" s="184">
        <f t="shared" si="733"/>
        <v>0</v>
      </c>
      <c r="AE1017" s="184">
        <f t="shared" si="733"/>
        <v>0</v>
      </c>
      <c r="AF1017" s="184">
        <f t="shared" si="733"/>
        <v>0</v>
      </c>
      <c r="AG1017" s="184">
        <f t="shared" si="728"/>
        <v>0</v>
      </c>
      <c r="AH1017" s="184">
        <f t="shared" si="733"/>
        <v>0</v>
      </c>
      <c r="AI1017" s="184">
        <f t="shared" si="733"/>
        <v>0</v>
      </c>
      <c r="AJ1017" s="184">
        <f t="shared" si="729"/>
        <v>0</v>
      </c>
      <c r="AK1017" s="184">
        <f t="shared" si="733"/>
        <v>0</v>
      </c>
      <c r="AL1017" s="184">
        <f t="shared" si="733"/>
        <v>0</v>
      </c>
      <c r="AM1017" s="184">
        <f t="shared" si="730"/>
        <v>0</v>
      </c>
      <c r="AN1017" s="184">
        <f t="shared" si="733"/>
        <v>0</v>
      </c>
      <c r="AO1017" s="184">
        <f t="shared" si="733"/>
        <v>0</v>
      </c>
      <c r="AP1017" s="184">
        <f t="shared" si="695"/>
        <v>0</v>
      </c>
      <c r="AQ1017" s="184">
        <f t="shared" si="719"/>
        <v>0</v>
      </c>
      <c r="AR1017" s="184">
        <f t="shared" si="719"/>
        <v>0</v>
      </c>
      <c r="AS1017" s="184">
        <f t="shared" si="731"/>
        <v>0</v>
      </c>
      <c r="AT1017" s="184"/>
      <c r="AU1017" s="184"/>
      <c r="AV1017" s="184"/>
      <c r="AW1017" s="184"/>
      <c r="AX1017" s="184"/>
      <c r="AY1017" s="184"/>
      <c r="AZ1017" s="184"/>
      <c r="BA1017" s="184"/>
    </row>
    <row r="1018" spans="2:53" ht="29.25" hidden="1">
      <c r="B1018" s="73" t="str">
        <f t="shared" si="718"/>
        <v>48163000</v>
      </c>
      <c r="C1018" s="126">
        <v>2023</v>
      </c>
      <c r="D1018" s="126">
        <v>15</v>
      </c>
      <c r="E1018" s="126">
        <v>4</v>
      </c>
      <c r="F1018" s="126">
        <v>8</v>
      </c>
      <c r="G1018" s="126">
        <v>16</v>
      </c>
      <c r="H1018" s="126">
        <v>3000</v>
      </c>
      <c r="I1018" s="126"/>
      <c r="J1018" s="126"/>
      <c r="K1018" s="126"/>
      <c r="L1018" s="126"/>
      <c r="M1018" s="95" t="s">
        <v>72</v>
      </c>
      <c r="N1018" s="96">
        <f>+N1019+N1024+N1028</f>
        <v>0</v>
      </c>
      <c r="O1018" s="96">
        <f>+O1019+O1024+O1028</f>
        <v>0</v>
      </c>
      <c r="P1018" s="96">
        <f t="shared" si="710"/>
        <v>0</v>
      </c>
      <c r="Q1018" s="159"/>
      <c r="R1018" s="170"/>
      <c r="S1018" s="170"/>
      <c r="T1018" s="96">
        <f>+T1019+T1024+T1028</f>
        <v>0</v>
      </c>
      <c r="U1018" s="96">
        <f>+U1019+U1024+U1028</f>
        <v>0</v>
      </c>
      <c r="V1018" s="96">
        <f t="shared" ref="V1018:AO1018" si="734">+V1019+V1024+V1028</f>
        <v>0</v>
      </c>
      <c r="W1018" s="96">
        <f t="shared" si="734"/>
        <v>0</v>
      </c>
      <c r="X1018" s="96">
        <f t="shared" si="734"/>
        <v>0</v>
      </c>
      <c r="Y1018" s="96">
        <f t="shared" si="734"/>
        <v>0</v>
      </c>
      <c r="Z1018" s="96">
        <f t="shared" si="734"/>
        <v>0</v>
      </c>
      <c r="AA1018" s="96">
        <f t="shared" si="734"/>
        <v>0</v>
      </c>
      <c r="AB1018" s="96">
        <f t="shared" si="734"/>
        <v>0</v>
      </c>
      <c r="AC1018" s="96">
        <f t="shared" si="734"/>
        <v>0</v>
      </c>
      <c r="AD1018" s="96">
        <f t="shared" si="734"/>
        <v>0</v>
      </c>
      <c r="AE1018" s="96">
        <f t="shared" si="734"/>
        <v>0</v>
      </c>
      <c r="AF1018" s="96">
        <f t="shared" si="734"/>
        <v>0</v>
      </c>
      <c r="AG1018" s="96">
        <f t="shared" si="728"/>
        <v>0</v>
      </c>
      <c r="AH1018" s="96">
        <f t="shared" si="734"/>
        <v>0</v>
      </c>
      <c r="AI1018" s="96">
        <f t="shared" si="734"/>
        <v>0</v>
      </c>
      <c r="AJ1018" s="96">
        <f t="shared" si="729"/>
        <v>0</v>
      </c>
      <c r="AK1018" s="96">
        <f t="shared" si="734"/>
        <v>0</v>
      </c>
      <c r="AL1018" s="96">
        <f t="shared" si="734"/>
        <v>0</v>
      </c>
      <c r="AM1018" s="96">
        <f t="shared" si="730"/>
        <v>0</v>
      </c>
      <c r="AN1018" s="96">
        <f t="shared" si="734"/>
        <v>0</v>
      </c>
      <c r="AO1018" s="96">
        <f t="shared" si="734"/>
        <v>0</v>
      </c>
      <c r="AP1018" s="96">
        <f t="shared" si="695"/>
        <v>0</v>
      </c>
      <c r="AQ1018" s="96">
        <f t="shared" si="719"/>
        <v>0</v>
      </c>
      <c r="AR1018" s="96">
        <f t="shared" si="719"/>
        <v>0</v>
      </c>
      <c r="AS1018" s="96">
        <f t="shared" si="731"/>
        <v>0</v>
      </c>
      <c r="AT1018" s="96"/>
      <c r="AU1018" s="96"/>
      <c r="AV1018" s="96"/>
      <c r="AW1018" s="96"/>
      <c r="AX1018" s="96"/>
      <c r="AY1018" s="96"/>
      <c r="AZ1018" s="96"/>
      <c r="BA1018" s="96"/>
    </row>
    <row r="1019" spans="2:53" ht="29.25" hidden="1">
      <c r="B1019" s="73" t="str">
        <f t="shared" si="718"/>
        <v>481630003100</v>
      </c>
      <c r="C1019" s="127">
        <v>2023</v>
      </c>
      <c r="D1019" s="127">
        <v>15</v>
      </c>
      <c r="E1019" s="127">
        <v>4</v>
      </c>
      <c r="F1019" s="127">
        <v>8</v>
      </c>
      <c r="G1019" s="127">
        <v>16</v>
      </c>
      <c r="H1019" s="127">
        <v>3000</v>
      </c>
      <c r="I1019" s="127">
        <v>3100</v>
      </c>
      <c r="J1019" s="127"/>
      <c r="K1019" s="127" t="s">
        <v>46</v>
      </c>
      <c r="L1019" s="127"/>
      <c r="M1019" s="101" t="s">
        <v>167</v>
      </c>
      <c r="N1019" s="102">
        <f>+N1020+N1022</f>
        <v>0</v>
      </c>
      <c r="O1019" s="102">
        <f>+O1020+O1022</f>
        <v>0</v>
      </c>
      <c r="P1019" s="102">
        <f t="shared" si="710"/>
        <v>0</v>
      </c>
      <c r="Q1019" s="161" t="s">
        <v>46</v>
      </c>
      <c r="R1019" s="215"/>
      <c r="S1019" s="215"/>
      <c r="T1019" s="102">
        <f>T1020+T1022</f>
        <v>0</v>
      </c>
      <c r="U1019" s="102">
        <f t="shared" ref="U1019:AO1019" si="735">U1020+U1022</f>
        <v>0</v>
      </c>
      <c r="V1019" s="102">
        <f t="shared" si="735"/>
        <v>0</v>
      </c>
      <c r="W1019" s="102">
        <f t="shared" si="735"/>
        <v>0</v>
      </c>
      <c r="X1019" s="102">
        <f t="shared" si="735"/>
        <v>0</v>
      </c>
      <c r="Y1019" s="102">
        <f t="shared" si="735"/>
        <v>0</v>
      </c>
      <c r="Z1019" s="102">
        <f t="shared" si="735"/>
        <v>0</v>
      </c>
      <c r="AA1019" s="102">
        <f t="shared" si="735"/>
        <v>0</v>
      </c>
      <c r="AB1019" s="102">
        <f t="shared" si="735"/>
        <v>0</v>
      </c>
      <c r="AC1019" s="102">
        <f t="shared" si="735"/>
        <v>0</v>
      </c>
      <c r="AD1019" s="102">
        <f t="shared" si="735"/>
        <v>0</v>
      </c>
      <c r="AE1019" s="102">
        <f t="shared" si="735"/>
        <v>0</v>
      </c>
      <c r="AF1019" s="102">
        <f t="shared" si="735"/>
        <v>0</v>
      </c>
      <c r="AG1019" s="102">
        <f t="shared" si="728"/>
        <v>0</v>
      </c>
      <c r="AH1019" s="102">
        <f t="shared" si="735"/>
        <v>0</v>
      </c>
      <c r="AI1019" s="102">
        <f t="shared" si="735"/>
        <v>0</v>
      </c>
      <c r="AJ1019" s="102">
        <f t="shared" si="729"/>
        <v>0</v>
      </c>
      <c r="AK1019" s="102">
        <f t="shared" si="735"/>
        <v>0</v>
      </c>
      <c r="AL1019" s="102">
        <f t="shared" si="735"/>
        <v>0</v>
      </c>
      <c r="AM1019" s="102">
        <f t="shared" si="730"/>
        <v>0</v>
      </c>
      <c r="AN1019" s="102">
        <f t="shared" si="735"/>
        <v>0</v>
      </c>
      <c r="AO1019" s="102">
        <f t="shared" si="735"/>
        <v>0</v>
      </c>
      <c r="AP1019" s="102">
        <f t="shared" si="695"/>
        <v>0</v>
      </c>
      <c r="AQ1019" s="102">
        <f t="shared" si="719"/>
        <v>0</v>
      </c>
      <c r="AR1019" s="102">
        <f t="shared" si="719"/>
        <v>0</v>
      </c>
      <c r="AS1019" s="102">
        <f t="shared" si="731"/>
        <v>0</v>
      </c>
      <c r="AT1019" s="102"/>
      <c r="AU1019" s="102"/>
      <c r="AV1019" s="102"/>
      <c r="AW1019" s="102"/>
      <c r="AX1019" s="102"/>
      <c r="AY1019" s="102"/>
      <c r="AZ1019" s="102"/>
      <c r="BA1019" s="102"/>
    </row>
    <row r="1020" spans="2:53" ht="58.5" hidden="1">
      <c r="B1020" s="73" t="str">
        <f t="shared" si="718"/>
        <v>481630003100317</v>
      </c>
      <c r="C1020" s="130">
        <v>2023</v>
      </c>
      <c r="D1020" s="130">
        <v>15</v>
      </c>
      <c r="E1020" s="130">
        <v>4</v>
      </c>
      <c r="F1020" s="130">
        <v>8</v>
      </c>
      <c r="G1020" s="130">
        <v>16</v>
      </c>
      <c r="H1020" s="130">
        <v>3000</v>
      </c>
      <c r="I1020" s="130">
        <v>3100</v>
      </c>
      <c r="J1020" s="130">
        <v>317</v>
      </c>
      <c r="K1020" s="130"/>
      <c r="L1020" s="130"/>
      <c r="M1020" s="107" t="s">
        <v>333</v>
      </c>
      <c r="N1020" s="108">
        <f>+N1021</f>
        <v>0</v>
      </c>
      <c r="O1020" s="108">
        <f>+O1021</f>
        <v>0</v>
      </c>
      <c r="P1020" s="108">
        <f t="shared" si="710"/>
        <v>0</v>
      </c>
      <c r="Q1020" s="163" t="s">
        <v>46</v>
      </c>
      <c r="R1020" s="216"/>
      <c r="S1020" s="216"/>
      <c r="T1020" s="108">
        <f>+T1021</f>
        <v>0</v>
      </c>
      <c r="U1020" s="108">
        <f>+U1021</f>
        <v>0</v>
      </c>
      <c r="V1020" s="108">
        <f t="shared" ref="V1020:AC1020" si="736">+V1021</f>
        <v>0</v>
      </c>
      <c r="W1020" s="108">
        <f t="shared" si="736"/>
        <v>0</v>
      </c>
      <c r="X1020" s="108">
        <f>+X1021</f>
        <v>0</v>
      </c>
      <c r="Y1020" s="108">
        <f t="shared" si="736"/>
        <v>0</v>
      </c>
      <c r="Z1020" s="108">
        <f t="shared" si="736"/>
        <v>0</v>
      </c>
      <c r="AA1020" s="108">
        <f t="shared" si="736"/>
        <v>0</v>
      </c>
      <c r="AB1020" s="108">
        <f t="shared" si="736"/>
        <v>0</v>
      </c>
      <c r="AC1020" s="108">
        <f t="shared" si="736"/>
        <v>0</v>
      </c>
      <c r="AD1020" s="108">
        <f t="shared" ref="AD1020:AD1078" si="737">+AC1020+AB1020</f>
        <v>0</v>
      </c>
      <c r="AE1020" s="108">
        <f>+AE1021</f>
        <v>0</v>
      </c>
      <c r="AF1020" s="108">
        <f>+AF1021</f>
        <v>0</v>
      </c>
      <c r="AG1020" s="108">
        <f t="shared" si="728"/>
        <v>0</v>
      </c>
      <c r="AH1020" s="108">
        <f>+AH1021</f>
        <v>0</v>
      </c>
      <c r="AI1020" s="108">
        <f>+AI1021</f>
        <v>0</v>
      </c>
      <c r="AJ1020" s="108">
        <f t="shared" si="729"/>
        <v>0</v>
      </c>
      <c r="AK1020" s="108">
        <f>+AK1021</f>
        <v>0</v>
      </c>
      <c r="AL1020" s="108">
        <f>+AL1021</f>
        <v>0</v>
      </c>
      <c r="AM1020" s="108">
        <f t="shared" si="730"/>
        <v>0</v>
      </c>
      <c r="AN1020" s="108">
        <f>+AN1021</f>
        <v>0</v>
      </c>
      <c r="AO1020" s="108">
        <f>+AO1021</f>
        <v>0</v>
      </c>
      <c r="AP1020" s="108">
        <f t="shared" si="695"/>
        <v>0</v>
      </c>
      <c r="AQ1020" s="108">
        <f t="shared" si="719"/>
        <v>0</v>
      </c>
      <c r="AR1020" s="108">
        <f t="shared" si="719"/>
        <v>0</v>
      </c>
      <c r="AS1020" s="108">
        <f t="shared" si="731"/>
        <v>0</v>
      </c>
      <c r="AT1020" s="108"/>
      <c r="AU1020" s="108"/>
      <c r="AV1020" s="108"/>
      <c r="AW1020" s="108"/>
      <c r="AX1020" s="108"/>
      <c r="AY1020" s="108"/>
      <c r="AZ1020" s="108"/>
      <c r="BA1020" s="108"/>
    </row>
    <row r="1021" spans="2:53" ht="58.5" hidden="1">
      <c r="B1021" s="73" t="str">
        <f t="shared" si="718"/>
        <v>4816300031003171</v>
      </c>
      <c r="C1021" s="37">
        <v>2023</v>
      </c>
      <c r="D1021" s="37">
        <v>15</v>
      </c>
      <c r="E1021" s="37">
        <v>4</v>
      </c>
      <c r="F1021" s="37">
        <v>8</v>
      </c>
      <c r="G1021" s="37">
        <v>16</v>
      </c>
      <c r="H1021" s="37">
        <v>3000</v>
      </c>
      <c r="I1021" s="37">
        <v>3100</v>
      </c>
      <c r="J1021" s="37">
        <v>317</v>
      </c>
      <c r="K1021" s="112">
        <v>1</v>
      </c>
      <c r="L1021" s="112"/>
      <c r="M1021" s="113" t="s">
        <v>169</v>
      </c>
      <c r="N1021" s="114">
        <f>IFERROR(VLOOKUP($B1021,[5]MEX!$B$51:$S$1084,13,0),0)</f>
        <v>0</v>
      </c>
      <c r="O1021" s="114">
        <f>IFERROR(VLOOKUP($B1021,[5]MEX!$B$51:$S$1084,14,0),0)</f>
        <v>0</v>
      </c>
      <c r="P1021" s="114">
        <f t="shared" si="710"/>
        <v>0</v>
      </c>
      <c r="Q1021" s="158" t="s">
        <v>81</v>
      </c>
      <c r="R1021" s="116">
        <f>IFERROR(VLOOKUP($B1021,[5]MEX!$B$51:$S$1084,17,0),0)</f>
        <v>0</v>
      </c>
      <c r="S1021" s="116">
        <f>IFERROR(VLOOKUP($B1021,[5]MEX!$B$51:$S$1084,18,0),0)</f>
        <v>0</v>
      </c>
      <c r="T1021" s="114">
        <v>0</v>
      </c>
      <c r="U1021" s="114">
        <v>0</v>
      </c>
      <c r="V1021" s="114">
        <v>0</v>
      </c>
      <c r="W1021" s="114">
        <v>0</v>
      </c>
      <c r="X1021" s="114">
        <v>0</v>
      </c>
      <c r="Y1021" s="114">
        <v>0</v>
      </c>
      <c r="Z1021" s="114">
        <v>0</v>
      </c>
      <c r="AA1021" s="114">
        <v>0</v>
      </c>
      <c r="AB1021" s="114">
        <f>N1021+T1021-X1021</f>
        <v>0</v>
      </c>
      <c r="AC1021" s="114">
        <f>O1021+U1021-Y1021</f>
        <v>0</v>
      </c>
      <c r="AD1021" s="114">
        <f t="shared" si="737"/>
        <v>0</v>
      </c>
      <c r="AE1021" s="114">
        <v>0</v>
      </c>
      <c r="AF1021" s="114">
        <v>0</v>
      </c>
      <c r="AG1021" s="114">
        <f t="shared" si="728"/>
        <v>0</v>
      </c>
      <c r="AH1021" s="114">
        <v>0</v>
      </c>
      <c r="AI1021" s="114">
        <v>0</v>
      </c>
      <c r="AJ1021" s="114">
        <f t="shared" si="729"/>
        <v>0</v>
      </c>
      <c r="AK1021" s="114">
        <v>0</v>
      </c>
      <c r="AL1021" s="114">
        <v>0</v>
      </c>
      <c r="AM1021" s="114">
        <f t="shared" si="730"/>
        <v>0</v>
      </c>
      <c r="AN1021" s="114">
        <v>0</v>
      </c>
      <c r="AO1021" s="114">
        <v>0</v>
      </c>
      <c r="AP1021" s="114">
        <f t="shared" si="695"/>
        <v>0</v>
      </c>
      <c r="AQ1021" s="114">
        <f t="shared" si="719"/>
        <v>0</v>
      </c>
      <c r="AR1021" s="114">
        <f t="shared" si="719"/>
        <v>0</v>
      </c>
      <c r="AS1021" s="114">
        <f t="shared" si="731"/>
        <v>0</v>
      </c>
      <c r="AT1021" s="114">
        <f t="shared" si="701"/>
        <v>0</v>
      </c>
      <c r="AU1021" s="114">
        <f t="shared" si="701"/>
        <v>0</v>
      </c>
      <c r="AV1021" s="114">
        <v>0</v>
      </c>
      <c r="AW1021" s="114">
        <v>0</v>
      </c>
      <c r="AX1021" s="114">
        <v>0</v>
      </c>
      <c r="AY1021" s="114">
        <v>0</v>
      </c>
      <c r="AZ1021" s="114">
        <f t="shared" si="696"/>
        <v>0</v>
      </c>
      <c r="BA1021" s="114">
        <f t="shared" si="696"/>
        <v>0</v>
      </c>
    </row>
    <row r="1022" spans="2:53" ht="29.25" hidden="1">
      <c r="B1022" s="73" t="str">
        <f t="shared" si="718"/>
        <v>481630003100319</v>
      </c>
      <c r="C1022" s="130">
        <v>2023</v>
      </c>
      <c r="D1022" s="130">
        <v>15</v>
      </c>
      <c r="E1022" s="130">
        <v>4</v>
      </c>
      <c r="F1022" s="130">
        <v>8</v>
      </c>
      <c r="G1022" s="130">
        <v>16</v>
      </c>
      <c r="H1022" s="130">
        <v>3000</v>
      </c>
      <c r="I1022" s="130">
        <v>3100</v>
      </c>
      <c r="J1022" s="130">
        <v>319</v>
      </c>
      <c r="K1022" s="130"/>
      <c r="L1022" s="130"/>
      <c r="M1022" s="199" t="s">
        <v>526</v>
      </c>
      <c r="N1022" s="200">
        <f>+N1023</f>
        <v>0</v>
      </c>
      <c r="O1022" s="200">
        <f>+O1023</f>
        <v>0</v>
      </c>
      <c r="P1022" s="200">
        <f t="shared" si="710"/>
        <v>0</v>
      </c>
      <c r="Q1022" s="163" t="s">
        <v>46</v>
      </c>
      <c r="R1022" s="216"/>
      <c r="S1022" s="216"/>
      <c r="T1022" s="200">
        <f>+T1023</f>
        <v>0</v>
      </c>
      <c r="U1022" s="200">
        <f t="shared" ref="U1022:AC1022" si="738">+U1023</f>
        <v>0</v>
      </c>
      <c r="V1022" s="200">
        <f t="shared" si="738"/>
        <v>0</v>
      </c>
      <c r="W1022" s="200">
        <f t="shared" si="738"/>
        <v>0</v>
      </c>
      <c r="X1022" s="200">
        <f>+X1023</f>
        <v>0</v>
      </c>
      <c r="Y1022" s="200">
        <f t="shared" si="738"/>
        <v>0</v>
      </c>
      <c r="Z1022" s="200">
        <f t="shared" si="738"/>
        <v>0</v>
      </c>
      <c r="AA1022" s="200">
        <f t="shared" si="738"/>
        <v>0</v>
      </c>
      <c r="AB1022" s="200">
        <f t="shared" si="738"/>
        <v>0</v>
      </c>
      <c r="AC1022" s="200">
        <f t="shared" si="738"/>
        <v>0</v>
      </c>
      <c r="AD1022" s="200">
        <f t="shared" si="737"/>
        <v>0</v>
      </c>
      <c r="AE1022" s="200">
        <f>+AE1023</f>
        <v>0</v>
      </c>
      <c r="AF1022" s="200">
        <f>+AF1023</f>
        <v>0</v>
      </c>
      <c r="AG1022" s="200">
        <f t="shared" si="728"/>
        <v>0</v>
      </c>
      <c r="AH1022" s="200">
        <f>+AH1023</f>
        <v>0</v>
      </c>
      <c r="AI1022" s="200">
        <f>+AI1023</f>
        <v>0</v>
      </c>
      <c r="AJ1022" s="200">
        <f t="shared" si="729"/>
        <v>0</v>
      </c>
      <c r="AK1022" s="200">
        <f>+AK1023</f>
        <v>0</v>
      </c>
      <c r="AL1022" s="200">
        <f>+AL1023</f>
        <v>0</v>
      </c>
      <c r="AM1022" s="200">
        <f t="shared" si="730"/>
        <v>0</v>
      </c>
      <c r="AN1022" s="200">
        <f>+AN1023</f>
        <v>0</v>
      </c>
      <c r="AO1022" s="200">
        <f>+AO1023</f>
        <v>0</v>
      </c>
      <c r="AP1022" s="200">
        <f t="shared" si="695"/>
        <v>0</v>
      </c>
      <c r="AQ1022" s="200">
        <f t="shared" si="719"/>
        <v>0</v>
      </c>
      <c r="AR1022" s="200">
        <f t="shared" si="719"/>
        <v>0</v>
      </c>
      <c r="AS1022" s="200">
        <f t="shared" si="731"/>
        <v>0</v>
      </c>
      <c r="AT1022" s="200"/>
      <c r="AU1022" s="200"/>
      <c r="AV1022" s="200"/>
      <c r="AW1022" s="200"/>
      <c r="AX1022" s="200"/>
      <c r="AY1022" s="200"/>
      <c r="AZ1022" s="200"/>
      <c r="BA1022" s="200"/>
    </row>
    <row r="1023" spans="2:53" ht="29.25" hidden="1">
      <c r="B1023" s="73" t="str">
        <f t="shared" si="718"/>
        <v>4816300031003191</v>
      </c>
      <c r="C1023" s="37">
        <v>2023</v>
      </c>
      <c r="D1023" s="37">
        <v>15</v>
      </c>
      <c r="E1023" s="37">
        <v>4</v>
      </c>
      <c r="F1023" s="37">
        <v>8</v>
      </c>
      <c r="G1023" s="37">
        <v>16</v>
      </c>
      <c r="H1023" s="37">
        <v>3000</v>
      </c>
      <c r="I1023" s="37">
        <v>3100</v>
      </c>
      <c r="J1023" s="37">
        <v>319</v>
      </c>
      <c r="K1023" s="112">
        <v>1</v>
      </c>
      <c r="L1023" s="112"/>
      <c r="M1023" s="113" t="s">
        <v>171</v>
      </c>
      <c r="N1023" s="114">
        <f>IFERROR(VLOOKUP($B1023,[5]MEX!$B$51:$S$1084,13,0),0)</f>
        <v>0</v>
      </c>
      <c r="O1023" s="114">
        <f>IFERROR(VLOOKUP($B1023,[5]MEX!$B$51:$S$1084,14,0),0)</f>
        <v>0</v>
      </c>
      <c r="P1023" s="114">
        <f t="shared" si="710"/>
        <v>0</v>
      </c>
      <c r="Q1023" s="158" t="s">
        <v>81</v>
      </c>
      <c r="R1023" s="116">
        <f>IFERROR(VLOOKUP($B1023,[5]MEX!$B$51:$S$1084,17,0),0)</f>
        <v>0</v>
      </c>
      <c r="S1023" s="116">
        <f>IFERROR(VLOOKUP($B1023,[5]MEX!$B$51:$S$1084,18,0),0)</f>
        <v>0</v>
      </c>
      <c r="T1023" s="114">
        <v>0</v>
      </c>
      <c r="U1023" s="114">
        <v>0</v>
      </c>
      <c r="V1023" s="114">
        <v>0</v>
      </c>
      <c r="W1023" s="114">
        <v>0</v>
      </c>
      <c r="X1023" s="114">
        <v>0</v>
      </c>
      <c r="Y1023" s="114">
        <v>0</v>
      </c>
      <c r="Z1023" s="114">
        <v>0</v>
      </c>
      <c r="AA1023" s="114">
        <v>0</v>
      </c>
      <c r="AB1023" s="114">
        <f>N1023+T1023-X1023</f>
        <v>0</v>
      </c>
      <c r="AC1023" s="114">
        <f>O1023+U1023-Y1023</f>
        <v>0</v>
      </c>
      <c r="AD1023" s="114">
        <f t="shared" si="737"/>
        <v>0</v>
      </c>
      <c r="AE1023" s="114">
        <v>0</v>
      </c>
      <c r="AF1023" s="114">
        <v>0</v>
      </c>
      <c r="AG1023" s="114">
        <f t="shared" si="728"/>
        <v>0</v>
      </c>
      <c r="AH1023" s="114">
        <v>0</v>
      </c>
      <c r="AI1023" s="114">
        <v>0</v>
      </c>
      <c r="AJ1023" s="114">
        <f t="shared" si="729"/>
        <v>0</v>
      </c>
      <c r="AK1023" s="114">
        <v>0</v>
      </c>
      <c r="AL1023" s="114">
        <v>0</v>
      </c>
      <c r="AM1023" s="114">
        <f t="shared" si="730"/>
        <v>0</v>
      </c>
      <c r="AN1023" s="114">
        <v>0</v>
      </c>
      <c r="AO1023" s="114">
        <v>0</v>
      </c>
      <c r="AP1023" s="114">
        <f t="shared" si="695"/>
        <v>0</v>
      </c>
      <c r="AQ1023" s="114">
        <f t="shared" ref="AQ1023:AR1045" si="739">AB1023-AE1023-AH1023-AK1023-AN1023</f>
        <v>0</v>
      </c>
      <c r="AR1023" s="114">
        <f t="shared" si="739"/>
        <v>0</v>
      </c>
      <c r="AS1023" s="114">
        <f t="shared" si="731"/>
        <v>0</v>
      </c>
      <c r="AT1023" s="114">
        <f t="shared" si="701"/>
        <v>0</v>
      </c>
      <c r="AU1023" s="114">
        <f t="shared" si="701"/>
        <v>0</v>
      </c>
      <c r="AV1023" s="114">
        <v>0</v>
      </c>
      <c r="AW1023" s="114">
        <v>0</v>
      </c>
      <c r="AX1023" s="114">
        <v>0</v>
      </c>
      <c r="AY1023" s="114">
        <v>0</v>
      </c>
      <c r="AZ1023" s="114">
        <f t="shared" ref="AZ1023:BA1086" si="740">AT1023-AV1023-AX1023</f>
        <v>0</v>
      </c>
      <c r="BA1023" s="114">
        <f t="shared" si="740"/>
        <v>0</v>
      </c>
    </row>
    <row r="1024" spans="2:53" ht="58.5" hidden="1">
      <c r="B1024" s="73" t="str">
        <f t="shared" si="718"/>
        <v>481630003300</v>
      </c>
      <c r="C1024" s="127">
        <v>2023</v>
      </c>
      <c r="D1024" s="127">
        <v>15</v>
      </c>
      <c r="E1024" s="127">
        <v>4</v>
      </c>
      <c r="F1024" s="127">
        <v>8</v>
      </c>
      <c r="G1024" s="127">
        <v>16</v>
      </c>
      <c r="H1024" s="127">
        <v>3000</v>
      </c>
      <c r="I1024" s="127">
        <v>3300</v>
      </c>
      <c r="J1024" s="127"/>
      <c r="K1024" s="127"/>
      <c r="L1024" s="127"/>
      <c r="M1024" s="101" t="s">
        <v>73</v>
      </c>
      <c r="N1024" s="102">
        <f>+N1025</f>
        <v>0</v>
      </c>
      <c r="O1024" s="102">
        <f>+O1025</f>
        <v>0</v>
      </c>
      <c r="P1024" s="102">
        <f t="shared" si="710"/>
        <v>0</v>
      </c>
      <c r="Q1024" s="161" t="s">
        <v>46</v>
      </c>
      <c r="R1024" s="215"/>
      <c r="S1024" s="215"/>
      <c r="T1024" s="102">
        <f>T1025</f>
        <v>0</v>
      </c>
      <c r="U1024" s="102">
        <f t="shared" ref="U1024:AO1024" si="741">U1025</f>
        <v>0</v>
      </c>
      <c r="V1024" s="102">
        <f t="shared" si="741"/>
        <v>0</v>
      </c>
      <c r="W1024" s="102">
        <f t="shared" si="741"/>
        <v>0</v>
      </c>
      <c r="X1024" s="102">
        <f t="shared" si="741"/>
        <v>0</v>
      </c>
      <c r="Y1024" s="102">
        <f t="shared" si="741"/>
        <v>0</v>
      </c>
      <c r="Z1024" s="102">
        <f t="shared" si="741"/>
        <v>0</v>
      </c>
      <c r="AA1024" s="102">
        <f t="shared" si="741"/>
        <v>0</v>
      </c>
      <c r="AB1024" s="102">
        <f t="shared" si="741"/>
        <v>0</v>
      </c>
      <c r="AC1024" s="102">
        <f t="shared" si="741"/>
        <v>0</v>
      </c>
      <c r="AD1024" s="102">
        <f t="shared" si="741"/>
        <v>0</v>
      </c>
      <c r="AE1024" s="102">
        <f t="shared" si="741"/>
        <v>0</v>
      </c>
      <c r="AF1024" s="102">
        <f t="shared" si="741"/>
        <v>0</v>
      </c>
      <c r="AG1024" s="102">
        <f t="shared" si="728"/>
        <v>0</v>
      </c>
      <c r="AH1024" s="102">
        <f t="shared" si="741"/>
        <v>0</v>
      </c>
      <c r="AI1024" s="102">
        <f t="shared" si="741"/>
        <v>0</v>
      </c>
      <c r="AJ1024" s="102">
        <f t="shared" si="729"/>
        <v>0</v>
      </c>
      <c r="AK1024" s="102">
        <f t="shared" si="741"/>
        <v>0</v>
      </c>
      <c r="AL1024" s="102">
        <f t="shared" si="741"/>
        <v>0</v>
      </c>
      <c r="AM1024" s="102">
        <f t="shared" si="730"/>
        <v>0</v>
      </c>
      <c r="AN1024" s="102">
        <f t="shared" si="741"/>
        <v>0</v>
      </c>
      <c r="AO1024" s="102">
        <f t="shared" si="741"/>
        <v>0</v>
      </c>
      <c r="AP1024" s="102">
        <f t="shared" ref="AP1024:AP1087" si="742">+AO1024+AN1024</f>
        <v>0</v>
      </c>
      <c r="AQ1024" s="102">
        <f t="shared" si="739"/>
        <v>0</v>
      </c>
      <c r="AR1024" s="102">
        <f t="shared" si="739"/>
        <v>0</v>
      </c>
      <c r="AS1024" s="102">
        <f t="shared" si="731"/>
        <v>0</v>
      </c>
      <c r="AT1024" s="102"/>
      <c r="AU1024" s="102"/>
      <c r="AV1024" s="102"/>
      <c r="AW1024" s="102"/>
      <c r="AX1024" s="102"/>
      <c r="AY1024" s="102"/>
      <c r="AZ1024" s="102"/>
      <c r="BA1024" s="102"/>
    </row>
    <row r="1025" spans="2:53" ht="58.5" hidden="1">
      <c r="B1025" s="73" t="str">
        <f t="shared" si="718"/>
        <v>481630003300333</v>
      </c>
      <c r="C1025" s="130">
        <v>2023</v>
      </c>
      <c r="D1025" s="130">
        <v>15</v>
      </c>
      <c r="E1025" s="130">
        <v>4</v>
      </c>
      <c r="F1025" s="130">
        <v>8</v>
      </c>
      <c r="G1025" s="130">
        <v>16</v>
      </c>
      <c r="H1025" s="130">
        <v>3000</v>
      </c>
      <c r="I1025" s="130">
        <v>3300</v>
      </c>
      <c r="J1025" s="130">
        <v>333</v>
      </c>
      <c r="K1025" s="130"/>
      <c r="L1025" s="130"/>
      <c r="M1025" s="107" t="s">
        <v>175</v>
      </c>
      <c r="N1025" s="108">
        <f>+N1026+N1027</f>
        <v>0</v>
      </c>
      <c r="O1025" s="108">
        <f>+O1026+O1027</f>
        <v>0</v>
      </c>
      <c r="P1025" s="108">
        <f t="shared" si="710"/>
        <v>0</v>
      </c>
      <c r="Q1025" s="163" t="s">
        <v>46</v>
      </c>
      <c r="R1025" s="216"/>
      <c r="S1025" s="216"/>
      <c r="T1025" s="108">
        <f>SUM(T1026:T1027)</f>
        <v>0</v>
      </c>
      <c r="U1025" s="108">
        <f t="shared" ref="U1025:AO1025" si="743">SUM(U1026:U1027)</f>
        <v>0</v>
      </c>
      <c r="V1025" s="108">
        <f t="shared" si="743"/>
        <v>0</v>
      </c>
      <c r="W1025" s="108">
        <f t="shared" si="743"/>
        <v>0</v>
      </c>
      <c r="X1025" s="108">
        <f t="shared" si="743"/>
        <v>0</v>
      </c>
      <c r="Y1025" s="108">
        <f t="shared" si="743"/>
        <v>0</v>
      </c>
      <c r="Z1025" s="108">
        <f t="shared" si="743"/>
        <v>0</v>
      </c>
      <c r="AA1025" s="108">
        <f t="shared" si="743"/>
        <v>0</v>
      </c>
      <c r="AB1025" s="108">
        <f t="shared" si="743"/>
        <v>0</v>
      </c>
      <c r="AC1025" s="108">
        <f t="shared" si="743"/>
        <v>0</v>
      </c>
      <c r="AD1025" s="108">
        <f t="shared" si="743"/>
        <v>0</v>
      </c>
      <c r="AE1025" s="108">
        <f t="shared" si="743"/>
        <v>0</v>
      </c>
      <c r="AF1025" s="108">
        <f t="shared" si="743"/>
        <v>0</v>
      </c>
      <c r="AG1025" s="108">
        <f t="shared" si="728"/>
        <v>0</v>
      </c>
      <c r="AH1025" s="108">
        <f t="shared" si="743"/>
        <v>0</v>
      </c>
      <c r="AI1025" s="108">
        <f t="shared" si="743"/>
        <v>0</v>
      </c>
      <c r="AJ1025" s="108">
        <f t="shared" si="729"/>
        <v>0</v>
      </c>
      <c r="AK1025" s="108">
        <f t="shared" si="743"/>
        <v>0</v>
      </c>
      <c r="AL1025" s="108">
        <f t="shared" si="743"/>
        <v>0</v>
      </c>
      <c r="AM1025" s="108">
        <f t="shared" si="730"/>
        <v>0</v>
      </c>
      <c r="AN1025" s="108">
        <f t="shared" si="743"/>
        <v>0</v>
      </c>
      <c r="AO1025" s="108">
        <f t="shared" si="743"/>
        <v>0</v>
      </c>
      <c r="AP1025" s="108">
        <f t="shared" si="742"/>
        <v>0</v>
      </c>
      <c r="AQ1025" s="108">
        <f t="shared" si="739"/>
        <v>0</v>
      </c>
      <c r="AR1025" s="108">
        <f t="shared" si="739"/>
        <v>0</v>
      </c>
      <c r="AS1025" s="108">
        <f t="shared" si="731"/>
        <v>0</v>
      </c>
      <c r="AT1025" s="108"/>
      <c r="AU1025" s="108"/>
      <c r="AV1025" s="108"/>
      <c r="AW1025" s="108"/>
      <c r="AX1025" s="108"/>
      <c r="AY1025" s="108"/>
      <c r="AZ1025" s="108"/>
      <c r="BA1025" s="108"/>
    </row>
    <row r="1026" spans="2:53" ht="58.5" hidden="1">
      <c r="B1026" s="73" t="str">
        <f t="shared" si="718"/>
        <v>4816300033003331</v>
      </c>
      <c r="C1026" s="37">
        <v>2023</v>
      </c>
      <c r="D1026" s="37">
        <v>15</v>
      </c>
      <c r="E1026" s="37">
        <v>4</v>
      </c>
      <c r="F1026" s="37">
        <v>8</v>
      </c>
      <c r="G1026" s="37">
        <v>16</v>
      </c>
      <c r="H1026" s="37">
        <v>3000</v>
      </c>
      <c r="I1026" s="37">
        <v>3300</v>
      </c>
      <c r="J1026" s="37">
        <v>333</v>
      </c>
      <c r="K1026" s="112">
        <v>1</v>
      </c>
      <c r="L1026" s="112"/>
      <c r="M1026" s="113" t="s">
        <v>684</v>
      </c>
      <c r="N1026" s="114">
        <f>IFERROR(VLOOKUP($B1026,[5]MEX!$B$51:$S$1084,13,0),0)</f>
        <v>0</v>
      </c>
      <c r="O1026" s="114">
        <f>IFERROR(VLOOKUP($B1026,[5]MEX!$B$51:$S$1084,14,0),0)</f>
        <v>0</v>
      </c>
      <c r="P1026" s="114">
        <f t="shared" si="710"/>
        <v>0</v>
      </c>
      <c r="Q1026" s="158" t="s">
        <v>81</v>
      </c>
      <c r="R1026" s="116">
        <f>IFERROR(VLOOKUP($B1026,[5]MEX!$B$51:$S$1084,17,0),0)</f>
        <v>0</v>
      </c>
      <c r="S1026" s="116">
        <f>IFERROR(VLOOKUP($B1026,[5]MEX!$B$51:$S$1084,18,0),0)</f>
        <v>0</v>
      </c>
      <c r="T1026" s="114">
        <v>0</v>
      </c>
      <c r="U1026" s="114">
        <v>0</v>
      </c>
      <c r="V1026" s="114">
        <v>0</v>
      </c>
      <c r="W1026" s="114">
        <v>0</v>
      </c>
      <c r="X1026" s="114">
        <v>0</v>
      </c>
      <c r="Y1026" s="114">
        <v>0</v>
      </c>
      <c r="Z1026" s="114">
        <v>0</v>
      </c>
      <c r="AA1026" s="114">
        <v>0</v>
      </c>
      <c r="AB1026" s="114">
        <f>N1026+T1026-X1026</f>
        <v>0</v>
      </c>
      <c r="AC1026" s="114">
        <f>O1026+U1026-Y1026</f>
        <v>0</v>
      </c>
      <c r="AD1026" s="114">
        <f t="shared" si="737"/>
        <v>0</v>
      </c>
      <c r="AE1026" s="114">
        <v>0</v>
      </c>
      <c r="AF1026" s="114">
        <v>0</v>
      </c>
      <c r="AG1026" s="114">
        <f t="shared" si="728"/>
        <v>0</v>
      </c>
      <c r="AH1026" s="114">
        <v>0</v>
      </c>
      <c r="AI1026" s="114">
        <v>0</v>
      </c>
      <c r="AJ1026" s="114">
        <f t="shared" si="729"/>
        <v>0</v>
      </c>
      <c r="AK1026" s="114">
        <v>0</v>
      </c>
      <c r="AL1026" s="114">
        <v>0</v>
      </c>
      <c r="AM1026" s="114">
        <f t="shared" si="730"/>
        <v>0</v>
      </c>
      <c r="AN1026" s="114">
        <v>0</v>
      </c>
      <c r="AO1026" s="114">
        <v>0</v>
      </c>
      <c r="AP1026" s="114">
        <f t="shared" si="742"/>
        <v>0</v>
      </c>
      <c r="AQ1026" s="114">
        <f t="shared" si="739"/>
        <v>0</v>
      </c>
      <c r="AR1026" s="114">
        <f t="shared" si="739"/>
        <v>0</v>
      </c>
      <c r="AS1026" s="114">
        <f t="shared" si="731"/>
        <v>0</v>
      </c>
      <c r="AT1026" s="114">
        <f t="shared" si="701"/>
        <v>0</v>
      </c>
      <c r="AU1026" s="114">
        <f t="shared" si="701"/>
        <v>0</v>
      </c>
      <c r="AV1026" s="114">
        <v>0</v>
      </c>
      <c r="AW1026" s="114">
        <v>0</v>
      </c>
      <c r="AX1026" s="114">
        <v>0</v>
      </c>
      <c r="AY1026" s="114">
        <v>0</v>
      </c>
      <c r="AZ1026" s="114">
        <f t="shared" si="740"/>
        <v>0</v>
      </c>
      <c r="BA1026" s="114">
        <f t="shared" si="740"/>
        <v>0</v>
      </c>
    </row>
    <row r="1027" spans="2:53" ht="29.25" hidden="1">
      <c r="B1027" s="73" t="str">
        <f t="shared" si="718"/>
        <v>4816300033003332</v>
      </c>
      <c r="C1027" s="37">
        <v>2023</v>
      </c>
      <c r="D1027" s="37">
        <v>15</v>
      </c>
      <c r="E1027" s="37">
        <v>4</v>
      </c>
      <c r="F1027" s="37">
        <v>8</v>
      </c>
      <c r="G1027" s="37">
        <v>16</v>
      </c>
      <c r="H1027" s="37">
        <v>3000</v>
      </c>
      <c r="I1027" s="37">
        <v>3300</v>
      </c>
      <c r="J1027" s="37">
        <v>333</v>
      </c>
      <c r="K1027" s="112">
        <v>2</v>
      </c>
      <c r="L1027" s="112"/>
      <c r="M1027" s="113" t="s">
        <v>335</v>
      </c>
      <c r="N1027" s="114">
        <f>IFERROR(VLOOKUP($B1027,[5]MEX!$B$51:$S$1084,13,0),0)</f>
        <v>0</v>
      </c>
      <c r="O1027" s="114">
        <f>IFERROR(VLOOKUP($B1027,[5]MEX!$B$51:$S$1084,14,0),0)</f>
        <v>0</v>
      </c>
      <c r="P1027" s="114">
        <f t="shared" si="710"/>
        <v>0</v>
      </c>
      <c r="Q1027" s="158" t="s">
        <v>81</v>
      </c>
      <c r="R1027" s="116">
        <f>IFERROR(VLOOKUP($B1027,[5]MEX!$B$51:$S$1084,17,0),0)</f>
        <v>0</v>
      </c>
      <c r="S1027" s="116">
        <f>IFERROR(VLOOKUP($B1027,[5]MEX!$B$51:$S$1084,18,0),0)</f>
        <v>0</v>
      </c>
      <c r="T1027" s="114">
        <v>0</v>
      </c>
      <c r="U1027" s="114">
        <v>0</v>
      </c>
      <c r="V1027" s="114">
        <v>0</v>
      </c>
      <c r="W1027" s="114">
        <v>0</v>
      </c>
      <c r="X1027" s="114">
        <v>0</v>
      </c>
      <c r="Y1027" s="114">
        <v>0</v>
      </c>
      <c r="Z1027" s="114">
        <v>0</v>
      </c>
      <c r="AA1027" s="114">
        <v>0</v>
      </c>
      <c r="AB1027" s="114">
        <f>N1027+T1027-X1027</f>
        <v>0</v>
      </c>
      <c r="AC1027" s="114">
        <f>O1027+U1027-Y1027</f>
        <v>0</v>
      </c>
      <c r="AD1027" s="114">
        <f t="shared" si="737"/>
        <v>0</v>
      </c>
      <c r="AE1027" s="114">
        <v>0</v>
      </c>
      <c r="AF1027" s="114">
        <v>0</v>
      </c>
      <c r="AG1027" s="114">
        <f t="shared" si="728"/>
        <v>0</v>
      </c>
      <c r="AH1027" s="114">
        <v>0</v>
      </c>
      <c r="AI1027" s="114">
        <v>0</v>
      </c>
      <c r="AJ1027" s="114">
        <f t="shared" si="729"/>
        <v>0</v>
      </c>
      <c r="AK1027" s="114">
        <v>0</v>
      </c>
      <c r="AL1027" s="114">
        <v>0</v>
      </c>
      <c r="AM1027" s="114">
        <f t="shared" si="730"/>
        <v>0</v>
      </c>
      <c r="AN1027" s="114">
        <v>0</v>
      </c>
      <c r="AO1027" s="114">
        <v>0</v>
      </c>
      <c r="AP1027" s="114">
        <f t="shared" si="742"/>
        <v>0</v>
      </c>
      <c r="AQ1027" s="114">
        <f t="shared" si="739"/>
        <v>0</v>
      </c>
      <c r="AR1027" s="114">
        <f t="shared" si="739"/>
        <v>0</v>
      </c>
      <c r="AS1027" s="114">
        <f t="shared" si="731"/>
        <v>0</v>
      </c>
      <c r="AT1027" s="114">
        <f t="shared" si="701"/>
        <v>0</v>
      </c>
      <c r="AU1027" s="114">
        <f t="shared" si="701"/>
        <v>0</v>
      </c>
      <c r="AV1027" s="114">
        <v>0</v>
      </c>
      <c r="AW1027" s="114">
        <v>0</v>
      </c>
      <c r="AX1027" s="114">
        <v>0</v>
      </c>
      <c r="AY1027" s="114">
        <v>0</v>
      </c>
      <c r="AZ1027" s="114">
        <f t="shared" si="740"/>
        <v>0</v>
      </c>
      <c r="BA1027" s="114">
        <f t="shared" si="740"/>
        <v>0</v>
      </c>
    </row>
    <row r="1028" spans="2:53" ht="29.25" hidden="1">
      <c r="B1028" s="73" t="str">
        <f t="shared" si="718"/>
        <v>481630003600</v>
      </c>
      <c r="C1028" s="127">
        <v>2023</v>
      </c>
      <c r="D1028" s="127">
        <v>15</v>
      </c>
      <c r="E1028" s="127">
        <v>4</v>
      </c>
      <c r="F1028" s="127">
        <v>8</v>
      </c>
      <c r="G1028" s="127">
        <v>16</v>
      </c>
      <c r="H1028" s="127">
        <v>3000</v>
      </c>
      <c r="I1028" s="127">
        <v>3600</v>
      </c>
      <c r="J1028" s="127"/>
      <c r="K1028" s="127"/>
      <c r="L1028" s="127"/>
      <c r="M1028" s="101" t="s">
        <v>285</v>
      </c>
      <c r="N1028" s="102">
        <f>+N1029</f>
        <v>0</v>
      </c>
      <c r="O1028" s="102">
        <f>+O1029</f>
        <v>0</v>
      </c>
      <c r="P1028" s="102">
        <f t="shared" si="710"/>
        <v>0</v>
      </c>
      <c r="Q1028" s="161" t="s">
        <v>46</v>
      </c>
      <c r="R1028" s="215"/>
      <c r="S1028" s="215"/>
      <c r="T1028" s="102">
        <f>T1029</f>
        <v>0</v>
      </c>
      <c r="U1028" s="102">
        <f t="shared" ref="U1028:AO1029" si="744">U1029</f>
        <v>0</v>
      </c>
      <c r="V1028" s="102">
        <f t="shared" si="744"/>
        <v>0</v>
      </c>
      <c r="W1028" s="102">
        <f t="shared" si="744"/>
        <v>0</v>
      </c>
      <c r="X1028" s="102">
        <f>X1029</f>
        <v>0</v>
      </c>
      <c r="Y1028" s="102">
        <f t="shared" si="744"/>
        <v>0</v>
      </c>
      <c r="Z1028" s="102">
        <f t="shared" si="744"/>
        <v>0</v>
      </c>
      <c r="AA1028" s="102">
        <f t="shared" si="744"/>
        <v>0</v>
      </c>
      <c r="AB1028" s="102">
        <f t="shared" si="744"/>
        <v>0</v>
      </c>
      <c r="AC1028" s="102">
        <f t="shared" si="744"/>
        <v>0</v>
      </c>
      <c r="AD1028" s="102">
        <f t="shared" si="744"/>
        <v>0</v>
      </c>
      <c r="AE1028" s="102">
        <f t="shared" si="744"/>
        <v>0</v>
      </c>
      <c r="AF1028" s="102">
        <f t="shared" si="744"/>
        <v>0</v>
      </c>
      <c r="AG1028" s="102">
        <f t="shared" si="728"/>
        <v>0</v>
      </c>
      <c r="AH1028" s="102">
        <f t="shared" si="744"/>
        <v>0</v>
      </c>
      <c r="AI1028" s="102">
        <f t="shared" si="744"/>
        <v>0</v>
      </c>
      <c r="AJ1028" s="102">
        <f t="shared" si="729"/>
        <v>0</v>
      </c>
      <c r="AK1028" s="102">
        <f t="shared" si="744"/>
        <v>0</v>
      </c>
      <c r="AL1028" s="102">
        <f t="shared" si="744"/>
        <v>0</v>
      </c>
      <c r="AM1028" s="102">
        <f t="shared" si="730"/>
        <v>0</v>
      </c>
      <c r="AN1028" s="102">
        <f t="shared" si="744"/>
        <v>0</v>
      </c>
      <c r="AO1028" s="102">
        <f t="shared" si="744"/>
        <v>0</v>
      </c>
      <c r="AP1028" s="102">
        <f t="shared" si="742"/>
        <v>0</v>
      </c>
      <c r="AQ1028" s="102">
        <f t="shared" si="739"/>
        <v>0</v>
      </c>
      <c r="AR1028" s="102">
        <f t="shared" si="739"/>
        <v>0</v>
      </c>
      <c r="AS1028" s="102">
        <f t="shared" si="731"/>
        <v>0</v>
      </c>
      <c r="AT1028" s="102"/>
      <c r="AU1028" s="102"/>
      <c r="AV1028" s="102"/>
      <c r="AW1028" s="102"/>
      <c r="AX1028" s="102"/>
      <c r="AY1028" s="102"/>
      <c r="AZ1028" s="102"/>
      <c r="BA1028" s="102"/>
    </row>
    <row r="1029" spans="2:53" ht="87.75" hidden="1">
      <c r="B1029" s="73" t="str">
        <f t="shared" si="718"/>
        <v>481630003600361</v>
      </c>
      <c r="C1029" s="130">
        <v>2023</v>
      </c>
      <c r="D1029" s="130">
        <v>15</v>
      </c>
      <c r="E1029" s="130">
        <v>4</v>
      </c>
      <c r="F1029" s="130">
        <v>8</v>
      </c>
      <c r="G1029" s="130">
        <v>16</v>
      </c>
      <c r="H1029" s="130">
        <v>3000</v>
      </c>
      <c r="I1029" s="130">
        <v>3600</v>
      </c>
      <c r="J1029" s="130">
        <v>361</v>
      </c>
      <c r="K1029" s="130"/>
      <c r="L1029" s="130"/>
      <c r="M1029" s="107" t="s">
        <v>286</v>
      </c>
      <c r="N1029" s="108">
        <f>+N1030</f>
        <v>0</v>
      </c>
      <c r="O1029" s="108">
        <f>+O1030</f>
        <v>0</v>
      </c>
      <c r="P1029" s="108">
        <f t="shared" si="710"/>
        <v>0</v>
      </c>
      <c r="Q1029" s="163" t="s">
        <v>46</v>
      </c>
      <c r="R1029" s="216"/>
      <c r="S1029" s="216"/>
      <c r="T1029" s="108">
        <f>T1030</f>
        <v>0</v>
      </c>
      <c r="U1029" s="108">
        <f t="shared" si="744"/>
        <v>0</v>
      </c>
      <c r="V1029" s="108">
        <f t="shared" si="744"/>
        <v>0</v>
      </c>
      <c r="W1029" s="108">
        <f t="shared" si="744"/>
        <v>0</v>
      </c>
      <c r="X1029" s="108">
        <f>X1030</f>
        <v>0</v>
      </c>
      <c r="Y1029" s="108">
        <f t="shared" si="744"/>
        <v>0</v>
      </c>
      <c r="Z1029" s="108">
        <f t="shared" si="744"/>
        <v>0</v>
      </c>
      <c r="AA1029" s="108">
        <f t="shared" si="744"/>
        <v>0</v>
      </c>
      <c r="AB1029" s="108">
        <f t="shared" si="744"/>
        <v>0</v>
      </c>
      <c r="AC1029" s="108">
        <f t="shared" si="744"/>
        <v>0</v>
      </c>
      <c r="AD1029" s="108">
        <f t="shared" si="744"/>
        <v>0</v>
      </c>
      <c r="AE1029" s="108">
        <f t="shared" si="744"/>
        <v>0</v>
      </c>
      <c r="AF1029" s="108">
        <f t="shared" si="744"/>
        <v>0</v>
      </c>
      <c r="AG1029" s="108">
        <f t="shared" si="728"/>
        <v>0</v>
      </c>
      <c r="AH1029" s="108">
        <f t="shared" si="744"/>
        <v>0</v>
      </c>
      <c r="AI1029" s="108">
        <f t="shared" si="744"/>
        <v>0</v>
      </c>
      <c r="AJ1029" s="108">
        <f t="shared" si="729"/>
        <v>0</v>
      </c>
      <c r="AK1029" s="108">
        <f t="shared" si="744"/>
        <v>0</v>
      </c>
      <c r="AL1029" s="108">
        <f t="shared" si="744"/>
        <v>0</v>
      </c>
      <c r="AM1029" s="108">
        <f t="shared" si="730"/>
        <v>0</v>
      </c>
      <c r="AN1029" s="108">
        <f t="shared" si="744"/>
        <v>0</v>
      </c>
      <c r="AO1029" s="108">
        <f t="shared" si="744"/>
        <v>0</v>
      </c>
      <c r="AP1029" s="108">
        <f t="shared" si="742"/>
        <v>0</v>
      </c>
      <c r="AQ1029" s="108">
        <f t="shared" si="739"/>
        <v>0</v>
      </c>
      <c r="AR1029" s="108">
        <f t="shared" si="739"/>
        <v>0</v>
      </c>
      <c r="AS1029" s="108">
        <f t="shared" si="731"/>
        <v>0</v>
      </c>
      <c r="AT1029" s="108"/>
      <c r="AU1029" s="108"/>
      <c r="AV1029" s="108"/>
      <c r="AW1029" s="108"/>
      <c r="AX1029" s="108"/>
      <c r="AY1029" s="108"/>
      <c r="AZ1029" s="108"/>
      <c r="BA1029" s="108"/>
    </row>
    <row r="1030" spans="2:53" ht="58.5" hidden="1">
      <c r="B1030" s="73" t="str">
        <f t="shared" si="718"/>
        <v>4816300036003611</v>
      </c>
      <c r="C1030" s="37">
        <v>2023</v>
      </c>
      <c r="D1030" s="37">
        <v>15</v>
      </c>
      <c r="E1030" s="37">
        <v>4</v>
      </c>
      <c r="F1030" s="37">
        <v>8</v>
      </c>
      <c r="G1030" s="37">
        <v>16</v>
      </c>
      <c r="H1030" s="37">
        <v>3000</v>
      </c>
      <c r="I1030" s="37">
        <v>3600</v>
      </c>
      <c r="J1030" s="37">
        <v>361</v>
      </c>
      <c r="K1030" s="112">
        <v>1</v>
      </c>
      <c r="L1030" s="112"/>
      <c r="M1030" s="113" t="s">
        <v>287</v>
      </c>
      <c r="N1030" s="114">
        <f>IFERROR(VLOOKUP($B1030,[5]MEX!$B$51:$S$1084,13,0),0)</f>
        <v>0</v>
      </c>
      <c r="O1030" s="114">
        <f>IFERROR(VLOOKUP($B1030,[5]MEX!$B$51:$S$1084,14,0),0)</f>
        <v>0</v>
      </c>
      <c r="P1030" s="114">
        <f t="shared" si="710"/>
        <v>0</v>
      </c>
      <c r="Q1030" s="158" t="s">
        <v>81</v>
      </c>
      <c r="R1030" s="116">
        <f>IFERROR(VLOOKUP($B1030,[5]MEX!$B$51:$S$1084,17,0),0)</f>
        <v>0</v>
      </c>
      <c r="S1030" s="116">
        <f>IFERROR(VLOOKUP($B1030,[5]MEX!$B$51:$S$1084,18,0),0)</f>
        <v>0</v>
      </c>
      <c r="T1030" s="114">
        <v>0</v>
      </c>
      <c r="U1030" s="114">
        <v>0</v>
      </c>
      <c r="V1030" s="114">
        <v>0</v>
      </c>
      <c r="W1030" s="114">
        <v>0</v>
      </c>
      <c r="X1030" s="114">
        <v>0</v>
      </c>
      <c r="Y1030" s="114">
        <v>0</v>
      </c>
      <c r="Z1030" s="114">
        <v>0</v>
      </c>
      <c r="AA1030" s="114">
        <v>0</v>
      </c>
      <c r="AB1030" s="114">
        <f>N1030+T1030-X1030</f>
        <v>0</v>
      </c>
      <c r="AC1030" s="114">
        <f>O1030+U1030-Y1030</f>
        <v>0</v>
      </c>
      <c r="AD1030" s="114">
        <f t="shared" si="737"/>
        <v>0</v>
      </c>
      <c r="AE1030" s="114">
        <v>0</v>
      </c>
      <c r="AF1030" s="114">
        <v>0</v>
      </c>
      <c r="AG1030" s="114">
        <f t="shared" si="728"/>
        <v>0</v>
      </c>
      <c r="AH1030" s="114">
        <v>0</v>
      </c>
      <c r="AI1030" s="114">
        <v>0</v>
      </c>
      <c r="AJ1030" s="114">
        <f t="shared" si="729"/>
        <v>0</v>
      </c>
      <c r="AK1030" s="114">
        <v>0</v>
      </c>
      <c r="AL1030" s="114">
        <v>0</v>
      </c>
      <c r="AM1030" s="114">
        <f t="shared" si="730"/>
        <v>0</v>
      </c>
      <c r="AN1030" s="114">
        <v>0</v>
      </c>
      <c r="AO1030" s="114">
        <v>0</v>
      </c>
      <c r="AP1030" s="114">
        <f t="shared" si="742"/>
        <v>0</v>
      </c>
      <c r="AQ1030" s="114">
        <f t="shared" si="739"/>
        <v>0</v>
      </c>
      <c r="AR1030" s="114">
        <f t="shared" si="739"/>
        <v>0</v>
      </c>
      <c r="AS1030" s="114">
        <f t="shared" si="731"/>
        <v>0</v>
      </c>
      <c r="AT1030" s="114">
        <f t="shared" ref="AT1030:AU1091" si="745">R1030+V1030-Z1030</f>
        <v>0</v>
      </c>
      <c r="AU1030" s="114">
        <f t="shared" si="745"/>
        <v>0</v>
      </c>
      <c r="AV1030" s="114">
        <v>0</v>
      </c>
      <c r="AW1030" s="114">
        <v>0</v>
      </c>
      <c r="AX1030" s="114">
        <v>0</v>
      </c>
      <c r="AY1030" s="114">
        <v>0</v>
      </c>
      <c r="AZ1030" s="114">
        <f t="shared" si="740"/>
        <v>0</v>
      </c>
      <c r="BA1030" s="114">
        <f t="shared" si="740"/>
        <v>0</v>
      </c>
    </row>
    <row r="1031" spans="2:53" ht="29.25" hidden="1">
      <c r="B1031" s="73" t="str">
        <f t="shared" si="718"/>
        <v>48165000</v>
      </c>
      <c r="C1031" s="126">
        <v>2023</v>
      </c>
      <c r="D1031" s="126">
        <v>15</v>
      </c>
      <c r="E1031" s="126">
        <v>4</v>
      </c>
      <c r="F1031" s="126">
        <v>8</v>
      </c>
      <c r="G1031" s="126">
        <v>16</v>
      </c>
      <c r="H1031" s="126">
        <v>5000</v>
      </c>
      <c r="I1031" s="126"/>
      <c r="J1031" s="126"/>
      <c r="K1031" s="126"/>
      <c r="L1031" s="126"/>
      <c r="M1031" s="95" t="s">
        <v>130</v>
      </c>
      <c r="N1031" s="96">
        <f>+N1032+N1040</f>
        <v>0</v>
      </c>
      <c r="O1031" s="96">
        <f>+O1032+O1040</f>
        <v>0</v>
      </c>
      <c r="P1031" s="96">
        <f t="shared" si="710"/>
        <v>0</v>
      </c>
      <c r="Q1031" s="159" t="s">
        <v>46</v>
      </c>
      <c r="R1031" s="170"/>
      <c r="S1031" s="170"/>
      <c r="T1031" s="96">
        <f>T1032+T1040</f>
        <v>0</v>
      </c>
      <c r="U1031" s="96">
        <f t="shared" ref="U1031:AO1031" si="746">U1032+U1040</f>
        <v>0</v>
      </c>
      <c r="V1031" s="96">
        <f t="shared" si="746"/>
        <v>0</v>
      </c>
      <c r="W1031" s="96">
        <f>W1032+W1040</f>
        <v>0</v>
      </c>
      <c r="X1031" s="96">
        <f t="shared" si="746"/>
        <v>0</v>
      </c>
      <c r="Y1031" s="96">
        <f t="shared" si="746"/>
        <v>0</v>
      </c>
      <c r="Z1031" s="96">
        <f t="shared" si="746"/>
        <v>0</v>
      </c>
      <c r="AA1031" s="96">
        <f t="shared" si="746"/>
        <v>0</v>
      </c>
      <c r="AB1031" s="96">
        <f t="shared" si="746"/>
        <v>0</v>
      </c>
      <c r="AC1031" s="96">
        <f t="shared" si="746"/>
        <v>0</v>
      </c>
      <c r="AD1031" s="96">
        <f t="shared" si="746"/>
        <v>0</v>
      </c>
      <c r="AE1031" s="96">
        <f t="shared" si="746"/>
        <v>0</v>
      </c>
      <c r="AF1031" s="96">
        <f t="shared" si="746"/>
        <v>0</v>
      </c>
      <c r="AG1031" s="96">
        <f t="shared" si="728"/>
        <v>0</v>
      </c>
      <c r="AH1031" s="96">
        <f t="shared" si="746"/>
        <v>0</v>
      </c>
      <c r="AI1031" s="96">
        <f t="shared" si="746"/>
        <v>0</v>
      </c>
      <c r="AJ1031" s="96">
        <f t="shared" si="729"/>
        <v>0</v>
      </c>
      <c r="AK1031" s="96">
        <f t="shared" si="746"/>
        <v>0</v>
      </c>
      <c r="AL1031" s="96">
        <f t="shared" si="746"/>
        <v>0</v>
      </c>
      <c r="AM1031" s="96">
        <f t="shared" si="730"/>
        <v>0</v>
      </c>
      <c r="AN1031" s="96">
        <f t="shared" si="746"/>
        <v>0</v>
      </c>
      <c r="AO1031" s="96">
        <f t="shared" si="746"/>
        <v>0</v>
      </c>
      <c r="AP1031" s="96">
        <f t="shared" si="742"/>
        <v>0</v>
      </c>
      <c r="AQ1031" s="96">
        <f t="shared" si="739"/>
        <v>0</v>
      </c>
      <c r="AR1031" s="96">
        <f t="shared" si="739"/>
        <v>0</v>
      </c>
      <c r="AS1031" s="96">
        <f t="shared" si="731"/>
        <v>0</v>
      </c>
      <c r="AT1031" s="96"/>
      <c r="AU1031" s="96"/>
      <c r="AV1031" s="96"/>
      <c r="AW1031" s="96"/>
      <c r="AX1031" s="96"/>
      <c r="AY1031" s="96"/>
      <c r="AZ1031" s="96"/>
      <c r="BA1031" s="96"/>
    </row>
    <row r="1032" spans="2:53" ht="29.25" hidden="1">
      <c r="B1032" s="73" t="str">
        <f t="shared" si="718"/>
        <v>481650005100</v>
      </c>
      <c r="C1032" s="127">
        <v>2023</v>
      </c>
      <c r="D1032" s="127">
        <v>15</v>
      </c>
      <c r="E1032" s="127">
        <v>4</v>
      </c>
      <c r="F1032" s="127">
        <v>8</v>
      </c>
      <c r="G1032" s="127">
        <v>16</v>
      </c>
      <c r="H1032" s="127">
        <v>5000</v>
      </c>
      <c r="I1032" s="127">
        <v>5100</v>
      </c>
      <c r="J1032" s="127"/>
      <c r="K1032" s="127"/>
      <c r="L1032" s="127"/>
      <c r="M1032" s="101" t="s">
        <v>131</v>
      </c>
      <c r="N1032" s="102">
        <f>+N1033</f>
        <v>0</v>
      </c>
      <c r="O1032" s="102">
        <f>+O1033</f>
        <v>0</v>
      </c>
      <c r="P1032" s="102">
        <f t="shared" si="710"/>
        <v>0</v>
      </c>
      <c r="Q1032" s="161"/>
      <c r="R1032" s="215"/>
      <c r="S1032" s="215"/>
      <c r="T1032" s="102">
        <f>T1033</f>
        <v>0</v>
      </c>
      <c r="U1032" s="102">
        <f t="shared" ref="U1032:AO1032" si="747">U1033</f>
        <v>0</v>
      </c>
      <c r="V1032" s="102">
        <f t="shared" si="747"/>
        <v>0</v>
      </c>
      <c r="W1032" s="102">
        <f t="shared" si="747"/>
        <v>0</v>
      </c>
      <c r="X1032" s="102">
        <f t="shared" si="747"/>
        <v>0</v>
      </c>
      <c r="Y1032" s="102">
        <f t="shared" si="747"/>
        <v>0</v>
      </c>
      <c r="Z1032" s="102">
        <f t="shared" si="747"/>
        <v>0</v>
      </c>
      <c r="AA1032" s="102">
        <f t="shared" si="747"/>
        <v>0</v>
      </c>
      <c r="AB1032" s="102">
        <f t="shared" si="747"/>
        <v>0</v>
      </c>
      <c r="AC1032" s="102">
        <f t="shared" si="747"/>
        <v>0</v>
      </c>
      <c r="AD1032" s="102">
        <f t="shared" si="747"/>
        <v>0</v>
      </c>
      <c r="AE1032" s="102">
        <f t="shared" si="747"/>
        <v>0</v>
      </c>
      <c r="AF1032" s="102">
        <f t="shared" si="747"/>
        <v>0</v>
      </c>
      <c r="AG1032" s="102">
        <f t="shared" si="728"/>
        <v>0</v>
      </c>
      <c r="AH1032" s="102">
        <f t="shared" si="747"/>
        <v>0</v>
      </c>
      <c r="AI1032" s="102">
        <f t="shared" si="747"/>
        <v>0</v>
      </c>
      <c r="AJ1032" s="102">
        <f t="shared" si="729"/>
        <v>0</v>
      </c>
      <c r="AK1032" s="102">
        <f t="shared" si="747"/>
        <v>0</v>
      </c>
      <c r="AL1032" s="102">
        <f t="shared" si="747"/>
        <v>0</v>
      </c>
      <c r="AM1032" s="102">
        <f t="shared" si="730"/>
        <v>0</v>
      </c>
      <c r="AN1032" s="102">
        <f t="shared" si="747"/>
        <v>0</v>
      </c>
      <c r="AO1032" s="102">
        <f t="shared" si="747"/>
        <v>0</v>
      </c>
      <c r="AP1032" s="102">
        <f t="shared" si="742"/>
        <v>0</v>
      </c>
      <c r="AQ1032" s="102">
        <f t="shared" si="739"/>
        <v>0</v>
      </c>
      <c r="AR1032" s="102">
        <f t="shared" si="739"/>
        <v>0</v>
      </c>
      <c r="AS1032" s="102">
        <f t="shared" si="731"/>
        <v>0</v>
      </c>
      <c r="AT1032" s="102"/>
      <c r="AU1032" s="102"/>
      <c r="AV1032" s="102"/>
      <c r="AW1032" s="102"/>
      <c r="AX1032" s="102"/>
      <c r="AY1032" s="102"/>
      <c r="AZ1032" s="102"/>
      <c r="BA1032" s="102"/>
    </row>
    <row r="1033" spans="2:53" ht="58.5" hidden="1">
      <c r="B1033" s="73" t="str">
        <f t="shared" si="718"/>
        <v>481650005100515</v>
      </c>
      <c r="C1033" s="130">
        <v>2023</v>
      </c>
      <c r="D1033" s="130">
        <v>15</v>
      </c>
      <c r="E1033" s="130">
        <v>4</v>
      </c>
      <c r="F1033" s="130">
        <v>8</v>
      </c>
      <c r="G1033" s="130">
        <v>16</v>
      </c>
      <c r="H1033" s="130">
        <v>5000</v>
      </c>
      <c r="I1033" s="130">
        <v>5100</v>
      </c>
      <c r="J1033" s="130">
        <v>515</v>
      </c>
      <c r="K1033" s="130"/>
      <c r="L1033" s="130"/>
      <c r="M1033" s="107" t="s">
        <v>132</v>
      </c>
      <c r="N1033" s="108">
        <f>SUM(N1034:N1039)</f>
        <v>0</v>
      </c>
      <c r="O1033" s="108">
        <f>SUM(O1034:O1039)</f>
        <v>0</v>
      </c>
      <c r="P1033" s="108">
        <f t="shared" si="710"/>
        <v>0</v>
      </c>
      <c r="Q1033" s="163" t="s">
        <v>46</v>
      </c>
      <c r="R1033" s="216"/>
      <c r="S1033" s="216"/>
      <c r="T1033" s="108">
        <f>SUM(T1034:T1039)</f>
        <v>0</v>
      </c>
      <c r="U1033" s="108">
        <f t="shared" ref="U1033:AO1033" si="748">SUM(U1034:U1039)</f>
        <v>0</v>
      </c>
      <c r="V1033" s="108">
        <f t="shared" si="748"/>
        <v>0</v>
      </c>
      <c r="W1033" s="108">
        <f t="shared" si="748"/>
        <v>0</v>
      </c>
      <c r="X1033" s="108">
        <f t="shared" si="748"/>
        <v>0</v>
      </c>
      <c r="Y1033" s="108">
        <f t="shared" si="748"/>
        <v>0</v>
      </c>
      <c r="Z1033" s="108">
        <f t="shared" si="748"/>
        <v>0</v>
      </c>
      <c r="AA1033" s="108">
        <f t="shared" si="748"/>
        <v>0</v>
      </c>
      <c r="AB1033" s="108">
        <f t="shared" si="748"/>
        <v>0</v>
      </c>
      <c r="AC1033" s="108">
        <f t="shared" si="748"/>
        <v>0</v>
      </c>
      <c r="AD1033" s="108">
        <f t="shared" si="748"/>
        <v>0</v>
      </c>
      <c r="AE1033" s="108">
        <f t="shared" si="748"/>
        <v>0</v>
      </c>
      <c r="AF1033" s="108">
        <f t="shared" si="748"/>
        <v>0</v>
      </c>
      <c r="AG1033" s="108">
        <f t="shared" si="728"/>
        <v>0</v>
      </c>
      <c r="AH1033" s="108">
        <f t="shared" si="748"/>
        <v>0</v>
      </c>
      <c r="AI1033" s="108">
        <f t="shared" si="748"/>
        <v>0</v>
      </c>
      <c r="AJ1033" s="108">
        <f t="shared" si="729"/>
        <v>0</v>
      </c>
      <c r="AK1033" s="108">
        <f t="shared" si="748"/>
        <v>0</v>
      </c>
      <c r="AL1033" s="108">
        <f t="shared" si="748"/>
        <v>0</v>
      </c>
      <c r="AM1033" s="108">
        <f t="shared" si="730"/>
        <v>0</v>
      </c>
      <c r="AN1033" s="108">
        <f t="shared" si="748"/>
        <v>0</v>
      </c>
      <c r="AO1033" s="108">
        <f t="shared" si="748"/>
        <v>0</v>
      </c>
      <c r="AP1033" s="108">
        <f t="shared" si="742"/>
        <v>0</v>
      </c>
      <c r="AQ1033" s="108">
        <f t="shared" si="739"/>
        <v>0</v>
      </c>
      <c r="AR1033" s="108">
        <f t="shared" si="739"/>
        <v>0</v>
      </c>
      <c r="AS1033" s="108">
        <f t="shared" si="731"/>
        <v>0</v>
      </c>
      <c r="AT1033" s="108"/>
      <c r="AU1033" s="108"/>
      <c r="AV1033" s="108"/>
      <c r="AW1033" s="108"/>
      <c r="AX1033" s="108"/>
      <c r="AY1033" s="108"/>
      <c r="AZ1033" s="108"/>
      <c r="BA1033" s="108"/>
    </row>
    <row r="1034" spans="2:53" ht="29.25" hidden="1">
      <c r="B1034" s="73" t="str">
        <f t="shared" si="718"/>
        <v>4816500051005151</v>
      </c>
      <c r="C1034" s="37">
        <v>2023</v>
      </c>
      <c r="D1034" s="37">
        <v>15</v>
      </c>
      <c r="E1034" s="37">
        <v>4</v>
      </c>
      <c r="F1034" s="37">
        <v>8</v>
      </c>
      <c r="G1034" s="37">
        <v>16</v>
      </c>
      <c r="H1034" s="37">
        <v>5000</v>
      </c>
      <c r="I1034" s="37">
        <v>5100</v>
      </c>
      <c r="J1034" s="37">
        <v>515</v>
      </c>
      <c r="K1034" s="112">
        <v>1</v>
      </c>
      <c r="L1034" s="112"/>
      <c r="M1034" s="113" t="s">
        <v>685</v>
      </c>
      <c r="N1034" s="114">
        <f>IFERROR(VLOOKUP($B1034,[5]MEX!$B$51:$S$1084,13,0),0)</f>
        <v>0</v>
      </c>
      <c r="O1034" s="114">
        <f>IFERROR(VLOOKUP($B1034,[5]MEX!$B$51:$S$1084,14,0),0)</f>
        <v>0</v>
      </c>
      <c r="P1034" s="114">
        <f t="shared" si="710"/>
        <v>0</v>
      </c>
      <c r="Q1034" s="158" t="s">
        <v>60</v>
      </c>
      <c r="R1034" s="116">
        <f>IFERROR(VLOOKUP($B1034,[5]MEX!$B$51:$S$1084,17,0),0)</f>
        <v>0</v>
      </c>
      <c r="S1034" s="116">
        <f>IFERROR(VLOOKUP($B1034,[5]MEX!$B$51:$S$1084,18,0),0)</f>
        <v>0</v>
      </c>
      <c r="T1034" s="114">
        <v>0</v>
      </c>
      <c r="U1034" s="114">
        <v>0</v>
      </c>
      <c r="V1034" s="114">
        <v>0</v>
      </c>
      <c r="W1034" s="114">
        <v>0</v>
      </c>
      <c r="X1034" s="114">
        <v>0</v>
      </c>
      <c r="Y1034" s="114">
        <v>0</v>
      </c>
      <c r="Z1034" s="114">
        <v>0</v>
      </c>
      <c r="AA1034" s="114">
        <v>0</v>
      </c>
      <c r="AB1034" s="114">
        <f>N1034+T1034-X1034</f>
        <v>0</v>
      </c>
      <c r="AC1034" s="114">
        <f>O1034+U1034-Y1034</f>
        <v>0</v>
      </c>
      <c r="AD1034" s="114">
        <f t="shared" si="737"/>
        <v>0</v>
      </c>
      <c r="AE1034" s="114">
        <v>0</v>
      </c>
      <c r="AF1034" s="114">
        <v>0</v>
      </c>
      <c r="AG1034" s="114">
        <f t="shared" si="728"/>
        <v>0</v>
      </c>
      <c r="AH1034" s="114">
        <v>0</v>
      </c>
      <c r="AI1034" s="114">
        <v>0</v>
      </c>
      <c r="AJ1034" s="114">
        <f t="shared" si="729"/>
        <v>0</v>
      </c>
      <c r="AK1034" s="114">
        <v>0</v>
      </c>
      <c r="AL1034" s="114">
        <v>0</v>
      </c>
      <c r="AM1034" s="114">
        <f t="shared" si="730"/>
        <v>0</v>
      </c>
      <c r="AN1034" s="114">
        <v>0</v>
      </c>
      <c r="AO1034" s="114">
        <v>0</v>
      </c>
      <c r="AP1034" s="114">
        <f t="shared" si="742"/>
        <v>0</v>
      </c>
      <c r="AQ1034" s="114">
        <f t="shared" si="739"/>
        <v>0</v>
      </c>
      <c r="AR1034" s="114">
        <f t="shared" si="739"/>
        <v>0</v>
      </c>
      <c r="AS1034" s="114">
        <f t="shared" si="731"/>
        <v>0</v>
      </c>
      <c r="AT1034" s="114">
        <f t="shared" si="745"/>
        <v>0</v>
      </c>
      <c r="AU1034" s="114">
        <f t="shared" si="745"/>
        <v>0</v>
      </c>
      <c r="AV1034" s="114">
        <v>0</v>
      </c>
      <c r="AW1034" s="114">
        <v>0</v>
      </c>
      <c r="AX1034" s="114">
        <v>0</v>
      </c>
      <c r="AY1034" s="114">
        <v>0</v>
      </c>
      <c r="AZ1034" s="114">
        <f t="shared" si="740"/>
        <v>0</v>
      </c>
      <c r="BA1034" s="114">
        <f t="shared" si="740"/>
        <v>0</v>
      </c>
    </row>
    <row r="1035" spans="2:53" ht="29.25" hidden="1">
      <c r="B1035" s="73" t="str">
        <f t="shared" si="718"/>
        <v>4816500051005152</v>
      </c>
      <c r="C1035" s="37">
        <v>2023</v>
      </c>
      <c r="D1035" s="37">
        <v>15</v>
      </c>
      <c r="E1035" s="37">
        <v>4</v>
      </c>
      <c r="F1035" s="37">
        <v>8</v>
      </c>
      <c r="G1035" s="37">
        <v>16</v>
      </c>
      <c r="H1035" s="37">
        <v>5000</v>
      </c>
      <c r="I1035" s="37">
        <v>5100</v>
      </c>
      <c r="J1035" s="37">
        <v>515</v>
      </c>
      <c r="K1035" s="112">
        <v>2</v>
      </c>
      <c r="L1035" s="112"/>
      <c r="M1035" s="113" t="s">
        <v>179</v>
      </c>
      <c r="N1035" s="114">
        <f>IFERROR(VLOOKUP($B1035,[5]MEX!$B$51:$S$1084,13,0),0)</f>
        <v>0</v>
      </c>
      <c r="O1035" s="114">
        <f>IFERROR(VLOOKUP($B1035,[5]MEX!$B$51:$S$1084,14,0),0)</f>
        <v>0</v>
      </c>
      <c r="P1035" s="114">
        <f t="shared" si="710"/>
        <v>0</v>
      </c>
      <c r="Q1035" s="158" t="s">
        <v>60</v>
      </c>
      <c r="R1035" s="116">
        <f>IFERROR(VLOOKUP($B1035,[5]MEX!$B$51:$S$1084,17,0),0)</f>
        <v>0</v>
      </c>
      <c r="S1035" s="116">
        <f>IFERROR(VLOOKUP($B1035,[5]MEX!$B$51:$S$1084,18,0),0)</f>
        <v>0</v>
      </c>
      <c r="T1035" s="114">
        <v>0</v>
      </c>
      <c r="U1035" s="114">
        <v>0</v>
      </c>
      <c r="V1035" s="114">
        <v>0</v>
      </c>
      <c r="W1035" s="114">
        <v>0</v>
      </c>
      <c r="X1035" s="114">
        <v>0</v>
      </c>
      <c r="Y1035" s="114">
        <v>0</v>
      </c>
      <c r="Z1035" s="114">
        <v>0</v>
      </c>
      <c r="AA1035" s="114">
        <v>0</v>
      </c>
      <c r="AB1035" s="114">
        <f t="shared" ref="AB1035:AC1039" si="749">N1035+T1035-X1035</f>
        <v>0</v>
      </c>
      <c r="AC1035" s="114">
        <f t="shared" si="749"/>
        <v>0</v>
      </c>
      <c r="AD1035" s="114">
        <f t="shared" si="737"/>
        <v>0</v>
      </c>
      <c r="AE1035" s="114">
        <v>0</v>
      </c>
      <c r="AF1035" s="114">
        <v>0</v>
      </c>
      <c r="AG1035" s="114">
        <f t="shared" si="728"/>
        <v>0</v>
      </c>
      <c r="AH1035" s="114">
        <v>0</v>
      </c>
      <c r="AI1035" s="114">
        <v>0</v>
      </c>
      <c r="AJ1035" s="114">
        <f t="shared" si="729"/>
        <v>0</v>
      </c>
      <c r="AK1035" s="114">
        <v>0</v>
      </c>
      <c r="AL1035" s="114">
        <v>0</v>
      </c>
      <c r="AM1035" s="114">
        <f t="shared" si="730"/>
        <v>0</v>
      </c>
      <c r="AN1035" s="114">
        <v>0</v>
      </c>
      <c r="AO1035" s="114">
        <v>0</v>
      </c>
      <c r="AP1035" s="114">
        <f t="shared" si="742"/>
        <v>0</v>
      </c>
      <c r="AQ1035" s="114">
        <f t="shared" si="739"/>
        <v>0</v>
      </c>
      <c r="AR1035" s="114">
        <f t="shared" si="739"/>
        <v>0</v>
      </c>
      <c r="AS1035" s="114">
        <f t="shared" si="731"/>
        <v>0</v>
      </c>
      <c r="AT1035" s="114">
        <f t="shared" si="745"/>
        <v>0</v>
      </c>
      <c r="AU1035" s="114">
        <f t="shared" si="745"/>
        <v>0</v>
      </c>
      <c r="AV1035" s="114">
        <v>0</v>
      </c>
      <c r="AW1035" s="114">
        <v>0</v>
      </c>
      <c r="AX1035" s="114">
        <v>0</v>
      </c>
      <c r="AY1035" s="114">
        <v>0</v>
      </c>
      <c r="AZ1035" s="114">
        <f t="shared" si="740"/>
        <v>0</v>
      </c>
      <c r="BA1035" s="114">
        <f t="shared" si="740"/>
        <v>0</v>
      </c>
    </row>
    <row r="1036" spans="2:53" ht="29.25" hidden="1">
      <c r="B1036" s="73" t="str">
        <f t="shared" si="718"/>
        <v>4816500051005153</v>
      </c>
      <c r="C1036" s="37">
        <v>2023</v>
      </c>
      <c r="D1036" s="37">
        <v>15</v>
      </c>
      <c r="E1036" s="37">
        <v>4</v>
      </c>
      <c r="F1036" s="37">
        <v>8</v>
      </c>
      <c r="G1036" s="37">
        <v>16</v>
      </c>
      <c r="H1036" s="37">
        <v>5000</v>
      </c>
      <c r="I1036" s="37">
        <v>5100</v>
      </c>
      <c r="J1036" s="37">
        <v>515</v>
      </c>
      <c r="K1036" s="112">
        <v>3</v>
      </c>
      <c r="L1036" s="112"/>
      <c r="M1036" s="113" t="s">
        <v>257</v>
      </c>
      <c r="N1036" s="114">
        <f>IFERROR(VLOOKUP($B1036,[5]MEX!$B$51:$S$1084,13,0),0)</f>
        <v>0</v>
      </c>
      <c r="O1036" s="114">
        <f>IFERROR(VLOOKUP($B1036,[5]MEX!$B$51:$S$1084,14,0),0)</f>
        <v>0</v>
      </c>
      <c r="P1036" s="114">
        <f t="shared" si="710"/>
        <v>0</v>
      </c>
      <c r="Q1036" s="158" t="s">
        <v>60</v>
      </c>
      <c r="R1036" s="116">
        <f>IFERROR(VLOOKUP($B1036,[5]MEX!$B$51:$S$1084,17,0),0)</f>
        <v>0</v>
      </c>
      <c r="S1036" s="116">
        <f>IFERROR(VLOOKUP($B1036,[5]MEX!$B$51:$S$1084,18,0),0)</f>
        <v>0</v>
      </c>
      <c r="T1036" s="114">
        <v>0</v>
      </c>
      <c r="U1036" s="114">
        <v>0</v>
      </c>
      <c r="V1036" s="114">
        <v>0</v>
      </c>
      <c r="W1036" s="114">
        <v>0</v>
      </c>
      <c r="X1036" s="114">
        <v>0</v>
      </c>
      <c r="Y1036" s="114">
        <v>0</v>
      </c>
      <c r="Z1036" s="114">
        <v>0</v>
      </c>
      <c r="AA1036" s="114">
        <v>0</v>
      </c>
      <c r="AB1036" s="114">
        <f t="shared" si="749"/>
        <v>0</v>
      </c>
      <c r="AC1036" s="114">
        <f t="shared" si="749"/>
        <v>0</v>
      </c>
      <c r="AD1036" s="114">
        <f t="shared" si="737"/>
        <v>0</v>
      </c>
      <c r="AE1036" s="114">
        <v>0</v>
      </c>
      <c r="AF1036" s="114">
        <v>0</v>
      </c>
      <c r="AG1036" s="114">
        <f t="shared" si="728"/>
        <v>0</v>
      </c>
      <c r="AH1036" s="114">
        <v>0</v>
      </c>
      <c r="AI1036" s="114">
        <v>0</v>
      </c>
      <c r="AJ1036" s="114">
        <f t="shared" si="729"/>
        <v>0</v>
      </c>
      <c r="AK1036" s="114">
        <v>0</v>
      </c>
      <c r="AL1036" s="114">
        <v>0</v>
      </c>
      <c r="AM1036" s="114">
        <f t="shared" si="730"/>
        <v>0</v>
      </c>
      <c r="AN1036" s="114">
        <v>0</v>
      </c>
      <c r="AO1036" s="114">
        <v>0</v>
      </c>
      <c r="AP1036" s="114">
        <f t="shared" si="742"/>
        <v>0</v>
      </c>
      <c r="AQ1036" s="114">
        <f t="shared" si="739"/>
        <v>0</v>
      </c>
      <c r="AR1036" s="114">
        <f t="shared" si="739"/>
        <v>0</v>
      </c>
      <c r="AS1036" s="114">
        <f t="shared" si="731"/>
        <v>0</v>
      </c>
      <c r="AT1036" s="114">
        <f t="shared" si="745"/>
        <v>0</v>
      </c>
      <c r="AU1036" s="114">
        <f t="shared" si="745"/>
        <v>0</v>
      </c>
      <c r="AV1036" s="114">
        <v>0</v>
      </c>
      <c r="AW1036" s="114">
        <v>0</v>
      </c>
      <c r="AX1036" s="114">
        <v>0</v>
      </c>
      <c r="AY1036" s="114">
        <v>0</v>
      </c>
      <c r="AZ1036" s="114">
        <f t="shared" si="740"/>
        <v>0</v>
      </c>
      <c r="BA1036" s="114">
        <f t="shared" si="740"/>
        <v>0</v>
      </c>
    </row>
    <row r="1037" spans="2:53" ht="29.25" hidden="1">
      <c r="B1037" s="73" t="str">
        <f t="shared" si="718"/>
        <v>4816500051005154</v>
      </c>
      <c r="C1037" s="37">
        <v>2023</v>
      </c>
      <c r="D1037" s="37">
        <v>15</v>
      </c>
      <c r="E1037" s="37">
        <v>4</v>
      </c>
      <c r="F1037" s="37">
        <v>8</v>
      </c>
      <c r="G1037" s="37">
        <v>16</v>
      </c>
      <c r="H1037" s="37">
        <v>5000</v>
      </c>
      <c r="I1037" s="37">
        <v>5100</v>
      </c>
      <c r="J1037" s="37">
        <v>515</v>
      </c>
      <c r="K1037" s="112">
        <v>4</v>
      </c>
      <c r="L1037" s="112"/>
      <c r="M1037" s="113" t="s">
        <v>700</v>
      </c>
      <c r="N1037" s="114">
        <f>IFERROR(VLOOKUP($B1037,[5]MEX!$B$51:$S$1084,13,0),0)</f>
        <v>0</v>
      </c>
      <c r="O1037" s="114">
        <f>IFERROR(VLOOKUP($B1037,[5]MEX!$B$51:$S$1084,14,0),0)</f>
        <v>0</v>
      </c>
      <c r="P1037" s="114">
        <f t="shared" si="710"/>
        <v>0</v>
      </c>
      <c r="Q1037" s="158" t="s">
        <v>60</v>
      </c>
      <c r="R1037" s="116">
        <f>IFERROR(VLOOKUP($B1037,[5]MEX!$B$51:$S$1084,17,0),0)</f>
        <v>0</v>
      </c>
      <c r="S1037" s="116">
        <f>IFERROR(VLOOKUP($B1037,[5]MEX!$B$51:$S$1084,18,0),0)</f>
        <v>0</v>
      </c>
      <c r="T1037" s="114">
        <v>0</v>
      </c>
      <c r="U1037" s="114">
        <v>0</v>
      </c>
      <c r="V1037" s="114">
        <v>0</v>
      </c>
      <c r="W1037" s="114">
        <v>0</v>
      </c>
      <c r="X1037" s="114">
        <v>0</v>
      </c>
      <c r="Y1037" s="114">
        <v>0</v>
      </c>
      <c r="Z1037" s="114">
        <v>0</v>
      </c>
      <c r="AA1037" s="114">
        <v>0</v>
      </c>
      <c r="AB1037" s="114">
        <f t="shared" si="749"/>
        <v>0</v>
      </c>
      <c r="AC1037" s="114">
        <f t="shared" si="749"/>
        <v>0</v>
      </c>
      <c r="AD1037" s="114">
        <f t="shared" si="737"/>
        <v>0</v>
      </c>
      <c r="AE1037" s="114">
        <v>0</v>
      </c>
      <c r="AF1037" s="114">
        <v>0</v>
      </c>
      <c r="AG1037" s="114">
        <f t="shared" si="728"/>
        <v>0</v>
      </c>
      <c r="AH1037" s="114">
        <v>0</v>
      </c>
      <c r="AI1037" s="114">
        <v>0</v>
      </c>
      <c r="AJ1037" s="114">
        <f t="shared" si="729"/>
        <v>0</v>
      </c>
      <c r="AK1037" s="114">
        <v>0</v>
      </c>
      <c r="AL1037" s="114">
        <v>0</v>
      </c>
      <c r="AM1037" s="114">
        <f t="shared" si="730"/>
        <v>0</v>
      </c>
      <c r="AN1037" s="114">
        <v>0</v>
      </c>
      <c r="AO1037" s="114">
        <v>0</v>
      </c>
      <c r="AP1037" s="114">
        <f t="shared" si="742"/>
        <v>0</v>
      </c>
      <c r="AQ1037" s="114">
        <f t="shared" si="739"/>
        <v>0</v>
      </c>
      <c r="AR1037" s="114">
        <f t="shared" si="739"/>
        <v>0</v>
      </c>
      <c r="AS1037" s="114">
        <f t="shared" si="731"/>
        <v>0</v>
      </c>
      <c r="AT1037" s="114">
        <f t="shared" si="745"/>
        <v>0</v>
      </c>
      <c r="AU1037" s="114">
        <f t="shared" si="745"/>
        <v>0</v>
      </c>
      <c r="AV1037" s="114">
        <v>0</v>
      </c>
      <c r="AW1037" s="114">
        <v>0</v>
      </c>
      <c r="AX1037" s="114">
        <v>0</v>
      </c>
      <c r="AY1037" s="114">
        <v>0</v>
      </c>
      <c r="AZ1037" s="114">
        <f t="shared" si="740"/>
        <v>0</v>
      </c>
      <c r="BA1037" s="114">
        <f t="shared" si="740"/>
        <v>0</v>
      </c>
    </row>
    <row r="1038" spans="2:53" ht="29.25" hidden="1">
      <c r="B1038" s="73" t="str">
        <f t="shared" si="718"/>
        <v>4816500051005155</v>
      </c>
      <c r="C1038" s="37">
        <v>2023</v>
      </c>
      <c r="D1038" s="37">
        <v>15</v>
      </c>
      <c r="E1038" s="37">
        <v>4</v>
      </c>
      <c r="F1038" s="37">
        <v>8</v>
      </c>
      <c r="G1038" s="37">
        <v>16</v>
      </c>
      <c r="H1038" s="37">
        <v>5000</v>
      </c>
      <c r="I1038" s="37">
        <v>5100</v>
      </c>
      <c r="J1038" s="37">
        <v>515</v>
      </c>
      <c r="K1038" s="112">
        <v>5</v>
      </c>
      <c r="L1038" s="112"/>
      <c r="M1038" s="113" t="s">
        <v>192</v>
      </c>
      <c r="N1038" s="114">
        <f>IFERROR(VLOOKUP($B1038,[5]MEX!$B$51:$S$1084,13,0),0)</f>
        <v>0</v>
      </c>
      <c r="O1038" s="114">
        <f>IFERROR(VLOOKUP($B1038,[5]MEX!$B$51:$S$1084,14,0),0)</f>
        <v>0</v>
      </c>
      <c r="P1038" s="114">
        <f t="shared" si="710"/>
        <v>0</v>
      </c>
      <c r="Q1038" s="158" t="s">
        <v>60</v>
      </c>
      <c r="R1038" s="116">
        <f>IFERROR(VLOOKUP($B1038,[5]MEX!$B$51:$S$1084,17,0),0)</f>
        <v>0</v>
      </c>
      <c r="S1038" s="116">
        <f>IFERROR(VLOOKUP($B1038,[5]MEX!$B$51:$S$1084,18,0),0)</f>
        <v>0</v>
      </c>
      <c r="T1038" s="114">
        <v>0</v>
      </c>
      <c r="U1038" s="114">
        <v>0</v>
      </c>
      <c r="V1038" s="114">
        <v>0</v>
      </c>
      <c r="W1038" s="114">
        <v>0</v>
      </c>
      <c r="X1038" s="114">
        <v>0</v>
      </c>
      <c r="Y1038" s="114">
        <v>0</v>
      </c>
      <c r="Z1038" s="114">
        <v>0</v>
      </c>
      <c r="AA1038" s="114">
        <v>0</v>
      </c>
      <c r="AB1038" s="114">
        <f t="shared" si="749"/>
        <v>0</v>
      </c>
      <c r="AC1038" s="114">
        <f t="shared" si="749"/>
        <v>0</v>
      </c>
      <c r="AD1038" s="114">
        <f t="shared" si="737"/>
        <v>0</v>
      </c>
      <c r="AE1038" s="114">
        <v>0</v>
      </c>
      <c r="AF1038" s="114">
        <v>0</v>
      </c>
      <c r="AG1038" s="114">
        <f t="shared" si="728"/>
        <v>0</v>
      </c>
      <c r="AH1038" s="114">
        <v>0</v>
      </c>
      <c r="AI1038" s="114">
        <v>0</v>
      </c>
      <c r="AJ1038" s="114">
        <f t="shared" si="729"/>
        <v>0</v>
      </c>
      <c r="AK1038" s="114">
        <v>0</v>
      </c>
      <c r="AL1038" s="114">
        <v>0</v>
      </c>
      <c r="AM1038" s="114">
        <f t="shared" si="730"/>
        <v>0</v>
      </c>
      <c r="AN1038" s="114">
        <v>0</v>
      </c>
      <c r="AO1038" s="114">
        <v>0</v>
      </c>
      <c r="AP1038" s="114">
        <f t="shared" si="742"/>
        <v>0</v>
      </c>
      <c r="AQ1038" s="114">
        <f t="shared" si="739"/>
        <v>0</v>
      </c>
      <c r="AR1038" s="114">
        <f t="shared" si="739"/>
        <v>0</v>
      </c>
      <c r="AS1038" s="114">
        <f t="shared" si="731"/>
        <v>0</v>
      </c>
      <c r="AT1038" s="114">
        <f t="shared" si="745"/>
        <v>0</v>
      </c>
      <c r="AU1038" s="114">
        <f t="shared" si="745"/>
        <v>0</v>
      </c>
      <c r="AV1038" s="114">
        <v>0</v>
      </c>
      <c r="AW1038" s="114">
        <v>0</v>
      </c>
      <c r="AX1038" s="114">
        <v>0</v>
      </c>
      <c r="AY1038" s="114">
        <v>0</v>
      </c>
      <c r="AZ1038" s="114">
        <f t="shared" si="740"/>
        <v>0</v>
      </c>
      <c r="BA1038" s="114">
        <f t="shared" si="740"/>
        <v>0</v>
      </c>
    </row>
    <row r="1039" spans="2:53" ht="58.5" hidden="1">
      <c r="B1039" s="73" t="str">
        <f t="shared" si="718"/>
        <v>4816500051005156</v>
      </c>
      <c r="C1039" s="37">
        <v>2023</v>
      </c>
      <c r="D1039" s="37">
        <v>15</v>
      </c>
      <c r="E1039" s="37">
        <v>4</v>
      </c>
      <c r="F1039" s="37">
        <v>8</v>
      </c>
      <c r="G1039" s="37">
        <v>16</v>
      </c>
      <c r="H1039" s="37">
        <v>5000</v>
      </c>
      <c r="I1039" s="37">
        <v>5100</v>
      </c>
      <c r="J1039" s="37">
        <v>515</v>
      </c>
      <c r="K1039" s="112">
        <v>6</v>
      </c>
      <c r="L1039" s="112"/>
      <c r="M1039" s="113" t="s">
        <v>659</v>
      </c>
      <c r="N1039" s="114">
        <f>IFERROR(VLOOKUP($B1039,[5]MEX!$B$51:$S$1084,13,0),0)</f>
        <v>0</v>
      </c>
      <c r="O1039" s="114">
        <f>IFERROR(VLOOKUP($B1039,[5]MEX!$B$51:$S$1084,14,0),0)</f>
        <v>0</v>
      </c>
      <c r="P1039" s="114">
        <f t="shared" si="710"/>
        <v>0</v>
      </c>
      <c r="Q1039" s="115" t="s">
        <v>60</v>
      </c>
      <c r="R1039" s="116">
        <f>IFERROR(VLOOKUP($B1039,[5]MEX!$B$51:$S$1084,17,0),0)</f>
        <v>0</v>
      </c>
      <c r="S1039" s="116">
        <f>IFERROR(VLOOKUP($B1039,[5]MEX!$B$51:$S$1084,18,0),0)</f>
        <v>0</v>
      </c>
      <c r="T1039" s="114">
        <v>0</v>
      </c>
      <c r="U1039" s="114">
        <v>0</v>
      </c>
      <c r="V1039" s="114">
        <v>0</v>
      </c>
      <c r="W1039" s="114">
        <v>0</v>
      </c>
      <c r="X1039" s="114">
        <v>0</v>
      </c>
      <c r="Y1039" s="114">
        <v>0</v>
      </c>
      <c r="Z1039" s="114">
        <v>0</v>
      </c>
      <c r="AA1039" s="114">
        <v>0</v>
      </c>
      <c r="AB1039" s="114">
        <f>N1039+T1039-X1039</f>
        <v>0</v>
      </c>
      <c r="AC1039" s="114">
        <f t="shared" si="749"/>
        <v>0</v>
      </c>
      <c r="AD1039" s="114">
        <f t="shared" si="737"/>
        <v>0</v>
      </c>
      <c r="AE1039" s="114">
        <v>0</v>
      </c>
      <c r="AF1039" s="114">
        <v>0</v>
      </c>
      <c r="AG1039" s="114">
        <f t="shared" si="728"/>
        <v>0</v>
      </c>
      <c r="AH1039" s="114">
        <v>0</v>
      </c>
      <c r="AI1039" s="114">
        <v>0</v>
      </c>
      <c r="AJ1039" s="114">
        <f t="shared" si="729"/>
        <v>0</v>
      </c>
      <c r="AK1039" s="114">
        <v>0</v>
      </c>
      <c r="AL1039" s="114">
        <v>0</v>
      </c>
      <c r="AM1039" s="114">
        <f t="shared" si="730"/>
        <v>0</v>
      </c>
      <c r="AN1039" s="114">
        <v>0</v>
      </c>
      <c r="AO1039" s="114">
        <v>0</v>
      </c>
      <c r="AP1039" s="114">
        <f t="shared" si="742"/>
        <v>0</v>
      </c>
      <c r="AQ1039" s="114">
        <f t="shared" si="739"/>
        <v>0</v>
      </c>
      <c r="AR1039" s="114">
        <f t="shared" si="739"/>
        <v>0</v>
      </c>
      <c r="AS1039" s="114">
        <f t="shared" si="731"/>
        <v>0</v>
      </c>
      <c r="AT1039" s="114">
        <f t="shared" si="745"/>
        <v>0</v>
      </c>
      <c r="AU1039" s="114">
        <f t="shared" si="745"/>
        <v>0</v>
      </c>
      <c r="AV1039" s="114">
        <v>0</v>
      </c>
      <c r="AW1039" s="114">
        <v>0</v>
      </c>
      <c r="AX1039" s="114">
        <v>0</v>
      </c>
      <c r="AY1039" s="114">
        <v>0</v>
      </c>
      <c r="AZ1039" s="114">
        <f t="shared" si="740"/>
        <v>0</v>
      </c>
      <c r="BA1039" s="114">
        <f t="shared" si="740"/>
        <v>0</v>
      </c>
    </row>
    <row r="1040" spans="2:53" ht="29.25" hidden="1">
      <c r="B1040" s="73" t="str">
        <f t="shared" si="718"/>
        <v>481650005900</v>
      </c>
      <c r="C1040" s="127">
        <v>2023</v>
      </c>
      <c r="D1040" s="127">
        <v>15</v>
      </c>
      <c r="E1040" s="127">
        <v>4</v>
      </c>
      <c r="F1040" s="127">
        <v>8</v>
      </c>
      <c r="G1040" s="127">
        <v>16</v>
      </c>
      <c r="H1040" s="127">
        <v>5000</v>
      </c>
      <c r="I1040" s="127">
        <v>5900</v>
      </c>
      <c r="J1040" s="127"/>
      <c r="K1040" s="127"/>
      <c r="L1040" s="127"/>
      <c r="M1040" s="101" t="s">
        <v>241</v>
      </c>
      <c r="N1040" s="102">
        <f>+N1041</f>
        <v>0</v>
      </c>
      <c r="O1040" s="102">
        <f>+O1041</f>
        <v>0</v>
      </c>
      <c r="P1040" s="102">
        <f t="shared" ref="P1040:P1099" si="750">+O1040+N1040</f>
        <v>0</v>
      </c>
      <c r="Q1040" s="161"/>
      <c r="R1040" s="215"/>
      <c r="S1040" s="215"/>
      <c r="T1040" s="102">
        <f>T1041</f>
        <v>0</v>
      </c>
      <c r="U1040" s="102">
        <f t="shared" ref="U1040:AO1041" si="751">U1041</f>
        <v>0</v>
      </c>
      <c r="V1040" s="102">
        <f t="shared" si="751"/>
        <v>0</v>
      </c>
      <c r="W1040" s="102">
        <f t="shared" si="751"/>
        <v>0</v>
      </c>
      <c r="X1040" s="102">
        <f t="shared" si="751"/>
        <v>0</v>
      </c>
      <c r="Y1040" s="102">
        <f t="shared" si="751"/>
        <v>0</v>
      </c>
      <c r="Z1040" s="102">
        <f t="shared" si="751"/>
        <v>0</v>
      </c>
      <c r="AA1040" s="102">
        <f t="shared" si="751"/>
        <v>0</v>
      </c>
      <c r="AB1040" s="102">
        <f t="shared" si="751"/>
        <v>0</v>
      </c>
      <c r="AC1040" s="102">
        <f t="shared" si="751"/>
        <v>0</v>
      </c>
      <c r="AD1040" s="102">
        <f t="shared" si="751"/>
        <v>0</v>
      </c>
      <c r="AE1040" s="102">
        <f t="shared" si="751"/>
        <v>0</v>
      </c>
      <c r="AF1040" s="102">
        <f t="shared" si="751"/>
        <v>0</v>
      </c>
      <c r="AG1040" s="102">
        <f t="shared" si="728"/>
        <v>0</v>
      </c>
      <c r="AH1040" s="102">
        <f t="shared" si="751"/>
        <v>0</v>
      </c>
      <c r="AI1040" s="102">
        <f t="shared" si="751"/>
        <v>0</v>
      </c>
      <c r="AJ1040" s="102">
        <f t="shared" si="729"/>
        <v>0</v>
      </c>
      <c r="AK1040" s="102">
        <f t="shared" si="751"/>
        <v>0</v>
      </c>
      <c r="AL1040" s="102">
        <f t="shared" si="751"/>
        <v>0</v>
      </c>
      <c r="AM1040" s="102">
        <f t="shared" si="730"/>
        <v>0</v>
      </c>
      <c r="AN1040" s="102">
        <f t="shared" si="751"/>
        <v>0</v>
      </c>
      <c r="AO1040" s="102">
        <f t="shared" si="751"/>
        <v>0</v>
      </c>
      <c r="AP1040" s="102">
        <f t="shared" si="742"/>
        <v>0</v>
      </c>
      <c r="AQ1040" s="102">
        <f t="shared" si="739"/>
        <v>0</v>
      </c>
      <c r="AR1040" s="102">
        <f t="shared" si="739"/>
        <v>0</v>
      </c>
      <c r="AS1040" s="102">
        <f t="shared" si="731"/>
        <v>0</v>
      </c>
      <c r="AT1040" s="102"/>
      <c r="AU1040" s="102"/>
      <c r="AV1040" s="102"/>
      <c r="AW1040" s="102"/>
      <c r="AX1040" s="102"/>
      <c r="AY1040" s="102"/>
      <c r="AZ1040" s="102"/>
      <c r="BA1040" s="102"/>
    </row>
    <row r="1041" spans="2:53" ht="29.25" hidden="1">
      <c r="B1041" s="73" t="str">
        <f t="shared" si="718"/>
        <v>481650005900591</v>
      </c>
      <c r="C1041" s="130">
        <v>2023</v>
      </c>
      <c r="D1041" s="130">
        <v>15</v>
      </c>
      <c r="E1041" s="130">
        <v>4</v>
      </c>
      <c r="F1041" s="130">
        <v>8</v>
      </c>
      <c r="G1041" s="130">
        <v>16</v>
      </c>
      <c r="H1041" s="130">
        <v>5000</v>
      </c>
      <c r="I1041" s="130">
        <v>5900</v>
      </c>
      <c r="J1041" s="130">
        <v>591</v>
      </c>
      <c r="K1041" s="130"/>
      <c r="L1041" s="130"/>
      <c r="M1041" s="107" t="s">
        <v>242</v>
      </c>
      <c r="N1041" s="108">
        <f>+N1042</f>
        <v>0</v>
      </c>
      <c r="O1041" s="108">
        <f>+O1042</f>
        <v>0</v>
      </c>
      <c r="P1041" s="108">
        <f t="shared" si="750"/>
        <v>0</v>
      </c>
      <c r="Q1041" s="163"/>
      <c r="R1041" s="216"/>
      <c r="S1041" s="216"/>
      <c r="T1041" s="108">
        <f>T1042</f>
        <v>0</v>
      </c>
      <c r="U1041" s="108">
        <f t="shared" si="751"/>
        <v>0</v>
      </c>
      <c r="V1041" s="108">
        <f t="shared" si="751"/>
        <v>0</v>
      </c>
      <c r="W1041" s="108">
        <f t="shared" si="751"/>
        <v>0</v>
      </c>
      <c r="X1041" s="108">
        <f t="shared" si="751"/>
        <v>0</v>
      </c>
      <c r="Y1041" s="108">
        <f t="shared" si="751"/>
        <v>0</v>
      </c>
      <c r="Z1041" s="108">
        <f t="shared" si="751"/>
        <v>0</v>
      </c>
      <c r="AA1041" s="108">
        <f t="shared" si="751"/>
        <v>0</v>
      </c>
      <c r="AB1041" s="108">
        <f t="shared" si="751"/>
        <v>0</v>
      </c>
      <c r="AC1041" s="108">
        <f t="shared" si="751"/>
        <v>0</v>
      </c>
      <c r="AD1041" s="108">
        <f t="shared" si="751"/>
        <v>0</v>
      </c>
      <c r="AE1041" s="108">
        <f t="shared" si="751"/>
        <v>0</v>
      </c>
      <c r="AF1041" s="108">
        <f t="shared" si="751"/>
        <v>0</v>
      </c>
      <c r="AG1041" s="108">
        <f t="shared" si="728"/>
        <v>0</v>
      </c>
      <c r="AH1041" s="108">
        <f t="shared" si="751"/>
        <v>0</v>
      </c>
      <c r="AI1041" s="108">
        <f t="shared" si="751"/>
        <v>0</v>
      </c>
      <c r="AJ1041" s="108">
        <f t="shared" si="729"/>
        <v>0</v>
      </c>
      <c r="AK1041" s="108">
        <f t="shared" si="751"/>
        <v>0</v>
      </c>
      <c r="AL1041" s="108">
        <f t="shared" si="751"/>
        <v>0</v>
      </c>
      <c r="AM1041" s="108">
        <f t="shared" si="730"/>
        <v>0</v>
      </c>
      <c r="AN1041" s="108">
        <f t="shared" si="751"/>
        <v>0</v>
      </c>
      <c r="AO1041" s="108">
        <f t="shared" si="751"/>
        <v>0</v>
      </c>
      <c r="AP1041" s="108">
        <f t="shared" si="742"/>
        <v>0</v>
      </c>
      <c r="AQ1041" s="108">
        <f t="shared" si="739"/>
        <v>0</v>
      </c>
      <c r="AR1041" s="108">
        <f t="shared" si="739"/>
        <v>0</v>
      </c>
      <c r="AS1041" s="108">
        <f t="shared" si="731"/>
        <v>0</v>
      </c>
      <c r="AT1041" s="108"/>
      <c r="AU1041" s="108"/>
      <c r="AV1041" s="108"/>
      <c r="AW1041" s="108"/>
      <c r="AX1041" s="108"/>
      <c r="AY1041" s="108"/>
      <c r="AZ1041" s="108"/>
      <c r="BA1041" s="108"/>
    </row>
    <row r="1042" spans="2:53" ht="29.25" hidden="1">
      <c r="B1042" s="73" t="str">
        <f t="shared" si="718"/>
        <v>4816500059005911</v>
      </c>
      <c r="C1042" s="37">
        <v>2023</v>
      </c>
      <c r="D1042" s="37">
        <v>15</v>
      </c>
      <c r="E1042" s="37">
        <v>4</v>
      </c>
      <c r="F1042" s="37">
        <v>8</v>
      </c>
      <c r="G1042" s="37">
        <v>16</v>
      </c>
      <c r="H1042" s="37">
        <v>5000</v>
      </c>
      <c r="I1042" s="37">
        <v>5900</v>
      </c>
      <c r="J1042" s="37">
        <v>591</v>
      </c>
      <c r="K1042" s="112">
        <v>1</v>
      </c>
      <c r="L1042" s="112"/>
      <c r="M1042" s="113" t="s">
        <v>242</v>
      </c>
      <c r="N1042" s="114">
        <f>IFERROR(VLOOKUP($B1042,[5]MEX!$B$51:$S$1084,13,0),0)</f>
        <v>0</v>
      </c>
      <c r="O1042" s="114">
        <f>IFERROR(VLOOKUP($B1042,[5]MEX!$B$51:$S$1084,14,0),0)</f>
        <v>0</v>
      </c>
      <c r="P1042" s="114">
        <f t="shared" si="750"/>
        <v>0</v>
      </c>
      <c r="Q1042" s="158" t="s">
        <v>244</v>
      </c>
      <c r="R1042" s="116">
        <f>IFERROR(VLOOKUP($B1042,[5]MEX!$B$51:$S$1084,17,0),0)</f>
        <v>0</v>
      </c>
      <c r="S1042" s="116">
        <f>IFERROR(VLOOKUP($B1042,[5]MEX!$B$51:$S$1084,18,0),0)</f>
        <v>0</v>
      </c>
      <c r="T1042" s="114">
        <v>0</v>
      </c>
      <c r="U1042" s="114">
        <v>0</v>
      </c>
      <c r="V1042" s="114">
        <v>0</v>
      </c>
      <c r="W1042" s="114">
        <v>0</v>
      </c>
      <c r="X1042" s="114">
        <v>0</v>
      </c>
      <c r="Y1042" s="114">
        <v>0</v>
      </c>
      <c r="Z1042" s="114">
        <v>0</v>
      </c>
      <c r="AA1042" s="114">
        <v>0</v>
      </c>
      <c r="AB1042" s="114">
        <f>N1042+T1042-X1042</f>
        <v>0</v>
      </c>
      <c r="AC1042" s="114">
        <f>O1042+U1042-Y1042</f>
        <v>0</v>
      </c>
      <c r="AD1042" s="114">
        <f t="shared" si="737"/>
        <v>0</v>
      </c>
      <c r="AE1042" s="114">
        <v>0</v>
      </c>
      <c r="AF1042" s="114">
        <v>0</v>
      </c>
      <c r="AG1042" s="114">
        <f t="shared" si="728"/>
        <v>0</v>
      </c>
      <c r="AH1042" s="114">
        <v>0</v>
      </c>
      <c r="AI1042" s="114">
        <v>0</v>
      </c>
      <c r="AJ1042" s="114">
        <f t="shared" si="729"/>
        <v>0</v>
      </c>
      <c r="AK1042" s="114">
        <v>0</v>
      </c>
      <c r="AL1042" s="114">
        <v>0</v>
      </c>
      <c r="AM1042" s="114">
        <f t="shared" si="730"/>
        <v>0</v>
      </c>
      <c r="AN1042" s="114">
        <v>0</v>
      </c>
      <c r="AO1042" s="114">
        <v>0</v>
      </c>
      <c r="AP1042" s="114">
        <f t="shared" si="742"/>
        <v>0</v>
      </c>
      <c r="AQ1042" s="114">
        <f t="shared" si="739"/>
        <v>0</v>
      </c>
      <c r="AR1042" s="114">
        <f t="shared" si="739"/>
        <v>0</v>
      </c>
      <c r="AS1042" s="114">
        <f t="shared" si="731"/>
        <v>0</v>
      </c>
      <c r="AT1042" s="114">
        <f t="shared" si="745"/>
        <v>0</v>
      </c>
      <c r="AU1042" s="114">
        <f t="shared" si="745"/>
        <v>0</v>
      </c>
      <c r="AV1042" s="114">
        <v>0</v>
      </c>
      <c r="AW1042" s="114">
        <v>0</v>
      </c>
      <c r="AX1042" s="114">
        <v>0</v>
      </c>
      <c r="AY1042" s="114">
        <v>0</v>
      </c>
      <c r="AZ1042" s="114">
        <f t="shared" si="740"/>
        <v>0</v>
      </c>
      <c r="BA1042" s="114">
        <f t="shared" si="740"/>
        <v>0</v>
      </c>
    </row>
    <row r="1043" spans="2:53" ht="58.5" hidden="1">
      <c r="B1043" s="73" t="str">
        <f t="shared" si="718"/>
        <v>4817</v>
      </c>
      <c r="C1043" s="136">
        <v>2023</v>
      </c>
      <c r="D1043" s="136">
        <v>15</v>
      </c>
      <c r="E1043" s="136">
        <v>4</v>
      </c>
      <c r="F1043" s="136">
        <v>8</v>
      </c>
      <c r="G1043" s="136">
        <v>17</v>
      </c>
      <c r="H1043" s="136"/>
      <c r="I1043" s="136"/>
      <c r="J1043" s="136"/>
      <c r="K1043" s="136"/>
      <c r="L1043" s="136"/>
      <c r="M1043" s="183" t="s">
        <v>701</v>
      </c>
      <c r="N1043" s="184">
        <f>+N1044+N1051</f>
        <v>0</v>
      </c>
      <c r="O1043" s="184">
        <f>+O1044+O1051</f>
        <v>0</v>
      </c>
      <c r="P1043" s="184">
        <f t="shared" si="750"/>
        <v>0</v>
      </c>
      <c r="Q1043" s="124"/>
      <c r="R1043" s="136"/>
      <c r="S1043" s="136"/>
      <c r="T1043" s="184">
        <f>+T1044+T1051</f>
        <v>0</v>
      </c>
      <c r="U1043" s="184">
        <f>+U1044+U1051</f>
        <v>0</v>
      </c>
      <c r="V1043" s="184">
        <f>+V1044+V1051</f>
        <v>0</v>
      </c>
      <c r="W1043" s="184">
        <f t="shared" ref="W1043:AO1043" si="752">+W1044+W1051</f>
        <v>0</v>
      </c>
      <c r="X1043" s="184">
        <f t="shared" si="752"/>
        <v>0</v>
      </c>
      <c r="Y1043" s="184">
        <f t="shared" si="752"/>
        <v>0</v>
      </c>
      <c r="Z1043" s="184">
        <f t="shared" si="752"/>
        <v>0</v>
      </c>
      <c r="AA1043" s="184">
        <f t="shared" si="752"/>
        <v>0</v>
      </c>
      <c r="AB1043" s="184">
        <f t="shared" si="752"/>
        <v>0</v>
      </c>
      <c r="AC1043" s="184">
        <f t="shared" si="752"/>
        <v>0</v>
      </c>
      <c r="AD1043" s="184">
        <f t="shared" si="752"/>
        <v>0</v>
      </c>
      <c r="AE1043" s="184">
        <f t="shared" si="752"/>
        <v>0</v>
      </c>
      <c r="AF1043" s="184">
        <f t="shared" si="752"/>
        <v>0</v>
      </c>
      <c r="AG1043" s="184">
        <f t="shared" si="728"/>
        <v>0</v>
      </c>
      <c r="AH1043" s="184">
        <f t="shared" si="752"/>
        <v>0</v>
      </c>
      <c r="AI1043" s="184">
        <f t="shared" si="752"/>
        <v>0</v>
      </c>
      <c r="AJ1043" s="184">
        <f t="shared" si="729"/>
        <v>0</v>
      </c>
      <c r="AK1043" s="184">
        <f t="shared" si="752"/>
        <v>0</v>
      </c>
      <c r="AL1043" s="184">
        <f t="shared" si="752"/>
        <v>0</v>
      </c>
      <c r="AM1043" s="184">
        <f t="shared" si="730"/>
        <v>0</v>
      </c>
      <c r="AN1043" s="184">
        <f t="shared" si="752"/>
        <v>0</v>
      </c>
      <c r="AO1043" s="184">
        <f t="shared" si="752"/>
        <v>0</v>
      </c>
      <c r="AP1043" s="184">
        <f t="shared" si="742"/>
        <v>0</v>
      </c>
      <c r="AQ1043" s="184">
        <f t="shared" si="739"/>
        <v>0</v>
      </c>
      <c r="AR1043" s="184">
        <f t="shared" si="739"/>
        <v>0</v>
      </c>
      <c r="AS1043" s="184">
        <f t="shared" si="731"/>
        <v>0</v>
      </c>
      <c r="AT1043" s="184"/>
      <c r="AU1043" s="184"/>
      <c r="AV1043" s="184"/>
      <c r="AW1043" s="184"/>
      <c r="AX1043" s="184"/>
      <c r="AY1043" s="184"/>
      <c r="AZ1043" s="184"/>
      <c r="BA1043" s="184"/>
    </row>
    <row r="1044" spans="2:53" ht="29.25" hidden="1">
      <c r="B1044" s="73" t="str">
        <f t="shared" si="718"/>
        <v>48173000</v>
      </c>
      <c r="C1044" s="126">
        <v>2023</v>
      </c>
      <c r="D1044" s="126">
        <v>15</v>
      </c>
      <c r="E1044" s="126">
        <v>4</v>
      </c>
      <c r="F1044" s="126">
        <v>8</v>
      </c>
      <c r="G1044" s="126">
        <v>17</v>
      </c>
      <c r="H1044" s="126">
        <v>3000</v>
      </c>
      <c r="I1044" s="126"/>
      <c r="J1044" s="126"/>
      <c r="K1044" s="126"/>
      <c r="L1044" s="126"/>
      <c r="M1044" s="95" t="s">
        <v>72</v>
      </c>
      <c r="N1044" s="96">
        <f>+N1045</f>
        <v>0</v>
      </c>
      <c r="O1044" s="96">
        <f>+O1045</f>
        <v>0</v>
      </c>
      <c r="P1044" s="96">
        <f t="shared" si="750"/>
        <v>0</v>
      </c>
      <c r="Q1044" s="159" t="s">
        <v>46</v>
      </c>
      <c r="R1044" s="170"/>
      <c r="S1044" s="170"/>
      <c r="T1044" s="96">
        <f>T1045</f>
        <v>0</v>
      </c>
      <c r="U1044" s="96">
        <f t="shared" ref="U1044:AO1044" si="753">U1045</f>
        <v>0</v>
      </c>
      <c r="V1044" s="96">
        <f t="shared" si="753"/>
        <v>0</v>
      </c>
      <c r="W1044" s="96">
        <f t="shared" si="753"/>
        <v>0</v>
      </c>
      <c r="X1044" s="96">
        <f t="shared" si="753"/>
        <v>0</v>
      </c>
      <c r="Y1044" s="96">
        <f t="shared" si="753"/>
        <v>0</v>
      </c>
      <c r="Z1044" s="96">
        <f t="shared" si="753"/>
        <v>0</v>
      </c>
      <c r="AA1044" s="96">
        <f t="shared" si="753"/>
        <v>0</v>
      </c>
      <c r="AB1044" s="96">
        <f t="shared" si="753"/>
        <v>0</v>
      </c>
      <c r="AC1044" s="96">
        <f t="shared" si="753"/>
        <v>0</v>
      </c>
      <c r="AD1044" s="96">
        <f t="shared" si="753"/>
        <v>0</v>
      </c>
      <c r="AE1044" s="96">
        <f t="shared" si="753"/>
        <v>0</v>
      </c>
      <c r="AF1044" s="96">
        <f t="shared" si="753"/>
        <v>0</v>
      </c>
      <c r="AG1044" s="96">
        <f t="shared" si="728"/>
        <v>0</v>
      </c>
      <c r="AH1044" s="96">
        <f t="shared" si="753"/>
        <v>0</v>
      </c>
      <c r="AI1044" s="96">
        <f t="shared" si="753"/>
        <v>0</v>
      </c>
      <c r="AJ1044" s="96">
        <f t="shared" si="729"/>
        <v>0</v>
      </c>
      <c r="AK1044" s="96">
        <f t="shared" si="753"/>
        <v>0</v>
      </c>
      <c r="AL1044" s="96">
        <f t="shared" si="753"/>
        <v>0</v>
      </c>
      <c r="AM1044" s="96">
        <f t="shared" si="730"/>
        <v>0</v>
      </c>
      <c r="AN1044" s="96">
        <f t="shared" si="753"/>
        <v>0</v>
      </c>
      <c r="AO1044" s="96">
        <f t="shared" si="753"/>
        <v>0</v>
      </c>
      <c r="AP1044" s="96">
        <f t="shared" si="742"/>
        <v>0</v>
      </c>
      <c r="AQ1044" s="96">
        <f t="shared" si="739"/>
        <v>0</v>
      </c>
      <c r="AR1044" s="96">
        <f t="shared" si="739"/>
        <v>0</v>
      </c>
      <c r="AS1044" s="96">
        <f t="shared" si="731"/>
        <v>0</v>
      </c>
      <c r="AT1044" s="96"/>
      <c r="AU1044" s="96"/>
      <c r="AV1044" s="96"/>
      <c r="AW1044" s="96"/>
      <c r="AX1044" s="96"/>
      <c r="AY1044" s="96"/>
      <c r="AZ1044" s="96"/>
      <c r="BA1044" s="96"/>
    </row>
    <row r="1045" spans="2:53" ht="29.25" hidden="1">
      <c r="B1045" s="73" t="str">
        <f t="shared" si="718"/>
        <v>481730003100</v>
      </c>
      <c r="C1045" s="127">
        <v>2023</v>
      </c>
      <c r="D1045" s="127">
        <v>15</v>
      </c>
      <c r="E1045" s="127">
        <v>4</v>
      </c>
      <c r="F1045" s="127">
        <v>8</v>
      </c>
      <c r="G1045" s="127">
        <v>17</v>
      </c>
      <c r="H1045" s="127">
        <v>3000</v>
      </c>
      <c r="I1045" s="127">
        <v>3100</v>
      </c>
      <c r="J1045" s="127"/>
      <c r="K1045" s="127" t="s">
        <v>46</v>
      </c>
      <c r="L1045" s="127"/>
      <c r="M1045" s="101" t="s">
        <v>167</v>
      </c>
      <c r="N1045" s="102">
        <f>+N1046+N1049</f>
        <v>0</v>
      </c>
      <c r="O1045" s="102">
        <f>+O1046+O1049</f>
        <v>0</v>
      </c>
      <c r="P1045" s="102">
        <f t="shared" si="750"/>
        <v>0</v>
      </c>
      <c r="Q1045" s="161" t="s">
        <v>46</v>
      </c>
      <c r="R1045" s="215"/>
      <c r="S1045" s="215"/>
      <c r="T1045" s="102">
        <f>T1046+T1049</f>
        <v>0</v>
      </c>
      <c r="U1045" s="102">
        <f t="shared" ref="U1045:AO1045" si="754">U1046+U1049</f>
        <v>0</v>
      </c>
      <c r="V1045" s="102">
        <f t="shared" si="754"/>
        <v>0</v>
      </c>
      <c r="W1045" s="102">
        <f t="shared" si="754"/>
        <v>0</v>
      </c>
      <c r="X1045" s="102">
        <f t="shared" si="754"/>
        <v>0</v>
      </c>
      <c r="Y1045" s="102">
        <f t="shared" si="754"/>
        <v>0</v>
      </c>
      <c r="Z1045" s="102">
        <f t="shared" si="754"/>
        <v>0</v>
      </c>
      <c r="AA1045" s="102">
        <f t="shared" si="754"/>
        <v>0</v>
      </c>
      <c r="AB1045" s="102">
        <f t="shared" si="754"/>
        <v>0</v>
      </c>
      <c r="AC1045" s="102">
        <f t="shared" si="754"/>
        <v>0</v>
      </c>
      <c r="AD1045" s="102">
        <f>AD1046+AD1049</f>
        <v>0</v>
      </c>
      <c r="AE1045" s="102">
        <f t="shared" si="754"/>
        <v>0</v>
      </c>
      <c r="AF1045" s="102">
        <f t="shared" si="754"/>
        <v>0</v>
      </c>
      <c r="AG1045" s="102">
        <f t="shared" si="728"/>
        <v>0</v>
      </c>
      <c r="AH1045" s="102">
        <f t="shared" si="754"/>
        <v>0</v>
      </c>
      <c r="AI1045" s="102">
        <f t="shared" si="754"/>
        <v>0</v>
      </c>
      <c r="AJ1045" s="102">
        <f t="shared" si="729"/>
        <v>0</v>
      </c>
      <c r="AK1045" s="102">
        <f t="shared" si="754"/>
        <v>0</v>
      </c>
      <c r="AL1045" s="102">
        <f t="shared" si="754"/>
        <v>0</v>
      </c>
      <c r="AM1045" s="102">
        <f t="shared" si="730"/>
        <v>0</v>
      </c>
      <c r="AN1045" s="102">
        <f t="shared" si="754"/>
        <v>0</v>
      </c>
      <c r="AO1045" s="102">
        <f t="shared" si="754"/>
        <v>0</v>
      </c>
      <c r="AP1045" s="102">
        <f t="shared" si="742"/>
        <v>0</v>
      </c>
      <c r="AQ1045" s="102">
        <f t="shared" si="739"/>
        <v>0</v>
      </c>
      <c r="AR1045" s="102">
        <f t="shared" si="739"/>
        <v>0</v>
      </c>
      <c r="AS1045" s="102">
        <f t="shared" si="731"/>
        <v>0</v>
      </c>
      <c r="AT1045" s="102"/>
      <c r="AU1045" s="102"/>
      <c r="AV1045" s="102"/>
      <c r="AW1045" s="102"/>
      <c r="AX1045" s="102"/>
      <c r="AY1045" s="102"/>
      <c r="AZ1045" s="102"/>
      <c r="BA1045" s="102"/>
    </row>
    <row r="1046" spans="2:53" ht="58.5" hidden="1">
      <c r="B1046" s="73" t="str">
        <f t="shared" si="718"/>
        <v>481730003100317</v>
      </c>
      <c r="C1046" s="130">
        <v>2023</v>
      </c>
      <c r="D1046" s="130">
        <v>15</v>
      </c>
      <c r="E1046" s="130">
        <v>4</v>
      </c>
      <c r="F1046" s="130">
        <v>8</v>
      </c>
      <c r="G1046" s="130">
        <v>17</v>
      </c>
      <c r="H1046" s="130">
        <v>3000</v>
      </c>
      <c r="I1046" s="130">
        <v>3100</v>
      </c>
      <c r="J1046" s="130">
        <v>317</v>
      </c>
      <c r="K1046" s="130"/>
      <c r="L1046" s="130"/>
      <c r="M1046" s="107" t="s">
        <v>333</v>
      </c>
      <c r="N1046" s="108">
        <f>+N1047+N1048</f>
        <v>0</v>
      </c>
      <c r="O1046" s="108">
        <f>+O1047+O1048</f>
        <v>0</v>
      </c>
      <c r="P1046" s="108">
        <f t="shared" si="750"/>
        <v>0</v>
      </c>
      <c r="Q1046" s="163" t="s">
        <v>46</v>
      </c>
      <c r="R1046" s="216"/>
      <c r="S1046" s="216"/>
      <c r="T1046" s="108">
        <f>+SUM(T1047:T1048)</f>
        <v>0</v>
      </c>
      <c r="U1046" s="108">
        <f t="shared" ref="U1046:AC1046" si="755">+SUM(U1047:U1048)</f>
        <v>0</v>
      </c>
      <c r="V1046" s="108">
        <f t="shared" si="755"/>
        <v>0</v>
      </c>
      <c r="W1046" s="108">
        <f t="shared" si="755"/>
        <v>0</v>
      </c>
      <c r="X1046" s="108">
        <f t="shared" si="755"/>
        <v>0</v>
      </c>
      <c r="Y1046" s="108">
        <f t="shared" si="755"/>
        <v>0</v>
      </c>
      <c r="Z1046" s="108">
        <f t="shared" si="755"/>
        <v>0</v>
      </c>
      <c r="AA1046" s="108">
        <f t="shared" si="755"/>
        <v>0</v>
      </c>
      <c r="AB1046" s="108">
        <f t="shared" si="755"/>
        <v>0</v>
      </c>
      <c r="AC1046" s="108">
        <f t="shared" si="755"/>
        <v>0</v>
      </c>
      <c r="AD1046" s="108">
        <f>+AB1046+AC1046</f>
        <v>0</v>
      </c>
      <c r="AE1046" s="108">
        <f t="shared" ref="AE1046" si="756">+SUM(AE1047:AE1048)</f>
        <v>0</v>
      </c>
      <c r="AF1046" s="108">
        <f>+SUM(AF1047:AF1048)</f>
        <v>0</v>
      </c>
      <c r="AG1046" s="108">
        <f t="shared" ref="AG1046" si="757">+AE1046+AF1046</f>
        <v>0</v>
      </c>
      <c r="AH1046" s="108">
        <f t="shared" ref="AH1046:AI1046" si="758">+SUM(AH1047:AH1048)</f>
        <v>0</v>
      </c>
      <c r="AI1046" s="108">
        <f t="shared" si="758"/>
        <v>0</v>
      </c>
      <c r="AJ1046" s="108">
        <f t="shared" ref="AJ1046" si="759">+AH1046+AI1046</f>
        <v>0</v>
      </c>
      <c r="AK1046" s="108">
        <f t="shared" ref="AK1046:AL1046" si="760">+SUM(AK1047:AK1048)</f>
        <v>0</v>
      </c>
      <c r="AL1046" s="108">
        <f t="shared" si="760"/>
        <v>0</v>
      </c>
      <c r="AM1046" s="108">
        <f t="shared" ref="AM1046" si="761">+AK1046+AL1046</f>
        <v>0</v>
      </c>
      <c r="AN1046" s="108">
        <f t="shared" ref="AN1046:AO1046" si="762">+SUM(AN1047:AN1048)</f>
        <v>0</v>
      </c>
      <c r="AO1046" s="108">
        <f t="shared" si="762"/>
        <v>0</v>
      </c>
      <c r="AP1046" s="108">
        <f t="shared" ref="AP1046" si="763">+AN1046+AO1046</f>
        <v>0</v>
      </c>
      <c r="AQ1046" s="108">
        <f t="shared" ref="AQ1046:AR1046" si="764">+SUM(AQ1047:AQ1048)</f>
        <v>0</v>
      </c>
      <c r="AR1046" s="108">
        <f t="shared" si="764"/>
        <v>0</v>
      </c>
      <c r="AS1046" s="108">
        <f t="shared" ref="AS1046" si="765">+AQ1046+AR1046</f>
        <v>0</v>
      </c>
      <c r="AT1046" s="108"/>
      <c r="AU1046" s="108"/>
      <c r="AV1046" s="108"/>
      <c r="AW1046" s="108"/>
      <c r="AX1046" s="108"/>
      <c r="AY1046" s="108"/>
      <c r="AZ1046" s="108"/>
      <c r="BA1046" s="108"/>
    </row>
    <row r="1047" spans="2:53" ht="58.5" hidden="1">
      <c r="B1047" s="73" t="str">
        <f t="shared" si="718"/>
        <v>4817300031003171</v>
      </c>
      <c r="C1047" s="37">
        <v>2023</v>
      </c>
      <c r="D1047" s="37">
        <v>15</v>
      </c>
      <c r="E1047" s="37">
        <v>4</v>
      </c>
      <c r="F1047" s="37">
        <v>8</v>
      </c>
      <c r="G1047" s="37">
        <v>17</v>
      </c>
      <c r="H1047" s="37">
        <v>3000</v>
      </c>
      <c r="I1047" s="37">
        <v>3100</v>
      </c>
      <c r="J1047" s="37">
        <v>317</v>
      </c>
      <c r="K1047" s="112">
        <v>1</v>
      </c>
      <c r="L1047" s="112"/>
      <c r="M1047" s="113" t="s">
        <v>169</v>
      </c>
      <c r="N1047" s="114">
        <f>IFERROR(VLOOKUP($B1047,[5]MEX!$B$51:$S$1084,13,0),0)</f>
        <v>0</v>
      </c>
      <c r="O1047" s="114">
        <f>IFERROR(VLOOKUP($B1047,[5]MEX!$B$51:$S$1084,14,0),0)</f>
        <v>0</v>
      </c>
      <c r="P1047" s="114">
        <f t="shared" si="750"/>
        <v>0</v>
      </c>
      <c r="Q1047" s="158" t="s">
        <v>81</v>
      </c>
      <c r="R1047" s="116">
        <f>IFERROR(VLOOKUP($B1047,[5]MEX!$B$51:$S$1084,17,0),0)</f>
        <v>0</v>
      </c>
      <c r="S1047" s="116">
        <f>IFERROR(VLOOKUP($B1047,[5]MEX!$B$51:$S$1084,18,0),0)</f>
        <v>0</v>
      </c>
      <c r="T1047" s="114">
        <v>0</v>
      </c>
      <c r="U1047" s="114">
        <v>0</v>
      </c>
      <c r="V1047" s="114">
        <v>0</v>
      </c>
      <c r="W1047" s="114">
        <v>0</v>
      </c>
      <c r="X1047" s="114">
        <v>0</v>
      </c>
      <c r="Y1047" s="114">
        <v>0</v>
      </c>
      <c r="Z1047" s="114">
        <v>0</v>
      </c>
      <c r="AA1047" s="114">
        <v>0</v>
      </c>
      <c r="AB1047" s="114">
        <f>N1047+T1047-X1047</f>
        <v>0</v>
      </c>
      <c r="AC1047" s="114">
        <f>O1047+U1047-Y1047</f>
        <v>0</v>
      </c>
      <c r="AD1047" s="114">
        <f t="shared" si="737"/>
        <v>0</v>
      </c>
      <c r="AE1047" s="114">
        <v>0</v>
      </c>
      <c r="AF1047" s="114">
        <v>0</v>
      </c>
      <c r="AG1047" s="114">
        <f t="shared" si="728"/>
        <v>0</v>
      </c>
      <c r="AH1047" s="114">
        <v>0</v>
      </c>
      <c r="AI1047" s="114">
        <v>0</v>
      </c>
      <c r="AJ1047" s="114">
        <f t="shared" si="729"/>
        <v>0</v>
      </c>
      <c r="AK1047" s="114">
        <v>0</v>
      </c>
      <c r="AL1047" s="114">
        <v>0</v>
      </c>
      <c r="AM1047" s="114">
        <f t="shared" si="730"/>
        <v>0</v>
      </c>
      <c r="AN1047" s="114">
        <v>0</v>
      </c>
      <c r="AO1047" s="114">
        <v>0</v>
      </c>
      <c r="AP1047" s="114">
        <f t="shared" si="742"/>
        <v>0</v>
      </c>
      <c r="AQ1047" s="114">
        <f t="shared" ref="AQ1047:AR1052" si="766">AB1047-AE1047-AH1047-AK1047-AN1047</f>
        <v>0</v>
      </c>
      <c r="AR1047" s="114">
        <f t="shared" si="766"/>
        <v>0</v>
      </c>
      <c r="AS1047" s="114">
        <f t="shared" si="731"/>
        <v>0</v>
      </c>
      <c r="AT1047" s="114">
        <f t="shared" si="745"/>
        <v>0</v>
      </c>
      <c r="AU1047" s="114">
        <f t="shared" si="745"/>
        <v>0</v>
      </c>
      <c r="AV1047" s="114">
        <v>0</v>
      </c>
      <c r="AW1047" s="114">
        <v>0</v>
      </c>
      <c r="AX1047" s="114">
        <v>0</v>
      </c>
      <c r="AY1047" s="114">
        <v>0</v>
      </c>
      <c r="AZ1047" s="114">
        <f t="shared" si="740"/>
        <v>0</v>
      </c>
      <c r="BA1047" s="114">
        <f t="shared" si="740"/>
        <v>0</v>
      </c>
    </row>
    <row r="1048" spans="2:53" ht="29.25" hidden="1">
      <c r="B1048" s="73" t="str">
        <f t="shared" si="718"/>
        <v>4817300031003172</v>
      </c>
      <c r="C1048" s="37">
        <v>2023</v>
      </c>
      <c r="D1048" s="37">
        <v>15</v>
      </c>
      <c r="E1048" s="37">
        <v>4</v>
      </c>
      <c r="F1048" s="37">
        <v>8</v>
      </c>
      <c r="G1048" s="37">
        <v>17</v>
      </c>
      <c r="H1048" s="37">
        <v>3000</v>
      </c>
      <c r="I1048" s="37">
        <v>3100</v>
      </c>
      <c r="J1048" s="37">
        <v>317</v>
      </c>
      <c r="K1048" s="112">
        <v>2</v>
      </c>
      <c r="L1048" s="112"/>
      <c r="M1048" s="113" t="s">
        <v>284</v>
      </c>
      <c r="N1048" s="114">
        <f>IFERROR(VLOOKUP($B1048,[5]MEX!$B$51:$S$1084,13,0),0)</f>
        <v>0</v>
      </c>
      <c r="O1048" s="114">
        <f>IFERROR(VLOOKUP($B1048,[5]MEX!$B$51:$S$1084,14,0),0)</f>
        <v>0</v>
      </c>
      <c r="P1048" s="114">
        <f t="shared" si="750"/>
        <v>0</v>
      </c>
      <c r="Q1048" s="158" t="s">
        <v>81</v>
      </c>
      <c r="R1048" s="116">
        <f>IFERROR(VLOOKUP($B1048,[5]MEX!$B$51:$S$1084,17,0),0)</f>
        <v>0</v>
      </c>
      <c r="S1048" s="116">
        <f>IFERROR(VLOOKUP($B1048,[5]MEX!$B$51:$S$1084,18,0),0)</f>
        <v>0</v>
      </c>
      <c r="T1048" s="114">
        <v>0</v>
      </c>
      <c r="U1048" s="114">
        <v>0</v>
      </c>
      <c r="V1048" s="114">
        <v>0</v>
      </c>
      <c r="W1048" s="114">
        <v>0</v>
      </c>
      <c r="X1048" s="114">
        <v>0</v>
      </c>
      <c r="Y1048" s="114">
        <v>0</v>
      </c>
      <c r="Z1048" s="114">
        <v>0</v>
      </c>
      <c r="AA1048" s="114">
        <v>0</v>
      </c>
      <c r="AB1048" s="114">
        <f>N1048+T1048-X1048</f>
        <v>0</v>
      </c>
      <c r="AC1048" s="114">
        <f>O1048+U1048-Y1048</f>
        <v>0</v>
      </c>
      <c r="AD1048" s="114">
        <f t="shared" si="737"/>
        <v>0</v>
      </c>
      <c r="AE1048" s="114">
        <v>0</v>
      </c>
      <c r="AF1048" s="114">
        <v>0</v>
      </c>
      <c r="AG1048" s="114">
        <f t="shared" si="728"/>
        <v>0</v>
      </c>
      <c r="AH1048" s="114">
        <v>0</v>
      </c>
      <c r="AI1048" s="114">
        <v>0</v>
      </c>
      <c r="AJ1048" s="114">
        <f t="shared" si="729"/>
        <v>0</v>
      </c>
      <c r="AK1048" s="114">
        <v>0</v>
      </c>
      <c r="AL1048" s="114">
        <v>0</v>
      </c>
      <c r="AM1048" s="114">
        <f t="shared" si="730"/>
        <v>0</v>
      </c>
      <c r="AN1048" s="114">
        <v>0</v>
      </c>
      <c r="AO1048" s="114">
        <v>0</v>
      </c>
      <c r="AP1048" s="114">
        <f t="shared" si="742"/>
        <v>0</v>
      </c>
      <c r="AQ1048" s="114">
        <f t="shared" si="766"/>
        <v>0</v>
      </c>
      <c r="AR1048" s="114">
        <f t="shared" si="766"/>
        <v>0</v>
      </c>
      <c r="AS1048" s="114">
        <f t="shared" si="731"/>
        <v>0</v>
      </c>
      <c r="AT1048" s="114">
        <f t="shared" si="745"/>
        <v>0</v>
      </c>
      <c r="AU1048" s="114">
        <f t="shared" si="745"/>
        <v>0</v>
      </c>
      <c r="AV1048" s="114">
        <v>0</v>
      </c>
      <c r="AW1048" s="114">
        <v>0</v>
      </c>
      <c r="AX1048" s="114">
        <v>0</v>
      </c>
      <c r="AY1048" s="114">
        <v>0</v>
      </c>
      <c r="AZ1048" s="114">
        <f t="shared" si="740"/>
        <v>0</v>
      </c>
      <c r="BA1048" s="114">
        <f t="shared" si="740"/>
        <v>0</v>
      </c>
    </row>
    <row r="1049" spans="2:53" ht="29.25" hidden="1">
      <c r="B1049" s="73" t="str">
        <f t="shared" si="718"/>
        <v>481730003100319</v>
      </c>
      <c r="C1049" s="130">
        <v>2023</v>
      </c>
      <c r="D1049" s="130">
        <v>15</v>
      </c>
      <c r="E1049" s="130">
        <v>4</v>
      </c>
      <c r="F1049" s="130">
        <v>8</v>
      </c>
      <c r="G1049" s="130">
        <v>17</v>
      </c>
      <c r="H1049" s="130">
        <v>3000</v>
      </c>
      <c r="I1049" s="130">
        <v>3100</v>
      </c>
      <c r="J1049" s="130">
        <v>319</v>
      </c>
      <c r="K1049" s="130"/>
      <c r="L1049" s="130"/>
      <c r="M1049" s="107" t="s">
        <v>526</v>
      </c>
      <c r="N1049" s="108">
        <f>+N1050</f>
        <v>0</v>
      </c>
      <c r="O1049" s="108">
        <f>+O1050</f>
        <v>0</v>
      </c>
      <c r="P1049" s="108">
        <f t="shared" si="750"/>
        <v>0</v>
      </c>
      <c r="Q1049" s="163" t="s">
        <v>46</v>
      </c>
      <c r="R1049" s="216"/>
      <c r="S1049" s="216"/>
      <c r="T1049" s="108">
        <f>T1050</f>
        <v>0</v>
      </c>
      <c r="U1049" s="108">
        <f t="shared" ref="U1049:AO1049" si="767">U1050</f>
        <v>0</v>
      </c>
      <c r="V1049" s="108">
        <f t="shared" si="767"/>
        <v>0</v>
      </c>
      <c r="W1049" s="108">
        <f t="shared" si="767"/>
        <v>0</v>
      </c>
      <c r="X1049" s="108">
        <f t="shared" si="767"/>
        <v>0</v>
      </c>
      <c r="Y1049" s="108">
        <f t="shared" si="767"/>
        <v>0</v>
      </c>
      <c r="Z1049" s="108">
        <f t="shared" si="767"/>
        <v>0</v>
      </c>
      <c r="AA1049" s="108">
        <f t="shared" si="767"/>
        <v>0</v>
      </c>
      <c r="AB1049" s="108">
        <f t="shared" si="767"/>
        <v>0</v>
      </c>
      <c r="AC1049" s="108">
        <f t="shared" si="767"/>
        <v>0</v>
      </c>
      <c r="AD1049" s="108">
        <f t="shared" si="767"/>
        <v>0</v>
      </c>
      <c r="AE1049" s="108">
        <f t="shared" si="767"/>
        <v>0</v>
      </c>
      <c r="AF1049" s="108">
        <f t="shared" si="767"/>
        <v>0</v>
      </c>
      <c r="AG1049" s="108">
        <f t="shared" si="728"/>
        <v>0</v>
      </c>
      <c r="AH1049" s="108">
        <f t="shared" si="767"/>
        <v>0</v>
      </c>
      <c r="AI1049" s="108">
        <f t="shared" si="767"/>
        <v>0</v>
      </c>
      <c r="AJ1049" s="108">
        <f t="shared" si="729"/>
        <v>0</v>
      </c>
      <c r="AK1049" s="108">
        <f t="shared" si="767"/>
        <v>0</v>
      </c>
      <c r="AL1049" s="108">
        <f t="shared" si="767"/>
        <v>0</v>
      </c>
      <c r="AM1049" s="108">
        <f t="shared" si="730"/>
        <v>0</v>
      </c>
      <c r="AN1049" s="108">
        <f t="shared" si="767"/>
        <v>0</v>
      </c>
      <c r="AO1049" s="108">
        <f t="shared" si="767"/>
        <v>0</v>
      </c>
      <c r="AP1049" s="108">
        <f t="shared" si="742"/>
        <v>0</v>
      </c>
      <c r="AQ1049" s="108">
        <f t="shared" si="766"/>
        <v>0</v>
      </c>
      <c r="AR1049" s="108">
        <f t="shared" si="766"/>
        <v>0</v>
      </c>
      <c r="AS1049" s="108">
        <f t="shared" si="731"/>
        <v>0</v>
      </c>
      <c r="AT1049" s="108"/>
      <c r="AU1049" s="108"/>
      <c r="AV1049" s="108"/>
      <c r="AW1049" s="108"/>
      <c r="AX1049" s="108"/>
      <c r="AY1049" s="108"/>
      <c r="AZ1049" s="108"/>
      <c r="BA1049" s="108"/>
    </row>
    <row r="1050" spans="2:53" ht="29.25" hidden="1">
      <c r="B1050" s="73" t="str">
        <f t="shared" si="718"/>
        <v>4817300031003191</v>
      </c>
      <c r="C1050" s="37">
        <v>2023</v>
      </c>
      <c r="D1050" s="37">
        <v>15</v>
      </c>
      <c r="E1050" s="37">
        <v>4</v>
      </c>
      <c r="F1050" s="37">
        <v>8</v>
      </c>
      <c r="G1050" s="37">
        <v>17</v>
      </c>
      <c r="H1050" s="37">
        <v>3000</v>
      </c>
      <c r="I1050" s="37">
        <v>3100</v>
      </c>
      <c r="J1050" s="37">
        <v>319</v>
      </c>
      <c r="K1050" s="112">
        <v>1</v>
      </c>
      <c r="L1050" s="112"/>
      <c r="M1050" s="113" t="s">
        <v>702</v>
      </c>
      <c r="N1050" s="114">
        <f>IFERROR(VLOOKUP($B1050,[5]MEX!$B$51:$S$1084,13,0),0)</f>
        <v>0</v>
      </c>
      <c r="O1050" s="114">
        <f>IFERROR(VLOOKUP($B1050,[5]MEX!$B$51:$S$1084,14,0),0)</f>
        <v>0</v>
      </c>
      <c r="P1050" s="114">
        <f t="shared" si="750"/>
        <v>0</v>
      </c>
      <c r="Q1050" s="158" t="s">
        <v>81</v>
      </c>
      <c r="R1050" s="116">
        <f>IFERROR(VLOOKUP($B1050,[5]MEX!$B$51:$S$1084,17,0),0)</f>
        <v>0</v>
      </c>
      <c r="S1050" s="116">
        <f>IFERROR(VLOOKUP($B1050,[5]MEX!$B$51:$S$1084,18,0),0)</f>
        <v>0</v>
      </c>
      <c r="T1050" s="114">
        <v>0</v>
      </c>
      <c r="U1050" s="114">
        <v>0</v>
      </c>
      <c r="V1050" s="114">
        <v>0</v>
      </c>
      <c r="W1050" s="114">
        <v>0</v>
      </c>
      <c r="X1050" s="114">
        <v>0</v>
      </c>
      <c r="Y1050" s="114">
        <v>0</v>
      </c>
      <c r="Z1050" s="114">
        <v>0</v>
      </c>
      <c r="AA1050" s="114">
        <v>0</v>
      </c>
      <c r="AB1050" s="114">
        <f>N1050+T1050-X1050</f>
        <v>0</v>
      </c>
      <c r="AC1050" s="114">
        <f>O1050+U1050-Y1050</f>
        <v>0</v>
      </c>
      <c r="AD1050" s="114">
        <f t="shared" si="737"/>
        <v>0</v>
      </c>
      <c r="AE1050" s="114">
        <v>0</v>
      </c>
      <c r="AF1050" s="114">
        <v>0</v>
      </c>
      <c r="AG1050" s="114">
        <f t="shared" si="728"/>
        <v>0</v>
      </c>
      <c r="AH1050" s="114">
        <v>0</v>
      </c>
      <c r="AI1050" s="114">
        <v>0</v>
      </c>
      <c r="AJ1050" s="114">
        <f t="shared" si="729"/>
        <v>0</v>
      </c>
      <c r="AK1050" s="114">
        <v>0</v>
      </c>
      <c r="AL1050" s="114">
        <v>0</v>
      </c>
      <c r="AM1050" s="114">
        <f t="shared" si="730"/>
        <v>0</v>
      </c>
      <c r="AN1050" s="114">
        <v>0</v>
      </c>
      <c r="AO1050" s="114">
        <v>0</v>
      </c>
      <c r="AP1050" s="114">
        <f t="shared" si="742"/>
        <v>0</v>
      </c>
      <c r="AQ1050" s="114">
        <f t="shared" si="766"/>
        <v>0</v>
      </c>
      <c r="AR1050" s="114">
        <f t="shared" si="766"/>
        <v>0</v>
      </c>
      <c r="AS1050" s="114">
        <f t="shared" si="731"/>
        <v>0</v>
      </c>
      <c r="AT1050" s="114">
        <f t="shared" si="745"/>
        <v>0</v>
      </c>
      <c r="AU1050" s="114">
        <f t="shared" si="745"/>
        <v>0</v>
      </c>
      <c r="AV1050" s="114">
        <v>0</v>
      </c>
      <c r="AW1050" s="114">
        <v>0</v>
      </c>
      <c r="AX1050" s="114">
        <v>0</v>
      </c>
      <c r="AY1050" s="114">
        <v>0</v>
      </c>
      <c r="AZ1050" s="114">
        <f t="shared" si="740"/>
        <v>0</v>
      </c>
      <c r="BA1050" s="114">
        <f t="shared" si="740"/>
        <v>0</v>
      </c>
    </row>
    <row r="1051" spans="2:53" ht="29.25" hidden="1">
      <c r="B1051" s="73" t="str">
        <f t="shared" si="718"/>
        <v>48175000</v>
      </c>
      <c r="C1051" s="126">
        <v>2023</v>
      </c>
      <c r="D1051" s="126">
        <v>15</v>
      </c>
      <c r="E1051" s="126">
        <v>4</v>
      </c>
      <c r="F1051" s="126">
        <v>8</v>
      </c>
      <c r="G1051" s="126">
        <v>17</v>
      </c>
      <c r="H1051" s="126">
        <v>5000</v>
      </c>
      <c r="I1051" s="126"/>
      <c r="J1051" s="126"/>
      <c r="K1051" s="126"/>
      <c r="L1051" s="126"/>
      <c r="M1051" s="95" t="s">
        <v>130</v>
      </c>
      <c r="N1051" s="96">
        <f>+N1052+N1062</f>
        <v>0</v>
      </c>
      <c r="O1051" s="96">
        <f>+O1052+O1062</f>
        <v>0</v>
      </c>
      <c r="P1051" s="96">
        <f t="shared" si="750"/>
        <v>0</v>
      </c>
      <c r="Q1051" s="159" t="s">
        <v>46</v>
      </c>
      <c r="R1051" s="170"/>
      <c r="S1051" s="170"/>
      <c r="T1051" s="96">
        <f>T1052+T1062</f>
        <v>0</v>
      </c>
      <c r="U1051" s="96">
        <f t="shared" ref="U1051:AO1051" si="768">U1052+U1062</f>
        <v>0</v>
      </c>
      <c r="V1051" s="96">
        <f t="shared" si="768"/>
        <v>0</v>
      </c>
      <c r="W1051" s="96">
        <f t="shared" si="768"/>
        <v>0</v>
      </c>
      <c r="X1051" s="96">
        <f t="shared" si="768"/>
        <v>0</v>
      </c>
      <c r="Y1051" s="96">
        <f t="shared" si="768"/>
        <v>0</v>
      </c>
      <c r="Z1051" s="96">
        <f t="shared" si="768"/>
        <v>0</v>
      </c>
      <c r="AA1051" s="96">
        <f t="shared" si="768"/>
        <v>0</v>
      </c>
      <c r="AB1051" s="96">
        <f t="shared" si="768"/>
        <v>0</v>
      </c>
      <c r="AC1051" s="96">
        <f t="shared" si="768"/>
        <v>0</v>
      </c>
      <c r="AD1051" s="96">
        <f t="shared" si="768"/>
        <v>0</v>
      </c>
      <c r="AE1051" s="96">
        <f t="shared" si="768"/>
        <v>0</v>
      </c>
      <c r="AF1051" s="96">
        <f t="shared" si="768"/>
        <v>0</v>
      </c>
      <c r="AG1051" s="96">
        <f t="shared" si="728"/>
        <v>0</v>
      </c>
      <c r="AH1051" s="96">
        <f t="shared" si="768"/>
        <v>0</v>
      </c>
      <c r="AI1051" s="96">
        <f t="shared" si="768"/>
        <v>0</v>
      </c>
      <c r="AJ1051" s="96">
        <f t="shared" si="729"/>
        <v>0</v>
      </c>
      <c r="AK1051" s="96">
        <f t="shared" si="768"/>
        <v>0</v>
      </c>
      <c r="AL1051" s="96">
        <f t="shared" si="768"/>
        <v>0</v>
      </c>
      <c r="AM1051" s="96">
        <f t="shared" si="730"/>
        <v>0</v>
      </c>
      <c r="AN1051" s="96">
        <f t="shared" si="768"/>
        <v>0</v>
      </c>
      <c r="AO1051" s="96">
        <f t="shared" si="768"/>
        <v>0</v>
      </c>
      <c r="AP1051" s="96">
        <f t="shared" si="742"/>
        <v>0</v>
      </c>
      <c r="AQ1051" s="96">
        <f t="shared" si="766"/>
        <v>0</v>
      </c>
      <c r="AR1051" s="96">
        <f t="shared" si="766"/>
        <v>0</v>
      </c>
      <c r="AS1051" s="96">
        <f t="shared" si="731"/>
        <v>0</v>
      </c>
      <c r="AT1051" s="96"/>
      <c r="AU1051" s="96"/>
      <c r="AV1051" s="96"/>
      <c r="AW1051" s="96"/>
      <c r="AX1051" s="96"/>
      <c r="AY1051" s="96"/>
      <c r="AZ1051" s="96"/>
      <c r="BA1051" s="96"/>
    </row>
    <row r="1052" spans="2:53" ht="29.25" hidden="1">
      <c r="B1052" s="73" t="str">
        <f t="shared" si="718"/>
        <v>481750005100</v>
      </c>
      <c r="C1052" s="127">
        <v>2023</v>
      </c>
      <c r="D1052" s="127">
        <v>15</v>
      </c>
      <c r="E1052" s="127">
        <v>4</v>
      </c>
      <c r="F1052" s="127">
        <v>8</v>
      </c>
      <c r="G1052" s="127">
        <v>17</v>
      </c>
      <c r="H1052" s="127">
        <v>5000</v>
      </c>
      <c r="I1052" s="127">
        <v>5100</v>
      </c>
      <c r="J1052" s="127"/>
      <c r="K1052" s="127"/>
      <c r="L1052" s="127"/>
      <c r="M1052" s="101" t="s">
        <v>131</v>
      </c>
      <c r="N1052" s="102">
        <f>+N1053+N1060</f>
        <v>0</v>
      </c>
      <c r="O1052" s="102">
        <f>+O1053+O1060</f>
        <v>0</v>
      </c>
      <c r="P1052" s="102">
        <f t="shared" si="750"/>
        <v>0</v>
      </c>
      <c r="Q1052" s="161" t="s">
        <v>46</v>
      </c>
      <c r="R1052" s="215"/>
      <c r="S1052" s="215"/>
      <c r="T1052" s="102">
        <f>T1053+T1060</f>
        <v>0</v>
      </c>
      <c r="U1052" s="102">
        <f t="shared" ref="U1052:AO1052" si="769">U1053+U1060</f>
        <v>0</v>
      </c>
      <c r="V1052" s="102">
        <f t="shared" si="769"/>
        <v>0</v>
      </c>
      <c r="W1052" s="102">
        <f t="shared" si="769"/>
        <v>0</v>
      </c>
      <c r="X1052" s="102">
        <f t="shared" si="769"/>
        <v>0</v>
      </c>
      <c r="Y1052" s="102">
        <f t="shared" si="769"/>
        <v>0</v>
      </c>
      <c r="Z1052" s="102">
        <f t="shared" si="769"/>
        <v>0</v>
      </c>
      <c r="AA1052" s="102">
        <f t="shared" si="769"/>
        <v>0</v>
      </c>
      <c r="AB1052" s="102">
        <f t="shared" si="769"/>
        <v>0</v>
      </c>
      <c r="AC1052" s="102">
        <f t="shared" si="769"/>
        <v>0</v>
      </c>
      <c r="AD1052" s="102">
        <f t="shared" si="769"/>
        <v>0</v>
      </c>
      <c r="AE1052" s="102">
        <f t="shared" si="769"/>
        <v>0</v>
      </c>
      <c r="AF1052" s="102">
        <f t="shared" si="769"/>
        <v>0</v>
      </c>
      <c r="AG1052" s="102">
        <f t="shared" si="728"/>
        <v>0</v>
      </c>
      <c r="AH1052" s="102">
        <f t="shared" si="769"/>
        <v>0</v>
      </c>
      <c r="AI1052" s="102">
        <f t="shared" si="769"/>
        <v>0</v>
      </c>
      <c r="AJ1052" s="102">
        <f t="shared" si="729"/>
        <v>0</v>
      </c>
      <c r="AK1052" s="102">
        <f t="shared" si="769"/>
        <v>0</v>
      </c>
      <c r="AL1052" s="102">
        <f t="shared" si="769"/>
        <v>0</v>
      </c>
      <c r="AM1052" s="102">
        <f t="shared" si="730"/>
        <v>0</v>
      </c>
      <c r="AN1052" s="102">
        <f t="shared" si="769"/>
        <v>0</v>
      </c>
      <c r="AO1052" s="102">
        <f t="shared" si="769"/>
        <v>0</v>
      </c>
      <c r="AP1052" s="102">
        <f t="shared" si="742"/>
        <v>0</v>
      </c>
      <c r="AQ1052" s="102">
        <f t="shared" si="766"/>
        <v>0</v>
      </c>
      <c r="AR1052" s="102">
        <f t="shared" si="766"/>
        <v>0</v>
      </c>
      <c r="AS1052" s="102">
        <f t="shared" si="731"/>
        <v>0</v>
      </c>
      <c r="AT1052" s="102"/>
      <c r="AU1052" s="102"/>
      <c r="AV1052" s="102"/>
      <c r="AW1052" s="102"/>
      <c r="AX1052" s="102"/>
      <c r="AY1052" s="102"/>
      <c r="AZ1052" s="102"/>
      <c r="BA1052" s="102"/>
    </row>
    <row r="1053" spans="2:53" ht="58.5" hidden="1">
      <c r="B1053" s="73" t="str">
        <f t="shared" ref="B1053:B1099" si="770">+CONCATENATE(E1053,F1053,G1053,H1053,I1053,J1053,K1053,L1053)</f>
        <v>481750005100515</v>
      </c>
      <c r="C1053" s="130">
        <v>2023</v>
      </c>
      <c r="D1053" s="130">
        <v>15</v>
      </c>
      <c r="E1053" s="130">
        <v>4</v>
      </c>
      <c r="F1053" s="130">
        <v>8</v>
      </c>
      <c r="G1053" s="130">
        <v>17</v>
      </c>
      <c r="H1053" s="130">
        <v>5000</v>
      </c>
      <c r="I1053" s="130">
        <v>5100</v>
      </c>
      <c r="J1053" s="130">
        <v>515</v>
      </c>
      <c r="K1053" s="130"/>
      <c r="L1053" s="130"/>
      <c r="M1053" s="107" t="s">
        <v>132</v>
      </c>
      <c r="N1053" s="108">
        <f>SUM(N1054:N1059)</f>
        <v>0</v>
      </c>
      <c r="O1053" s="108">
        <f>SUM(O1054:O1059)</f>
        <v>0</v>
      </c>
      <c r="P1053" s="108">
        <f t="shared" si="750"/>
        <v>0</v>
      </c>
      <c r="Q1053" s="163" t="s">
        <v>46</v>
      </c>
      <c r="R1053" s="216"/>
      <c r="S1053" s="216"/>
      <c r="T1053" s="108">
        <f>+SUM(T1054:T1059)</f>
        <v>0</v>
      </c>
      <c r="U1053" s="108">
        <f t="shared" ref="U1053:AC1053" si="771">+SUM(U1054:U1059)</f>
        <v>0</v>
      </c>
      <c r="V1053" s="108">
        <f t="shared" si="771"/>
        <v>0</v>
      </c>
      <c r="W1053" s="108">
        <f t="shared" si="771"/>
        <v>0</v>
      </c>
      <c r="X1053" s="108">
        <f t="shared" si="771"/>
        <v>0</v>
      </c>
      <c r="Y1053" s="108">
        <f t="shared" si="771"/>
        <v>0</v>
      </c>
      <c r="Z1053" s="108">
        <f t="shared" si="771"/>
        <v>0</v>
      </c>
      <c r="AA1053" s="108">
        <f t="shared" si="771"/>
        <v>0</v>
      </c>
      <c r="AB1053" s="108">
        <f t="shared" si="771"/>
        <v>0</v>
      </c>
      <c r="AC1053" s="108">
        <f t="shared" si="771"/>
        <v>0</v>
      </c>
      <c r="AD1053" s="108">
        <f>+AB1053+AC1053</f>
        <v>0</v>
      </c>
      <c r="AE1053" s="108">
        <f t="shared" ref="AE1053:AF1053" si="772">+SUM(AE1054:AE1059)</f>
        <v>0</v>
      </c>
      <c r="AF1053" s="108">
        <f t="shared" si="772"/>
        <v>0</v>
      </c>
      <c r="AG1053" s="108">
        <f t="shared" ref="AG1053" si="773">+AE1053+AF1053</f>
        <v>0</v>
      </c>
      <c r="AH1053" s="108">
        <f t="shared" ref="AH1053:AI1053" si="774">+SUM(AH1054:AH1059)</f>
        <v>0</v>
      </c>
      <c r="AI1053" s="108">
        <f t="shared" si="774"/>
        <v>0</v>
      </c>
      <c r="AJ1053" s="108">
        <f t="shared" ref="AJ1053" si="775">+AH1053+AI1053</f>
        <v>0</v>
      </c>
      <c r="AK1053" s="108">
        <f t="shared" ref="AK1053:AL1053" si="776">+SUM(AK1054:AK1059)</f>
        <v>0</v>
      </c>
      <c r="AL1053" s="108">
        <f t="shared" si="776"/>
        <v>0</v>
      </c>
      <c r="AM1053" s="108">
        <f t="shared" ref="AM1053" si="777">+AK1053+AL1053</f>
        <v>0</v>
      </c>
      <c r="AN1053" s="108">
        <f t="shared" ref="AN1053:AO1053" si="778">+SUM(AN1054:AN1059)</f>
        <v>0</v>
      </c>
      <c r="AO1053" s="108">
        <f t="shared" si="778"/>
        <v>0</v>
      </c>
      <c r="AP1053" s="108">
        <f t="shared" ref="AP1053" si="779">+AN1053+AO1053</f>
        <v>0</v>
      </c>
      <c r="AQ1053" s="108">
        <f t="shared" ref="AQ1053:AR1053" si="780">+SUM(AQ1054:AQ1059)</f>
        <v>0</v>
      </c>
      <c r="AR1053" s="108">
        <f t="shared" si="780"/>
        <v>0</v>
      </c>
      <c r="AS1053" s="108">
        <f t="shared" ref="AS1053" si="781">+AQ1053+AR1053</f>
        <v>0</v>
      </c>
      <c r="AT1053" s="108"/>
      <c r="AU1053" s="108"/>
      <c r="AV1053" s="108"/>
      <c r="AW1053" s="108"/>
      <c r="AX1053" s="108"/>
      <c r="AY1053" s="108"/>
      <c r="AZ1053" s="108"/>
      <c r="BA1053" s="108"/>
    </row>
    <row r="1054" spans="2:53" ht="29.25" hidden="1">
      <c r="B1054" s="73" t="str">
        <f t="shared" si="770"/>
        <v>4817500051005151</v>
      </c>
      <c r="C1054" s="37">
        <v>2023</v>
      </c>
      <c r="D1054" s="37">
        <v>15</v>
      </c>
      <c r="E1054" s="37">
        <v>4</v>
      </c>
      <c r="F1054" s="37">
        <v>8</v>
      </c>
      <c r="G1054" s="37">
        <v>17</v>
      </c>
      <c r="H1054" s="37">
        <v>5000</v>
      </c>
      <c r="I1054" s="37">
        <v>5100</v>
      </c>
      <c r="J1054" s="37">
        <v>515</v>
      </c>
      <c r="K1054" s="112">
        <v>1</v>
      </c>
      <c r="L1054" s="112"/>
      <c r="M1054" s="113" t="s">
        <v>179</v>
      </c>
      <c r="N1054" s="114">
        <f>IFERROR(VLOOKUP($B1054,[5]MEX!$B$51:$S$1084,13,0),0)</f>
        <v>0</v>
      </c>
      <c r="O1054" s="114">
        <f>IFERROR(VLOOKUP($B1054,[5]MEX!$B$51:$S$1084,14,0),0)</f>
        <v>0</v>
      </c>
      <c r="P1054" s="114">
        <f t="shared" si="750"/>
        <v>0</v>
      </c>
      <c r="Q1054" s="158" t="s">
        <v>60</v>
      </c>
      <c r="R1054" s="116">
        <f>IFERROR(VLOOKUP($B1054,[5]MEX!$B$51:$S$1084,17,0),0)</f>
        <v>0</v>
      </c>
      <c r="S1054" s="116">
        <f>IFERROR(VLOOKUP($B1054,[5]MEX!$B$51:$S$1084,18,0),0)</f>
        <v>0</v>
      </c>
      <c r="T1054" s="114">
        <v>0</v>
      </c>
      <c r="U1054" s="114">
        <v>0</v>
      </c>
      <c r="V1054" s="114">
        <v>0</v>
      </c>
      <c r="W1054" s="114">
        <v>0</v>
      </c>
      <c r="X1054" s="114">
        <v>0</v>
      </c>
      <c r="Y1054" s="114">
        <v>0</v>
      </c>
      <c r="Z1054" s="114">
        <v>0</v>
      </c>
      <c r="AA1054" s="114">
        <v>0</v>
      </c>
      <c r="AB1054" s="114">
        <f>N1054+T1054-X1054</f>
        <v>0</v>
      </c>
      <c r="AC1054" s="114">
        <f>O1054+U1054-Y1054</f>
        <v>0</v>
      </c>
      <c r="AD1054" s="114">
        <f t="shared" si="737"/>
        <v>0</v>
      </c>
      <c r="AE1054" s="114">
        <v>0</v>
      </c>
      <c r="AF1054" s="114">
        <v>0</v>
      </c>
      <c r="AG1054" s="114">
        <f t="shared" si="728"/>
        <v>0</v>
      </c>
      <c r="AH1054" s="114">
        <v>0</v>
      </c>
      <c r="AI1054" s="114">
        <v>0</v>
      </c>
      <c r="AJ1054" s="114">
        <f t="shared" si="729"/>
        <v>0</v>
      </c>
      <c r="AK1054" s="114">
        <v>0</v>
      </c>
      <c r="AL1054" s="114">
        <v>0</v>
      </c>
      <c r="AM1054" s="114">
        <f t="shared" si="730"/>
        <v>0</v>
      </c>
      <c r="AN1054" s="114">
        <v>0</v>
      </c>
      <c r="AO1054" s="114">
        <v>0</v>
      </c>
      <c r="AP1054" s="114">
        <f t="shared" si="742"/>
        <v>0</v>
      </c>
      <c r="AQ1054" s="114">
        <f t="shared" ref="AQ1054:AR1100" si="782">AB1054-AE1054-AH1054-AK1054-AN1054</f>
        <v>0</v>
      </c>
      <c r="AR1054" s="114">
        <f t="shared" si="782"/>
        <v>0</v>
      </c>
      <c r="AS1054" s="114">
        <f t="shared" si="731"/>
        <v>0</v>
      </c>
      <c r="AT1054" s="114">
        <f t="shared" si="745"/>
        <v>0</v>
      </c>
      <c r="AU1054" s="114">
        <f t="shared" si="745"/>
        <v>0</v>
      </c>
      <c r="AV1054" s="114">
        <v>0</v>
      </c>
      <c r="AW1054" s="114">
        <v>0</v>
      </c>
      <c r="AX1054" s="114">
        <v>0</v>
      </c>
      <c r="AY1054" s="114">
        <v>0</v>
      </c>
      <c r="AZ1054" s="114">
        <f t="shared" si="740"/>
        <v>0</v>
      </c>
      <c r="BA1054" s="114">
        <f t="shared" si="740"/>
        <v>0</v>
      </c>
    </row>
    <row r="1055" spans="2:53" ht="29.25" hidden="1">
      <c r="B1055" s="73" t="str">
        <f t="shared" si="770"/>
        <v>4817500051005152</v>
      </c>
      <c r="C1055" s="37">
        <v>2023</v>
      </c>
      <c r="D1055" s="37">
        <v>15</v>
      </c>
      <c r="E1055" s="37">
        <v>4</v>
      </c>
      <c r="F1055" s="37">
        <v>8</v>
      </c>
      <c r="G1055" s="37">
        <v>17</v>
      </c>
      <c r="H1055" s="37">
        <v>5000</v>
      </c>
      <c r="I1055" s="37">
        <v>5100</v>
      </c>
      <c r="J1055" s="37">
        <v>515</v>
      </c>
      <c r="K1055" s="112">
        <v>2</v>
      </c>
      <c r="L1055" s="112"/>
      <c r="M1055" s="113" t="s">
        <v>289</v>
      </c>
      <c r="N1055" s="114">
        <f>IFERROR(VLOOKUP($B1055,[5]MEX!$B$51:$S$1084,13,0),0)</f>
        <v>0</v>
      </c>
      <c r="O1055" s="114">
        <f>IFERROR(VLOOKUP($B1055,[5]MEX!$B$51:$S$1084,14,0),0)</f>
        <v>0</v>
      </c>
      <c r="P1055" s="114">
        <f t="shared" si="750"/>
        <v>0</v>
      </c>
      <c r="Q1055" s="158" t="s">
        <v>60</v>
      </c>
      <c r="R1055" s="116">
        <f>IFERROR(VLOOKUP($B1055,[5]MEX!$B$51:$S$1084,17,0),0)</f>
        <v>0</v>
      </c>
      <c r="S1055" s="116">
        <f>IFERROR(VLOOKUP($B1055,[5]MEX!$B$51:$S$1084,18,0),0)</f>
        <v>0</v>
      </c>
      <c r="T1055" s="114">
        <v>0</v>
      </c>
      <c r="U1055" s="114">
        <v>0</v>
      </c>
      <c r="V1055" s="114">
        <v>0</v>
      </c>
      <c r="W1055" s="114">
        <v>0</v>
      </c>
      <c r="X1055" s="114">
        <v>0</v>
      </c>
      <c r="Y1055" s="114">
        <v>0</v>
      </c>
      <c r="Z1055" s="114">
        <v>0</v>
      </c>
      <c r="AA1055" s="114">
        <v>0</v>
      </c>
      <c r="AB1055" s="114">
        <f t="shared" ref="AB1055:AC1058" si="783">N1055+T1055-X1055</f>
        <v>0</v>
      </c>
      <c r="AC1055" s="114">
        <f t="shared" si="783"/>
        <v>0</v>
      </c>
      <c r="AD1055" s="114">
        <f t="shared" si="737"/>
        <v>0</v>
      </c>
      <c r="AE1055" s="114">
        <v>0</v>
      </c>
      <c r="AF1055" s="114">
        <v>0</v>
      </c>
      <c r="AG1055" s="114">
        <f t="shared" si="728"/>
        <v>0</v>
      </c>
      <c r="AH1055" s="114">
        <v>0</v>
      </c>
      <c r="AI1055" s="114">
        <v>0</v>
      </c>
      <c r="AJ1055" s="114">
        <f t="shared" si="729"/>
        <v>0</v>
      </c>
      <c r="AK1055" s="114">
        <v>0</v>
      </c>
      <c r="AL1055" s="114">
        <v>0</v>
      </c>
      <c r="AM1055" s="114">
        <f t="shared" si="730"/>
        <v>0</v>
      </c>
      <c r="AN1055" s="114">
        <v>0</v>
      </c>
      <c r="AO1055" s="114">
        <v>0</v>
      </c>
      <c r="AP1055" s="114">
        <f t="shared" si="742"/>
        <v>0</v>
      </c>
      <c r="AQ1055" s="114">
        <f t="shared" si="782"/>
        <v>0</v>
      </c>
      <c r="AR1055" s="114">
        <f t="shared" si="782"/>
        <v>0</v>
      </c>
      <c r="AS1055" s="114">
        <f t="shared" si="731"/>
        <v>0</v>
      </c>
      <c r="AT1055" s="114">
        <f t="shared" si="745"/>
        <v>0</v>
      </c>
      <c r="AU1055" s="114">
        <f t="shared" si="745"/>
        <v>0</v>
      </c>
      <c r="AV1055" s="114">
        <v>0</v>
      </c>
      <c r="AW1055" s="114">
        <v>0</v>
      </c>
      <c r="AX1055" s="114">
        <v>0</v>
      </c>
      <c r="AY1055" s="114">
        <v>0</v>
      </c>
      <c r="AZ1055" s="114">
        <f t="shared" si="740"/>
        <v>0</v>
      </c>
      <c r="BA1055" s="114">
        <f t="shared" si="740"/>
        <v>0</v>
      </c>
    </row>
    <row r="1056" spans="2:53" ht="29.25" hidden="1">
      <c r="B1056" s="73" t="str">
        <f t="shared" si="770"/>
        <v>4817500051005153</v>
      </c>
      <c r="C1056" s="37">
        <v>2023</v>
      </c>
      <c r="D1056" s="37">
        <v>15</v>
      </c>
      <c r="E1056" s="37">
        <v>4</v>
      </c>
      <c r="F1056" s="37">
        <v>8</v>
      </c>
      <c r="G1056" s="37">
        <v>17</v>
      </c>
      <c r="H1056" s="37">
        <v>5000</v>
      </c>
      <c r="I1056" s="37">
        <v>5100</v>
      </c>
      <c r="J1056" s="37">
        <v>515</v>
      </c>
      <c r="K1056" s="112">
        <v>3</v>
      </c>
      <c r="L1056" s="112"/>
      <c r="M1056" s="113" t="s">
        <v>257</v>
      </c>
      <c r="N1056" s="114">
        <f>IFERROR(VLOOKUP($B1056,[5]MEX!$B$51:$S$1084,13,0),0)</f>
        <v>0</v>
      </c>
      <c r="O1056" s="114">
        <f>IFERROR(VLOOKUP($B1056,[5]MEX!$B$51:$S$1084,14,0),0)</f>
        <v>0</v>
      </c>
      <c r="P1056" s="114">
        <f t="shared" si="750"/>
        <v>0</v>
      </c>
      <c r="Q1056" s="158" t="s">
        <v>60</v>
      </c>
      <c r="R1056" s="116">
        <f>IFERROR(VLOOKUP($B1056,[5]MEX!$B$51:$S$1084,17,0),0)</f>
        <v>0</v>
      </c>
      <c r="S1056" s="116">
        <f>IFERROR(VLOOKUP($B1056,[5]MEX!$B$51:$S$1084,18,0),0)</f>
        <v>0</v>
      </c>
      <c r="T1056" s="114">
        <v>0</v>
      </c>
      <c r="U1056" s="114">
        <v>0</v>
      </c>
      <c r="V1056" s="114">
        <v>0</v>
      </c>
      <c r="W1056" s="114">
        <v>0</v>
      </c>
      <c r="X1056" s="114">
        <v>0</v>
      </c>
      <c r="Y1056" s="114">
        <v>0</v>
      </c>
      <c r="Z1056" s="114">
        <v>0</v>
      </c>
      <c r="AA1056" s="114">
        <v>0</v>
      </c>
      <c r="AB1056" s="114">
        <f t="shared" si="783"/>
        <v>0</v>
      </c>
      <c r="AC1056" s="114">
        <f t="shared" si="783"/>
        <v>0</v>
      </c>
      <c r="AD1056" s="114">
        <f t="shared" si="737"/>
        <v>0</v>
      </c>
      <c r="AE1056" s="114">
        <v>0</v>
      </c>
      <c r="AF1056" s="114">
        <v>0</v>
      </c>
      <c r="AG1056" s="114">
        <f t="shared" si="728"/>
        <v>0</v>
      </c>
      <c r="AH1056" s="114">
        <v>0</v>
      </c>
      <c r="AI1056" s="114">
        <v>0</v>
      </c>
      <c r="AJ1056" s="114">
        <f t="shared" si="729"/>
        <v>0</v>
      </c>
      <c r="AK1056" s="114">
        <v>0</v>
      </c>
      <c r="AL1056" s="114">
        <v>0</v>
      </c>
      <c r="AM1056" s="114">
        <f t="shared" si="730"/>
        <v>0</v>
      </c>
      <c r="AN1056" s="114">
        <v>0</v>
      </c>
      <c r="AO1056" s="114">
        <v>0</v>
      </c>
      <c r="AP1056" s="114">
        <f t="shared" si="742"/>
        <v>0</v>
      </c>
      <c r="AQ1056" s="114">
        <f t="shared" si="782"/>
        <v>0</v>
      </c>
      <c r="AR1056" s="114">
        <f t="shared" si="782"/>
        <v>0</v>
      </c>
      <c r="AS1056" s="114">
        <f t="shared" si="731"/>
        <v>0</v>
      </c>
      <c r="AT1056" s="114">
        <f t="shared" si="745"/>
        <v>0</v>
      </c>
      <c r="AU1056" s="114">
        <f t="shared" si="745"/>
        <v>0</v>
      </c>
      <c r="AV1056" s="114">
        <v>0</v>
      </c>
      <c r="AW1056" s="114">
        <v>0</v>
      </c>
      <c r="AX1056" s="114">
        <v>0</v>
      </c>
      <c r="AY1056" s="114">
        <v>0</v>
      </c>
      <c r="AZ1056" s="114">
        <f t="shared" si="740"/>
        <v>0</v>
      </c>
      <c r="BA1056" s="114">
        <f t="shared" si="740"/>
        <v>0</v>
      </c>
    </row>
    <row r="1057" spans="1:53" ht="29.25" hidden="1">
      <c r="B1057" s="73" t="str">
        <f t="shared" si="770"/>
        <v>4817500051005154</v>
      </c>
      <c r="C1057" s="37">
        <v>2023</v>
      </c>
      <c r="D1057" s="37">
        <v>15</v>
      </c>
      <c r="E1057" s="37">
        <v>4</v>
      </c>
      <c r="F1057" s="37">
        <v>8</v>
      </c>
      <c r="G1057" s="37">
        <v>17</v>
      </c>
      <c r="H1057" s="37">
        <v>5000</v>
      </c>
      <c r="I1057" s="37">
        <v>5100</v>
      </c>
      <c r="J1057" s="37">
        <v>515</v>
      </c>
      <c r="K1057" s="112">
        <v>4</v>
      </c>
      <c r="L1057" s="112"/>
      <c r="M1057" s="113" t="s">
        <v>609</v>
      </c>
      <c r="N1057" s="114">
        <f>IFERROR(VLOOKUP($B1057,[5]MEX!$B$51:$S$1084,13,0),0)</f>
        <v>0</v>
      </c>
      <c r="O1057" s="114">
        <f>IFERROR(VLOOKUP($B1057,[5]MEX!$B$51:$S$1084,14,0),0)</f>
        <v>0</v>
      </c>
      <c r="P1057" s="114">
        <f t="shared" si="750"/>
        <v>0</v>
      </c>
      <c r="Q1057" s="158" t="s">
        <v>60</v>
      </c>
      <c r="R1057" s="116">
        <f>IFERROR(VLOOKUP($B1057,[5]MEX!$B$51:$S$1084,17,0),0)</f>
        <v>0</v>
      </c>
      <c r="S1057" s="116">
        <f>IFERROR(VLOOKUP($B1057,[5]MEX!$B$51:$S$1084,18,0),0)</f>
        <v>0</v>
      </c>
      <c r="T1057" s="114">
        <v>0</v>
      </c>
      <c r="U1057" s="114">
        <v>0</v>
      </c>
      <c r="V1057" s="114">
        <v>0</v>
      </c>
      <c r="W1057" s="114">
        <v>0</v>
      </c>
      <c r="X1057" s="114">
        <v>0</v>
      </c>
      <c r="Y1057" s="114">
        <v>0</v>
      </c>
      <c r="Z1057" s="114">
        <v>0</v>
      </c>
      <c r="AA1057" s="114">
        <v>0</v>
      </c>
      <c r="AB1057" s="114">
        <f t="shared" si="783"/>
        <v>0</v>
      </c>
      <c r="AC1057" s="114">
        <f t="shared" si="783"/>
        <v>0</v>
      </c>
      <c r="AD1057" s="114">
        <f t="shared" si="737"/>
        <v>0</v>
      </c>
      <c r="AE1057" s="114">
        <v>0</v>
      </c>
      <c r="AF1057" s="114">
        <v>0</v>
      </c>
      <c r="AG1057" s="114">
        <f t="shared" si="728"/>
        <v>0</v>
      </c>
      <c r="AH1057" s="114">
        <v>0</v>
      </c>
      <c r="AI1057" s="114">
        <v>0</v>
      </c>
      <c r="AJ1057" s="114">
        <f t="shared" si="729"/>
        <v>0</v>
      </c>
      <c r="AK1057" s="114">
        <v>0</v>
      </c>
      <c r="AL1057" s="114">
        <v>0</v>
      </c>
      <c r="AM1057" s="114">
        <f t="shared" si="730"/>
        <v>0</v>
      </c>
      <c r="AN1057" s="114">
        <v>0</v>
      </c>
      <c r="AO1057" s="114">
        <v>0</v>
      </c>
      <c r="AP1057" s="114">
        <f t="shared" si="742"/>
        <v>0</v>
      </c>
      <c r="AQ1057" s="114">
        <f t="shared" si="782"/>
        <v>0</v>
      </c>
      <c r="AR1057" s="114">
        <f t="shared" si="782"/>
        <v>0</v>
      </c>
      <c r="AS1057" s="114">
        <f t="shared" si="731"/>
        <v>0</v>
      </c>
      <c r="AT1057" s="114">
        <f t="shared" si="745"/>
        <v>0</v>
      </c>
      <c r="AU1057" s="114">
        <f t="shared" si="745"/>
        <v>0</v>
      </c>
      <c r="AV1057" s="114">
        <v>0</v>
      </c>
      <c r="AW1057" s="114">
        <v>0</v>
      </c>
      <c r="AX1057" s="114">
        <v>0</v>
      </c>
      <c r="AY1057" s="114">
        <v>0</v>
      </c>
      <c r="AZ1057" s="114">
        <f t="shared" si="740"/>
        <v>0</v>
      </c>
      <c r="BA1057" s="114">
        <f t="shared" si="740"/>
        <v>0</v>
      </c>
    </row>
    <row r="1058" spans="1:53" ht="29.25" hidden="1">
      <c r="B1058" s="73" t="str">
        <f>+CONCATENATE(E1058,F1058,G1058,H1058,I1058,J1058,K1058,L1058)</f>
        <v>4817500051005155</v>
      </c>
      <c r="C1058" s="37">
        <v>2023</v>
      </c>
      <c r="D1058" s="37">
        <v>15</v>
      </c>
      <c r="E1058" s="37">
        <v>4</v>
      </c>
      <c r="F1058" s="37">
        <v>8</v>
      </c>
      <c r="G1058" s="37">
        <v>17</v>
      </c>
      <c r="H1058" s="37">
        <v>5000</v>
      </c>
      <c r="I1058" s="37">
        <v>5100</v>
      </c>
      <c r="J1058" s="37">
        <v>515</v>
      </c>
      <c r="K1058" s="112">
        <v>5</v>
      </c>
      <c r="L1058" s="112"/>
      <c r="M1058" s="113" t="s">
        <v>192</v>
      </c>
      <c r="N1058" s="114">
        <f>IFERROR(VLOOKUP($B1058,[5]MEX!$B$51:$S$1084,13,0),0)</f>
        <v>0</v>
      </c>
      <c r="O1058" s="114">
        <f>IFERROR(VLOOKUP($B1058,[5]MEX!$B$51:$S$1084,14,0),0)</f>
        <v>0</v>
      </c>
      <c r="P1058" s="114">
        <f>+O1058+N1058</f>
        <v>0</v>
      </c>
      <c r="Q1058" s="158" t="s">
        <v>60</v>
      </c>
      <c r="R1058" s="116">
        <f>IFERROR(VLOOKUP($B1058,[5]MEX!$B$51:$S$1084,17,0),0)</f>
        <v>0</v>
      </c>
      <c r="S1058" s="116">
        <f>IFERROR(VLOOKUP($B1058,[5]MEX!$B$51:$S$1084,18,0),0)</f>
        <v>0</v>
      </c>
      <c r="T1058" s="114">
        <v>0</v>
      </c>
      <c r="U1058" s="114">
        <v>0</v>
      </c>
      <c r="V1058" s="114">
        <v>0</v>
      </c>
      <c r="W1058" s="114">
        <v>0</v>
      </c>
      <c r="X1058" s="114">
        <v>0</v>
      </c>
      <c r="Y1058" s="114">
        <v>0</v>
      </c>
      <c r="Z1058" s="114">
        <v>0</v>
      </c>
      <c r="AA1058" s="114">
        <v>0</v>
      </c>
      <c r="AB1058" s="114">
        <f t="shared" si="783"/>
        <v>0</v>
      </c>
      <c r="AC1058" s="114">
        <f t="shared" si="783"/>
        <v>0</v>
      </c>
      <c r="AD1058" s="114">
        <f t="shared" si="737"/>
        <v>0</v>
      </c>
      <c r="AE1058" s="114">
        <v>0</v>
      </c>
      <c r="AF1058" s="114">
        <v>0</v>
      </c>
      <c r="AG1058" s="114">
        <f t="shared" si="728"/>
        <v>0</v>
      </c>
      <c r="AH1058" s="114">
        <v>0</v>
      </c>
      <c r="AI1058" s="114">
        <v>0</v>
      </c>
      <c r="AJ1058" s="114">
        <f t="shared" si="729"/>
        <v>0</v>
      </c>
      <c r="AK1058" s="114">
        <v>0</v>
      </c>
      <c r="AL1058" s="114">
        <v>0</v>
      </c>
      <c r="AM1058" s="114">
        <f t="shared" si="730"/>
        <v>0</v>
      </c>
      <c r="AN1058" s="114">
        <v>0</v>
      </c>
      <c r="AO1058" s="114">
        <v>0</v>
      </c>
      <c r="AP1058" s="114">
        <f t="shared" si="742"/>
        <v>0</v>
      </c>
      <c r="AQ1058" s="114">
        <f t="shared" si="782"/>
        <v>0</v>
      </c>
      <c r="AR1058" s="114">
        <f t="shared" si="782"/>
        <v>0</v>
      </c>
      <c r="AS1058" s="114">
        <f t="shared" si="731"/>
        <v>0</v>
      </c>
      <c r="AT1058" s="114">
        <f t="shared" si="745"/>
        <v>0</v>
      </c>
      <c r="AU1058" s="114">
        <f t="shared" si="745"/>
        <v>0</v>
      </c>
      <c r="AV1058" s="114">
        <v>0</v>
      </c>
      <c r="AW1058" s="114">
        <v>0</v>
      </c>
      <c r="AX1058" s="114">
        <v>0</v>
      </c>
      <c r="AY1058" s="114">
        <v>0</v>
      </c>
      <c r="AZ1058" s="114">
        <f t="shared" si="740"/>
        <v>0</v>
      </c>
      <c r="BA1058" s="114">
        <f t="shared" si="740"/>
        <v>0</v>
      </c>
    </row>
    <row r="1059" spans="1:53" ht="29.25" hidden="1">
      <c r="A1059" s="4"/>
      <c r="B1059" s="73" t="str">
        <f t="shared" si="770"/>
        <v>4817500051005156</v>
      </c>
      <c r="C1059" s="37">
        <v>2023</v>
      </c>
      <c r="D1059" s="37">
        <v>15</v>
      </c>
      <c r="E1059" s="37">
        <v>4</v>
      </c>
      <c r="F1059" s="37">
        <v>8</v>
      </c>
      <c r="G1059" s="37">
        <v>17</v>
      </c>
      <c r="H1059" s="37">
        <v>5000</v>
      </c>
      <c r="I1059" s="37">
        <v>5100</v>
      </c>
      <c r="J1059" s="37">
        <v>515</v>
      </c>
      <c r="K1059" s="112">
        <v>6</v>
      </c>
      <c r="L1059" s="112"/>
      <c r="M1059" s="113" t="s">
        <v>703</v>
      </c>
      <c r="N1059" s="114">
        <f>IFERROR(VLOOKUP($B1059,[5]MEX!$B$51:$S$1084,13,0),0)</f>
        <v>0</v>
      </c>
      <c r="O1059" s="114">
        <f>IFERROR(VLOOKUP($B1059,[5]MEX!$B$51:$S$1084,14,0),0)</f>
        <v>0</v>
      </c>
      <c r="P1059" s="114">
        <f t="shared" si="750"/>
        <v>0</v>
      </c>
      <c r="Q1059" s="158" t="s">
        <v>60</v>
      </c>
      <c r="R1059" s="116">
        <f>IFERROR(VLOOKUP($B1059,[5]MEX!$B$51:$S$1084,17,0),0)</f>
        <v>0</v>
      </c>
      <c r="S1059" s="116">
        <f>IFERROR(VLOOKUP($B1059,[5]MEX!$B$51:$S$1084,18,0),0)</f>
        <v>0</v>
      </c>
      <c r="T1059" s="114">
        <v>0</v>
      </c>
      <c r="U1059" s="114">
        <v>0</v>
      </c>
      <c r="V1059" s="114">
        <v>0</v>
      </c>
      <c r="W1059" s="114">
        <v>0</v>
      </c>
      <c r="X1059" s="114">
        <v>0</v>
      </c>
      <c r="Y1059" s="114">
        <v>0</v>
      </c>
      <c r="Z1059" s="114">
        <v>0</v>
      </c>
      <c r="AA1059" s="114">
        <v>0</v>
      </c>
      <c r="AB1059" s="114">
        <f>N1059+T1059-X1059</f>
        <v>0</v>
      </c>
      <c r="AC1059" s="114">
        <f>O1059+U1059-Y1059</f>
        <v>0</v>
      </c>
      <c r="AD1059" s="114">
        <f t="shared" si="737"/>
        <v>0</v>
      </c>
      <c r="AE1059" s="114">
        <v>0</v>
      </c>
      <c r="AF1059" s="114">
        <v>0</v>
      </c>
      <c r="AG1059" s="114">
        <f t="shared" si="728"/>
        <v>0</v>
      </c>
      <c r="AH1059" s="114">
        <v>0</v>
      </c>
      <c r="AI1059" s="114">
        <v>0</v>
      </c>
      <c r="AJ1059" s="114">
        <f t="shared" si="729"/>
        <v>0</v>
      </c>
      <c r="AK1059" s="114">
        <v>0</v>
      </c>
      <c r="AL1059" s="114">
        <v>0</v>
      </c>
      <c r="AM1059" s="114">
        <f t="shared" si="730"/>
        <v>0</v>
      </c>
      <c r="AN1059" s="114">
        <v>0</v>
      </c>
      <c r="AO1059" s="114">
        <v>0</v>
      </c>
      <c r="AP1059" s="114">
        <f t="shared" si="742"/>
        <v>0</v>
      </c>
      <c r="AQ1059" s="114">
        <f t="shared" si="782"/>
        <v>0</v>
      </c>
      <c r="AR1059" s="114">
        <f t="shared" si="782"/>
        <v>0</v>
      </c>
      <c r="AS1059" s="114">
        <f t="shared" si="731"/>
        <v>0</v>
      </c>
      <c r="AT1059" s="114">
        <f t="shared" si="745"/>
        <v>0</v>
      </c>
      <c r="AU1059" s="114">
        <f t="shared" si="745"/>
        <v>0</v>
      </c>
      <c r="AV1059" s="114">
        <v>0</v>
      </c>
      <c r="AW1059" s="114">
        <v>0</v>
      </c>
      <c r="AX1059" s="114">
        <v>0</v>
      </c>
      <c r="AY1059" s="114">
        <v>0</v>
      </c>
      <c r="AZ1059" s="114">
        <f t="shared" si="740"/>
        <v>0</v>
      </c>
      <c r="BA1059" s="114">
        <f t="shared" si="740"/>
        <v>0</v>
      </c>
    </row>
    <row r="1060" spans="1:53" ht="29.25" hidden="1">
      <c r="B1060" s="73" t="str">
        <f t="shared" si="770"/>
        <v>481750005100519</v>
      </c>
      <c r="C1060" s="130">
        <v>2023</v>
      </c>
      <c r="D1060" s="130">
        <v>15</v>
      </c>
      <c r="E1060" s="130">
        <v>4</v>
      </c>
      <c r="F1060" s="130">
        <v>8</v>
      </c>
      <c r="G1060" s="130">
        <v>17</v>
      </c>
      <c r="H1060" s="130">
        <v>5000</v>
      </c>
      <c r="I1060" s="130">
        <v>5100</v>
      </c>
      <c r="J1060" s="130">
        <v>519</v>
      </c>
      <c r="K1060" s="130"/>
      <c r="L1060" s="130"/>
      <c r="M1060" s="107" t="s">
        <v>193</v>
      </c>
      <c r="N1060" s="108">
        <f>SUM(N1061:N1061)</f>
        <v>0</v>
      </c>
      <c r="O1060" s="108">
        <f>SUM(O1061:O1061)</f>
        <v>0</v>
      </c>
      <c r="P1060" s="108">
        <f t="shared" si="750"/>
        <v>0</v>
      </c>
      <c r="Q1060" s="163" t="s">
        <v>46</v>
      </c>
      <c r="R1060" s="216"/>
      <c r="S1060" s="216"/>
      <c r="T1060" s="108">
        <f>+T1061</f>
        <v>0</v>
      </c>
      <c r="U1060" s="108">
        <f t="shared" ref="U1060:AO1060" si="784">+U1061</f>
        <v>0</v>
      </c>
      <c r="V1060" s="108">
        <f t="shared" si="784"/>
        <v>0</v>
      </c>
      <c r="W1060" s="108">
        <f t="shared" si="784"/>
        <v>0</v>
      </c>
      <c r="X1060" s="108">
        <f t="shared" si="784"/>
        <v>0</v>
      </c>
      <c r="Y1060" s="108">
        <f t="shared" si="784"/>
        <v>0</v>
      </c>
      <c r="Z1060" s="108">
        <f t="shared" si="784"/>
        <v>0</v>
      </c>
      <c r="AA1060" s="108">
        <f t="shared" si="784"/>
        <v>0</v>
      </c>
      <c r="AB1060" s="108">
        <f t="shared" si="784"/>
        <v>0</v>
      </c>
      <c r="AC1060" s="108">
        <f t="shared" si="784"/>
        <v>0</v>
      </c>
      <c r="AD1060" s="108">
        <f t="shared" si="784"/>
        <v>0</v>
      </c>
      <c r="AE1060" s="108">
        <f t="shared" si="784"/>
        <v>0</v>
      </c>
      <c r="AF1060" s="108">
        <f t="shared" si="784"/>
        <v>0</v>
      </c>
      <c r="AG1060" s="108">
        <f t="shared" si="728"/>
        <v>0</v>
      </c>
      <c r="AH1060" s="108">
        <f t="shared" si="784"/>
        <v>0</v>
      </c>
      <c r="AI1060" s="108">
        <f t="shared" si="784"/>
        <v>0</v>
      </c>
      <c r="AJ1060" s="108">
        <f t="shared" si="729"/>
        <v>0</v>
      </c>
      <c r="AK1060" s="108">
        <f t="shared" si="784"/>
        <v>0</v>
      </c>
      <c r="AL1060" s="108">
        <f t="shared" si="784"/>
        <v>0</v>
      </c>
      <c r="AM1060" s="108">
        <f t="shared" si="730"/>
        <v>0</v>
      </c>
      <c r="AN1060" s="108">
        <f t="shared" si="784"/>
        <v>0</v>
      </c>
      <c r="AO1060" s="108">
        <f t="shared" si="784"/>
        <v>0</v>
      </c>
      <c r="AP1060" s="108">
        <f t="shared" si="742"/>
        <v>0</v>
      </c>
      <c r="AQ1060" s="108">
        <f t="shared" si="782"/>
        <v>0</v>
      </c>
      <c r="AR1060" s="108">
        <f t="shared" si="782"/>
        <v>0</v>
      </c>
      <c r="AS1060" s="108">
        <f t="shared" si="731"/>
        <v>0</v>
      </c>
      <c r="AT1060" s="108"/>
      <c r="AU1060" s="108"/>
      <c r="AV1060" s="108"/>
      <c r="AW1060" s="108"/>
      <c r="AX1060" s="108"/>
      <c r="AY1060" s="108"/>
      <c r="AZ1060" s="108"/>
      <c r="BA1060" s="108"/>
    </row>
    <row r="1061" spans="1:53" ht="29.25" hidden="1">
      <c r="B1061" s="73" t="str">
        <f t="shared" si="770"/>
        <v>4817500051005191</v>
      </c>
      <c r="C1061" s="37">
        <v>2023</v>
      </c>
      <c r="D1061" s="37">
        <v>15</v>
      </c>
      <c r="E1061" s="37">
        <v>4</v>
      </c>
      <c r="F1061" s="37">
        <v>8</v>
      </c>
      <c r="G1061" s="37">
        <v>17</v>
      </c>
      <c r="H1061" s="37">
        <v>5000</v>
      </c>
      <c r="I1061" s="37">
        <v>5100</v>
      </c>
      <c r="J1061" s="37">
        <v>519</v>
      </c>
      <c r="K1061" s="112">
        <v>1</v>
      </c>
      <c r="L1061" s="112"/>
      <c r="M1061" s="113" t="s">
        <v>261</v>
      </c>
      <c r="N1061" s="114">
        <f>IFERROR(VLOOKUP($B1061,[5]MEX!$B$51:$S$1084,13,0),0)</f>
        <v>0</v>
      </c>
      <c r="O1061" s="114">
        <f>IFERROR(VLOOKUP($B1061,[5]MEX!$B$51:$S$1084,14,0),0)</f>
        <v>0</v>
      </c>
      <c r="P1061" s="114">
        <f t="shared" si="750"/>
        <v>0</v>
      </c>
      <c r="Q1061" s="158" t="s">
        <v>60</v>
      </c>
      <c r="R1061" s="116">
        <f>IFERROR(VLOOKUP($B1061,[5]MEX!$B$51:$S$1084,17,0),0)</f>
        <v>0</v>
      </c>
      <c r="S1061" s="116">
        <f>IFERROR(VLOOKUP($B1061,[5]MEX!$B$51:$S$1084,18,0),0)</f>
        <v>0</v>
      </c>
      <c r="T1061" s="114">
        <v>0</v>
      </c>
      <c r="U1061" s="114">
        <v>0</v>
      </c>
      <c r="V1061" s="114">
        <v>0</v>
      </c>
      <c r="W1061" s="114">
        <v>0</v>
      </c>
      <c r="X1061" s="114">
        <v>0</v>
      </c>
      <c r="Y1061" s="114">
        <v>0</v>
      </c>
      <c r="Z1061" s="114">
        <v>0</v>
      </c>
      <c r="AA1061" s="114">
        <v>0</v>
      </c>
      <c r="AB1061" s="114">
        <f>N1061+T1061-X1061</f>
        <v>0</v>
      </c>
      <c r="AC1061" s="114">
        <f>O1061+U1061-Y1061</f>
        <v>0</v>
      </c>
      <c r="AD1061" s="114">
        <f t="shared" si="737"/>
        <v>0</v>
      </c>
      <c r="AE1061" s="114">
        <v>0</v>
      </c>
      <c r="AF1061" s="114">
        <v>0</v>
      </c>
      <c r="AG1061" s="114">
        <f t="shared" si="728"/>
        <v>0</v>
      </c>
      <c r="AH1061" s="114">
        <v>0</v>
      </c>
      <c r="AI1061" s="114">
        <v>0</v>
      </c>
      <c r="AJ1061" s="114">
        <f t="shared" si="729"/>
        <v>0</v>
      </c>
      <c r="AK1061" s="114">
        <v>0</v>
      </c>
      <c r="AL1061" s="114">
        <v>0</v>
      </c>
      <c r="AM1061" s="114">
        <f t="shared" si="730"/>
        <v>0</v>
      </c>
      <c r="AN1061" s="114">
        <v>0</v>
      </c>
      <c r="AO1061" s="114">
        <v>0</v>
      </c>
      <c r="AP1061" s="114">
        <f t="shared" si="742"/>
        <v>0</v>
      </c>
      <c r="AQ1061" s="114">
        <f t="shared" si="782"/>
        <v>0</v>
      </c>
      <c r="AR1061" s="114">
        <f t="shared" si="782"/>
        <v>0</v>
      </c>
      <c r="AS1061" s="114">
        <f t="shared" si="731"/>
        <v>0</v>
      </c>
      <c r="AT1061" s="114">
        <f t="shared" si="745"/>
        <v>0</v>
      </c>
      <c r="AU1061" s="114">
        <f t="shared" si="745"/>
        <v>0</v>
      </c>
      <c r="AV1061" s="114">
        <v>0</v>
      </c>
      <c r="AW1061" s="114">
        <v>0</v>
      </c>
      <c r="AX1061" s="114">
        <v>0</v>
      </c>
      <c r="AY1061" s="114">
        <v>0</v>
      </c>
      <c r="AZ1061" s="114">
        <f t="shared" si="740"/>
        <v>0</v>
      </c>
      <c r="BA1061" s="114">
        <f t="shared" si="740"/>
        <v>0</v>
      </c>
    </row>
    <row r="1062" spans="1:53" ht="29.25" hidden="1">
      <c r="B1062" s="73" t="str">
        <f t="shared" si="770"/>
        <v>481750005600</v>
      </c>
      <c r="C1062" s="127">
        <v>2023</v>
      </c>
      <c r="D1062" s="127">
        <v>15</v>
      </c>
      <c r="E1062" s="127">
        <v>4</v>
      </c>
      <c r="F1062" s="127">
        <v>8</v>
      </c>
      <c r="G1062" s="127">
        <v>17</v>
      </c>
      <c r="H1062" s="127">
        <v>5000</v>
      </c>
      <c r="I1062" s="127">
        <v>5600</v>
      </c>
      <c r="J1062" s="127"/>
      <c r="K1062" s="127"/>
      <c r="L1062" s="127"/>
      <c r="M1062" s="101" t="s">
        <v>516</v>
      </c>
      <c r="N1062" s="102">
        <f>+N1063+N1065</f>
        <v>0</v>
      </c>
      <c r="O1062" s="102">
        <f>+O1063+O1065</f>
        <v>0</v>
      </c>
      <c r="P1062" s="102">
        <f t="shared" si="750"/>
        <v>0</v>
      </c>
      <c r="Q1062" s="161" t="s">
        <v>46</v>
      </c>
      <c r="R1062" s="215"/>
      <c r="S1062" s="215"/>
      <c r="T1062" s="102">
        <f>T1063+T1065</f>
        <v>0</v>
      </c>
      <c r="U1062" s="102">
        <f t="shared" ref="U1062:AO1062" si="785">U1063+U1065</f>
        <v>0</v>
      </c>
      <c r="V1062" s="102">
        <f t="shared" si="785"/>
        <v>0</v>
      </c>
      <c r="W1062" s="102">
        <f t="shared" si="785"/>
        <v>0</v>
      </c>
      <c r="X1062" s="102">
        <f t="shared" si="785"/>
        <v>0</v>
      </c>
      <c r="Y1062" s="102">
        <f t="shared" si="785"/>
        <v>0</v>
      </c>
      <c r="Z1062" s="102">
        <f t="shared" si="785"/>
        <v>0</v>
      </c>
      <c r="AA1062" s="102">
        <f t="shared" si="785"/>
        <v>0</v>
      </c>
      <c r="AB1062" s="102">
        <f t="shared" si="785"/>
        <v>0</v>
      </c>
      <c r="AC1062" s="102">
        <f t="shared" si="785"/>
        <v>0</v>
      </c>
      <c r="AD1062" s="102">
        <f t="shared" si="785"/>
        <v>0</v>
      </c>
      <c r="AE1062" s="102">
        <f t="shared" si="785"/>
        <v>0</v>
      </c>
      <c r="AF1062" s="102">
        <f t="shared" si="785"/>
        <v>0</v>
      </c>
      <c r="AG1062" s="102">
        <f t="shared" si="728"/>
        <v>0</v>
      </c>
      <c r="AH1062" s="102">
        <f t="shared" si="785"/>
        <v>0</v>
      </c>
      <c r="AI1062" s="102">
        <f t="shared" si="785"/>
        <v>0</v>
      </c>
      <c r="AJ1062" s="102">
        <f t="shared" si="729"/>
        <v>0</v>
      </c>
      <c r="AK1062" s="102">
        <f t="shared" si="785"/>
        <v>0</v>
      </c>
      <c r="AL1062" s="102">
        <f t="shared" si="785"/>
        <v>0</v>
      </c>
      <c r="AM1062" s="102">
        <f t="shared" si="730"/>
        <v>0</v>
      </c>
      <c r="AN1062" s="102">
        <f t="shared" si="785"/>
        <v>0</v>
      </c>
      <c r="AO1062" s="102">
        <f t="shared" si="785"/>
        <v>0</v>
      </c>
      <c r="AP1062" s="102">
        <f t="shared" si="742"/>
        <v>0</v>
      </c>
      <c r="AQ1062" s="102">
        <f t="shared" si="782"/>
        <v>0</v>
      </c>
      <c r="AR1062" s="102">
        <f t="shared" si="782"/>
        <v>0</v>
      </c>
      <c r="AS1062" s="102">
        <f t="shared" si="731"/>
        <v>0</v>
      </c>
      <c r="AT1062" s="102"/>
      <c r="AU1062" s="102"/>
      <c r="AV1062" s="102"/>
      <c r="AW1062" s="102"/>
      <c r="AX1062" s="102"/>
      <c r="AY1062" s="102"/>
      <c r="AZ1062" s="102"/>
      <c r="BA1062" s="102"/>
    </row>
    <row r="1063" spans="1:53" ht="29.25" hidden="1">
      <c r="B1063" s="73" t="str">
        <f t="shared" si="770"/>
        <v>481750005600565</v>
      </c>
      <c r="C1063" s="130">
        <v>2023</v>
      </c>
      <c r="D1063" s="130">
        <v>15</v>
      </c>
      <c r="E1063" s="130">
        <v>4</v>
      </c>
      <c r="F1063" s="130">
        <v>8</v>
      </c>
      <c r="G1063" s="130">
        <v>17</v>
      </c>
      <c r="H1063" s="130">
        <v>5000</v>
      </c>
      <c r="I1063" s="130">
        <v>5600</v>
      </c>
      <c r="J1063" s="130">
        <v>565</v>
      </c>
      <c r="K1063" s="130"/>
      <c r="L1063" s="130"/>
      <c r="M1063" s="107" t="s">
        <v>216</v>
      </c>
      <c r="N1063" s="108">
        <f>+N1064</f>
        <v>0</v>
      </c>
      <c r="O1063" s="108">
        <f>+O1064</f>
        <v>0</v>
      </c>
      <c r="P1063" s="108">
        <f t="shared" si="750"/>
        <v>0</v>
      </c>
      <c r="Q1063" s="163" t="s">
        <v>46</v>
      </c>
      <c r="R1063" s="216"/>
      <c r="S1063" s="216"/>
      <c r="T1063" s="108">
        <f>T1064</f>
        <v>0</v>
      </c>
      <c r="U1063" s="108">
        <f t="shared" ref="U1063:AO1063" si="786">U1064</f>
        <v>0</v>
      </c>
      <c r="V1063" s="108">
        <f t="shared" si="786"/>
        <v>0</v>
      </c>
      <c r="W1063" s="108">
        <f t="shared" si="786"/>
        <v>0</v>
      </c>
      <c r="X1063" s="108">
        <f t="shared" si="786"/>
        <v>0</v>
      </c>
      <c r="Y1063" s="108">
        <f t="shared" si="786"/>
        <v>0</v>
      </c>
      <c r="Z1063" s="108">
        <f t="shared" si="786"/>
        <v>0</v>
      </c>
      <c r="AA1063" s="108">
        <f t="shared" si="786"/>
        <v>0</v>
      </c>
      <c r="AB1063" s="108">
        <f t="shared" si="786"/>
        <v>0</v>
      </c>
      <c r="AC1063" s="108">
        <f t="shared" si="786"/>
        <v>0</v>
      </c>
      <c r="AD1063" s="108">
        <f t="shared" si="786"/>
        <v>0</v>
      </c>
      <c r="AE1063" s="108">
        <f t="shared" si="786"/>
        <v>0</v>
      </c>
      <c r="AF1063" s="108">
        <f t="shared" si="786"/>
        <v>0</v>
      </c>
      <c r="AG1063" s="108">
        <f t="shared" si="728"/>
        <v>0</v>
      </c>
      <c r="AH1063" s="108">
        <f t="shared" si="786"/>
        <v>0</v>
      </c>
      <c r="AI1063" s="108">
        <f t="shared" si="786"/>
        <v>0</v>
      </c>
      <c r="AJ1063" s="108">
        <f t="shared" si="729"/>
        <v>0</v>
      </c>
      <c r="AK1063" s="108">
        <f t="shared" si="786"/>
        <v>0</v>
      </c>
      <c r="AL1063" s="108">
        <f t="shared" si="786"/>
        <v>0</v>
      </c>
      <c r="AM1063" s="108">
        <f t="shared" si="730"/>
        <v>0</v>
      </c>
      <c r="AN1063" s="108">
        <f t="shared" si="786"/>
        <v>0</v>
      </c>
      <c r="AO1063" s="108">
        <f t="shared" si="786"/>
        <v>0</v>
      </c>
      <c r="AP1063" s="108">
        <f t="shared" si="742"/>
        <v>0</v>
      </c>
      <c r="AQ1063" s="108">
        <f t="shared" si="782"/>
        <v>0</v>
      </c>
      <c r="AR1063" s="108">
        <f t="shared" si="782"/>
        <v>0</v>
      </c>
      <c r="AS1063" s="108">
        <f t="shared" si="731"/>
        <v>0</v>
      </c>
      <c r="AT1063" s="108"/>
      <c r="AU1063" s="108"/>
      <c r="AV1063" s="108"/>
      <c r="AW1063" s="108"/>
      <c r="AX1063" s="108"/>
      <c r="AY1063" s="108"/>
      <c r="AZ1063" s="108"/>
      <c r="BA1063" s="108"/>
    </row>
    <row r="1064" spans="1:53" ht="29.25" hidden="1">
      <c r="B1064" s="73" t="str">
        <f t="shared" si="770"/>
        <v>4817500056005651</v>
      </c>
      <c r="C1064" s="37">
        <v>2023</v>
      </c>
      <c r="D1064" s="37">
        <v>15</v>
      </c>
      <c r="E1064" s="37">
        <v>4</v>
      </c>
      <c r="F1064" s="37">
        <v>8</v>
      </c>
      <c r="G1064" s="37">
        <v>17</v>
      </c>
      <c r="H1064" s="37">
        <v>5000</v>
      </c>
      <c r="I1064" s="37">
        <v>5600</v>
      </c>
      <c r="J1064" s="37">
        <v>565</v>
      </c>
      <c r="K1064" s="112">
        <v>1</v>
      </c>
      <c r="L1064" s="112"/>
      <c r="M1064" s="113" t="s">
        <v>569</v>
      </c>
      <c r="N1064" s="114">
        <f>IFERROR(VLOOKUP($B1064,[5]MEX!$B$51:$S$1084,13,0),0)</f>
        <v>0</v>
      </c>
      <c r="O1064" s="114">
        <f>IFERROR(VLOOKUP($B1064,[5]MEX!$B$51:$S$1084,14,0),0)</f>
        <v>0</v>
      </c>
      <c r="P1064" s="114">
        <f t="shared" si="750"/>
        <v>0</v>
      </c>
      <c r="Q1064" s="158" t="s">
        <v>60</v>
      </c>
      <c r="R1064" s="116">
        <f>IFERROR(VLOOKUP($B1064,[5]MEX!$B$51:$S$1084,17,0),0)</f>
        <v>0</v>
      </c>
      <c r="S1064" s="116">
        <f>IFERROR(VLOOKUP($B1064,[5]MEX!$B$51:$S$1084,18,0),0)</f>
        <v>0</v>
      </c>
      <c r="T1064" s="114">
        <v>0</v>
      </c>
      <c r="U1064" s="114">
        <v>0</v>
      </c>
      <c r="V1064" s="114">
        <v>0</v>
      </c>
      <c r="W1064" s="114">
        <v>0</v>
      </c>
      <c r="X1064" s="114">
        <v>0</v>
      </c>
      <c r="Y1064" s="114">
        <v>0</v>
      </c>
      <c r="Z1064" s="114">
        <v>0</v>
      </c>
      <c r="AA1064" s="114">
        <v>0</v>
      </c>
      <c r="AB1064" s="114">
        <f>N1064+T1064-X1064</f>
        <v>0</v>
      </c>
      <c r="AC1064" s="114">
        <f>O1064+U1064-Y1064</f>
        <v>0</v>
      </c>
      <c r="AD1064" s="114">
        <f t="shared" si="737"/>
        <v>0</v>
      </c>
      <c r="AE1064" s="114">
        <v>0</v>
      </c>
      <c r="AF1064" s="114">
        <v>0</v>
      </c>
      <c r="AG1064" s="114">
        <f t="shared" si="728"/>
        <v>0</v>
      </c>
      <c r="AH1064" s="114">
        <v>0</v>
      </c>
      <c r="AI1064" s="114">
        <v>0</v>
      </c>
      <c r="AJ1064" s="114">
        <f t="shared" si="729"/>
        <v>0</v>
      </c>
      <c r="AK1064" s="114">
        <v>0</v>
      </c>
      <c r="AL1064" s="114">
        <v>0</v>
      </c>
      <c r="AM1064" s="114">
        <f t="shared" si="730"/>
        <v>0</v>
      </c>
      <c r="AN1064" s="114">
        <v>0</v>
      </c>
      <c r="AO1064" s="114">
        <v>0</v>
      </c>
      <c r="AP1064" s="114">
        <f t="shared" si="742"/>
        <v>0</v>
      </c>
      <c r="AQ1064" s="114">
        <f t="shared" si="782"/>
        <v>0</v>
      </c>
      <c r="AR1064" s="114">
        <f t="shared" si="782"/>
        <v>0</v>
      </c>
      <c r="AS1064" s="114">
        <f t="shared" si="731"/>
        <v>0</v>
      </c>
      <c r="AT1064" s="114">
        <f t="shared" si="745"/>
        <v>0</v>
      </c>
      <c r="AU1064" s="114">
        <f t="shared" si="745"/>
        <v>0</v>
      </c>
      <c r="AV1064" s="114">
        <v>0</v>
      </c>
      <c r="AW1064" s="114">
        <v>0</v>
      </c>
      <c r="AX1064" s="114">
        <v>0</v>
      </c>
      <c r="AY1064" s="114">
        <v>0</v>
      </c>
      <c r="AZ1064" s="114">
        <f t="shared" si="740"/>
        <v>0</v>
      </c>
      <c r="BA1064" s="114">
        <f t="shared" si="740"/>
        <v>0</v>
      </c>
    </row>
    <row r="1065" spans="1:53" ht="58.5" hidden="1">
      <c r="B1065" s="73" t="str">
        <f t="shared" si="770"/>
        <v>481750005600566</v>
      </c>
      <c r="C1065" s="130">
        <v>2023</v>
      </c>
      <c r="D1065" s="130">
        <v>15</v>
      </c>
      <c r="E1065" s="130">
        <v>4</v>
      </c>
      <c r="F1065" s="130">
        <v>8</v>
      </c>
      <c r="G1065" s="130">
        <v>17</v>
      </c>
      <c r="H1065" s="130">
        <v>5000</v>
      </c>
      <c r="I1065" s="130">
        <v>5600</v>
      </c>
      <c r="J1065" s="130">
        <v>566</v>
      </c>
      <c r="K1065" s="130"/>
      <c r="L1065" s="130"/>
      <c r="M1065" s="107" t="s">
        <v>659</v>
      </c>
      <c r="N1065" s="108">
        <f>+N1066</f>
        <v>0</v>
      </c>
      <c r="O1065" s="108">
        <f>+O1066</f>
        <v>0</v>
      </c>
      <c r="P1065" s="108">
        <f t="shared" si="750"/>
        <v>0</v>
      </c>
      <c r="Q1065" s="163" t="s">
        <v>46</v>
      </c>
      <c r="R1065" s="216"/>
      <c r="S1065" s="216"/>
      <c r="T1065" s="108">
        <f>+T1066</f>
        <v>0</v>
      </c>
      <c r="U1065" s="108">
        <f t="shared" ref="U1065:AO1065" si="787">+U1066</f>
        <v>0</v>
      </c>
      <c r="V1065" s="108">
        <f>+V1066</f>
        <v>0</v>
      </c>
      <c r="W1065" s="108">
        <f t="shared" si="787"/>
        <v>0</v>
      </c>
      <c r="X1065" s="108">
        <f t="shared" si="787"/>
        <v>0</v>
      </c>
      <c r="Y1065" s="108">
        <f t="shared" si="787"/>
        <v>0</v>
      </c>
      <c r="Z1065" s="108">
        <f t="shared" si="787"/>
        <v>0</v>
      </c>
      <c r="AA1065" s="108">
        <f t="shared" si="787"/>
        <v>0</v>
      </c>
      <c r="AB1065" s="108">
        <f t="shared" si="787"/>
        <v>0</v>
      </c>
      <c r="AC1065" s="108">
        <f t="shared" si="787"/>
        <v>0</v>
      </c>
      <c r="AD1065" s="108">
        <f t="shared" si="787"/>
        <v>0</v>
      </c>
      <c r="AE1065" s="108">
        <f t="shared" si="787"/>
        <v>0</v>
      </c>
      <c r="AF1065" s="108">
        <f t="shared" si="787"/>
        <v>0</v>
      </c>
      <c r="AG1065" s="108">
        <f t="shared" si="728"/>
        <v>0</v>
      </c>
      <c r="AH1065" s="108">
        <f t="shared" si="787"/>
        <v>0</v>
      </c>
      <c r="AI1065" s="108">
        <f t="shared" si="787"/>
        <v>0</v>
      </c>
      <c r="AJ1065" s="108">
        <f t="shared" si="729"/>
        <v>0</v>
      </c>
      <c r="AK1065" s="108">
        <f t="shared" si="787"/>
        <v>0</v>
      </c>
      <c r="AL1065" s="108">
        <f t="shared" si="787"/>
        <v>0</v>
      </c>
      <c r="AM1065" s="108">
        <f t="shared" si="730"/>
        <v>0</v>
      </c>
      <c r="AN1065" s="108">
        <f t="shared" si="787"/>
        <v>0</v>
      </c>
      <c r="AO1065" s="108">
        <f t="shared" si="787"/>
        <v>0</v>
      </c>
      <c r="AP1065" s="108">
        <f t="shared" si="742"/>
        <v>0</v>
      </c>
      <c r="AQ1065" s="108">
        <f t="shared" si="782"/>
        <v>0</v>
      </c>
      <c r="AR1065" s="108">
        <f t="shared" si="782"/>
        <v>0</v>
      </c>
      <c r="AS1065" s="108">
        <f t="shared" si="731"/>
        <v>0</v>
      </c>
      <c r="AT1065" s="108"/>
      <c r="AU1065" s="108"/>
      <c r="AV1065" s="108"/>
      <c r="AW1065" s="108"/>
      <c r="AX1065" s="108"/>
      <c r="AY1065" s="108"/>
      <c r="AZ1065" s="108"/>
      <c r="BA1065" s="108"/>
    </row>
    <row r="1066" spans="1:53" ht="58.5" hidden="1">
      <c r="B1066" s="73" t="str">
        <f t="shared" si="770"/>
        <v>4817500056005661</v>
      </c>
      <c r="C1066" s="37">
        <v>2023</v>
      </c>
      <c r="D1066" s="37">
        <v>15</v>
      </c>
      <c r="E1066" s="37">
        <v>4</v>
      </c>
      <c r="F1066" s="37">
        <v>8</v>
      </c>
      <c r="G1066" s="37">
        <v>17</v>
      </c>
      <c r="H1066" s="37">
        <v>5000</v>
      </c>
      <c r="I1066" s="37">
        <v>5600</v>
      </c>
      <c r="J1066" s="37">
        <v>566</v>
      </c>
      <c r="K1066" s="112">
        <v>1</v>
      </c>
      <c r="L1066" s="112"/>
      <c r="M1066" s="113" t="s">
        <v>697</v>
      </c>
      <c r="N1066" s="114">
        <f>IFERROR(VLOOKUP($B1066,[5]MEX!$B$51:$S$1084,13,0),0)</f>
        <v>0</v>
      </c>
      <c r="O1066" s="114">
        <f>IFERROR(VLOOKUP($B1066,[5]MEX!$B$51:$S$1084,14,0),0)</f>
        <v>0</v>
      </c>
      <c r="P1066" s="114">
        <f t="shared" si="750"/>
        <v>0</v>
      </c>
      <c r="Q1066" s="158" t="s">
        <v>60</v>
      </c>
      <c r="R1066" s="116">
        <f>IFERROR(VLOOKUP($B1066,[5]MEX!$B$51:$S$1084,17,0),0)</f>
        <v>0</v>
      </c>
      <c r="S1066" s="116">
        <f>IFERROR(VLOOKUP($B1066,[5]MEX!$B$51:$S$1084,18,0),0)</f>
        <v>0</v>
      </c>
      <c r="T1066" s="114">
        <v>0</v>
      </c>
      <c r="U1066" s="114">
        <v>0</v>
      </c>
      <c r="V1066" s="114">
        <v>0</v>
      </c>
      <c r="W1066" s="114">
        <v>0</v>
      </c>
      <c r="X1066" s="114">
        <v>0</v>
      </c>
      <c r="Y1066" s="114">
        <v>0</v>
      </c>
      <c r="Z1066" s="114">
        <v>0</v>
      </c>
      <c r="AA1066" s="114">
        <v>0</v>
      </c>
      <c r="AB1066" s="114">
        <f>N1066+T1066-X1066</f>
        <v>0</v>
      </c>
      <c r="AC1066" s="114">
        <f>O1066+U1066-Y1066</f>
        <v>0</v>
      </c>
      <c r="AD1066" s="114">
        <f t="shared" si="737"/>
        <v>0</v>
      </c>
      <c r="AE1066" s="114">
        <v>0</v>
      </c>
      <c r="AF1066" s="114">
        <v>0</v>
      </c>
      <c r="AG1066" s="114">
        <f t="shared" si="728"/>
        <v>0</v>
      </c>
      <c r="AH1066" s="114">
        <v>0</v>
      </c>
      <c r="AI1066" s="114">
        <v>0</v>
      </c>
      <c r="AJ1066" s="114">
        <f t="shared" si="729"/>
        <v>0</v>
      </c>
      <c r="AK1066" s="114">
        <v>0</v>
      </c>
      <c r="AL1066" s="114">
        <v>0</v>
      </c>
      <c r="AM1066" s="114">
        <f t="shared" si="730"/>
        <v>0</v>
      </c>
      <c r="AN1066" s="114">
        <v>0</v>
      </c>
      <c r="AO1066" s="114">
        <v>0</v>
      </c>
      <c r="AP1066" s="114">
        <f t="shared" si="742"/>
        <v>0</v>
      </c>
      <c r="AQ1066" s="114">
        <f t="shared" si="782"/>
        <v>0</v>
      </c>
      <c r="AR1066" s="114">
        <f t="shared" si="782"/>
        <v>0</v>
      </c>
      <c r="AS1066" s="114">
        <f t="shared" si="731"/>
        <v>0</v>
      </c>
      <c r="AT1066" s="114">
        <f t="shared" si="745"/>
        <v>0</v>
      </c>
      <c r="AU1066" s="114">
        <f t="shared" si="745"/>
        <v>0</v>
      </c>
      <c r="AV1066" s="114">
        <v>0</v>
      </c>
      <c r="AW1066" s="114">
        <v>0</v>
      </c>
      <c r="AX1066" s="114">
        <v>0</v>
      </c>
      <c r="AY1066" s="114">
        <v>0</v>
      </c>
      <c r="AZ1066" s="114">
        <f t="shared" si="740"/>
        <v>0</v>
      </c>
      <c r="BA1066" s="114">
        <f t="shared" si="740"/>
        <v>0</v>
      </c>
    </row>
    <row r="1067" spans="1:53" ht="29.25" hidden="1">
      <c r="B1067" s="73" t="str">
        <f t="shared" si="770"/>
        <v>4818</v>
      </c>
      <c r="C1067" s="86">
        <v>2023</v>
      </c>
      <c r="D1067" s="86">
        <v>15</v>
      </c>
      <c r="E1067" s="86">
        <v>4</v>
      </c>
      <c r="F1067" s="86">
        <v>8</v>
      </c>
      <c r="G1067" s="86">
        <v>18</v>
      </c>
      <c r="H1067" s="86"/>
      <c r="I1067" s="86"/>
      <c r="J1067" s="86"/>
      <c r="K1067" s="86"/>
      <c r="L1067" s="86"/>
      <c r="M1067" s="183" t="s">
        <v>704</v>
      </c>
      <c r="N1067" s="198">
        <f>+N1068+N1072+N1082</f>
        <v>0</v>
      </c>
      <c r="O1067" s="198">
        <f>+O1068+O1072+O1082</f>
        <v>0</v>
      </c>
      <c r="P1067" s="198">
        <f t="shared" si="750"/>
        <v>0</v>
      </c>
      <c r="Q1067" s="124"/>
      <c r="R1067" s="86"/>
      <c r="S1067" s="86"/>
      <c r="T1067" s="198">
        <f>+T1068+T1072+T1082</f>
        <v>0</v>
      </c>
      <c r="U1067" s="198">
        <f t="shared" ref="U1067:AO1067" si="788">+U1068+U1072+U1082</f>
        <v>0</v>
      </c>
      <c r="V1067" s="198">
        <f t="shared" si="788"/>
        <v>0</v>
      </c>
      <c r="W1067" s="198">
        <f t="shared" si="788"/>
        <v>0</v>
      </c>
      <c r="X1067" s="198">
        <f>+X1068+X1072+X1082</f>
        <v>0</v>
      </c>
      <c r="Y1067" s="198">
        <f t="shared" si="788"/>
        <v>0</v>
      </c>
      <c r="Z1067" s="198">
        <f t="shared" si="788"/>
        <v>0</v>
      </c>
      <c r="AA1067" s="198">
        <f t="shared" si="788"/>
        <v>0</v>
      </c>
      <c r="AB1067" s="198">
        <f t="shared" si="788"/>
        <v>0</v>
      </c>
      <c r="AC1067" s="198">
        <f t="shared" si="788"/>
        <v>0</v>
      </c>
      <c r="AD1067" s="198">
        <f t="shared" si="788"/>
        <v>0</v>
      </c>
      <c r="AE1067" s="198">
        <f t="shared" si="788"/>
        <v>0</v>
      </c>
      <c r="AF1067" s="198">
        <f t="shared" si="788"/>
        <v>0</v>
      </c>
      <c r="AG1067" s="198">
        <f t="shared" si="728"/>
        <v>0</v>
      </c>
      <c r="AH1067" s="198">
        <f t="shared" si="788"/>
        <v>0</v>
      </c>
      <c r="AI1067" s="198">
        <f t="shared" si="788"/>
        <v>0</v>
      </c>
      <c r="AJ1067" s="198">
        <f t="shared" si="729"/>
        <v>0</v>
      </c>
      <c r="AK1067" s="198">
        <f t="shared" si="788"/>
        <v>0</v>
      </c>
      <c r="AL1067" s="198">
        <f t="shared" si="788"/>
        <v>0</v>
      </c>
      <c r="AM1067" s="198">
        <f t="shared" si="730"/>
        <v>0</v>
      </c>
      <c r="AN1067" s="198">
        <f t="shared" si="788"/>
        <v>0</v>
      </c>
      <c r="AO1067" s="198">
        <f t="shared" si="788"/>
        <v>0</v>
      </c>
      <c r="AP1067" s="198">
        <f t="shared" si="742"/>
        <v>0</v>
      </c>
      <c r="AQ1067" s="198">
        <f t="shared" si="782"/>
        <v>0</v>
      </c>
      <c r="AR1067" s="198">
        <f t="shared" si="782"/>
        <v>0</v>
      </c>
      <c r="AS1067" s="198">
        <f t="shared" si="731"/>
        <v>0</v>
      </c>
      <c r="AT1067" s="198"/>
      <c r="AU1067" s="198"/>
      <c r="AV1067" s="198"/>
      <c r="AW1067" s="198"/>
      <c r="AX1067" s="198"/>
      <c r="AY1067" s="198"/>
      <c r="AZ1067" s="198"/>
      <c r="BA1067" s="198"/>
    </row>
    <row r="1068" spans="1:53" ht="29.25" hidden="1">
      <c r="B1068" s="73" t="str">
        <f t="shared" si="770"/>
        <v>48182000</v>
      </c>
      <c r="C1068" s="126">
        <v>2023</v>
      </c>
      <c r="D1068" s="126">
        <v>15</v>
      </c>
      <c r="E1068" s="126">
        <v>4</v>
      </c>
      <c r="F1068" s="126">
        <v>8</v>
      </c>
      <c r="G1068" s="126">
        <v>18</v>
      </c>
      <c r="H1068" s="126">
        <v>2000</v>
      </c>
      <c r="I1068" s="126"/>
      <c r="J1068" s="126"/>
      <c r="K1068" s="126"/>
      <c r="L1068" s="126"/>
      <c r="M1068" s="95" t="s">
        <v>56</v>
      </c>
      <c r="N1068" s="96">
        <f t="shared" ref="N1068:O1070" si="789">+N1069</f>
        <v>0</v>
      </c>
      <c r="O1068" s="96">
        <f t="shared" si="789"/>
        <v>0</v>
      </c>
      <c r="P1068" s="96">
        <f t="shared" si="750"/>
        <v>0</v>
      </c>
      <c r="Q1068" s="159" t="s">
        <v>46</v>
      </c>
      <c r="R1068" s="170"/>
      <c r="S1068" s="170"/>
      <c r="T1068" s="96">
        <f>T1069</f>
        <v>0</v>
      </c>
      <c r="U1068" s="96">
        <f t="shared" ref="U1068:AO1070" si="790">U1069</f>
        <v>0</v>
      </c>
      <c r="V1068" s="96">
        <f t="shared" si="790"/>
        <v>0</v>
      </c>
      <c r="W1068" s="96">
        <f t="shared" si="790"/>
        <v>0</v>
      </c>
      <c r="X1068" s="96">
        <f t="shared" si="790"/>
        <v>0</v>
      </c>
      <c r="Y1068" s="96">
        <f t="shared" si="790"/>
        <v>0</v>
      </c>
      <c r="Z1068" s="96">
        <f>Z1069</f>
        <v>0</v>
      </c>
      <c r="AA1068" s="96">
        <f t="shared" si="790"/>
        <v>0</v>
      </c>
      <c r="AB1068" s="96">
        <f t="shared" si="790"/>
        <v>0</v>
      </c>
      <c r="AC1068" s="96">
        <f t="shared" si="790"/>
        <v>0</v>
      </c>
      <c r="AD1068" s="96">
        <f t="shared" si="790"/>
        <v>0</v>
      </c>
      <c r="AE1068" s="96">
        <f t="shared" si="790"/>
        <v>0</v>
      </c>
      <c r="AF1068" s="96">
        <f t="shared" si="790"/>
        <v>0</v>
      </c>
      <c r="AG1068" s="96">
        <f t="shared" si="728"/>
        <v>0</v>
      </c>
      <c r="AH1068" s="96">
        <f t="shared" si="790"/>
        <v>0</v>
      </c>
      <c r="AI1068" s="96">
        <f t="shared" si="790"/>
        <v>0</v>
      </c>
      <c r="AJ1068" s="96">
        <f t="shared" si="729"/>
        <v>0</v>
      </c>
      <c r="AK1068" s="96">
        <f t="shared" si="790"/>
        <v>0</v>
      </c>
      <c r="AL1068" s="96">
        <f t="shared" si="790"/>
        <v>0</v>
      </c>
      <c r="AM1068" s="96">
        <f t="shared" si="730"/>
        <v>0</v>
      </c>
      <c r="AN1068" s="96">
        <f t="shared" si="790"/>
        <v>0</v>
      </c>
      <c r="AO1068" s="96">
        <f t="shared" si="790"/>
        <v>0</v>
      </c>
      <c r="AP1068" s="96">
        <f t="shared" si="742"/>
        <v>0</v>
      </c>
      <c r="AQ1068" s="96">
        <f t="shared" si="782"/>
        <v>0</v>
      </c>
      <c r="AR1068" s="96">
        <f t="shared" si="782"/>
        <v>0</v>
      </c>
      <c r="AS1068" s="96">
        <f t="shared" si="731"/>
        <v>0</v>
      </c>
      <c r="AT1068" s="96"/>
      <c r="AU1068" s="96"/>
      <c r="AV1068" s="96"/>
      <c r="AW1068" s="96"/>
      <c r="AX1068" s="96"/>
      <c r="AY1068" s="96"/>
      <c r="AZ1068" s="96"/>
      <c r="BA1068" s="96"/>
    </row>
    <row r="1069" spans="1:53" ht="58.5" hidden="1">
      <c r="B1069" s="73" t="str">
        <f t="shared" si="770"/>
        <v>481820002100</v>
      </c>
      <c r="C1069" s="127">
        <v>2023</v>
      </c>
      <c r="D1069" s="127">
        <v>15</v>
      </c>
      <c r="E1069" s="127">
        <v>4</v>
      </c>
      <c r="F1069" s="127">
        <v>8</v>
      </c>
      <c r="G1069" s="127">
        <v>18</v>
      </c>
      <c r="H1069" s="127">
        <v>2000</v>
      </c>
      <c r="I1069" s="127">
        <v>2100</v>
      </c>
      <c r="J1069" s="127"/>
      <c r="K1069" s="127"/>
      <c r="L1069" s="127"/>
      <c r="M1069" s="101" t="s">
        <v>106</v>
      </c>
      <c r="N1069" s="102">
        <f t="shared" si="789"/>
        <v>0</v>
      </c>
      <c r="O1069" s="102">
        <f t="shared" si="789"/>
        <v>0</v>
      </c>
      <c r="P1069" s="102">
        <f t="shared" si="750"/>
        <v>0</v>
      </c>
      <c r="Q1069" s="161" t="s">
        <v>46</v>
      </c>
      <c r="R1069" s="215"/>
      <c r="S1069" s="215"/>
      <c r="T1069" s="102">
        <f>T1070</f>
        <v>0</v>
      </c>
      <c r="U1069" s="102">
        <f t="shared" si="790"/>
        <v>0</v>
      </c>
      <c r="V1069" s="102">
        <f t="shared" si="790"/>
        <v>0</v>
      </c>
      <c r="W1069" s="102">
        <f t="shared" si="790"/>
        <v>0</v>
      </c>
      <c r="X1069" s="102">
        <f t="shared" si="790"/>
        <v>0</v>
      </c>
      <c r="Y1069" s="102">
        <f t="shared" si="790"/>
        <v>0</v>
      </c>
      <c r="Z1069" s="102">
        <f t="shared" si="790"/>
        <v>0</v>
      </c>
      <c r="AA1069" s="102">
        <f t="shared" si="790"/>
        <v>0</v>
      </c>
      <c r="AB1069" s="102">
        <f t="shared" si="790"/>
        <v>0</v>
      </c>
      <c r="AC1069" s="102">
        <f t="shared" si="790"/>
        <v>0</v>
      </c>
      <c r="AD1069" s="102">
        <f t="shared" si="790"/>
        <v>0</v>
      </c>
      <c r="AE1069" s="102">
        <f t="shared" si="790"/>
        <v>0</v>
      </c>
      <c r="AF1069" s="102">
        <f t="shared" si="790"/>
        <v>0</v>
      </c>
      <c r="AG1069" s="102">
        <f t="shared" si="728"/>
        <v>0</v>
      </c>
      <c r="AH1069" s="102">
        <f t="shared" si="790"/>
        <v>0</v>
      </c>
      <c r="AI1069" s="102">
        <f t="shared" si="790"/>
        <v>0</v>
      </c>
      <c r="AJ1069" s="102">
        <f t="shared" si="729"/>
        <v>0</v>
      </c>
      <c r="AK1069" s="102">
        <f t="shared" si="790"/>
        <v>0</v>
      </c>
      <c r="AL1069" s="102">
        <f t="shared" si="790"/>
        <v>0</v>
      </c>
      <c r="AM1069" s="102">
        <f t="shared" si="730"/>
        <v>0</v>
      </c>
      <c r="AN1069" s="102">
        <f t="shared" si="790"/>
        <v>0</v>
      </c>
      <c r="AO1069" s="102">
        <f t="shared" si="790"/>
        <v>0</v>
      </c>
      <c r="AP1069" s="102">
        <f t="shared" si="742"/>
        <v>0</v>
      </c>
      <c r="AQ1069" s="102">
        <f t="shared" si="782"/>
        <v>0</v>
      </c>
      <c r="AR1069" s="102">
        <f t="shared" si="782"/>
        <v>0</v>
      </c>
      <c r="AS1069" s="102">
        <f t="shared" si="731"/>
        <v>0</v>
      </c>
      <c r="AT1069" s="102"/>
      <c r="AU1069" s="102"/>
      <c r="AV1069" s="102"/>
      <c r="AW1069" s="102"/>
      <c r="AX1069" s="102"/>
      <c r="AY1069" s="102"/>
      <c r="AZ1069" s="102"/>
      <c r="BA1069" s="102"/>
    </row>
    <row r="1070" spans="1:53" ht="58.5" hidden="1">
      <c r="B1070" s="73" t="str">
        <f t="shared" si="770"/>
        <v>481820002100214</v>
      </c>
      <c r="C1070" s="130">
        <v>2023</v>
      </c>
      <c r="D1070" s="130">
        <v>15</v>
      </c>
      <c r="E1070" s="130">
        <v>4</v>
      </c>
      <c r="F1070" s="130">
        <v>8</v>
      </c>
      <c r="G1070" s="130">
        <v>18</v>
      </c>
      <c r="H1070" s="130">
        <v>2000</v>
      </c>
      <c r="I1070" s="130">
        <v>2100</v>
      </c>
      <c r="J1070" s="130">
        <v>214</v>
      </c>
      <c r="K1070" s="130"/>
      <c r="L1070" s="130"/>
      <c r="M1070" s="107" t="s">
        <v>157</v>
      </c>
      <c r="N1070" s="108">
        <f t="shared" si="789"/>
        <v>0</v>
      </c>
      <c r="O1070" s="108">
        <f t="shared" si="789"/>
        <v>0</v>
      </c>
      <c r="P1070" s="108">
        <f t="shared" si="750"/>
        <v>0</v>
      </c>
      <c r="Q1070" s="163" t="s">
        <v>46</v>
      </c>
      <c r="R1070" s="216"/>
      <c r="S1070" s="216"/>
      <c r="T1070" s="108">
        <f>T1071</f>
        <v>0</v>
      </c>
      <c r="U1070" s="108">
        <f t="shared" si="790"/>
        <v>0</v>
      </c>
      <c r="V1070" s="108">
        <f t="shared" si="790"/>
        <v>0</v>
      </c>
      <c r="W1070" s="108">
        <f t="shared" si="790"/>
        <v>0</v>
      </c>
      <c r="X1070" s="108">
        <f t="shared" si="790"/>
        <v>0</v>
      </c>
      <c r="Y1070" s="108">
        <f>Y1071</f>
        <v>0</v>
      </c>
      <c r="Z1070" s="108">
        <f t="shared" si="790"/>
        <v>0</v>
      </c>
      <c r="AA1070" s="108">
        <f>AA1071</f>
        <v>0</v>
      </c>
      <c r="AB1070" s="108">
        <f t="shared" si="790"/>
        <v>0</v>
      </c>
      <c r="AC1070" s="108">
        <f t="shared" si="790"/>
        <v>0</v>
      </c>
      <c r="AD1070" s="108">
        <f t="shared" si="790"/>
        <v>0</v>
      </c>
      <c r="AE1070" s="108">
        <f t="shared" si="790"/>
        <v>0</v>
      </c>
      <c r="AF1070" s="108">
        <f t="shared" si="790"/>
        <v>0</v>
      </c>
      <c r="AG1070" s="108">
        <f t="shared" si="728"/>
        <v>0</v>
      </c>
      <c r="AH1070" s="108">
        <f t="shared" si="790"/>
        <v>0</v>
      </c>
      <c r="AI1070" s="108">
        <f t="shared" si="790"/>
        <v>0</v>
      </c>
      <c r="AJ1070" s="108">
        <f t="shared" si="729"/>
        <v>0</v>
      </c>
      <c r="AK1070" s="108">
        <f t="shared" si="790"/>
        <v>0</v>
      </c>
      <c r="AL1070" s="108">
        <f t="shared" si="790"/>
        <v>0</v>
      </c>
      <c r="AM1070" s="108">
        <f t="shared" si="730"/>
        <v>0</v>
      </c>
      <c r="AN1070" s="108">
        <f t="shared" si="790"/>
        <v>0</v>
      </c>
      <c r="AO1070" s="108">
        <f t="shared" si="790"/>
        <v>0</v>
      </c>
      <c r="AP1070" s="108">
        <f t="shared" si="742"/>
        <v>0</v>
      </c>
      <c r="AQ1070" s="108">
        <f t="shared" si="782"/>
        <v>0</v>
      </c>
      <c r="AR1070" s="108">
        <f t="shared" si="782"/>
        <v>0</v>
      </c>
      <c r="AS1070" s="108">
        <f t="shared" si="731"/>
        <v>0</v>
      </c>
      <c r="AT1070" s="108"/>
      <c r="AU1070" s="108"/>
      <c r="AV1070" s="108"/>
      <c r="AW1070" s="108"/>
      <c r="AX1070" s="108"/>
      <c r="AY1070" s="108"/>
      <c r="AZ1070" s="108"/>
      <c r="BA1070" s="108"/>
    </row>
    <row r="1071" spans="1:53" ht="58.5" hidden="1">
      <c r="B1071" s="73" t="str">
        <f t="shared" si="770"/>
        <v>4818200021002141</v>
      </c>
      <c r="C1071" s="37">
        <v>2023</v>
      </c>
      <c r="D1071" s="37">
        <v>15</v>
      </c>
      <c r="E1071" s="37">
        <v>4</v>
      </c>
      <c r="F1071" s="37">
        <v>8</v>
      </c>
      <c r="G1071" s="37">
        <v>18</v>
      </c>
      <c r="H1071" s="37">
        <v>2000</v>
      </c>
      <c r="I1071" s="37">
        <v>2100</v>
      </c>
      <c r="J1071" s="37">
        <v>214</v>
      </c>
      <c r="K1071" s="112">
        <v>1</v>
      </c>
      <c r="L1071" s="112"/>
      <c r="M1071" s="113" t="s">
        <v>544</v>
      </c>
      <c r="N1071" s="114">
        <f>IFERROR(VLOOKUP($B1071,[5]MEX!$B$51:$S$1084,13,0),0)</f>
        <v>0</v>
      </c>
      <c r="O1071" s="114">
        <f>IFERROR(VLOOKUP($B1071,[5]MEX!$B$51:$S$1084,14,0),0)</f>
        <v>0</v>
      </c>
      <c r="P1071" s="114">
        <f t="shared" si="750"/>
        <v>0</v>
      </c>
      <c r="Q1071" s="158" t="s">
        <v>159</v>
      </c>
      <c r="R1071" s="116">
        <f>IFERROR(VLOOKUP($B1071,[5]MEX!$B$51:$S$1084,17,0),0)</f>
        <v>0</v>
      </c>
      <c r="S1071" s="116">
        <f>IFERROR(VLOOKUP($B1071,[5]MEX!$B$51:$S$1084,18,0),0)</f>
        <v>0</v>
      </c>
      <c r="T1071" s="114">
        <v>0</v>
      </c>
      <c r="U1071" s="114">
        <v>0</v>
      </c>
      <c r="V1071" s="114">
        <v>0</v>
      </c>
      <c r="W1071" s="114">
        <v>0</v>
      </c>
      <c r="X1071" s="114">
        <v>0</v>
      </c>
      <c r="Y1071" s="114">
        <v>0</v>
      </c>
      <c r="Z1071" s="114">
        <v>0</v>
      </c>
      <c r="AA1071" s="114">
        <v>0</v>
      </c>
      <c r="AB1071" s="114">
        <f>N1071+T1071-X1071</f>
        <v>0</v>
      </c>
      <c r="AC1071" s="114">
        <f>O1071+U1071-Y1071</f>
        <v>0</v>
      </c>
      <c r="AD1071" s="114">
        <f t="shared" si="737"/>
        <v>0</v>
      </c>
      <c r="AE1071" s="114">
        <v>0</v>
      </c>
      <c r="AF1071" s="114">
        <v>0</v>
      </c>
      <c r="AG1071" s="114">
        <f t="shared" si="728"/>
        <v>0</v>
      </c>
      <c r="AH1071" s="114">
        <v>0</v>
      </c>
      <c r="AI1071" s="114">
        <v>0</v>
      </c>
      <c r="AJ1071" s="114">
        <f t="shared" si="729"/>
        <v>0</v>
      </c>
      <c r="AK1071" s="114">
        <v>0</v>
      </c>
      <c r="AL1071" s="114">
        <v>0</v>
      </c>
      <c r="AM1071" s="114">
        <f t="shared" si="730"/>
        <v>0</v>
      </c>
      <c r="AN1071" s="114">
        <v>0</v>
      </c>
      <c r="AO1071" s="114">
        <v>0</v>
      </c>
      <c r="AP1071" s="114">
        <f t="shared" si="742"/>
        <v>0</v>
      </c>
      <c r="AQ1071" s="114">
        <f t="shared" si="782"/>
        <v>0</v>
      </c>
      <c r="AR1071" s="114">
        <f t="shared" si="782"/>
        <v>0</v>
      </c>
      <c r="AS1071" s="114">
        <f t="shared" si="731"/>
        <v>0</v>
      </c>
      <c r="AT1071" s="114">
        <f t="shared" si="745"/>
        <v>0</v>
      </c>
      <c r="AU1071" s="114">
        <f t="shared" si="745"/>
        <v>0</v>
      </c>
      <c r="AV1071" s="114">
        <v>0</v>
      </c>
      <c r="AW1071" s="114">
        <v>0</v>
      </c>
      <c r="AX1071" s="114">
        <v>0</v>
      </c>
      <c r="AY1071" s="114">
        <v>0</v>
      </c>
      <c r="AZ1071" s="114">
        <f t="shared" si="740"/>
        <v>0</v>
      </c>
      <c r="BA1071" s="114">
        <f t="shared" si="740"/>
        <v>0</v>
      </c>
    </row>
    <row r="1072" spans="1:53" ht="29.25" hidden="1">
      <c r="B1072" s="73" t="str">
        <f t="shared" si="770"/>
        <v>48183000</v>
      </c>
      <c r="C1072" s="126">
        <v>2023</v>
      </c>
      <c r="D1072" s="126">
        <v>15</v>
      </c>
      <c r="E1072" s="126">
        <v>4</v>
      </c>
      <c r="F1072" s="126">
        <v>8</v>
      </c>
      <c r="G1072" s="126">
        <v>18</v>
      </c>
      <c r="H1072" s="126">
        <v>3000</v>
      </c>
      <c r="I1072" s="126"/>
      <c r="J1072" s="126"/>
      <c r="K1072" s="126"/>
      <c r="L1072" s="126"/>
      <c r="M1072" s="95" t="s">
        <v>72</v>
      </c>
      <c r="N1072" s="96">
        <f>+N1073+N1076+N1079</f>
        <v>0</v>
      </c>
      <c r="O1072" s="96">
        <f>+O1073+O1076+O1079</f>
        <v>0</v>
      </c>
      <c r="P1072" s="96">
        <f t="shared" si="750"/>
        <v>0</v>
      </c>
      <c r="Q1072" s="159" t="s">
        <v>46</v>
      </c>
      <c r="R1072" s="170"/>
      <c r="S1072" s="170"/>
      <c r="T1072" s="96">
        <f>T1073+T1076+T1079</f>
        <v>0</v>
      </c>
      <c r="U1072" s="96">
        <f t="shared" ref="U1072:AO1072" si="791">U1073+U1076+U1079</f>
        <v>0</v>
      </c>
      <c r="V1072" s="96">
        <f t="shared" si="791"/>
        <v>0</v>
      </c>
      <c r="W1072" s="96">
        <f t="shared" si="791"/>
        <v>0</v>
      </c>
      <c r="X1072" s="96">
        <f t="shared" si="791"/>
        <v>0</v>
      </c>
      <c r="Y1072" s="96">
        <f t="shared" si="791"/>
        <v>0</v>
      </c>
      <c r="Z1072" s="96">
        <f t="shared" si="791"/>
        <v>0</v>
      </c>
      <c r="AA1072" s="96">
        <f t="shared" si="791"/>
        <v>0</v>
      </c>
      <c r="AB1072" s="96">
        <f t="shared" si="791"/>
        <v>0</v>
      </c>
      <c r="AC1072" s="96">
        <f t="shared" si="791"/>
        <v>0</v>
      </c>
      <c r="AD1072" s="96">
        <f t="shared" si="791"/>
        <v>0</v>
      </c>
      <c r="AE1072" s="96">
        <f t="shared" si="791"/>
        <v>0</v>
      </c>
      <c r="AF1072" s="96">
        <f t="shared" si="791"/>
        <v>0</v>
      </c>
      <c r="AG1072" s="96">
        <f t="shared" si="728"/>
        <v>0</v>
      </c>
      <c r="AH1072" s="96">
        <f t="shared" si="791"/>
        <v>0</v>
      </c>
      <c r="AI1072" s="96">
        <f t="shared" si="791"/>
        <v>0</v>
      </c>
      <c r="AJ1072" s="96">
        <f t="shared" si="729"/>
        <v>0</v>
      </c>
      <c r="AK1072" s="96">
        <f t="shared" si="791"/>
        <v>0</v>
      </c>
      <c r="AL1072" s="96">
        <f t="shared" si="791"/>
        <v>0</v>
      </c>
      <c r="AM1072" s="96">
        <f t="shared" si="730"/>
        <v>0</v>
      </c>
      <c r="AN1072" s="96">
        <f t="shared" si="791"/>
        <v>0</v>
      </c>
      <c r="AO1072" s="96">
        <f t="shared" si="791"/>
        <v>0</v>
      </c>
      <c r="AP1072" s="96">
        <f t="shared" si="742"/>
        <v>0</v>
      </c>
      <c r="AQ1072" s="96">
        <f t="shared" si="782"/>
        <v>0</v>
      </c>
      <c r="AR1072" s="96">
        <f t="shared" si="782"/>
        <v>0</v>
      </c>
      <c r="AS1072" s="96">
        <f t="shared" si="731"/>
        <v>0</v>
      </c>
      <c r="AT1072" s="96"/>
      <c r="AU1072" s="96"/>
      <c r="AV1072" s="96"/>
      <c r="AW1072" s="96"/>
      <c r="AX1072" s="96"/>
      <c r="AY1072" s="96"/>
      <c r="AZ1072" s="96"/>
      <c r="BA1072" s="96"/>
    </row>
    <row r="1073" spans="2:53" ht="29.25" hidden="1">
      <c r="B1073" s="73" t="str">
        <f t="shared" si="770"/>
        <v>481830003100</v>
      </c>
      <c r="C1073" s="127">
        <v>2023</v>
      </c>
      <c r="D1073" s="127">
        <v>15</v>
      </c>
      <c r="E1073" s="127">
        <v>4</v>
      </c>
      <c r="F1073" s="127">
        <v>8</v>
      </c>
      <c r="G1073" s="127">
        <v>18</v>
      </c>
      <c r="H1073" s="127">
        <v>3000</v>
      </c>
      <c r="I1073" s="127">
        <v>3100</v>
      </c>
      <c r="J1073" s="127"/>
      <c r="K1073" s="127"/>
      <c r="L1073" s="127"/>
      <c r="M1073" s="101" t="s">
        <v>167</v>
      </c>
      <c r="N1073" s="102">
        <f>+N1074</f>
        <v>0</v>
      </c>
      <c r="O1073" s="102">
        <f>+O1074</f>
        <v>0</v>
      </c>
      <c r="P1073" s="102">
        <f t="shared" si="750"/>
        <v>0</v>
      </c>
      <c r="Q1073" s="161" t="s">
        <v>46</v>
      </c>
      <c r="R1073" s="215"/>
      <c r="S1073" s="215"/>
      <c r="T1073" s="102">
        <f>+T1074</f>
        <v>0</v>
      </c>
      <c r="U1073" s="102">
        <f t="shared" ref="T1073:AC1074" si="792">+U1074</f>
        <v>0</v>
      </c>
      <c r="V1073" s="102">
        <f t="shared" si="792"/>
        <v>0</v>
      </c>
      <c r="W1073" s="102">
        <f t="shared" si="792"/>
        <v>0</v>
      </c>
      <c r="X1073" s="102">
        <f>+X1074</f>
        <v>0</v>
      </c>
      <c r="Y1073" s="102">
        <f t="shared" si="792"/>
        <v>0</v>
      </c>
      <c r="Z1073" s="102">
        <f t="shared" si="792"/>
        <v>0</v>
      </c>
      <c r="AA1073" s="102">
        <f t="shared" si="792"/>
        <v>0</v>
      </c>
      <c r="AB1073" s="102">
        <f t="shared" si="792"/>
        <v>0</v>
      </c>
      <c r="AC1073" s="102">
        <f t="shared" si="792"/>
        <v>0</v>
      </c>
      <c r="AD1073" s="102">
        <f t="shared" si="737"/>
        <v>0</v>
      </c>
      <c r="AE1073" s="102">
        <f>+AE1074</f>
        <v>0</v>
      </c>
      <c r="AF1073" s="102">
        <f>+AF1074</f>
        <v>0</v>
      </c>
      <c r="AG1073" s="102">
        <f t="shared" si="728"/>
        <v>0</v>
      </c>
      <c r="AH1073" s="102">
        <f>+AH1074</f>
        <v>0</v>
      </c>
      <c r="AI1073" s="102">
        <f>+AI1074</f>
        <v>0</v>
      </c>
      <c r="AJ1073" s="102">
        <f t="shared" si="729"/>
        <v>0</v>
      </c>
      <c r="AK1073" s="102">
        <f>+AK1074</f>
        <v>0</v>
      </c>
      <c r="AL1073" s="102">
        <f>+AL1074</f>
        <v>0</v>
      </c>
      <c r="AM1073" s="102">
        <f t="shared" si="730"/>
        <v>0</v>
      </c>
      <c r="AN1073" s="102">
        <f>+AN1074</f>
        <v>0</v>
      </c>
      <c r="AO1073" s="102">
        <f>+AO1074</f>
        <v>0</v>
      </c>
      <c r="AP1073" s="102">
        <f t="shared" si="742"/>
        <v>0</v>
      </c>
      <c r="AQ1073" s="102">
        <f t="shared" si="782"/>
        <v>0</v>
      </c>
      <c r="AR1073" s="102">
        <f t="shared" si="782"/>
        <v>0</v>
      </c>
      <c r="AS1073" s="102">
        <f t="shared" si="731"/>
        <v>0</v>
      </c>
      <c r="AT1073" s="102"/>
      <c r="AU1073" s="102"/>
      <c r="AV1073" s="102"/>
      <c r="AW1073" s="102"/>
      <c r="AX1073" s="102"/>
      <c r="AY1073" s="102"/>
      <c r="AZ1073" s="102"/>
      <c r="BA1073" s="102"/>
    </row>
    <row r="1074" spans="2:53" ht="58.5" hidden="1">
      <c r="B1074" s="73" t="str">
        <f t="shared" si="770"/>
        <v>481830003100317</v>
      </c>
      <c r="C1074" s="130">
        <v>2023</v>
      </c>
      <c r="D1074" s="130">
        <v>15</v>
      </c>
      <c r="E1074" s="130">
        <v>4</v>
      </c>
      <c r="F1074" s="130">
        <v>8</v>
      </c>
      <c r="G1074" s="130">
        <v>18</v>
      </c>
      <c r="H1074" s="130">
        <v>3000</v>
      </c>
      <c r="I1074" s="130">
        <v>3100</v>
      </c>
      <c r="J1074" s="130">
        <v>317</v>
      </c>
      <c r="K1074" s="130"/>
      <c r="L1074" s="130"/>
      <c r="M1074" s="107" t="s">
        <v>333</v>
      </c>
      <c r="N1074" s="108">
        <f>+N1075</f>
        <v>0</v>
      </c>
      <c r="O1074" s="108">
        <f>+O1075</f>
        <v>0</v>
      </c>
      <c r="P1074" s="108">
        <f t="shared" si="750"/>
        <v>0</v>
      </c>
      <c r="Q1074" s="163" t="s">
        <v>46</v>
      </c>
      <c r="R1074" s="216"/>
      <c r="S1074" s="216"/>
      <c r="T1074" s="108">
        <f t="shared" si="792"/>
        <v>0</v>
      </c>
      <c r="U1074" s="108">
        <f t="shared" si="792"/>
        <v>0</v>
      </c>
      <c r="V1074" s="108">
        <f t="shared" si="792"/>
        <v>0</v>
      </c>
      <c r="W1074" s="108">
        <f t="shared" si="792"/>
        <v>0</v>
      </c>
      <c r="X1074" s="108">
        <f>+X1075</f>
        <v>0</v>
      </c>
      <c r="Y1074" s="108">
        <f t="shared" si="792"/>
        <v>0</v>
      </c>
      <c r="Z1074" s="108">
        <f t="shared" si="792"/>
        <v>0</v>
      </c>
      <c r="AA1074" s="108">
        <f t="shared" si="792"/>
        <v>0</v>
      </c>
      <c r="AB1074" s="108">
        <f t="shared" si="792"/>
        <v>0</v>
      </c>
      <c r="AC1074" s="108">
        <f t="shared" si="792"/>
        <v>0</v>
      </c>
      <c r="AD1074" s="108">
        <f t="shared" si="737"/>
        <v>0</v>
      </c>
      <c r="AE1074" s="108">
        <f>+AE1075</f>
        <v>0</v>
      </c>
      <c r="AF1074" s="108">
        <f>+AF1075</f>
        <v>0</v>
      </c>
      <c r="AG1074" s="108">
        <f t="shared" si="728"/>
        <v>0</v>
      </c>
      <c r="AH1074" s="108">
        <f>+AH1075</f>
        <v>0</v>
      </c>
      <c r="AI1074" s="108">
        <f>+AI1075</f>
        <v>0</v>
      </c>
      <c r="AJ1074" s="108">
        <f t="shared" si="729"/>
        <v>0</v>
      </c>
      <c r="AK1074" s="108">
        <f>+AK1075</f>
        <v>0</v>
      </c>
      <c r="AL1074" s="108">
        <f>+AL1075</f>
        <v>0</v>
      </c>
      <c r="AM1074" s="108">
        <f t="shared" si="730"/>
        <v>0</v>
      </c>
      <c r="AN1074" s="108">
        <f>+AN1075</f>
        <v>0</v>
      </c>
      <c r="AO1074" s="108">
        <f>+AO1075</f>
        <v>0</v>
      </c>
      <c r="AP1074" s="108">
        <f t="shared" si="742"/>
        <v>0</v>
      </c>
      <c r="AQ1074" s="108">
        <f t="shared" si="782"/>
        <v>0</v>
      </c>
      <c r="AR1074" s="108">
        <f t="shared" si="782"/>
        <v>0</v>
      </c>
      <c r="AS1074" s="108">
        <f t="shared" si="731"/>
        <v>0</v>
      </c>
      <c r="AT1074" s="108"/>
      <c r="AU1074" s="108"/>
      <c r="AV1074" s="108"/>
      <c r="AW1074" s="108"/>
      <c r="AX1074" s="108"/>
      <c r="AY1074" s="108"/>
      <c r="AZ1074" s="108"/>
      <c r="BA1074" s="108"/>
    </row>
    <row r="1075" spans="2:53" ht="58.5" hidden="1">
      <c r="B1075" s="73" t="str">
        <f t="shared" si="770"/>
        <v>4818300031003171</v>
      </c>
      <c r="C1075" s="37">
        <v>2023</v>
      </c>
      <c r="D1075" s="37">
        <v>15</v>
      </c>
      <c r="E1075" s="37">
        <v>4</v>
      </c>
      <c r="F1075" s="37">
        <v>8</v>
      </c>
      <c r="G1075" s="37">
        <v>18</v>
      </c>
      <c r="H1075" s="37">
        <v>3000</v>
      </c>
      <c r="I1075" s="37">
        <v>3100</v>
      </c>
      <c r="J1075" s="37">
        <v>317</v>
      </c>
      <c r="K1075" s="112">
        <v>1</v>
      </c>
      <c r="L1075" s="112"/>
      <c r="M1075" s="113" t="s">
        <v>169</v>
      </c>
      <c r="N1075" s="114">
        <f>IFERROR(VLOOKUP($B1075,[5]MEX!$B$51:$S$1084,13,0),0)</f>
        <v>0</v>
      </c>
      <c r="O1075" s="114">
        <f>IFERROR(VLOOKUP($B1075,[5]MEX!$B$51:$S$1084,14,0),0)</f>
        <v>0</v>
      </c>
      <c r="P1075" s="114">
        <f t="shared" si="750"/>
        <v>0</v>
      </c>
      <c r="Q1075" s="158" t="s">
        <v>81</v>
      </c>
      <c r="R1075" s="116">
        <f>IFERROR(VLOOKUP($B1075,[5]MEX!$B$51:$S$1084,17,0),0)</f>
        <v>0</v>
      </c>
      <c r="S1075" s="116">
        <f>IFERROR(VLOOKUP($B1075,[5]MEX!$B$51:$S$1084,18,0),0)</f>
        <v>0</v>
      </c>
      <c r="T1075" s="114">
        <v>0</v>
      </c>
      <c r="U1075" s="114">
        <v>0</v>
      </c>
      <c r="V1075" s="114">
        <v>0</v>
      </c>
      <c r="W1075" s="114">
        <v>0</v>
      </c>
      <c r="X1075" s="114">
        <v>0</v>
      </c>
      <c r="Y1075" s="114">
        <v>0</v>
      </c>
      <c r="Z1075" s="114">
        <v>0</v>
      </c>
      <c r="AA1075" s="114">
        <v>0</v>
      </c>
      <c r="AB1075" s="114">
        <f>N1075+T1075-X1075</f>
        <v>0</v>
      </c>
      <c r="AC1075" s="114">
        <f>O1075+U1075-Y1075</f>
        <v>0</v>
      </c>
      <c r="AD1075" s="114">
        <f t="shared" si="737"/>
        <v>0</v>
      </c>
      <c r="AE1075" s="114">
        <v>0</v>
      </c>
      <c r="AF1075" s="114">
        <v>0</v>
      </c>
      <c r="AG1075" s="114">
        <f t="shared" si="728"/>
        <v>0</v>
      </c>
      <c r="AH1075" s="114">
        <v>0</v>
      </c>
      <c r="AI1075" s="114">
        <v>0</v>
      </c>
      <c r="AJ1075" s="114">
        <f t="shared" si="729"/>
        <v>0</v>
      </c>
      <c r="AK1075" s="114">
        <v>0</v>
      </c>
      <c r="AL1075" s="114">
        <v>0</v>
      </c>
      <c r="AM1075" s="114">
        <f t="shared" si="730"/>
        <v>0</v>
      </c>
      <c r="AN1075" s="114">
        <v>0</v>
      </c>
      <c r="AO1075" s="114">
        <v>0</v>
      </c>
      <c r="AP1075" s="114">
        <f t="shared" si="742"/>
        <v>0</v>
      </c>
      <c r="AQ1075" s="114">
        <f t="shared" si="782"/>
        <v>0</v>
      </c>
      <c r="AR1075" s="114">
        <f t="shared" si="782"/>
        <v>0</v>
      </c>
      <c r="AS1075" s="114">
        <f t="shared" si="731"/>
        <v>0</v>
      </c>
      <c r="AT1075" s="114">
        <f t="shared" si="745"/>
        <v>0</v>
      </c>
      <c r="AU1075" s="114">
        <f t="shared" si="745"/>
        <v>0</v>
      </c>
      <c r="AV1075" s="114">
        <v>0</v>
      </c>
      <c r="AW1075" s="114">
        <v>0</v>
      </c>
      <c r="AX1075" s="114">
        <v>0</v>
      </c>
      <c r="AY1075" s="114">
        <v>0</v>
      </c>
      <c r="AZ1075" s="114">
        <f t="shared" si="740"/>
        <v>0</v>
      </c>
      <c r="BA1075" s="114">
        <f t="shared" si="740"/>
        <v>0</v>
      </c>
    </row>
    <row r="1076" spans="2:53" ht="58.5" hidden="1">
      <c r="B1076" s="73" t="str">
        <f t="shared" si="770"/>
        <v>481830003300</v>
      </c>
      <c r="C1076" s="127">
        <v>2023</v>
      </c>
      <c r="D1076" s="127">
        <v>15</v>
      </c>
      <c r="E1076" s="127">
        <v>4</v>
      </c>
      <c r="F1076" s="127">
        <v>8</v>
      </c>
      <c r="G1076" s="127">
        <v>18</v>
      </c>
      <c r="H1076" s="127">
        <v>3000</v>
      </c>
      <c r="I1076" s="127">
        <v>3300</v>
      </c>
      <c r="J1076" s="127"/>
      <c r="K1076" s="127"/>
      <c r="L1076" s="127"/>
      <c r="M1076" s="101" t="s">
        <v>73</v>
      </c>
      <c r="N1076" s="102">
        <f>+N1077</f>
        <v>0</v>
      </c>
      <c r="O1076" s="102">
        <f>+O1077</f>
        <v>0</v>
      </c>
      <c r="P1076" s="102">
        <f t="shared" si="750"/>
        <v>0</v>
      </c>
      <c r="Q1076" s="161" t="s">
        <v>46</v>
      </c>
      <c r="R1076" s="215"/>
      <c r="S1076" s="215"/>
      <c r="T1076" s="102">
        <f>+T1077</f>
        <v>0</v>
      </c>
      <c r="U1076" s="102">
        <f t="shared" ref="U1076:AO1077" si="793">+U1077</f>
        <v>0</v>
      </c>
      <c r="V1076" s="102">
        <f t="shared" si="793"/>
        <v>0</v>
      </c>
      <c r="W1076" s="102">
        <f t="shared" si="793"/>
        <v>0</v>
      </c>
      <c r="X1076" s="102">
        <f t="shared" si="793"/>
        <v>0</v>
      </c>
      <c r="Y1076" s="102">
        <f t="shared" si="793"/>
        <v>0</v>
      </c>
      <c r="Z1076" s="102">
        <f t="shared" si="793"/>
        <v>0</v>
      </c>
      <c r="AA1076" s="102">
        <f t="shared" si="793"/>
        <v>0</v>
      </c>
      <c r="AB1076" s="102">
        <f t="shared" si="793"/>
        <v>0</v>
      </c>
      <c r="AC1076" s="102">
        <f t="shared" si="793"/>
        <v>0</v>
      </c>
      <c r="AD1076" s="102">
        <f t="shared" si="793"/>
        <v>0</v>
      </c>
      <c r="AE1076" s="102">
        <f t="shared" si="793"/>
        <v>0</v>
      </c>
      <c r="AF1076" s="102">
        <f t="shared" si="793"/>
        <v>0</v>
      </c>
      <c r="AG1076" s="102">
        <f t="shared" si="728"/>
        <v>0</v>
      </c>
      <c r="AH1076" s="102">
        <f t="shared" si="793"/>
        <v>0</v>
      </c>
      <c r="AI1076" s="102">
        <f t="shared" si="793"/>
        <v>0</v>
      </c>
      <c r="AJ1076" s="102">
        <f t="shared" si="729"/>
        <v>0</v>
      </c>
      <c r="AK1076" s="102">
        <f t="shared" si="793"/>
        <v>0</v>
      </c>
      <c r="AL1076" s="102">
        <f t="shared" si="793"/>
        <v>0</v>
      </c>
      <c r="AM1076" s="102">
        <f t="shared" si="730"/>
        <v>0</v>
      </c>
      <c r="AN1076" s="102">
        <f t="shared" si="793"/>
        <v>0</v>
      </c>
      <c r="AO1076" s="102">
        <f t="shared" si="793"/>
        <v>0</v>
      </c>
      <c r="AP1076" s="102">
        <f t="shared" si="742"/>
        <v>0</v>
      </c>
      <c r="AQ1076" s="102">
        <f t="shared" si="782"/>
        <v>0</v>
      </c>
      <c r="AR1076" s="102">
        <f t="shared" si="782"/>
        <v>0</v>
      </c>
      <c r="AS1076" s="102">
        <f t="shared" si="731"/>
        <v>0</v>
      </c>
      <c r="AT1076" s="102"/>
      <c r="AU1076" s="102"/>
      <c r="AV1076" s="102"/>
      <c r="AW1076" s="102"/>
      <c r="AX1076" s="102"/>
      <c r="AY1076" s="102"/>
      <c r="AZ1076" s="102"/>
      <c r="BA1076" s="102"/>
    </row>
    <row r="1077" spans="2:53" ht="58.5" hidden="1">
      <c r="B1077" s="73" t="str">
        <f t="shared" si="770"/>
        <v>481830003300333</v>
      </c>
      <c r="C1077" s="130">
        <v>2023</v>
      </c>
      <c r="D1077" s="130">
        <v>15</v>
      </c>
      <c r="E1077" s="130">
        <v>4</v>
      </c>
      <c r="F1077" s="130">
        <v>8</v>
      </c>
      <c r="G1077" s="130">
        <v>18</v>
      </c>
      <c r="H1077" s="130">
        <v>3000</v>
      </c>
      <c r="I1077" s="130">
        <v>3300</v>
      </c>
      <c r="J1077" s="130">
        <v>333</v>
      </c>
      <c r="K1077" s="130"/>
      <c r="L1077" s="130"/>
      <c r="M1077" s="107" t="s">
        <v>175</v>
      </c>
      <c r="N1077" s="108">
        <f>+N1078</f>
        <v>0</v>
      </c>
      <c r="O1077" s="108">
        <f>+O1078</f>
        <v>0</v>
      </c>
      <c r="P1077" s="108">
        <f t="shared" si="750"/>
        <v>0</v>
      </c>
      <c r="Q1077" s="163" t="s">
        <v>46</v>
      </c>
      <c r="R1077" s="216"/>
      <c r="S1077" s="216"/>
      <c r="T1077" s="108">
        <f>+T1078</f>
        <v>0</v>
      </c>
      <c r="U1077" s="108">
        <f t="shared" si="793"/>
        <v>0</v>
      </c>
      <c r="V1077" s="108">
        <f t="shared" si="793"/>
        <v>0</v>
      </c>
      <c r="W1077" s="108">
        <f t="shared" si="793"/>
        <v>0</v>
      </c>
      <c r="X1077" s="108">
        <f t="shared" si="793"/>
        <v>0</v>
      </c>
      <c r="Y1077" s="108">
        <f>+Y1078</f>
        <v>0</v>
      </c>
      <c r="Z1077" s="108">
        <f t="shared" si="793"/>
        <v>0</v>
      </c>
      <c r="AA1077" s="108">
        <f t="shared" si="793"/>
        <v>0</v>
      </c>
      <c r="AB1077" s="108">
        <f t="shared" si="793"/>
        <v>0</v>
      </c>
      <c r="AC1077" s="108">
        <f t="shared" si="793"/>
        <v>0</v>
      </c>
      <c r="AD1077" s="108">
        <f t="shared" si="793"/>
        <v>0</v>
      </c>
      <c r="AE1077" s="108">
        <f t="shared" si="793"/>
        <v>0</v>
      </c>
      <c r="AF1077" s="108">
        <f t="shared" si="793"/>
        <v>0</v>
      </c>
      <c r="AG1077" s="108">
        <f t="shared" ref="AG1077:AG1100" si="794">+AF1077+AE1077</f>
        <v>0</v>
      </c>
      <c r="AH1077" s="108">
        <f t="shared" si="793"/>
        <v>0</v>
      </c>
      <c r="AI1077" s="108">
        <f t="shared" si="793"/>
        <v>0</v>
      </c>
      <c r="AJ1077" s="108">
        <f t="shared" ref="AJ1077:AJ1099" si="795">+AI1077+AH1077</f>
        <v>0</v>
      </c>
      <c r="AK1077" s="108">
        <f t="shared" si="793"/>
        <v>0</v>
      </c>
      <c r="AL1077" s="108">
        <f t="shared" si="793"/>
        <v>0</v>
      </c>
      <c r="AM1077" s="108">
        <f t="shared" ref="AM1077:AM1099" si="796">+AL1077+AK1077</f>
        <v>0</v>
      </c>
      <c r="AN1077" s="108">
        <f t="shared" si="793"/>
        <v>0</v>
      </c>
      <c r="AO1077" s="108">
        <f t="shared" si="793"/>
        <v>0</v>
      </c>
      <c r="AP1077" s="108">
        <f t="shared" si="742"/>
        <v>0</v>
      </c>
      <c r="AQ1077" s="108">
        <f t="shared" si="782"/>
        <v>0</v>
      </c>
      <c r="AR1077" s="108">
        <f t="shared" si="782"/>
        <v>0</v>
      </c>
      <c r="AS1077" s="108">
        <f t="shared" ref="AS1077:AS1099" si="797">+AR1077+AQ1077</f>
        <v>0</v>
      </c>
      <c r="AT1077" s="108"/>
      <c r="AU1077" s="108"/>
      <c r="AV1077" s="108"/>
      <c r="AW1077" s="108"/>
      <c r="AX1077" s="108"/>
      <c r="AY1077" s="108"/>
      <c r="AZ1077" s="108"/>
      <c r="BA1077" s="108"/>
    </row>
    <row r="1078" spans="2:53" ht="58.5" hidden="1">
      <c r="B1078" s="73" t="str">
        <f t="shared" si="770"/>
        <v>4818300033003331</v>
      </c>
      <c r="C1078" s="37">
        <v>2023</v>
      </c>
      <c r="D1078" s="37">
        <v>15</v>
      </c>
      <c r="E1078" s="37">
        <v>4</v>
      </c>
      <c r="F1078" s="37">
        <v>8</v>
      </c>
      <c r="G1078" s="37">
        <v>18</v>
      </c>
      <c r="H1078" s="37">
        <v>3000</v>
      </c>
      <c r="I1078" s="37">
        <v>3300</v>
      </c>
      <c r="J1078" s="37">
        <v>333</v>
      </c>
      <c r="K1078" s="112">
        <v>1</v>
      </c>
      <c r="L1078" s="112"/>
      <c r="M1078" s="113" t="s">
        <v>684</v>
      </c>
      <c r="N1078" s="114">
        <f>IFERROR(VLOOKUP($B1078,[5]MEX!$B$51:$S$1084,13,0),0)</f>
        <v>0</v>
      </c>
      <c r="O1078" s="114">
        <f>IFERROR(VLOOKUP($B1078,[5]MEX!$B$51:$S$1084,14,0),0)</f>
        <v>0</v>
      </c>
      <c r="P1078" s="114">
        <f t="shared" si="750"/>
        <v>0</v>
      </c>
      <c r="Q1078" s="158" t="s">
        <v>81</v>
      </c>
      <c r="R1078" s="116">
        <f>IFERROR(VLOOKUP($B1078,[5]MEX!$B$51:$S$1084,17,0),0)</f>
        <v>0</v>
      </c>
      <c r="S1078" s="116">
        <f>IFERROR(VLOOKUP($B1078,[5]MEX!$B$51:$S$1084,18,0),0)</f>
        <v>0</v>
      </c>
      <c r="T1078" s="114">
        <v>0</v>
      </c>
      <c r="U1078" s="114">
        <v>0</v>
      </c>
      <c r="V1078" s="114">
        <v>0</v>
      </c>
      <c r="W1078" s="114">
        <v>0</v>
      </c>
      <c r="X1078" s="114">
        <v>0</v>
      </c>
      <c r="Y1078" s="114">
        <v>0</v>
      </c>
      <c r="Z1078" s="114">
        <v>0</v>
      </c>
      <c r="AA1078" s="114">
        <v>0</v>
      </c>
      <c r="AB1078" s="114">
        <f>N1078+T1078-X1078</f>
        <v>0</v>
      </c>
      <c r="AC1078" s="114">
        <f>O1078+U1078-Y1078</f>
        <v>0</v>
      </c>
      <c r="AD1078" s="114">
        <f t="shared" si="737"/>
        <v>0</v>
      </c>
      <c r="AE1078" s="114">
        <v>0</v>
      </c>
      <c r="AF1078" s="114">
        <v>0</v>
      </c>
      <c r="AG1078" s="114">
        <f t="shared" si="794"/>
        <v>0</v>
      </c>
      <c r="AH1078" s="114">
        <v>0</v>
      </c>
      <c r="AI1078" s="114">
        <v>0</v>
      </c>
      <c r="AJ1078" s="114">
        <f t="shared" si="795"/>
        <v>0</v>
      </c>
      <c r="AK1078" s="114">
        <v>0</v>
      </c>
      <c r="AL1078" s="114">
        <v>0</v>
      </c>
      <c r="AM1078" s="114">
        <f t="shared" si="796"/>
        <v>0</v>
      </c>
      <c r="AN1078" s="114">
        <v>0</v>
      </c>
      <c r="AO1078" s="114">
        <v>0</v>
      </c>
      <c r="AP1078" s="114">
        <f t="shared" si="742"/>
        <v>0</v>
      </c>
      <c r="AQ1078" s="114">
        <f t="shared" si="782"/>
        <v>0</v>
      </c>
      <c r="AR1078" s="114">
        <f t="shared" si="782"/>
        <v>0</v>
      </c>
      <c r="AS1078" s="114">
        <f t="shared" si="797"/>
        <v>0</v>
      </c>
      <c r="AT1078" s="114">
        <f t="shared" si="745"/>
        <v>0</v>
      </c>
      <c r="AU1078" s="114">
        <f t="shared" si="745"/>
        <v>0</v>
      </c>
      <c r="AV1078" s="114">
        <v>0</v>
      </c>
      <c r="AW1078" s="114">
        <v>0</v>
      </c>
      <c r="AX1078" s="114">
        <v>0</v>
      </c>
      <c r="AY1078" s="114">
        <v>0</v>
      </c>
      <c r="AZ1078" s="114">
        <f t="shared" si="740"/>
        <v>0</v>
      </c>
      <c r="BA1078" s="114">
        <f t="shared" si="740"/>
        <v>0</v>
      </c>
    </row>
    <row r="1079" spans="2:53" ht="58.5" hidden="1">
      <c r="B1079" s="73" t="str">
        <f t="shared" si="770"/>
        <v>481830003500</v>
      </c>
      <c r="C1079" s="127">
        <v>2023</v>
      </c>
      <c r="D1079" s="127">
        <v>15</v>
      </c>
      <c r="E1079" s="127">
        <v>4</v>
      </c>
      <c r="F1079" s="127">
        <v>8</v>
      </c>
      <c r="G1079" s="127">
        <v>18</v>
      </c>
      <c r="H1079" s="127">
        <v>3000</v>
      </c>
      <c r="I1079" s="127">
        <v>3500</v>
      </c>
      <c r="J1079" s="127"/>
      <c r="K1079" s="127"/>
      <c r="L1079" s="127"/>
      <c r="M1079" s="101" t="s">
        <v>549</v>
      </c>
      <c r="N1079" s="102">
        <f>+N1080</f>
        <v>0</v>
      </c>
      <c r="O1079" s="102">
        <f>+O1080</f>
        <v>0</v>
      </c>
      <c r="P1079" s="102">
        <f t="shared" si="750"/>
        <v>0</v>
      </c>
      <c r="Q1079" s="161" t="s">
        <v>46</v>
      </c>
      <c r="R1079" s="215"/>
      <c r="S1079" s="215"/>
      <c r="T1079" s="102">
        <f>+T1080</f>
        <v>0</v>
      </c>
      <c r="U1079" s="102">
        <f t="shared" ref="U1079:AO1080" si="798">+U1080</f>
        <v>0</v>
      </c>
      <c r="V1079" s="102">
        <f t="shared" si="798"/>
        <v>0</v>
      </c>
      <c r="W1079" s="102">
        <f t="shared" si="798"/>
        <v>0</v>
      </c>
      <c r="X1079" s="102">
        <f t="shared" si="798"/>
        <v>0</v>
      </c>
      <c r="Y1079" s="102">
        <f>+Y1080</f>
        <v>0</v>
      </c>
      <c r="Z1079" s="102">
        <f t="shared" si="798"/>
        <v>0</v>
      </c>
      <c r="AA1079" s="102">
        <f t="shared" si="798"/>
        <v>0</v>
      </c>
      <c r="AB1079" s="102">
        <f t="shared" si="798"/>
        <v>0</v>
      </c>
      <c r="AC1079" s="102">
        <f t="shared" si="798"/>
        <v>0</v>
      </c>
      <c r="AD1079" s="102">
        <f t="shared" si="798"/>
        <v>0</v>
      </c>
      <c r="AE1079" s="102">
        <f t="shared" si="798"/>
        <v>0</v>
      </c>
      <c r="AF1079" s="102">
        <f t="shared" si="798"/>
        <v>0</v>
      </c>
      <c r="AG1079" s="102">
        <f t="shared" si="794"/>
        <v>0</v>
      </c>
      <c r="AH1079" s="102">
        <f t="shared" si="798"/>
        <v>0</v>
      </c>
      <c r="AI1079" s="102">
        <f t="shared" si="798"/>
        <v>0</v>
      </c>
      <c r="AJ1079" s="102">
        <f t="shared" si="795"/>
        <v>0</v>
      </c>
      <c r="AK1079" s="102">
        <f t="shared" si="798"/>
        <v>0</v>
      </c>
      <c r="AL1079" s="102">
        <f t="shared" si="798"/>
        <v>0</v>
      </c>
      <c r="AM1079" s="102">
        <f t="shared" si="796"/>
        <v>0</v>
      </c>
      <c r="AN1079" s="102">
        <f t="shared" si="798"/>
        <v>0</v>
      </c>
      <c r="AO1079" s="102">
        <f t="shared" si="798"/>
        <v>0</v>
      </c>
      <c r="AP1079" s="102">
        <f t="shared" si="742"/>
        <v>0</v>
      </c>
      <c r="AQ1079" s="102">
        <f t="shared" si="782"/>
        <v>0</v>
      </c>
      <c r="AR1079" s="102">
        <f t="shared" si="782"/>
        <v>0</v>
      </c>
      <c r="AS1079" s="102">
        <f t="shared" si="797"/>
        <v>0</v>
      </c>
      <c r="AT1079" s="102"/>
      <c r="AU1079" s="102"/>
      <c r="AV1079" s="102"/>
      <c r="AW1079" s="102"/>
      <c r="AX1079" s="102"/>
      <c r="AY1079" s="102"/>
      <c r="AZ1079" s="102"/>
      <c r="BA1079" s="102"/>
    </row>
    <row r="1080" spans="2:53" ht="58.5" hidden="1">
      <c r="B1080" s="73" t="str">
        <f t="shared" si="770"/>
        <v>481830003500357</v>
      </c>
      <c r="C1080" s="130">
        <v>2023</v>
      </c>
      <c r="D1080" s="130">
        <v>15</v>
      </c>
      <c r="E1080" s="130">
        <v>4</v>
      </c>
      <c r="F1080" s="130">
        <v>8</v>
      </c>
      <c r="G1080" s="130">
        <v>18</v>
      </c>
      <c r="H1080" s="130">
        <v>3000</v>
      </c>
      <c r="I1080" s="130">
        <v>3500</v>
      </c>
      <c r="J1080" s="130">
        <v>357</v>
      </c>
      <c r="K1080" s="130"/>
      <c r="L1080" s="130"/>
      <c r="M1080" s="107" t="s">
        <v>705</v>
      </c>
      <c r="N1080" s="108">
        <f>+N1081</f>
        <v>0</v>
      </c>
      <c r="O1080" s="108">
        <f>+O1081</f>
        <v>0</v>
      </c>
      <c r="P1080" s="108">
        <f t="shared" si="750"/>
        <v>0</v>
      </c>
      <c r="Q1080" s="163" t="s">
        <v>46</v>
      </c>
      <c r="R1080" s="216"/>
      <c r="S1080" s="216"/>
      <c r="T1080" s="108">
        <f>+T1081</f>
        <v>0</v>
      </c>
      <c r="U1080" s="108">
        <f t="shared" si="798"/>
        <v>0</v>
      </c>
      <c r="V1080" s="108">
        <f t="shared" si="798"/>
        <v>0</v>
      </c>
      <c r="W1080" s="108">
        <f t="shared" si="798"/>
        <v>0</v>
      </c>
      <c r="X1080" s="108">
        <f t="shared" si="798"/>
        <v>0</v>
      </c>
      <c r="Y1080" s="108">
        <f>+Y1081</f>
        <v>0</v>
      </c>
      <c r="Z1080" s="108">
        <f t="shared" si="798"/>
        <v>0</v>
      </c>
      <c r="AA1080" s="108">
        <f t="shared" si="798"/>
        <v>0</v>
      </c>
      <c r="AB1080" s="108">
        <f t="shared" si="798"/>
        <v>0</v>
      </c>
      <c r="AC1080" s="108">
        <f t="shared" si="798"/>
        <v>0</v>
      </c>
      <c r="AD1080" s="108">
        <f t="shared" si="798"/>
        <v>0</v>
      </c>
      <c r="AE1080" s="108">
        <f t="shared" si="798"/>
        <v>0</v>
      </c>
      <c r="AF1080" s="108">
        <f t="shared" si="798"/>
        <v>0</v>
      </c>
      <c r="AG1080" s="108">
        <f t="shared" si="794"/>
        <v>0</v>
      </c>
      <c r="AH1080" s="108">
        <f t="shared" si="798"/>
        <v>0</v>
      </c>
      <c r="AI1080" s="108">
        <f t="shared" si="798"/>
        <v>0</v>
      </c>
      <c r="AJ1080" s="108">
        <f t="shared" si="795"/>
        <v>0</v>
      </c>
      <c r="AK1080" s="108">
        <f t="shared" si="798"/>
        <v>0</v>
      </c>
      <c r="AL1080" s="108">
        <f t="shared" si="798"/>
        <v>0</v>
      </c>
      <c r="AM1080" s="108">
        <f t="shared" si="796"/>
        <v>0</v>
      </c>
      <c r="AN1080" s="108">
        <f t="shared" si="798"/>
        <v>0</v>
      </c>
      <c r="AO1080" s="108">
        <f t="shared" si="798"/>
        <v>0</v>
      </c>
      <c r="AP1080" s="108">
        <f t="shared" si="742"/>
        <v>0</v>
      </c>
      <c r="AQ1080" s="108">
        <f t="shared" si="782"/>
        <v>0</v>
      </c>
      <c r="AR1080" s="108">
        <f t="shared" si="782"/>
        <v>0</v>
      </c>
      <c r="AS1080" s="108">
        <f t="shared" si="797"/>
        <v>0</v>
      </c>
      <c r="AT1080" s="108"/>
      <c r="AU1080" s="108"/>
      <c r="AV1080" s="108"/>
      <c r="AW1080" s="108"/>
      <c r="AX1080" s="108"/>
      <c r="AY1080" s="108"/>
      <c r="AZ1080" s="108"/>
      <c r="BA1080" s="108"/>
    </row>
    <row r="1081" spans="2:53" ht="29.25" hidden="1">
      <c r="B1081" s="73" t="str">
        <f t="shared" si="770"/>
        <v>4818300035003571</v>
      </c>
      <c r="C1081" s="37">
        <v>2023</v>
      </c>
      <c r="D1081" s="37">
        <v>15</v>
      </c>
      <c r="E1081" s="37">
        <v>4</v>
      </c>
      <c r="F1081" s="37">
        <v>8</v>
      </c>
      <c r="G1081" s="37">
        <v>18</v>
      </c>
      <c r="H1081" s="37">
        <v>3000</v>
      </c>
      <c r="I1081" s="37">
        <v>3500</v>
      </c>
      <c r="J1081" s="37">
        <v>357</v>
      </c>
      <c r="K1081" s="112">
        <v>1</v>
      </c>
      <c r="L1081" s="112"/>
      <c r="M1081" s="113" t="s">
        <v>706</v>
      </c>
      <c r="N1081" s="114">
        <f>IFERROR(VLOOKUP($B1081,[5]MEX!$B$51:$S$1084,13,0),0)</f>
        <v>0</v>
      </c>
      <c r="O1081" s="114">
        <f>IFERROR(VLOOKUP($B1081,[5]MEX!$B$51:$S$1084,14,0),0)</f>
        <v>0</v>
      </c>
      <c r="P1081" s="114">
        <f t="shared" si="750"/>
        <v>0</v>
      </c>
      <c r="Q1081" s="158" t="s">
        <v>81</v>
      </c>
      <c r="R1081" s="116">
        <f>IFERROR(VLOOKUP($B1081,[5]MEX!$B$51:$S$1084,17,0),0)</f>
        <v>0</v>
      </c>
      <c r="S1081" s="116">
        <f>IFERROR(VLOOKUP($B1081,[5]MEX!$B$51:$S$1084,18,0),0)</f>
        <v>0</v>
      </c>
      <c r="T1081" s="114">
        <v>0</v>
      </c>
      <c r="U1081" s="114">
        <v>0</v>
      </c>
      <c r="V1081" s="114">
        <v>0</v>
      </c>
      <c r="W1081" s="114">
        <v>0</v>
      </c>
      <c r="X1081" s="114">
        <v>0</v>
      </c>
      <c r="Y1081" s="114">
        <v>0</v>
      </c>
      <c r="Z1081" s="114">
        <v>0</v>
      </c>
      <c r="AA1081" s="114">
        <v>0</v>
      </c>
      <c r="AB1081" s="114">
        <f>N1081+T1081-X1081</f>
        <v>0</v>
      </c>
      <c r="AC1081" s="114">
        <f>O1081+U1081-Y1081</f>
        <v>0</v>
      </c>
      <c r="AD1081" s="114">
        <f t="shared" ref="AD1081" si="799">+AC1081+AB1081</f>
        <v>0</v>
      </c>
      <c r="AE1081" s="114">
        <v>0</v>
      </c>
      <c r="AF1081" s="114">
        <v>0</v>
      </c>
      <c r="AG1081" s="114">
        <f t="shared" si="794"/>
        <v>0</v>
      </c>
      <c r="AH1081" s="114">
        <v>0</v>
      </c>
      <c r="AI1081" s="114">
        <v>0</v>
      </c>
      <c r="AJ1081" s="114">
        <f t="shared" si="795"/>
        <v>0</v>
      </c>
      <c r="AK1081" s="114">
        <v>0</v>
      </c>
      <c r="AL1081" s="114">
        <v>0</v>
      </c>
      <c r="AM1081" s="114">
        <f t="shared" si="796"/>
        <v>0</v>
      </c>
      <c r="AN1081" s="114">
        <v>0</v>
      </c>
      <c r="AO1081" s="114">
        <v>0</v>
      </c>
      <c r="AP1081" s="114">
        <f t="shared" si="742"/>
        <v>0</v>
      </c>
      <c r="AQ1081" s="114">
        <f t="shared" si="782"/>
        <v>0</v>
      </c>
      <c r="AR1081" s="114">
        <f t="shared" si="782"/>
        <v>0</v>
      </c>
      <c r="AS1081" s="114">
        <f t="shared" si="797"/>
        <v>0</v>
      </c>
      <c r="AT1081" s="114">
        <f t="shared" si="745"/>
        <v>0</v>
      </c>
      <c r="AU1081" s="114">
        <f t="shared" si="745"/>
        <v>0</v>
      </c>
      <c r="AV1081" s="114"/>
      <c r="AW1081" s="114"/>
      <c r="AX1081" s="114"/>
      <c r="AY1081" s="114"/>
      <c r="AZ1081" s="114">
        <f t="shared" si="740"/>
        <v>0</v>
      </c>
      <c r="BA1081" s="114">
        <f t="shared" si="740"/>
        <v>0</v>
      </c>
    </row>
    <row r="1082" spans="2:53" ht="29.25" hidden="1">
      <c r="B1082" s="73" t="str">
        <f t="shared" si="770"/>
        <v>48185000</v>
      </c>
      <c r="C1082" s="126">
        <v>2023</v>
      </c>
      <c r="D1082" s="126">
        <v>15</v>
      </c>
      <c r="E1082" s="126">
        <v>4</v>
      </c>
      <c r="F1082" s="126">
        <v>8</v>
      </c>
      <c r="G1082" s="126">
        <v>18</v>
      </c>
      <c r="H1082" s="126">
        <v>5000</v>
      </c>
      <c r="I1082" s="126"/>
      <c r="J1082" s="126"/>
      <c r="K1082" s="126"/>
      <c r="L1082" s="126"/>
      <c r="M1082" s="95" t="s">
        <v>130</v>
      </c>
      <c r="N1082" s="96">
        <f>+N1083+N1088</f>
        <v>0</v>
      </c>
      <c r="O1082" s="96">
        <f>+O1083+O1088</f>
        <v>0</v>
      </c>
      <c r="P1082" s="96">
        <f t="shared" si="750"/>
        <v>0</v>
      </c>
      <c r="Q1082" s="159" t="s">
        <v>46</v>
      </c>
      <c r="R1082" s="170"/>
      <c r="S1082" s="170"/>
      <c r="T1082" s="96">
        <f>T1083+T1088</f>
        <v>0</v>
      </c>
      <c r="U1082" s="96">
        <f t="shared" ref="U1082:AO1082" si="800">U1083+U1088</f>
        <v>0</v>
      </c>
      <c r="V1082" s="96">
        <f t="shared" si="800"/>
        <v>0</v>
      </c>
      <c r="W1082" s="96">
        <f t="shared" si="800"/>
        <v>0</v>
      </c>
      <c r="X1082" s="96">
        <f t="shared" si="800"/>
        <v>0</v>
      </c>
      <c r="Y1082" s="96">
        <f t="shared" si="800"/>
        <v>0</v>
      </c>
      <c r="Z1082" s="96">
        <f t="shared" si="800"/>
        <v>0</v>
      </c>
      <c r="AA1082" s="96">
        <f>AA1083+AA1088</f>
        <v>0</v>
      </c>
      <c r="AB1082" s="96">
        <f t="shared" si="800"/>
        <v>0</v>
      </c>
      <c r="AC1082" s="96">
        <f t="shared" si="800"/>
        <v>0</v>
      </c>
      <c r="AD1082" s="96">
        <f t="shared" si="800"/>
        <v>0</v>
      </c>
      <c r="AE1082" s="96">
        <f t="shared" si="800"/>
        <v>0</v>
      </c>
      <c r="AF1082" s="96">
        <f t="shared" si="800"/>
        <v>0</v>
      </c>
      <c r="AG1082" s="96">
        <f t="shared" si="794"/>
        <v>0</v>
      </c>
      <c r="AH1082" s="96">
        <f t="shared" si="800"/>
        <v>0</v>
      </c>
      <c r="AI1082" s="96">
        <f t="shared" si="800"/>
        <v>0</v>
      </c>
      <c r="AJ1082" s="96">
        <f t="shared" si="795"/>
        <v>0</v>
      </c>
      <c r="AK1082" s="96">
        <f t="shared" si="800"/>
        <v>0</v>
      </c>
      <c r="AL1082" s="96">
        <f t="shared" si="800"/>
        <v>0</v>
      </c>
      <c r="AM1082" s="96">
        <f t="shared" si="796"/>
        <v>0</v>
      </c>
      <c r="AN1082" s="96">
        <f t="shared" si="800"/>
        <v>0</v>
      </c>
      <c r="AO1082" s="96">
        <f t="shared" si="800"/>
        <v>0</v>
      </c>
      <c r="AP1082" s="96">
        <f t="shared" si="742"/>
        <v>0</v>
      </c>
      <c r="AQ1082" s="96">
        <f t="shared" si="782"/>
        <v>0</v>
      </c>
      <c r="AR1082" s="96">
        <f t="shared" si="782"/>
        <v>0</v>
      </c>
      <c r="AS1082" s="96">
        <f t="shared" si="797"/>
        <v>0</v>
      </c>
      <c r="AT1082" s="96"/>
      <c r="AU1082" s="96"/>
      <c r="AV1082" s="96"/>
      <c r="AW1082" s="96"/>
      <c r="AX1082" s="96"/>
      <c r="AY1082" s="96"/>
      <c r="AZ1082" s="96"/>
      <c r="BA1082" s="96"/>
    </row>
    <row r="1083" spans="2:53" ht="29.25" hidden="1">
      <c r="B1083" s="73" t="str">
        <f t="shared" si="770"/>
        <v>481850005100</v>
      </c>
      <c r="C1083" s="127">
        <v>2023</v>
      </c>
      <c r="D1083" s="127">
        <v>15</v>
      </c>
      <c r="E1083" s="127">
        <v>4</v>
      </c>
      <c r="F1083" s="127">
        <v>8</v>
      </c>
      <c r="G1083" s="127">
        <v>18</v>
      </c>
      <c r="H1083" s="127">
        <v>5000</v>
      </c>
      <c r="I1083" s="127">
        <v>5100</v>
      </c>
      <c r="J1083" s="127"/>
      <c r="K1083" s="127"/>
      <c r="L1083" s="127"/>
      <c r="M1083" s="101" t="s">
        <v>131</v>
      </c>
      <c r="N1083" s="102">
        <f>+N1084</f>
        <v>0</v>
      </c>
      <c r="O1083" s="102">
        <f>+O1084</f>
        <v>0</v>
      </c>
      <c r="P1083" s="102">
        <f t="shared" si="750"/>
        <v>0</v>
      </c>
      <c r="Q1083" s="161" t="s">
        <v>46</v>
      </c>
      <c r="R1083" s="215"/>
      <c r="S1083" s="215"/>
      <c r="T1083" s="102">
        <f>+T1084</f>
        <v>0</v>
      </c>
      <c r="U1083" s="102">
        <f t="shared" ref="U1083:AO1083" si="801">+U1084</f>
        <v>0</v>
      </c>
      <c r="V1083" s="102">
        <f t="shared" si="801"/>
        <v>0</v>
      </c>
      <c r="W1083" s="102">
        <f t="shared" si="801"/>
        <v>0</v>
      </c>
      <c r="X1083" s="102">
        <f t="shared" si="801"/>
        <v>0</v>
      </c>
      <c r="Y1083" s="102">
        <f t="shared" si="801"/>
        <v>0</v>
      </c>
      <c r="Z1083" s="102">
        <f t="shared" si="801"/>
        <v>0</v>
      </c>
      <c r="AA1083" s="102">
        <f t="shared" si="801"/>
        <v>0</v>
      </c>
      <c r="AB1083" s="102">
        <f t="shared" si="801"/>
        <v>0</v>
      </c>
      <c r="AC1083" s="102">
        <f t="shared" si="801"/>
        <v>0</v>
      </c>
      <c r="AD1083" s="102">
        <f t="shared" si="801"/>
        <v>0</v>
      </c>
      <c r="AE1083" s="102">
        <f t="shared" si="801"/>
        <v>0</v>
      </c>
      <c r="AF1083" s="102">
        <f t="shared" si="801"/>
        <v>0</v>
      </c>
      <c r="AG1083" s="102">
        <f t="shared" si="794"/>
        <v>0</v>
      </c>
      <c r="AH1083" s="102">
        <f t="shared" si="801"/>
        <v>0</v>
      </c>
      <c r="AI1083" s="102">
        <f t="shared" si="801"/>
        <v>0</v>
      </c>
      <c r="AJ1083" s="102">
        <f t="shared" si="795"/>
        <v>0</v>
      </c>
      <c r="AK1083" s="102">
        <f t="shared" si="801"/>
        <v>0</v>
      </c>
      <c r="AL1083" s="102">
        <f t="shared" si="801"/>
        <v>0</v>
      </c>
      <c r="AM1083" s="102">
        <f t="shared" si="796"/>
        <v>0</v>
      </c>
      <c r="AN1083" s="102">
        <f t="shared" si="801"/>
        <v>0</v>
      </c>
      <c r="AO1083" s="102">
        <f t="shared" si="801"/>
        <v>0</v>
      </c>
      <c r="AP1083" s="102">
        <f t="shared" si="742"/>
        <v>0</v>
      </c>
      <c r="AQ1083" s="102">
        <f t="shared" si="782"/>
        <v>0</v>
      </c>
      <c r="AR1083" s="102">
        <f t="shared" si="782"/>
        <v>0</v>
      </c>
      <c r="AS1083" s="102">
        <f t="shared" si="797"/>
        <v>0</v>
      </c>
      <c r="AT1083" s="102"/>
      <c r="AU1083" s="102"/>
      <c r="AV1083" s="102"/>
      <c r="AW1083" s="102"/>
      <c r="AX1083" s="102"/>
      <c r="AY1083" s="102"/>
      <c r="AZ1083" s="102"/>
      <c r="BA1083" s="102"/>
    </row>
    <row r="1084" spans="2:53" ht="58.5" hidden="1">
      <c r="B1084" s="73" t="str">
        <f t="shared" si="770"/>
        <v>481850005100515</v>
      </c>
      <c r="C1084" s="130">
        <v>2023</v>
      </c>
      <c r="D1084" s="130">
        <v>15</v>
      </c>
      <c r="E1084" s="130">
        <v>4</v>
      </c>
      <c r="F1084" s="130">
        <v>8</v>
      </c>
      <c r="G1084" s="130">
        <v>18</v>
      </c>
      <c r="H1084" s="130">
        <v>5000</v>
      </c>
      <c r="I1084" s="130">
        <v>5100</v>
      </c>
      <c r="J1084" s="130">
        <v>515</v>
      </c>
      <c r="K1084" s="130"/>
      <c r="L1084" s="130"/>
      <c r="M1084" s="107" t="s">
        <v>132</v>
      </c>
      <c r="N1084" s="108">
        <f>SUM(N1085:N1087)</f>
        <v>0</v>
      </c>
      <c r="O1084" s="108">
        <f>SUM(O1085:O1087)</f>
        <v>0</v>
      </c>
      <c r="P1084" s="108">
        <f t="shared" si="750"/>
        <v>0</v>
      </c>
      <c r="Q1084" s="163" t="s">
        <v>46</v>
      </c>
      <c r="R1084" s="216"/>
      <c r="S1084" s="216"/>
      <c r="T1084" s="108">
        <f>SUM(T1085:T1087)</f>
        <v>0</v>
      </c>
      <c r="U1084" s="108">
        <f t="shared" ref="U1084:AO1084" si="802">SUM(U1085:U1087)</f>
        <v>0</v>
      </c>
      <c r="V1084" s="108">
        <f t="shared" si="802"/>
        <v>0</v>
      </c>
      <c r="W1084" s="108">
        <f t="shared" si="802"/>
        <v>0</v>
      </c>
      <c r="X1084" s="108">
        <f t="shared" si="802"/>
        <v>0</v>
      </c>
      <c r="Y1084" s="108">
        <f>SUM(Y1085:Y1087)</f>
        <v>0</v>
      </c>
      <c r="Z1084" s="108">
        <f t="shared" si="802"/>
        <v>0</v>
      </c>
      <c r="AA1084" s="108">
        <f t="shared" si="802"/>
        <v>0</v>
      </c>
      <c r="AB1084" s="108">
        <f t="shared" si="802"/>
        <v>0</v>
      </c>
      <c r="AC1084" s="108">
        <f t="shared" si="802"/>
        <v>0</v>
      </c>
      <c r="AD1084" s="108">
        <f t="shared" si="802"/>
        <v>0</v>
      </c>
      <c r="AE1084" s="108">
        <f t="shared" si="802"/>
        <v>0</v>
      </c>
      <c r="AF1084" s="108">
        <f t="shared" si="802"/>
        <v>0</v>
      </c>
      <c r="AG1084" s="108">
        <f t="shared" si="794"/>
        <v>0</v>
      </c>
      <c r="AH1084" s="108">
        <f t="shared" si="802"/>
        <v>0</v>
      </c>
      <c r="AI1084" s="108">
        <f t="shared" si="802"/>
        <v>0</v>
      </c>
      <c r="AJ1084" s="108">
        <f t="shared" si="795"/>
        <v>0</v>
      </c>
      <c r="AK1084" s="108">
        <f t="shared" si="802"/>
        <v>0</v>
      </c>
      <c r="AL1084" s="108">
        <f t="shared" si="802"/>
        <v>0</v>
      </c>
      <c r="AM1084" s="108">
        <f t="shared" si="796"/>
        <v>0</v>
      </c>
      <c r="AN1084" s="108">
        <f t="shared" si="802"/>
        <v>0</v>
      </c>
      <c r="AO1084" s="108">
        <f t="shared" si="802"/>
        <v>0</v>
      </c>
      <c r="AP1084" s="108">
        <f t="shared" si="742"/>
        <v>0</v>
      </c>
      <c r="AQ1084" s="108">
        <f t="shared" si="782"/>
        <v>0</v>
      </c>
      <c r="AR1084" s="108">
        <f t="shared" si="782"/>
        <v>0</v>
      </c>
      <c r="AS1084" s="108">
        <f t="shared" si="797"/>
        <v>0</v>
      </c>
      <c r="AT1084" s="108"/>
      <c r="AU1084" s="108"/>
      <c r="AV1084" s="108"/>
      <c r="AW1084" s="108"/>
      <c r="AX1084" s="108"/>
      <c r="AY1084" s="108"/>
      <c r="AZ1084" s="108"/>
      <c r="BA1084" s="108"/>
    </row>
    <row r="1085" spans="2:53" ht="29.25" hidden="1">
      <c r="B1085" s="73" t="str">
        <f t="shared" si="770"/>
        <v>4818500051005151</v>
      </c>
      <c r="C1085" s="37">
        <v>2023</v>
      </c>
      <c r="D1085" s="37">
        <v>15</v>
      </c>
      <c r="E1085" s="37">
        <v>4</v>
      </c>
      <c r="F1085" s="37">
        <v>8</v>
      </c>
      <c r="G1085" s="37">
        <v>18</v>
      </c>
      <c r="H1085" s="37">
        <v>5000</v>
      </c>
      <c r="I1085" s="37">
        <v>5100</v>
      </c>
      <c r="J1085" s="37">
        <v>515</v>
      </c>
      <c r="K1085" s="112">
        <v>1</v>
      </c>
      <c r="L1085" s="112"/>
      <c r="M1085" s="113" t="s">
        <v>179</v>
      </c>
      <c r="N1085" s="114">
        <f>IFERROR(VLOOKUP($B1085,[5]MEX!$B$51:$S$1084,13,0),0)</f>
        <v>0</v>
      </c>
      <c r="O1085" s="114">
        <f>IFERROR(VLOOKUP($B1085,[5]MEX!$B$51:$S$1084,14,0),0)</f>
        <v>0</v>
      </c>
      <c r="P1085" s="114">
        <f t="shared" si="750"/>
        <v>0</v>
      </c>
      <c r="Q1085" s="158" t="s">
        <v>60</v>
      </c>
      <c r="R1085" s="116">
        <f>IFERROR(VLOOKUP($B1085,[5]MEX!$B$51:$S$1084,17,0),0)</f>
        <v>0</v>
      </c>
      <c r="S1085" s="116">
        <f>IFERROR(VLOOKUP($B1085,[5]MEX!$B$51:$S$1084,18,0),0)</f>
        <v>0</v>
      </c>
      <c r="T1085" s="114">
        <v>0</v>
      </c>
      <c r="U1085" s="114">
        <v>0</v>
      </c>
      <c r="V1085" s="114">
        <v>0</v>
      </c>
      <c r="W1085" s="114">
        <v>0</v>
      </c>
      <c r="X1085" s="114">
        <v>0</v>
      </c>
      <c r="Y1085" s="114">
        <v>0</v>
      </c>
      <c r="Z1085" s="114">
        <v>0</v>
      </c>
      <c r="AA1085" s="114">
        <v>0</v>
      </c>
      <c r="AB1085" s="114">
        <f>N1085+T1085-X1085</f>
        <v>0</v>
      </c>
      <c r="AC1085" s="114">
        <f>O1085+U1085-Y1085</f>
        <v>0</v>
      </c>
      <c r="AD1085" s="114">
        <f t="shared" ref="AD1085:AD1087" si="803">+AC1085+AB1085</f>
        <v>0</v>
      </c>
      <c r="AE1085" s="114">
        <v>0</v>
      </c>
      <c r="AF1085" s="114">
        <v>0</v>
      </c>
      <c r="AG1085" s="114">
        <f t="shared" si="794"/>
        <v>0</v>
      </c>
      <c r="AH1085" s="114">
        <v>0</v>
      </c>
      <c r="AI1085" s="114">
        <v>0</v>
      </c>
      <c r="AJ1085" s="114">
        <f t="shared" si="795"/>
        <v>0</v>
      </c>
      <c r="AK1085" s="114">
        <v>0</v>
      </c>
      <c r="AL1085" s="114">
        <v>0</v>
      </c>
      <c r="AM1085" s="114">
        <f t="shared" si="796"/>
        <v>0</v>
      </c>
      <c r="AN1085" s="114">
        <v>0</v>
      </c>
      <c r="AO1085" s="114">
        <v>0</v>
      </c>
      <c r="AP1085" s="114">
        <f t="shared" si="742"/>
        <v>0</v>
      </c>
      <c r="AQ1085" s="114">
        <f t="shared" si="782"/>
        <v>0</v>
      </c>
      <c r="AR1085" s="114">
        <f t="shared" si="782"/>
        <v>0</v>
      </c>
      <c r="AS1085" s="114">
        <f t="shared" si="797"/>
        <v>0</v>
      </c>
      <c r="AT1085" s="114">
        <f t="shared" si="745"/>
        <v>0</v>
      </c>
      <c r="AU1085" s="114">
        <f t="shared" si="745"/>
        <v>0</v>
      </c>
      <c r="AV1085" s="114"/>
      <c r="AW1085" s="114"/>
      <c r="AX1085" s="114"/>
      <c r="AY1085" s="114"/>
      <c r="AZ1085" s="114">
        <f t="shared" si="740"/>
        <v>0</v>
      </c>
      <c r="BA1085" s="114">
        <f t="shared" si="740"/>
        <v>0</v>
      </c>
    </row>
    <row r="1086" spans="2:53" ht="29.25" hidden="1">
      <c r="B1086" s="73" t="str">
        <f t="shared" si="770"/>
        <v>4818500051005152</v>
      </c>
      <c r="C1086" s="37">
        <v>2023</v>
      </c>
      <c r="D1086" s="37">
        <v>15</v>
      </c>
      <c r="E1086" s="37">
        <v>4</v>
      </c>
      <c r="F1086" s="37">
        <v>8</v>
      </c>
      <c r="G1086" s="37">
        <v>18</v>
      </c>
      <c r="H1086" s="37">
        <v>5000</v>
      </c>
      <c r="I1086" s="37">
        <v>5100</v>
      </c>
      <c r="J1086" s="37">
        <v>515</v>
      </c>
      <c r="K1086" s="112">
        <v>2</v>
      </c>
      <c r="L1086" s="112"/>
      <c r="M1086" s="113" t="s">
        <v>289</v>
      </c>
      <c r="N1086" s="114">
        <f>IFERROR(VLOOKUP($B1086,[5]MEX!$B$51:$S$1084,13,0),0)</f>
        <v>0</v>
      </c>
      <c r="O1086" s="114">
        <f>IFERROR(VLOOKUP($B1086,[5]MEX!$B$51:$S$1084,14,0),0)</f>
        <v>0</v>
      </c>
      <c r="P1086" s="114">
        <f t="shared" si="750"/>
        <v>0</v>
      </c>
      <c r="Q1086" s="158" t="s">
        <v>60</v>
      </c>
      <c r="R1086" s="116">
        <f>IFERROR(VLOOKUP($B1086,[5]MEX!$B$51:$S$1084,17,0),0)</f>
        <v>0</v>
      </c>
      <c r="S1086" s="116">
        <f>IFERROR(VLOOKUP($B1086,[5]MEX!$B$51:$S$1084,18,0),0)</f>
        <v>0</v>
      </c>
      <c r="T1086" s="114">
        <v>0</v>
      </c>
      <c r="U1086" s="114">
        <v>0</v>
      </c>
      <c r="V1086" s="114">
        <v>0</v>
      </c>
      <c r="W1086" s="114">
        <v>0</v>
      </c>
      <c r="X1086" s="114">
        <v>0</v>
      </c>
      <c r="Y1086" s="114">
        <v>0</v>
      </c>
      <c r="Z1086" s="114">
        <v>0</v>
      </c>
      <c r="AA1086" s="114">
        <v>0</v>
      </c>
      <c r="AB1086" s="114">
        <f t="shared" ref="AB1086:AC1087" si="804">N1086+T1086-X1086</f>
        <v>0</v>
      </c>
      <c r="AC1086" s="114">
        <f t="shared" si="804"/>
        <v>0</v>
      </c>
      <c r="AD1086" s="114">
        <f t="shared" si="803"/>
        <v>0</v>
      </c>
      <c r="AE1086" s="114">
        <v>0</v>
      </c>
      <c r="AF1086" s="114">
        <v>0</v>
      </c>
      <c r="AG1086" s="114">
        <f t="shared" si="794"/>
        <v>0</v>
      </c>
      <c r="AH1086" s="114">
        <v>0</v>
      </c>
      <c r="AI1086" s="114">
        <v>0</v>
      </c>
      <c r="AJ1086" s="114">
        <f t="shared" si="795"/>
        <v>0</v>
      </c>
      <c r="AK1086" s="114">
        <v>0</v>
      </c>
      <c r="AL1086" s="114">
        <v>0</v>
      </c>
      <c r="AM1086" s="114">
        <f t="shared" si="796"/>
        <v>0</v>
      </c>
      <c r="AN1086" s="114">
        <v>0</v>
      </c>
      <c r="AO1086" s="114">
        <v>0</v>
      </c>
      <c r="AP1086" s="114">
        <f t="shared" si="742"/>
        <v>0</v>
      </c>
      <c r="AQ1086" s="114">
        <f t="shared" si="782"/>
        <v>0</v>
      </c>
      <c r="AR1086" s="114">
        <f t="shared" si="782"/>
        <v>0</v>
      </c>
      <c r="AS1086" s="114">
        <f t="shared" si="797"/>
        <v>0</v>
      </c>
      <c r="AT1086" s="114">
        <f t="shared" si="745"/>
        <v>0</v>
      </c>
      <c r="AU1086" s="114">
        <f t="shared" si="745"/>
        <v>0</v>
      </c>
      <c r="AV1086" s="114"/>
      <c r="AW1086" s="114"/>
      <c r="AX1086" s="114"/>
      <c r="AY1086" s="114"/>
      <c r="AZ1086" s="114">
        <f t="shared" si="740"/>
        <v>0</v>
      </c>
      <c r="BA1086" s="114">
        <f t="shared" si="740"/>
        <v>0</v>
      </c>
    </row>
    <row r="1087" spans="2:53" ht="29.25" hidden="1">
      <c r="B1087" s="73" t="str">
        <f t="shared" si="770"/>
        <v>4818500051005153</v>
      </c>
      <c r="C1087" s="37">
        <v>2023</v>
      </c>
      <c r="D1087" s="37">
        <v>15</v>
      </c>
      <c r="E1087" s="37">
        <v>4</v>
      </c>
      <c r="F1087" s="37">
        <v>8</v>
      </c>
      <c r="G1087" s="37">
        <v>18</v>
      </c>
      <c r="H1087" s="37">
        <v>5000</v>
      </c>
      <c r="I1087" s="37">
        <v>5100</v>
      </c>
      <c r="J1087" s="37">
        <v>515</v>
      </c>
      <c r="K1087" s="112">
        <v>3</v>
      </c>
      <c r="L1087" s="112"/>
      <c r="M1087" s="113" t="s">
        <v>257</v>
      </c>
      <c r="N1087" s="114">
        <f>IFERROR(VLOOKUP($B1087,[5]MEX!$B$51:$S$1084,13,0),0)</f>
        <v>0</v>
      </c>
      <c r="O1087" s="114">
        <f>IFERROR(VLOOKUP($B1087,[5]MEX!$B$51:$S$1084,14,0),0)</f>
        <v>0</v>
      </c>
      <c r="P1087" s="114">
        <f t="shared" si="750"/>
        <v>0</v>
      </c>
      <c r="Q1087" s="158" t="s">
        <v>60</v>
      </c>
      <c r="R1087" s="116">
        <f>IFERROR(VLOOKUP($B1087,[5]MEX!$B$51:$S$1084,17,0),0)</f>
        <v>0</v>
      </c>
      <c r="S1087" s="116">
        <f>IFERROR(VLOOKUP($B1087,[5]MEX!$B$51:$S$1084,18,0),0)</f>
        <v>0</v>
      </c>
      <c r="T1087" s="114">
        <v>0</v>
      </c>
      <c r="U1087" s="114">
        <v>0</v>
      </c>
      <c r="V1087" s="114">
        <v>0</v>
      </c>
      <c r="W1087" s="114">
        <v>0</v>
      </c>
      <c r="X1087" s="114">
        <v>0</v>
      </c>
      <c r="Y1087" s="114">
        <v>0</v>
      </c>
      <c r="Z1087" s="114">
        <v>0</v>
      </c>
      <c r="AA1087" s="114">
        <v>0</v>
      </c>
      <c r="AB1087" s="114">
        <f t="shared" si="804"/>
        <v>0</v>
      </c>
      <c r="AC1087" s="114">
        <f t="shared" si="804"/>
        <v>0</v>
      </c>
      <c r="AD1087" s="114">
        <f t="shared" si="803"/>
        <v>0</v>
      </c>
      <c r="AE1087" s="114">
        <v>0</v>
      </c>
      <c r="AF1087" s="114">
        <v>0</v>
      </c>
      <c r="AG1087" s="114">
        <f t="shared" si="794"/>
        <v>0</v>
      </c>
      <c r="AH1087" s="114">
        <v>0</v>
      </c>
      <c r="AI1087" s="114">
        <v>0</v>
      </c>
      <c r="AJ1087" s="114">
        <f t="shared" si="795"/>
        <v>0</v>
      </c>
      <c r="AK1087" s="114">
        <v>0</v>
      </c>
      <c r="AL1087" s="114">
        <v>0</v>
      </c>
      <c r="AM1087" s="114">
        <f t="shared" si="796"/>
        <v>0</v>
      </c>
      <c r="AN1087" s="114">
        <v>0</v>
      </c>
      <c r="AO1087" s="114">
        <v>0</v>
      </c>
      <c r="AP1087" s="114">
        <f t="shared" si="742"/>
        <v>0</v>
      </c>
      <c r="AQ1087" s="114">
        <f t="shared" si="782"/>
        <v>0</v>
      </c>
      <c r="AR1087" s="114">
        <f t="shared" si="782"/>
        <v>0</v>
      </c>
      <c r="AS1087" s="114">
        <f t="shared" si="797"/>
        <v>0</v>
      </c>
      <c r="AT1087" s="114">
        <f t="shared" si="745"/>
        <v>0</v>
      </c>
      <c r="AU1087" s="114">
        <f t="shared" si="745"/>
        <v>0</v>
      </c>
      <c r="AV1087" s="114">
        <v>0</v>
      </c>
      <c r="AW1087" s="114">
        <v>0</v>
      </c>
      <c r="AX1087" s="114">
        <v>0</v>
      </c>
      <c r="AY1087" s="114">
        <v>0</v>
      </c>
      <c r="AZ1087" s="114">
        <f t="shared" ref="AZ1087:BA1099" si="805">AT1087-AV1087-AX1087</f>
        <v>0</v>
      </c>
      <c r="BA1087" s="114">
        <f t="shared" si="805"/>
        <v>0</v>
      </c>
    </row>
    <row r="1088" spans="2:53" ht="29.25" hidden="1">
      <c r="B1088" s="73" t="str">
        <f t="shared" si="770"/>
        <v>481850005600</v>
      </c>
      <c r="C1088" s="127">
        <v>2023</v>
      </c>
      <c r="D1088" s="127">
        <v>15</v>
      </c>
      <c r="E1088" s="127">
        <v>4</v>
      </c>
      <c r="F1088" s="127">
        <v>8</v>
      </c>
      <c r="G1088" s="127">
        <v>18</v>
      </c>
      <c r="H1088" s="127">
        <v>5000</v>
      </c>
      <c r="I1088" s="127">
        <v>5600</v>
      </c>
      <c r="J1088" s="127"/>
      <c r="K1088" s="127"/>
      <c r="L1088" s="127"/>
      <c r="M1088" s="101" t="s">
        <v>516</v>
      </c>
      <c r="N1088" s="102">
        <f>+N1089+N1095</f>
        <v>0</v>
      </c>
      <c r="O1088" s="102">
        <f>+O1089+O1095</f>
        <v>0</v>
      </c>
      <c r="P1088" s="102">
        <f t="shared" si="750"/>
        <v>0</v>
      </c>
      <c r="Q1088" s="161" t="s">
        <v>46</v>
      </c>
      <c r="R1088" s="215"/>
      <c r="S1088" s="215"/>
      <c r="T1088" s="102">
        <f>T1089+T1095</f>
        <v>0</v>
      </c>
      <c r="U1088" s="102">
        <f t="shared" ref="U1088:AO1088" si="806">U1089+U1095</f>
        <v>0</v>
      </c>
      <c r="V1088" s="102">
        <f t="shared" si="806"/>
        <v>0</v>
      </c>
      <c r="W1088" s="102">
        <f t="shared" si="806"/>
        <v>0</v>
      </c>
      <c r="X1088" s="102">
        <f t="shared" si="806"/>
        <v>0</v>
      </c>
      <c r="Y1088" s="102">
        <f t="shared" si="806"/>
        <v>0</v>
      </c>
      <c r="Z1088" s="102">
        <f t="shared" si="806"/>
        <v>0</v>
      </c>
      <c r="AA1088" s="102">
        <f t="shared" si="806"/>
        <v>0</v>
      </c>
      <c r="AB1088" s="102">
        <f t="shared" si="806"/>
        <v>0</v>
      </c>
      <c r="AC1088" s="102">
        <f t="shared" si="806"/>
        <v>0</v>
      </c>
      <c r="AD1088" s="102">
        <f t="shared" si="806"/>
        <v>0</v>
      </c>
      <c r="AE1088" s="102">
        <f t="shared" si="806"/>
        <v>0</v>
      </c>
      <c r="AF1088" s="102">
        <f t="shared" si="806"/>
        <v>0</v>
      </c>
      <c r="AG1088" s="102">
        <f t="shared" si="794"/>
        <v>0</v>
      </c>
      <c r="AH1088" s="102">
        <f t="shared" si="806"/>
        <v>0</v>
      </c>
      <c r="AI1088" s="102">
        <f t="shared" si="806"/>
        <v>0</v>
      </c>
      <c r="AJ1088" s="102">
        <f t="shared" si="795"/>
        <v>0</v>
      </c>
      <c r="AK1088" s="102">
        <f t="shared" si="806"/>
        <v>0</v>
      </c>
      <c r="AL1088" s="102">
        <f t="shared" si="806"/>
        <v>0</v>
      </c>
      <c r="AM1088" s="102">
        <f t="shared" si="796"/>
        <v>0</v>
      </c>
      <c r="AN1088" s="102">
        <f t="shared" si="806"/>
        <v>0</v>
      </c>
      <c r="AO1088" s="102">
        <f t="shared" si="806"/>
        <v>0</v>
      </c>
      <c r="AP1088" s="102">
        <f t="shared" ref="AP1088:AP1099" si="807">+AO1088+AN1088</f>
        <v>0</v>
      </c>
      <c r="AQ1088" s="102">
        <f t="shared" si="782"/>
        <v>0</v>
      </c>
      <c r="AR1088" s="102">
        <f t="shared" si="782"/>
        <v>0</v>
      </c>
      <c r="AS1088" s="102">
        <f t="shared" si="797"/>
        <v>0</v>
      </c>
      <c r="AT1088" s="102"/>
      <c r="AU1088" s="102"/>
      <c r="AV1088" s="102"/>
      <c r="AW1088" s="102"/>
      <c r="AX1088" s="102"/>
      <c r="AY1088" s="102"/>
      <c r="AZ1088" s="102"/>
      <c r="BA1088" s="102"/>
    </row>
    <row r="1089" spans="1:53" ht="29.25" hidden="1">
      <c r="B1089" s="73" t="str">
        <f t="shared" si="770"/>
        <v>481850005600565</v>
      </c>
      <c r="C1089" s="130">
        <v>2023</v>
      </c>
      <c r="D1089" s="130">
        <v>15</v>
      </c>
      <c r="E1089" s="130">
        <v>4</v>
      </c>
      <c r="F1089" s="130">
        <v>8</v>
      </c>
      <c r="G1089" s="130">
        <v>18</v>
      </c>
      <c r="H1089" s="130">
        <v>5000</v>
      </c>
      <c r="I1089" s="130">
        <v>5600</v>
      </c>
      <c r="J1089" s="130">
        <v>565</v>
      </c>
      <c r="K1089" s="130"/>
      <c r="L1089" s="130"/>
      <c r="M1089" s="107" t="s">
        <v>216</v>
      </c>
      <c r="N1089" s="108">
        <f>SUM(N1090:N1094)</f>
        <v>0</v>
      </c>
      <c r="O1089" s="108">
        <f>SUM(O1090:O1094)</f>
        <v>0</v>
      </c>
      <c r="P1089" s="108">
        <f t="shared" si="750"/>
        <v>0</v>
      </c>
      <c r="Q1089" s="163" t="s">
        <v>46</v>
      </c>
      <c r="R1089" s="216"/>
      <c r="S1089" s="216"/>
      <c r="T1089" s="108">
        <f>SUM(T1090:T1094)</f>
        <v>0</v>
      </c>
      <c r="U1089" s="108">
        <f t="shared" ref="U1089:AO1089" si="808">SUM(U1090:U1094)</f>
        <v>0</v>
      </c>
      <c r="V1089" s="108">
        <f t="shared" si="808"/>
        <v>0</v>
      </c>
      <c r="W1089" s="108">
        <f t="shared" si="808"/>
        <v>0</v>
      </c>
      <c r="X1089" s="108">
        <f t="shared" si="808"/>
        <v>0</v>
      </c>
      <c r="Y1089" s="108">
        <f t="shared" si="808"/>
        <v>0</v>
      </c>
      <c r="Z1089" s="108">
        <f t="shared" si="808"/>
        <v>0</v>
      </c>
      <c r="AA1089" s="108">
        <f t="shared" si="808"/>
        <v>0</v>
      </c>
      <c r="AB1089" s="108">
        <f t="shared" si="808"/>
        <v>0</v>
      </c>
      <c r="AC1089" s="108">
        <f t="shared" si="808"/>
        <v>0</v>
      </c>
      <c r="AD1089" s="108">
        <f t="shared" si="808"/>
        <v>0</v>
      </c>
      <c r="AE1089" s="108">
        <f t="shared" si="808"/>
        <v>0</v>
      </c>
      <c r="AF1089" s="108">
        <f t="shared" si="808"/>
        <v>0</v>
      </c>
      <c r="AG1089" s="108">
        <f t="shared" si="794"/>
        <v>0</v>
      </c>
      <c r="AH1089" s="108">
        <f t="shared" si="808"/>
        <v>0</v>
      </c>
      <c r="AI1089" s="108">
        <f t="shared" si="808"/>
        <v>0</v>
      </c>
      <c r="AJ1089" s="108">
        <f t="shared" si="795"/>
        <v>0</v>
      </c>
      <c r="AK1089" s="108">
        <f t="shared" si="808"/>
        <v>0</v>
      </c>
      <c r="AL1089" s="108">
        <f t="shared" si="808"/>
        <v>0</v>
      </c>
      <c r="AM1089" s="108">
        <f t="shared" si="796"/>
        <v>0</v>
      </c>
      <c r="AN1089" s="108">
        <f t="shared" si="808"/>
        <v>0</v>
      </c>
      <c r="AO1089" s="108">
        <f t="shared" si="808"/>
        <v>0</v>
      </c>
      <c r="AP1089" s="108">
        <f t="shared" si="807"/>
        <v>0</v>
      </c>
      <c r="AQ1089" s="108">
        <f t="shared" si="782"/>
        <v>0</v>
      </c>
      <c r="AR1089" s="108">
        <f t="shared" si="782"/>
        <v>0</v>
      </c>
      <c r="AS1089" s="108">
        <f t="shared" si="797"/>
        <v>0</v>
      </c>
      <c r="AT1089" s="108"/>
      <c r="AU1089" s="108"/>
      <c r="AV1089" s="108"/>
      <c r="AW1089" s="108"/>
      <c r="AX1089" s="108"/>
      <c r="AY1089" s="108"/>
      <c r="AZ1089" s="108"/>
      <c r="BA1089" s="108"/>
    </row>
    <row r="1090" spans="1:53" ht="29.25" hidden="1">
      <c r="B1090" s="73" t="str">
        <f t="shared" si="770"/>
        <v>4818500056005651</v>
      </c>
      <c r="C1090" s="37">
        <v>2023</v>
      </c>
      <c r="D1090" s="37">
        <v>15</v>
      </c>
      <c r="E1090" s="37">
        <v>4</v>
      </c>
      <c r="F1090" s="37">
        <v>8</v>
      </c>
      <c r="G1090" s="37">
        <v>18</v>
      </c>
      <c r="H1090" s="37">
        <v>5000</v>
      </c>
      <c r="I1090" s="37">
        <v>5600</v>
      </c>
      <c r="J1090" s="37">
        <v>565</v>
      </c>
      <c r="K1090" s="112">
        <v>1</v>
      </c>
      <c r="L1090" s="112"/>
      <c r="M1090" s="113" t="s">
        <v>707</v>
      </c>
      <c r="N1090" s="114">
        <f>IFERROR(VLOOKUP($B1090,[5]MEX!$B$51:$S$1084,13,0),0)</f>
        <v>0</v>
      </c>
      <c r="O1090" s="114">
        <f>IFERROR(VLOOKUP($B1090,[5]MEX!$B$51:$S$1084,14,0),0)</f>
        <v>0</v>
      </c>
      <c r="P1090" s="114">
        <f t="shared" si="750"/>
        <v>0</v>
      </c>
      <c r="Q1090" s="158" t="s">
        <v>60</v>
      </c>
      <c r="R1090" s="116">
        <f>IFERROR(VLOOKUP($B1090,[5]MEX!$B$51:$S$1084,17,0),0)</f>
        <v>0</v>
      </c>
      <c r="S1090" s="116">
        <f>IFERROR(VLOOKUP($B1090,[5]MEX!$B$51:$S$1084,18,0),0)</f>
        <v>0</v>
      </c>
      <c r="T1090" s="114">
        <v>0</v>
      </c>
      <c r="U1090" s="114">
        <v>0</v>
      </c>
      <c r="V1090" s="114">
        <v>0</v>
      </c>
      <c r="W1090" s="114">
        <v>0</v>
      </c>
      <c r="X1090" s="114">
        <v>0</v>
      </c>
      <c r="Y1090" s="114">
        <v>0</v>
      </c>
      <c r="Z1090" s="114">
        <v>0</v>
      </c>
      <c r="AA1090" s="114">
        <v>0</v>
      </c>
      <c r="AB1090" s="114">
        <f>N1090+T1090-X1090</f>
        <v>0</v>
      </c>
      <c r="AC1090" s="114">
        <f>O1090+U1090-Y1090</f>
        <v>0</v>
      </c>
      <c r="AD1090" s="114">
        <f t="shared" ref="AD1090:AD1100" si="809">+AC1090+AB1090</f>
        <v>0</v>
      </c>
      <c r="AE1090" s="114">
        <v>0</v>
      </c>
      <c r="AF1090" s="114">
        <v>0</v>
      </c>
      <c r="AG1090" s="114">
        <f t="shared" si="794"/>
        <v>0</v>
      </c>
      <c r="AH1090" s="114">
        <v>0</v>
      </c>
      <c r="AI1090" s="114">
        <v>0</v>
      </c>
      <c r="AJ1090" s="114">
        <f t="shared" si="795"/>
        <v>0</v>
      </c>
      <c r="AK1090" s="114">
        <v>0</v>
      </c>
      <c r="AL1090" s="114">
        <v>0</v>
      </c>
      <c r="AM1090" s="114">
        <f t="shared" si="796"/>
        <v>0</v>
      </c>
      <c r="AN1090" s="114">
        <v>0</v>
      </c>
      <c r="AO1090" s="114">
        <v>0</v>
      </c>
      <c r="AP1090" s="114">
        <f t="shared" si="807"/>
        <v>0</v>
      </c>
      <c r="AQ1090" s="114">
        <f t="shared" si="782"/>
        <v>0</v>
      </c>
      <c r="AR1090" s="114">
        <f t="shared" si="782"/>
        <v>0</v>
      </c>
      <c r="AS1090" s="114">
        <f t="shared" si="797"/>
        <v>0</v>
      </c>
      <c r="AT1090" s="114">
        <f t="shared" si="745"/>
        <v>0</v>
      </c>
      <c r="AU1090" s="114">
        <f t="shared" si="745"/>
        <v>0</v>
      </c>
      <c r="AV1090" s="114">
        <v>0</v>
      </c>
      <c r="AW1090" s="114">
        <v>0</v>
      </c>
      <c r="AX1090" s="114">
        <v>0</v>
      </c>
      <c r="AY1090" s="114">
        <v>0</v>
      </c>
      <c r="AZ1090" s="114">
        <f t="shared" si="805"/>
        <v>0</v>
      </c>
      <c r="BA1090" s="114">
        <f t="shared" si="805"/>
        <v>0</v>
      </c>
    </row>
    <row r="1091" spans="1:53" ht="29.25" hidden="1">
      <c r="A1091" s="4"/>
      <c r="B1091" s="73" t="str">
        <f>+CONCATENATE(E1091,F1091,G1091,H1091,I1091,J1091,K1091,L1091)</f>
        <v>4818500056005652</v>
      </c>
      <c r="C1091" s="37">
        <v>2023</v>
      </c>
      <c r="D1091" s="37">
        <v>15</v>
      </c>
      <c r="E1091" s="37">
        <v>4</v>
      </c>
      <c r="F1091" s="37">
        <v>8</v>
      </c>
      <c r="G1091" s="37">
        <v>18</v>
      </c>
      <c r="H1091" s="37">
        <v>5000</v>
      </c>
      <c r="I1091" s="37">
        <v>5600</v>
      </c>
      <c r="J1091" s="37">
        <v>565</v>
      </c>
      <c r="K1091" s="112">
        <v>2</v>
      </c>
      <c r="L1091" s="112"/>
      <c r="M1091" s="113" t="s">
        <v>708</v>
      </c>
      <c r="N1091" s="114">
        <f>IFERROR(VLOOKUP($B1091,[5]MEX!$B$51:$S$1084,13,0),0)</f>
        <v>0</v>
      </c>
      <c r="O1091" s="114">
        <f>IFERROR(VLOOKUP($B1091,[5]MEX!$B$51:$S$1084,14,0),0)</f>
        <v>0</v>
      </c>
      <c r="P1091" s="114">
        <f>+O1091+N1091</f>
        <v>0</v>
      </c>
      <c r="Q1091" s="158" t="s">
        <v>60</v>
      </c>
      <c r="R1091" s="116">
        <f>IFERROR(VLOOKUP($B1091,[5]MEX!$B$51:$S$1084,17,0),0)</f>
        <v>0</v>
      </c>
      <c r="S1091" s="116">
        <f>IFERROR(VLOOKUP($B1091,[5]MEX!$B$51:$S$1084,18,0),0)</f>
        <v>0</v>
      </c>
      <c r="T1091" s="114">
        <v>0</v>
      </c>
      <c r="U1091" s="114">
        <v>0</v>
      </c>
      <c r="V1091" s="114">
        <v>0</v>
      </c>
      <c r="W1091" s="114">
        <v>0</v>
      </c>
      <c r="X1091" s="114">
        <v>0</v>
      </c>
      <c r="Y1091" s="114">
        <v>0</v>
      </c>
      <c r="Z1091" s="114">
        <v>0</v>
      </c>
      <c r="AA1091" s="114">
        <v>0</v>
      </c>
      <c r="AB1091" s="114">
        <f t="shared" ref="AB1091:AC1093" si="810">N1091+T1091-X1091</f>
        <v>0</v>
      </c>
      <c r="AC1091" s="114">
        <f t="shared" si="810"/>
        <v>0</v>
      </c>
      <c r="AD1091" s="114">
        <f t="shared" si="809"/>
        <v>0</v>
      </c>
      <c r="AE1091" s="114">
        <v>0</v>
      </c>
      <c r="AF1091" s="114">
        <v>0</v>
      </c>
      <c r="AG1091" s="114">
        <f t="shared" si="794"/>
        <v>0</v>
      </c>
      <c r="AH1091" s="114">
        <v>0</v>
      </c>
      <c r="AI1091" s="114">
        <v>0</v>
      </c>
      <c r="AJ1091" s="114">
        <f t="shared" si="795"/>
        <v>0</v>
      </c>
      <c r="AK1091" s="114">
        <v>0</v>
      </c>
      <c r="AL1091" s="114">
        <v>0</v>
      </c>
      <c r="AM1091" s="114">
        <f t="shared" si="796"/>
        <v>0</v>
      </c>
      <c r="AN1091" s="114">
        <v>0</v>
      </c>
      <c r="AO1091" s="114">
        <v>0</v>
      </c>
      <c r="AP1091" s="114">
        <f t="shared" si="807"/>
        <v>0</v>
      </c>
      <c r="AQ1091" s="114">
        <f t="shared" si="782"/>
        <v>0</v>
      </c>
      <c r="AR1091" s="114">
        <f t="shared" si="782"/>
        <v>0</v>
      </c>
      <c r="AS1091" s="114">
        <f t="shared" si="797"/>
        <v>0</v>
      </c>
      <c r="AT1091" s="114">
        <f t="shared" si="745"/>
        <v>0</v>
      </c>
      <c r="AU1091" s="114">
        <f t="shared" si="745"/>
        <v>0</v>
      </c>
      <c r="AV1091" s="114">
        <v>0</v>
      </c>
      <c r="AW1091" s="114">
        <v>0</v>
      </c>
      <c r="AX1091" s="114">
        <v>0</v>
      </c>
      <c r="AY1091" s="114">
        <v>0</v>
      </c>
      <c r="AZ1091" s="114">
        <f t="shared" si="805"/>
        <v>0</v>
      </c>
      <c r="BA1091" s="114">
        <f t="shared" si="805"/>
        <v>0</v>
      </c>
    </row>
    <row r="1092" spans="1:53" ht="29.25" hidden="1">
      <c r="A1092" s="4"/>
      <c r="B1092" s="73" t="str">
        <f>+CONCATENATE(E1092,F1092,G1092,H1092,I1092,J1092,K1092,L1092)</f>
        <v>4818500056005653</v>
      </c>
      <c r="C1092" s="37">
        <v>2023</v>
      </c>
      <c r="D1092" s="37">
        <v>15</v>
      </c>
      <c r="E1092" s="37">
        <v>4</v>
      </c>
      <c r="F1092" s="37">
        <v>8</v>
      </c>
      <c r="G1092" s="37">
        <v>18</v>
      </c>
      <c r="H1092" s="37">
        <v>5000</v>
      </c>
      <c r="I1092" s="37">
        <v>5600</v>
      </c>
      <c r="J1092" s="37">
        <v>565</v>
      </c>
      <c r="K1092" s="112">
        <v>3</v>
      </c>
      <c r="L1092" s="112"/>
      <c r="M1092" s="113" t="s">
        <v>709</v>
      </c>
      <c r="N1092" s="114">
        <f>IFERROR(VLOOKUP($B1092,[5]MEX!$B$51:$S$1084,13,0),0)</f>
        <v>0</v>
      </c>
      <c r="O1092" s="114">
        <f>IFERROR(VLOOKUP($B1092,[5]MEX!$B$51:$S$1084,14,0),0)</f>
        <v>0</v>
      </c>
      <c r="P1092" s="114">
        <f>+O1092+N1092</f>
        <v>0</v>
      </c>
      <c r="Q1092" s="158" t="s">
        <v>60</v>
      </c>
      <c r="R1092" s="116">
        <f>IFERROR(VLOOKUP($B1092,[5]MEX!$B$51:$S$1084,17,0),0)</f>
        <v>0</v>
      </c>
      <c r="S1092" s="116">
        <f>IFERROR(VLOOKUP($B1092,[5]MEX!$B$51:$S$1084,18,0),0)</f>
        <v>0</v>
      </c>
      <c r="T1092" s="114">
        <v>0</v>
      </c>
      <c r="U1092" s="114">
        <v>0</v>
      </c>
      <c r="V1092" s="114">
        <v>0</v>
      </c>
      <c r="W1092" s="114">
        <v>0</v>
      </c>
      <c r="X1092" s="114">
        <v>0</v>
      </c>
      <c r="Y1092" s="114">
        <v>0</v>
      </c>
      <c r="Z1092" s="114">
        <v>0</v>
      </c>
      <c r="AA1092" s="114">
        <v>0</v>
      </c>
      <c r="AB1092" s="114">
        <f t="shared" si="810"/>
        <v>0</v>
      </c>
      <c r="AC1092" s="114">
        <f t="shared" si="810"/>
        <v>0</v>
      </c>
      <c r="AD1092" s="114">
        <f t="shared" si="809"/>
        <v>0</v>
      </c>
      <c r="AE1092" s="114">
        <v>0</v>
      </c>
      <c r="AF1092" s="114">
        <v>0</v>
      </c>
      <c r="AG1092" s="114">
        <f t="shared" si="794"/>
        <v>0</v>
      </c>
      <c r="AH1092" s="114">
        <v>0</v>
      </c>
      <c r="AI1092" s="114">
        <v>0</v>
      </c>
      <c r="AJ1092" s="114">
        <f t="shared" si="795"/>
        <v>0</v>
      </c>
      <c r="AK1092" s="114">
        <v>0</v>
      </c>
      <c r="AL1092" s="114">
        <v>0</v>
      </c>
      <c r="AM1092" s="114">
        <f t="shared" si="796"/>
        <v>0</v>
      </c>
      <c r="AN1092" s="114">
        <v>0</v>
      </c>
      <c r="AO1092" s="114">
        <v>0</v>
      </c>
      <c r="AP1092" s="114">
        <f t="shared" si="807"/>
        <v>0</v>
      </c>
      <c r="AQ1092" s="114">
        <f t="shared" si="782"/>
        <v>0</v>
      </c>
      <c r="AR1092" s="114">
        <f t="shared" si="782"/>
        <v>0</v>
      </c>
      <c r="AS1092" s="114">
        <f t="shared" si="797"/>
        <v>0</v>
      </c>
      <c r="AT1092" s="114">
        <f t="shared" ref="AT1092:AU1100" si="811">R1092+V1092-Z1092</f>
        <v>0</v>
      </c>
      <c r="AU1092" s="114">
        <f t="shared" si="811"/>
        <v>0</v>
      </c>
      <c r="AV1092" s="114"/>
      <c r="AW1092" s="114"/>
      <c r="AX1092" s="114"/>
      <c r="AY1092" s="114"/>
      <c r="AZ1092" s="114">
        <f t="shared" si="805"/>
        <v>0</v>
      </c>
      <c r="BA1092" s="114">
        <f t="shared" si="805"/>
        <v>0</v>
      </c>
    </row>
    <row r="1093" spans="1:53" ht="29.25" hidden="1">
      <c r="A1093" s="4"/>
      <c r="B1093" s="73" t="str">
        <f>+CONCATENATE(E1093,F1093,G1093,H1093,I1093,J1093,K1093,L1093)</f>
        <v>4818500056005654</v>
      </c>
      <c r="C1093" s="37">
        <v>2023</v>
      </c>
      <c r="D1093" s="37">
        <v>15</v>
      </c>
      <c r="E1093" s="37">
        <v>4</v>
      </c>
      <c r="F1093" s="37">
        <v>8</v>
      </c>
      <c r="G1093" s="37">
        <v>18</v>
      </c>
      <c r="H1093" s="37">
        <v>5000</v>
      </c>
      <c r="I1093" s="37">
        <v>5600</v>
      </c>
      <c r="J1093" s="37">
        <v>565</v>
      </c>
      <c r="K1093" s="112">
        <v>4</v>
      </c>
      <c r="L1093" s="112"/>
      <c r="M1093" s="113" t="s">
        <v>708</v>
      </c>
      <c r="N1093" s="114">
        <f>IFERROR(VLOOKUP($B1093,[5]MEX!$B$51:$S$1084,13,0),0)</f>
        <v>0</v>
      </c>
      <c r="O1093" s="114">
        <f>IFERROR(VLOOKUP($B1093,[5]MEX!$B$51:$S$1084,14,0),0)</f>
        <v>0</v>
      </c>
      <c r="P1093" s="114">
        <f>+O1093+N1093</f>
        <v>0</v>
      </c>
      <c r="Q1093" s="158" t="s">
        <v>60</v>
      </c>
      <c r="R1093" s="116">
        <f>IFERROR(VLOOKUP($B1093,[5]MEX!$B$51:$S$1084,17,0),0)</f>
        <v>0</v>
      </c>
      <c r="S1093" s="116">
        <f>IFERROR(VLOOKUP($B1093,[5]MEX!$B$51:$S$1084,18,0),0)</f>
        <v>0</v>
      </c>
      <c r="T1093" s="114">
        <v>0</v>
      </c>
      <c r="U1093" s="114">
        <v>0</v>
      </c>
      <c r="V1093" s="114">
        <v>0</v>
      </c>
      <c r="W1093" s="114">
        <v>0</v>
      </c>
      <c r="X1093" s="114">
        <v>0</v>
      </c>
      <c r="Y1093" s="114">
        <v>0</v>
      </c>
      <c r="Z1093" s="114">
        <v>0</v>
      </c>
      <c r="AA1093" s="114">
        <v>0</v>
      </c>
      <c r="AB1093" s="114">
        <f t="shared" si="810"/>
        <v>0</v>
      </c>
      <c r="AC1093" s="114">
        <f t="shared" si="810"/>
        <v>0</v>
      </c>
      <c r="AD1093" s="114">
        <f t="shared" si="809"/>
        <v>0</v>
      </c>
      <c r="AE1093" s="114">
        <v>0</v>
      </c>
      <c r="AF1093" s="114">
        <v>0</v>
      </c>
      <c r="AG1093" s="114">
        <f>+AF1093+AE1093</f>
        <v>0</v>
      </c>
      <c r="AH1093" s="114">
        <v>0</v>
      </c>
      <c r="AI1093" s="114">
        <v>0</v>
      </c>
      <c r="AJ1093" s="114">
        <f t="shared" si="795"/>
        <v>0</v>
      </c>
      <c r="AK1093" s="114">
        <v>0</v>
      </c>
      <c r="AL1093" s="114">
        <v>0</v>
      </c>
      <c r="AM1093" s="114">
        <f t="shared" si="796"/>
        <v>0</v>
      </c>
      <c r="AN1093" s="114">
        <v>0</v>
      </c>
      <c r="AO1093" s="114">
        <v>0</v>
      </c>
      <c r="AP1093" s="114">
        <f t="shared" si="807"/>
        <v>0</v>
      </c>
      <c r="AQ1093" s="114">
        <f t="shared" si="782"/>
        <v>0</v>
      </c>
      <c r="AR1093" s="114">
        <f t="shared" si="782"/>
        <v>0</v>
      </c>
      <c r="AS1093" s="114">
        <f t="shared" si="797"/>
        <v>0</v>
      </c>
      <c r="AT1093" s="114">
        <f t="shared" si="811"/>
        <v>0</v>
      </c>
      <c r="AU1093" s="114">
        <f t="shared" si="811"/>
        <v>0</v>
      </c>
      <c r="AV1093" s="114">
        <v>0</v>
      </c>
      <c r="AW1093" s="114">
        <v>0</v>
      </c>
      <c r="AX1093" s="114">
        <v>0</v>
      </c>
      <c r="AY1093" s="114">
        <v>0</v>
      </c>
      <c r="AZ1093" s="114">
        <f t="shared" si="805"/>
        <v>0</v>
      </c>
      <c r="BA1093" s="114">
        <f t="shared" si="805"/>
        <v>0</v>
      </c>
    </row>
    <row r="1094" spans="1:53" ht="29.25" hidden="1">
      <c r="A1094" s="4"/>
      <c r="B1094" s="73" t="str">
        <f>+CONCATENATE(E1094,F1094,G1094,H1094,I1094,J1094,K1094,L1094)</f>
        <v>4818500056005655</v>
      </c>
      <c r="C1094" s="37">
        <v>2023</v>
      </c>
      <c r="D1094" s="37">
        <v>15</v>
      </c>
      <c r="E1094" s="37">
        <v>4</v>
      </c>
      <c r="F1094" s="37">
        <v>8</v>
      </c>
      <c r="G1094" s="37">
        <v>18</v>
      </c>
      <c r="H1094" s="37">
        <v>5000</v>
      </c>
      <c r="I1094" s="37">
        <v>5600</v>
      </c>
      <c r="J1094" s="37">
        <v>565</v>
      </c>
      <c r="K1094" s="112">
        <v>5</v>
      </c>
      <c r="L1094" s="112"/>
      <c r="M1094" s="113" t="s">
        <v>710</v>
      </c>
      <c r="N1094" s="114">
        <f>IFERROR(VLOOKUP($B1094,[5]MEX!$B$51:$S$1084,13,0),0)</f>
        <v>0</v>
      </c>
      <c r="O1094" s="114">
        <f>IFERROR(VLOOKUP($B1094,[5]MEX!$B$51:$S$1084,14,0),0)</f>
        <v>0</v>
      </c>
      <c r="P1094" s="114">
        <f>+O1094+N1094</f>
        <v>0</v>
      </c>
      <c r="Q1094" s="158" t="s">
        <v>60</v>
      </c>
      <c r="R1094" s="116">
        <f>IFERROR(VLOOKUP($B1094,[5]MEX!$B$51:$S$1084,17,0),0)</f>
        <v>0</v>
      </c>
      <c r="S1094" s="116">
        <f>IFERROR(VLOOKUP($B1094,[5]MEX!$B$51:$S$1084,18,0),0)</f>
        <v>0</v>
      </c>
      <c r="T1094" s="114">
        <v>0</v>
      </c>
      <c r="U1094" s="114">
        <v>0</v>
      </c>
      <c r="V1094" s="114">
        <v>0</v>
      </c>
      <c r="W1094" s="114">
        <v>0</v>
      </c>
      <c r="X1094" s="114">
        <v>0</v>
      </c>
      <c r="Y1094" s="114">
        <v>0</v>
      </c>
      <c r="Z1094" s="114">
        <v>0</v>
      </c>
      <c r="AA1094" s="114">
        <v>0</v>
      </c>
      <c r="AB1094" s="114">
        <f>N1094+T1094-X1094</f>
        <v>0</v>
      </c>
      <c r="AC1094" s="114">
        <f>O1094+U1094-Y1094</f>
        <v>0</v>
      </c>
      <c r="AD1094" s="114">
        <f t="shared" si="809"/>
        <v>0</v>
      </c>
      <c r="AE1094" s="114">
        <v>0</v>
      </c>
      <c r="AF1094" s="114">
        <v>0</v>
      </c>
      <c r="AG1094" s="114">
        <f t="shared" si="794"/>
        <v>0</v>
      </c>
      <c r="AH1094" s="114">
        <v>0</v>
      </c>
      <c r="AI1094" s="114">
        <v>0</v>
      </c>
      <c r="AJ1094" s="114">
        <f t="shared" si="795"/>
        <v>0</v>
      </c>
      <c r="AK1094" s="114">
        <v>0</v>
      </c>
      <c r="AL1094" s="114">
        <v>0</v>
      </c>
      <c r="AM1094" s="114">
        <f t="shared" si="796"/>
        <v>0</v>
      </c>
      <c r="AN1094" s="114">
        <v>0</v>
      </c>
      <c r="AO1094" s="114">
        <v>0</v>
      </c>
      <c r="AP1094" s="114">
        <f t="shared" si="807"/>
        <v>0</v>
      </c>
      <c r="AQ1094" s="114">
        <f t="shared" si="782"/>
        <v>0</v>
      </c>
      <c r="AR1094" s="114">
        <f t="shared" si="782"/>
        <v>0</v>
      </c>
      <c r="AS1094" s="114">
        <f t="shared" si="797"/>
        <v>0</v>
      </c>
      <c r="AT1094" s="114">
        <f t="shared" si="811"/>
        <v>0</v>
      </c>
      <c r="AU1094" s="114">
        <f t="shared" si="811"/>
        <v>0</v>
      </c>
      <c r="AV1094" s="114">
        <v>0</v>
      </c>
      <c r="AW1094" s="114">
        <v>0</v>
      </c>
      <c r="AX1094" s="114">
        <v>0</v>
      </c>
      <c r="AY1094" s="114">
        <v>0</v>
      </c>
      <c r="AZ1094" s="114">
        <f t="shared" si="805"/>
        <v>0</v>
      </c>
      <c r="BA1094" s="114">
        <f t="shared" si="805"/>
        <v>0</v>
      </c>
    </row>
    <row r="1095" spans="1:53" ht="58.5" hidden="1">
      <c r="B1095" s="73" t="str">
        <f t="shared" si="770"/>
        <v>481850005600566</v>
      </c>
      <c r="C1095" s="130">
        <v>2023</v>
      </c>
      <c r="D1095" s="130">
        <v>15</v>
      </c>
      <c r="E1095" s="130">
        <v>4</v>
      </c>
      <c r="F1095" s="130">
        <v>8</v>
      </c>
      <c r="G1095" s="130">
        <v>18</v>
      </c>
      <c r="H1095" s="130">
        <v>5000</v>
      </c>
      <c r="I1095" s="130">
        <v>5600</v>
      </c>
      <c r="J1095" s="130">
        <v>566</v>
      </c>
      <c r="K1095" s="130"/>
      <c r="L1095" s="130"/>
      <c r="M1095" s="107" t="s">
        <v>659</v>
      </c>
      <c r="N1095" s="108">
        <f>SUM(N1096:N1100)</f>
        <v>0</v>
      </c>
      <c r="O1095" s="108">
        <f>SUM(O1096:O1100)</f>
        <v>0</v>
      </c>
      <c r="P1095" s="108">
        <f t="shared" si="750"/>
        <v>0</v>
      </c>
      <c r="Q1095" s="163"/>
      <c r="R1095" s="216"/>
      <c r="S1095" s="216"/>
      <c r="T1095" s="108">
        <f>SUM(T1096:T1100)</f>
        <v>0</v>
      </c>
      <c r="U1095" s="108">
        <f t="shared" ref="U1095:AO1095" si="812">SUM(U1096:U1100)</f>
        <v>0</v>
      </c>
      <c r="V1095" s="108">
        <f t="shared" si="812"/>
        <v>0</v>
      </c>
      <c r="W1095" s="108">
        <f t="shared" si="812"/>
        <v>0</v>
      </c>
      <c r="X1095" s="108">
        <f t="shared" si="812"/>
        <v>0</v>
      </c>
      <c r="Y1095" s="108">
        <f t="shared" si="812"/>
        <v>0</v>
      </c>
      <c r="Z1095" s="108">
        <f t="shared" si="812"/>
        <v>0</v>
      </c>
      <c r="AA1095" s="108">
        <f t="shared" si="812"/>
        <v>0</v>
      </c>
      <c r="AB1095" s="108">
        <f t="shared" si="812"/>
        <v>0</v>
      </c>
      <c r="AC1095" s="108">
        <f t="shared" si="812"/>
        <v>0</v>
      </c>
      <c r="AD1095" s="108">
        <f t="shared" si="812"/>
        <v>0</v>
      </c>
      <c r="AE1095" s="108">
        <f t="shared" si="812"/>
        <v>0</v>
      </c>
      <c r="AF1095" s="108">
        <f t="shared" si="812"/>
        <v>0</v>
      </c>
      <c r="AG1095" s="108">
        <f t="shared" si="794"/>
        <v>0</v>
      </c>
      <c r="AH1095" s="108">
        <f t="shared" si="812"/>
        <v>0</v>
      </c>
      <c r="AI1095" s="108">
        <f t="shared" si="812"/>
        <v>0</v>
      </c>
      <c r="AJ1095" s="108">
        <f t="shared" si="795"/>
        <v>0</v>
      </c>
      <c r="AK1095" s="108">
        <f t="shared" si="812"/>
        <v>0</v>
      </c>
      <c r="AL1095" s="108">
        <f t="shared" si="812"/>
        <v>0</v>
      </c>
      <c r="AM1095" s="108">
        <f t="shared" si="796"/>
        <v>0</v>
      </c>
      <c r="AN1095" s="108">
        <f t="shared" si="812"/>
        <v>0</v>
      </c>
      <c r="AO1095" s="108">
        <f t="shared" si="812"/>
        <v>0</v>
      </c>
      <c r="AP1095" s="108">
        <f t="shared" si="807"/>
        <v>0</v>
      </c>
      <c r="AQ1095" s="108">
        <f t="shared" si="782"/>
        <v>0</v>
      </c>
      <c r="AR1095" s="108">
        <f t="shared" si="782"/>
        <v>0</v>
      </c>
      <c r="AS1095" s="108">
        <f t="shared" si="797"/>
        <v>0</v>
      </c>
      <c r="AT1095" s="108"/>
      <c r="AU1095" s="108"/>
      <c r="AV1095" s="108"/>
      <c r="AW1095" s="108"/>
      <c r="AX1095" s="108"/>
      <c r="AY1095" s="108"/>
      <c r="AZ1095" s="108"/>
      <c r="BA1095" s="108"/>
    </row>
    <row r="1096" spans="1:53" ht="58.5" hidden="1">
      <c r="B1096" s="73" t="str">
        <f t="shared" si="770"/>
        <v>4818500056005661</v>
      </c>
      <c r="C1096" s="37">
        <v>2023</v>
      </c>
      <c r="D1096" s="37">
        <v>15</v>
      </c>
      <c r="E1096" s="37">
        <v>4</v>
      </c>
      <c r="F1096" s="37">
        <v>8</v>
      </c>
      <c r="G1096" s="37">
        <v>18</v>
      </c>
      <c r="H1096" s="37">
        <v>5000</v>
      </c>
      <c r="I1096" s="37">
        <v>5600</v>
      </c>
      <c r="J1096" s="37">
        <v>566</v>
      </c>
      <c r="K1096" s="112">
        <v>1</v>
      </c>
      <c r="L1096" s="112"/>
      <c r="M1096" s="113" t="s">
        <v>711</v>
      </c>
      <c r="N1096" s="114">
        <f>IFERROR(VLOOKUP($B1096,[5]MEX!$B$51:$S$1084,13,0),0)</f>
        <v>0</v>
      </c>
      <c r="O1096" s="114">
        <f>IFERROR(VLOOKUP($B1096,[5]MEX!$B$51:$S$1084,14,0),0)</f>
        <v>0</v>
      </c>
      <c r="P1096" s="114">
        <f t="shared" si="750"/>
        <v>0</v>
      </c>
      <c r="Q1096" s="158" t="s">
        <v>691</v>
      </c>
      <c r="R1096" s="116">
        <f>IFERROR(VLOOKUP($B1096,[5]MEX!$B$51:$S$1084,17,0),0)</f>
        <v>0</v>
      </c>
      <c r="S1096" s="116">
        <f>IFERROR(VLOOKUP($B1096,[5]MEX!$B$51:$S$1084,18,0),0)</f>
        <v>0</v>
      </c>
      <c r="T1096" s="114">
        <v>0</v>
      </c>
      <c r="U1096" s="114">
        <v>0</v>
      </c>
      <c r="V1096" s="114">
        <v>0</v>
      </c>
      <c r="W1096" s="114">
        <v>0</v>
      </c>
      <c r="X1096" s="114">
        <v>0</v>
      </c>
      <c r="Y1096" s="114">
        <v>0</v>
      </c>
      <c r="Z1096" s="114">
        <v>0</v>
      </c>
      <c r="AA1096" s="114">
        <v>0</v>
      </c>
      <c r="AB1096" s="114">
        <f>N1096+T1096-X1096</f>
        <v>0</v>
      </c>
      <c r="AC1096" s="114">
        <f>O1096+U1096-Y1096</f>
        <v>0</v>
      </c>
      <c r="AD1096" s="114">
        <f t="shared" si="809"/>
        <v>0</v>
      </c>
      <c r="AE1096" s="114">
        <v>0</v>
      </c>
      <c r="AF1096" s="114">
        <v>0</v>
      </c>
      <c r="AG1096" s="114">
        <f t="shared" si="794"/>
        <v>0</v>
      </c>
      <c r="AH1096" s="114">
        <v>0</v>
      </c>
      <c r="AI1096" s="114">
        <v>0</v>
      </c>
      <c r="AJ1096" s="114">
        <f t="shared" si="795"/>
        <v>0</v>
      </c>
      <c r="AK1096" s="114">
        <v>0</v>
      </c>
      <c r="AL1096" s="114">
        <v>0</v>
      </c>
      <c r="AM1096" s="114">
        <f t="shared" si="796"/>
        <v>0</v>
      </c>
      <c r="AN1096" s="114">
        <v>0</v>
      </c>
      <c r="AO1096" s="114">
        <v>0</v>
      </c>
      <c r="AP1096" s="114">
        <f t="shared" si="807"/>
        <v>0</v>
      </c>
      <c r="AQ1096" s="114">
        <f t="shared" si="782"/>
        <v>0</v>
      </c>
      <c r="AR1096" s="114">
        <f t="shared" si="782"/>
        <v>0</v>
      </c>
      <c r="AS1096" s="114">
        <f t="shared" si="797"/>
        <v>0</v>
      </c>
      <c r="AT1096" s="114">
        <f t="shared" si="811"/>
        <v>0</v>
      </c>
      <c r="AU1096" s="114">
        <f t="shared" si="811"/>
        <v>0</v>
      </c>
      <c r="AV1096" s="114">
        <v>0</v>
      </c>
      <c r="AW1096" s="114">
        <v>0</v>
      </c>
      <c r="AX1096" s="114">
        <v>0</v>
      </c>
      <c r="AY1096" s="114">
        <v>0</v>
      </c>
      <c r="AZ1096" s="114">
        <f t="shared" si="805"/>
        <v>0</v>
      </c>
      <c r="BA1096" s="114">
        <f t="shared" si="805"/>
        <v>0</v>
      </c>
    </row>
    <row r="1097" spans="1:53" ht="58.5" hidden="1">
      <c r="B1097" s="73" t="str">
        <f t="shared" si="770"/>
        <v>4818500056005662</v>
      </c>
      <c r="C1097" s="37">
        <v>2023</v>
      </c>
      <c r="D1097" s="37">
        <v>15</v>
      </c>
      <c r="E1097" s="37">
        <v>4</v>
      </c>
      <c r="F1097" s="37">
        <v>8</v>
      </c>
      <c r="G1097" s="37">
        <v>18</v>
      </c>
      <c r="H1097" s="37">
        <v>5000</v>
      </c>
      <c r="I1097" s="37">
        <v>5600</v>
      </c>
      <c r="J1097" s="37">
        <v>566</v>
      </c>
      <c r="K1097" s="112">
        <v>2</v>
      </c>
      <c r="L1097" s="112"/>
      <c r="M1097" s="113" t="s">
        <v>712</v>
      </c>
      <c r="N1097" s="114">
        <f>IFERROR(VLOOKUP($B1097,[5]MEX!$B$51:$S$1084,13,0),0)</f>
        <v>0</v>
      </c>
      <c r="O1097" s="114">
        <f>IFERROR(VLOOKUP($B1097,[5]MEX!$B$51:$S$1084,14,0),0)</f>
        <v>0</v>
      </c>
      <c r="P1097" s="114">
        <f t="shared" si="750"/>
        <v>0</v>
      </c>
      <c r="Q1097" s="158" t="s">
        <v>691</v>
      </c>
      <c r="R1097" s="116">
        <f>IFERROR(VLOOKUP($B1097,[5]MEX!$B$51:$S$1084,17,0),0)</f>
        <v>0</v>
      </c>
      <c r="S1097" s="116">
        <f>IFERROR(VLOOKUP($B1097,[5]MEX!$B$51:$S$1084,18,0),0)</f>
        <v>0</v>
      </c>
      <c r="T1097" s="114">
        <v>0</v>
      </c>
      <c r="U1097" s="114">
        <v>0</v>
      </c>
      <c r="V1097" s="114">
        <v>0</v>
      </c>
      <c r="W1097" s="114">
        <v>0</v>
      </c>
      <c r="X1097" s="114">
        <v>0</v>
      </c>
      <c r="Y1097" s="114">
        <v>0</v>
      </c>
      <c r="Z1097" s="114">
        <v>0</v>
      </c>
      <c r="AA1097" s="114">
        <v>0</v>
      </c>
      <c r="AB1097" s="114">
        <f t="shared" ref="AB1097:AC1100" si="813">N1097+T1097-X1097</f>
        <v>0</v>
      </c>
      <c r="AC1097" s="114">
        <f t="shared" si="813"/>
        <v>0</v>
      </c>
      <c r="AD1097" s="114">
        <f t="shared" si="809"/>
        <v>0</v>
      </c>
      <c r="AE1097" s="114">
        <v>0</v>
      </c>
      <c r="AF1097" s="114">
        <v>0</v>
      </c>
      <c r="AG1097" s="114">
        <f t="shared" si="794"/>
        <v>0</v>
      </c>
      <c r="AH1097" s="114">
        <v>0</v>
      </c>
      <c r="AI1097" s="114">
        <v>0</v>
      </c>
      <c r="AJ1097" s="114">
        <f t="shared" si="795"/>
        <v>0</v>
      </c>
      <c r="AK1097" s="114">
        <v>0</v>
      </c>
      <c r="AL1097" s="114">
        <v>0</v>
      </c>
      <c r="AM1097" s="114">
        <f t="shared" si="796"/>
        <v>0</v>
      </c>
      <c r="AN1097" s="114">
        <v>0</v>
      </c>
      <c r="AO1097" s="114">
        <v>0</v>
      </c>
      <c r="AP1097" s="114">
        <f t="shared" si="807"/>
        <v>0</v>
      </c>
      <c r="AQ1097" s="114">
        <f t="shared" si="782"/>
        <v>0</v>
      </c>
      <c r="AR1097" s="114">
        <f t="shared" si="782"/>
        <v>0</v>
      </c>
      <c r="AS1097" s="114">
        <f t="shared" si="797"/>
        <v>0</v>
      </c>
      <c r="AT1097" s="114">
        <f t="shared" si="811"/>
        <v>0</v>
      </c>
      <c r="AU1097" s="114">
        <f t="shared" si="811"/>
        <v>0</v>
      </c>
      <c r="AV1097" s="114">
        <v>0</v>
      </c>
      <c r="AW1097" s="114">
        <v>0</v>
      </c>
      <c r="AX1097" s="114">
        <v>0</v>
      </c>
      <c r="AY1097" s="114">
        <v>0</v>
      </c>
      <c r="AZ1097" s="114">
        <f t="shared" si="805"/>
        <v>0</v>
      </c>
      <c r="BA1097" s="114">
        <f t="shared" si="805"/>
        <v>0</v>
      </c>
    </row>
    <row r="1098" spans="1:53" ht="29.25" hidden="1">
      <c r="B1098" s="73" t="str">
        <f t="shared" si="770"/>
        <v>4818500056005663</v>
      </c>
      <c r="C1098" s="37">
        <v>2023</v>
      </c>
      <c r="D1098" s="37">
        <v>15</v>
      </c>
      <c r="E1098" s="37">
        <v>4</v>
      </c>
      <c r="F1098" s="37">
        <v>8</v>
      </c>
      <c r="G1098" s="37">
        <v>18</v>
      </c>
      <c r="H1098" s="37">
        <v>5000</v>
      </c>
      <c r="I1098" s="37">
        <v>5600</v>
      </c>
      <c r="J1098" s="37">
        <v>566</v>
      </c>
      <c r="K1098" s="112">
        <v>3</v>
      </c>
      <c r="L1098" s="112"/>
      <c r="M1098" s="113" t="s">
        <v>673</v>
      </c>
      <c r="N1098" s="114">
        <f>IFERROR(VLOOKUP($B1098,[5]MEX!$B$51:$S$1084,13,0),0)</f>
        <v>0</v>
      </c>
      <c r="O1098" s="114">
        <f>IFERROR(VLOOKUP($B1098,[5]MEX!$B$51:$S$1084,14,0),0)</f>
        <v>0</v>
      </c>
      <c r="P1098" s="114">
        <f t="shared" si="750"/>
        <v>0</v>
      </c>
      <c r="Q1098" s="158" t="s">
        <v>60</v>
      </c>
      <c r="R1098" s="116">
        <f>IFERROR(VLOOKUP($B1098,[5]MEX!$B$51:$S$1084,17,0),0)</f>
        <v>0</v>
      </c>
      <c r="S1098" s="116">
        <f>IFERROR(VLOOKUP($B1098,[5]MEX!$B$51:$S$1084,18,0),0)</f>
        <v>0</v>
      </c>
      <c r="T1098" s="114">
        <v>0</v>
      </c>
      <c r="U1098" s="114">
        <v>0</v>
      </c>
      <c r="V1098" s="114">
        <v>0</v>
      </c>
      <c r="W1098" s="114">
        <v>0</v>
      </c>
      <c r="X1098" s="114">
        <v>0</v>
      </c>
      <c r="Y1098" s="114">
        <v>0</v>
      </c>
      <c r="Z1098" s="114">
        <v>0</v>
      </c>
      <c r="AA1098" s="114">
        <v>0</v>
      </c>
      <c r="AB1098" s="114">
        <f t="shared" si="813"/>
        <v>0</v>
      </c>
      <c r="AC1098" s="114">
        <f t="shared" si="813"/>
        <v>0</v>
      </c>
      <c r="AD1098" s="114">
        <f t="shared" si="809"/>
        <v>0</v>
      </c>
      <c r="AE1098" s="114">
        <v>0</v>
      </c>
      <c r="AF1098" s="114">
        <v>0</v>
      </c>
      <c r="AG1098" s="114">
        <f t="shared" si="794"/>
        <v>0</v>
      </c>
      <c r="AH1098" s="114">
        <v>0</v>
      </c>
      <c r="AI1098" s="114">
        <v>0</v>
      </c>
      <c r="AJ1098" s="114">
        <f t="shared" si="795"/>
        <v>0</v>
      </c>
      <c r="AK1098" s="114">
        <v>0</v>
      </c>
      <c r="AL1098" s="114">
        <v>0</v>
      </c>
      <c r="AM1098" s="114">
        <f t="shared" si="796"/>
        <v>0</v>
      </c>
      <c r="AN1098" s="114">
        <v>0</v>
      </c>
      <c r="AO1098" s="114">
        <v>0</v>
      </c>
      <c r="AP1098" s="114">
        <f t="shared" si="807"/>
        <v>0</v>
      </c>
      <c r="AQ1098" s="114">
        <f t="shared" si="782"/>
        <v>0</v>
      </c>
      <c r="AR1098" s="114">
        <f t="shared" si="782"/>
        <v>0</v>
      </c>
      <c r="AS1098" s="114">
        <f t="shared" si="797"/>
        <v>0</v>
      </c>
      <c r="AT1098" s="114">
        <f t="shared" si="811"/>
        <v>0</v>
      </c>
      <c r="AU1098" s="114">
        <f t="shared" si="811"/>
        <v>0</v>
      </c>
      <c r="AV1098" s="114">
        <v>0</v>
      </c>
      <c r="AW1098" s="114">
        <v>0</v>
      </c>
      <c r="AX1098" s="114">
        <v>0</v>
      </c>
      <c r="AY1098" s="114">
        <v>0</v>
      </c>
      <c r="AZ1098" s="114">
        <f t="shared" si="805"/>
        <v>0</v>
      </c>
      <c r="BA1098" s="114">
        <f t="shared" si="805"/>
        <v>0</v>
      </c>
    </row>
    <row r="1099" spans="1:53" ht="29.25" hidden="1">
      <c r="B1099" s="73" t="str">
        <f t="shared" si="770"/>
        <v>4818500056005664</v>
      </c>
      <c r="C1099" s="37">
        <v>2023</v>
      </c>
      <c r="D1099" s="37">
        <v>15</v>
      </c>
      <c r="E1099" s="37">
        <v>4</v>
      </c>
      <c r="F1099" s="37">
        <v>8</v>
      </c>
      <c r="G1099" s="37">
        <v>18</v>
      </c>
      <c r="H1099" s="37">
        <v>5000</v>
      </c>
      <c r="I1099" s="37">
        <v>5600</v>
      </c>
      <c r="J1099" s="37">
        <v>566</v>
      </c>
      <c r="K1099" s="112">
        <v>4</v>
      </c>
      <c r="L1099" s="112"/>
      <c r="M1099" s="113" t="s">
        <v>713</v>
      </c>
      <c r="N1099" s="114">
        <f>IFERROR(VLOOKUP($B1099,[5]MEX!$B$51:$S$1084,13,0),0)</f>
        <v>0</v>
      </c>
      <c r="O1099" s="114">
        <f>IFERROR(VLOOKUP($B1099,[5]MEX!$B$51:$S$1084,14,0),0)</f>
        <v>0</v>
      </c>
      <c r="P1099" s="114">
        <f t="shared" si="750"/>
        <v>0</v>
      </c>
      <c r="Q1099" s="158" t="s">
        <v>60</v>
      </c>
      <c r="R1099" s="116">
        <f>IFERROR(VLOOKUP($B1099,[5]MEX!$B$51:$S$1084,17,0),0)</f>
        <v>0</v>
      </c>
      <c r="S1099" s="116">
        <f>IFERROR(VLOOKUP($B1099,[5]MEX!$B$51:$S$1084,18,0),0)</f>
        <v>0</v>
      </c>
      <c r="T1099" s="114">
        <v>0</v>
      </c>
      <c r="U1099" s="114">
        <v>0</v>
      </c>
      <c r="V1099" s="114">
        <v>0</v>
      </c>
      <c r="W1099" s="114">
        <v>0</v>
      </c>
      <c r="X1099" s="114">
        <v>0</v>
      </c>
      <c r="Y1099" s="114">
        <v>0</v>
      </c>
      <c r="Z1099" s="114">
        <v>0</v>
      </c>
      <c r="AA1099" s="114">
        <v>0</v>
      </c>
      <c r="AB1099" s="114">
        <f t="shared" si="813"/>
        <v>0</v>
      </c>
      <c r="AC1099" s="114">
        <f t="shared" si="813"/>
        <v>0</v>
      </c>
      <c r="AD1099" s="114">
        <f t="shared" si="809"/>
        <v>0</v>
      </c>
      <c r="AE1099" s="114">
        <v>0</v>
      </c>
      <c r="AF1099" s="114">
        <v>0</v>
      </c>
      <c r="AG1099" s="114">
        <f t="shared" si="794"/>
        <v>0</v>
      </c>
      <c r="AH1099" s="114">
        <v>0</v>
      </c>
      <c r="AI1099" s="114">
        <v>0</v>
      </c>
      <c r="AJ1099" s="114">
        <f t="shared" si="795"/>
        <v>0</v>
      </c>
      <c r="AK1099" s="114">
        <v>0</v>
      </c>
      <c r="AL1099" s="114">
        <v>0</v>
      </c>
      <c r="AM1099" s="114">
        <f t="shared" si="796"/>
        <v>0</v>
      </c>
      <c r="AN1099" s="114">
        <v>0</v>
      </c>
      <c r="AO1099" s="114">
        <v>0</v>
      </c>
      <c r="AP1099" s="114">
        <f t="shared" si="807"/>
        <v>0</v>
      </c>
      <c r="AQ1099" s="114">
        <f t="shared" si="782"/>
        <v>0</v>
      </c>
      <c r="AR1099" s="114">
        <f t="shared" si="782"/>
        <v>0</v>
      </c>
      <c r="AS1099" s="114">
        <f t="shared" si="797"/>
        <v>0</v>
      </c>
      <c r="AT1099" s="114">
        <f t="shared" si="811"/>
        <v>0</v>
      </c>
      <c r="AU1099" s="114">
        <f t="shared" si="811"/>
        <v>0</v>
      </c>
      <c r="AV1099" s="114">
        <v>0</v>
      </c>
      <c r="AW1099" s="114">
        <v>0</v>
      </c>
      <c r="AX1099" s="114">
        <v>0</v>
      </c>
      <c r="AY1099" s="114">
        <v>0</v>
      </c>
      <c r="AZ1099" s="114">
        <f t="shared" si="805"/>
        <v>0</v>
      </c>
      <c r="BA1099" s="114">
        <f t="shared" si="805"/>
        <v>0</v>
      </c>
    </row>
    <row r="1100" spans="1:53" ht="30" hidden="1" thickBot="1">
      <c r="A1100" s="4"/>
      <c r="B1100" s="73" t="str">
        <f>+CONCATENATE(E1100,F1100,G1100,H1100,I1100,J1100,K1100,L1100)</f>
        <v>4818500056005665</v>
      </c>
      <c r="C1100" s="49">
        <v>2023</v>
      </c>
      <c r="D1100" s="49">
        <v>15</v>
      </c>
      <c r="E1100" s="49">
        <v>4</v>
      </c>
      <c r="F1100" s="49">
        <v>8</v>
      </c>
      <c r="G1100" s="49">
        <v>18</v>
      </c>
      <c r="H1100" s="49">
        <v>5000</v>
      </c>
      <c r="I1100" s="49">
        <v>5600</v>
      </c>
      <c r="J1100" s="49">
        <v>566</v>
      </c>
      <c r="K1100" s="217">
        <v>5</v>
      </c>
      <c r="L1100" s="217"/>
      <c r="M1100" s="218" t="s">
        <v>714</v>
      </c>
      <c r="N1100" s="219">
        <f>IFERROR(VLOOKUP($B1100,[5]MEX!$B$51:$S$1084,13,0),0)</f>
        <v>0</v>
      </c>
      <c r="O1100" s="219">
        <f>IFERROR(VLOOKUP($B1100,[5]MEX!$B$51:$S$1084,14,0),0)</f>
        <v>0</v>
      </c>
      <c r="P1100" s="219">
        <f>+O1100+N1100</f>
        <v>0</v>
      </c>
      <c r="Q1100" s="220" t="s">
        <v>60</v>
      </c>
      <c r="R1100" s="221">
        <f>IFERROR(VLOOKUP($B1100,[5]MEX!$B$51:$S$1084,17,0),0)</f>
        <v>0</v>
      </c>
      <c r="S1100" s="221">
        <f>IFERROR(VLOOKUP($B1100,[5]MEX!$B$51:$S$1084,18,0),0)</f>
        <v>0</v>
      </c>
      <c r="T1100" s="219">
        <v>0</v>
      </c>
      <c r="U1100" s="219">
        <v>0</v>
      </c>
      <c r="V1100" s="219">
        <v>0</v>
      </c>
      <c r="W1100" s="219">
        <v>0</v>
      </c>
      <c r="X1100" s="219">
        <v>0</v>
      </c>
      <c r="Y1100" s="219">
        <v>0</v>
      </c>
      <c r="Z1100" s="219">
        <v>0</v>
      </c>
      <c r="AA1100" s="219">
        <v>0</v>
      </c>
      <c r="AB1100" s="219">
        <f t="shared" si="813"/>
        <v>0</v>
      </c>
      <c r="AC1100" s="219">
        <f t="shared" si="813"/>
        <v>0</v>
      </c>
      <c r="AD1100" s="219">
        <f t="shared" si="809"/>
        <v>0</v>
      </c>
      <c r="AE1100" s="219">
        <v>0</v>
      </c>
      <c r="AF1100" s="219">
        <v>0</v>
      </c>
      <c r="AG1100" s="219">
        <f t="shared" si="794"/>
        <v>0</v>
      </c>
      <c r="AH1100" s="219">
        <v>0</v>
      </c>
      <c r="AI1100" s="219">
        <v>0</v>
      </c>
      <c r="AJ1100" s="219">
        <f>+AI1100+AH1100</f>
        <v>0</v>
      </c>
      <c r="AK1100" s="219">
        <v>0</v>
      </c>
      <c r="AL1100" s="219">
        <v>0</v>
      </c>
      <c r="AM1100" s="219">
        <f>+AL1100+AK1100</f>
        <v>0</v>
      </c>
      <c r="AN1100" s="219">
        <v>0</v>
      </c>
      <c r="AO1100" s="219">
        <v>0</v>
      </c>
      <c r="AP1100" s="219">
        <f>+AO1100+AN1100</f>
        <v>0</v>
      </c>
      <c r="AQ1100" s="219">
        <f t="shared" si="782"/>
        <v>0</v>
      </c>
      <c r="AR1100" s="219">
        <f t="shared" si="782"/>
        <v>0</v>
      </c>
      <c r="AS1100" s="219">
        <f>+AR1100+AQ1100</f>
        <v>0</v>
      </c>
      <c r="AT1100" s="219">
        <f>R1100+V1100-Z1100</f>
        <v>0</v>
      </c>
      <c r="AU1100" s="219">
        <f t="shared" si="811"/>
        <v>0</v>
      </c>
      <c r="AV1100" s="219">
        <v>0</v>
      </c>
      <c r="AW1100" s="219">
        <v>0</v>
      </c>
      <c r="AX1100" s="219">
        <v>0</v>
      </c>
      <c r="AY1100" s="219">
        <v>0</v>
      </c>
      <c r="AZ1100" s="219">
        <f>AT1100-AV1100-AX1100</f>
        <v>0</v>
      </c>
      <c r="BA1100" s="219">
        <f>AU1100-AW1100-AY1100</f>
        <v>0</v>
      </c>
    </row>
    <row r="1101" spans="1:53" ht="36.75" customHeight="1">
      <c r="B1101" s="54"/>
      <c r="C1101" s="56"/>
      <c r="D1101" s="56"/>
      <c r="E1101" s="56"/>
      <c r="F1101" s="56"/>
      <c r="G1101" s="56"/>
      <c r="H1101" s="56"/>
      <c r="I1101" s="56"/>
      <c r="J1101" s="56"/>
      <c r="K1101" s="56"/>
      <c r="L1101" s="56"/>
      <c r="M1101" s="56"/>
      <c r="N1101" s="56"/>
      <c r="O1101" s="56"/>
      <c r="P1101" s="56"/>
      <c r="Q1101" s="59"/>
      <c r="R1101" s="57"/>
      <c r="S1101" s="57"/>
    </row>
    <row r="1102" spans="1:53" ht="36.75" customHeight="1">
      <c r="B1102" s="54"/>
      <c r="C1102" s="56"/>
      <c r="D1102" s="56"/>
      <c r="E1102" s="56"/>
      <c r="F1102" s="56"/>
      <c r="G1102" s="56"/>
      <c r="H1102" s="56"/>
      <c r="I1102" s="56"/>
      <c r="J1102" s="56"/>
      <c r="K1102" s="56"/>
      <c r="L1102" s="56"/>
      <c r="M1102" s="56"/>
      <c r="N1102" s="56"/>
      <c r="O1102" s="56"/>
      <c r="P1102" s="56"/>
      <c r="Q1102" s="59"/>
      <c r="R1102" s="57"/>
      <c r="S1102" s="57"/>
    </row>
    <row r="1103" spans="1:53" ht="36.75" customHeight="1">
      <c r="B1103" s="54"/>
      <c r="C1103" s="56"/>
      <c r="D1103" s="56"/>
      <c r="E1103" s="56"/>
      <c r="F1103" s="56"/>
      <c r="G1103" s="56"/>
      <c r="H1103" s="56"/>
      <c r="I1103" s="56"/>
      <c r="J1103" s="56"/>
      <c r="K1103" s="56"/>
      <c r="L1103" s="56"/>
      <c r="M1103" s="56"/>
      <c r="N1103" s="56"/>
      <c r="O1103" s="56"/>
      <c r="P1103" s="56"/>
      <c r="Q1103" s="59"/>
      <c r="R1103" s="57"/>
      <c r="S1103" s="57"/>
    </row>
    <row r="1104" spans="1:53" ht="36.75" customHeight="1">
      <c r="B1104" s="54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  <c r="Q1104" s="59"/>
      <c r="R1104" s="57"/>
      <c r="S1104" s="57"/>
    </row>
    <row r="1105" spans="2:19" ht="36.75" customHeight="1">
      <c r="B1105" s="54"/>
      <c r="C1105" s="56"/>
      <c r="D1105" s="56"/>
      <c r="E1105" s="56"/>
      <c r="F1105" s="56"/>
      <c r="G1105" s="56"/>
      <c r="H1105" s="56"/>
      <c r="I1105" s="56"/>
      <c r="J1105" s="56"/>
      <c r="K1105" s="56"/>
      <c r="L1105" s="56"/>
      <c r="M1105" s="56"/>
      <c r="N1105" s="56"/>
      <c r="O1105" s="56"/>
      <c r="P1105" s="56"/>
      <c r="Q1105" s="59"/>
      <c r="R1105" s="57"/>
      <c r="S1105" s="57"/>
    </row>
    <row r="1106" spans="2:19" ht="36.75" customHeight="1">
      <c r="B1106" s="54"/>
      <c r="C1106" s="56"/>
      <c r="D1106" s="56"/>
      <c r="E1106" s="56"/>
      <c r="F1106" s="56"/>
      <c r="G1106" s="56"/>
      <c r="H1106" s="56"/>
      <c r="I1106" s="56"/>
      <c r="J1106" s="56"/>
      <c r="K1106" s="56"/>
      <c r="L1106" s="56"/>
      <c r="M1106" s="56"/>
      <c r="N1106" s="56"/>
      <c r="O1106" s="56"/>
      <c r="P1106" s="56"/>
      <c r="Q1106" s="59"/>
      <c r="R1106" s="57"/>
      <c r="S1106" s="57"/>
    </row>
    <row r="1107" spans="2:19" ht="36.75" customHeight="1">
      <c r="B1107" s="54"/>
      <c r="C1107" s="56"/>
      <c r="D1107" s="56"/>
      <c r="E1107" s="56"/>
      <c r="F1107" s="56"/>
      <c r="G1107" s="56"/>
      <c r="H1107" s="56"/>
      <c r="I1107" s="56"/>
      <c r="J1107" s="56"/>
      <c r="K1107" s="56"/>
      <c r="L1107" s="56"/>
      <c r="M1107" s="56"/>
      <c r="N1107" s="56"/>
      <c r="O1107" s="56"/>
      <c r="P1107" s="56"/>
      <c r="Q1107" s="59"/>
      <c r="R1107" s="57"/>
      <c r="S1107" s="57"/>
    </row>
    <row r="1108" spans="2:19" ht="36.75" customHeight="1">
      <c r="B1108" s="54"/>
      <c r="C1108" s="56"/>
      <c r="D1108" s="56"/>
      <c r="E1108" s="56"/>
      <c r="F1108" s="56"/>
      <c r="G1108" s="56"/>
      <c r="H1108" s="56"/>
      <c r="I1108" s="56"/>
      <c r="J1108" s="56"/>
      <c r="K1108" s="56"/>
      <c r="L1108" s="56"/>
      <c r="M1108" s="56"/>
      <c r="N1108" s="56"/>
      <c r="O1108" s="56"/>
      <c r="P1108" s="56"/>
      <c r="Q1108" s="59"/>
      <c r="R1108" s="57"/>
      <c r="S1108" s="57"/>
    </row>
    <row r="1109" spans="2:19" ht="36.75" customHeight="1">
      <c r="B1109" s="54"/>
      <c r="C1109" s="56"/>
      <c r="D1109" s="56"/>
      <c r="E1109" s="56"/>
      <c r="F1109" s="56"/>
      <c r="G1109" s="56"/>
      <c r="H1109" s="56"/>
      <c r="I1109" s="56"/>
      <c r="J1109" s="56"/>
      <c r="K1109" s="56"/>
      <c r="L1109" s="56"/>
      <c r="M1109" s="56"/>
      <c r="N1109" s="56"/>
      <c r="O1109" s="56"/>
      <c r="P1109" s="56"/>
      <c r="Q1109" s="59"/>
      <c r="R1109" s="57"/>
      <c r="S1109" s="57"/>
    </row>
    <row r="1110" spans="2:19" ht="36.75" customHeight="1">
      <c r="B1110" s="54"/>
      <c r="C1110" s="56"/>
      <c r="D1110" s="56"/>
      <c r="E1110" s="56"/>
      <c r="F1110" s="56"/>
      <c r="G1110" s="56"/>
      <c r="H1110" s="56"/>
      <c r="I1110" s="56"/>
      <c r="J1110" s="56"/>
      <c r="K1110" s="56"/>
      <c r="L1110" s="56"/>
      <c r="M1110" s="56"/>
      <c r="N1110" s="56"/>
      <c r="O1110" s="56"/>
      <c r="P1110" s="56"/>
      <c r="Q1110" s="59"/>
      <c r="R1110" s="57"/>
      <c r="S1110" s="57"/>
    </row>
    <row r="1111" spans="2:19" ht="36.75" customHeight="1">
      <c r="B1111" s="54"/>
      <c r="C1111" s="56"/>
      <c r="D1111" s="56"/>
      <c r="E1111" s="56"/>
      <c r="F1111" s="56"/>
      <c r="G1111" s="56"/>
      <c r="H1111" s="56"/>
      <c r="I1111" s="56"/>
      <c r="J1111" s="56"/>
      <c r="K1111" s="56"/>
      <c r="L1111" s="56"/>
      <c r="M1111" s="56"/>
      <c r="N1111" s="56"/>
      <c r="O1111" s="56"/>
      <c r="P1111" s="56"/>
      <c r="Q1111" s="59"/>
      <c r="R1111" s="57"/>
      <c r="S1111" s="57"/>
    </row>
    <row r="1112" spans="2:19" ht="36.75" customHeight="1">
      <c r="B1112" s="54"/>
      <c r="C1112" s="56"/>
      <c r="D1112" s="56"/>
      <c r="E1112" s="56"/>
      <c r="F1112" s="56"/>
      <c r="G1112" s="56"/>
      <c r="H1112" s="56"/>
      <c r="I1112" s="56"/>
      <c r="J1112" s="56"/>
      <c r="K1112" s="56"/>
      <c r="L1112" s="56"/>
      <c r="M1112" s="56"/>
      <c r="N1112" s="56"/>
      <c r="O1112" s="56"/>
      <c r="P1112" s="56"/>
      <c r="Q1112" s="59"/>
      <c r="R1112" s="57"/>
      <c r="S1112" s="57"/>
    </row>
    <row r="1113" spans="2:19" ht="36.75" customHeight="1">
      <c r="B1113" s="54"/>
      <c r="C1113" s="56"/>
      <c r="D1113" s="56"/>
      <c r="E1113" s="56"/>
      <c r="F1113" s="56"/>
      <c r="G1113" s="56"/>
      <c r="H1113" s="56"/>
      <c r="I1113" s="56"/>
      <c r="J1113" s="56"/>
      <c r="K1113" s="56"/>
      <c r="L1113" s="56"/>
      <c r="M1113" s="56"/>
      <c r="N1113" s="56"/>
      <c r="O1113" s="56"/>
      <c r="P1113" s="56"/>
      <c r="Q1113" s="59"/>
      <c r="R1113" s="57"/>
      <c r="S1113" s="57"/>
    </row>
    <row r="1114" spans="2:19" ht="36.75" customHeight="1">
      <c r="B1114" s="54"/>
      <c r="C1114" s="56"/>
      <c r="D1114" s="56"/>
      <c r="E1114" s="56"/>
      <c r="F1114" s="56"/>
      <c r="G1114" s="56"/>
      <c r="H1114" s="56"/>
      <c r="I1114" s="56"/>
      <c r="J1114" s="56"/>
      <c r="K1114" s="56"/>
      <c r="L1114" s="56"/>
      <c r="M1114" s="56"/>
      <c r="N1114" s="56"/>
      <c r="O1114" s="56"/>
      <c r="P1114" s="56"/>
      <c r="Q1114" s="59"/>
      <c r="R1114" s="57"/>
      <c r="S1114" s="57"/>
    </row>
    <row r="1115" spans="2:19" ht="36.75" customHeight="1">
      <c r="B1115" s="54"/>
      <c r="C1115" s="56"/>
      <c r="D1115" s="56"/>
      <c r="E1115" s="56"/>
      <c r="F1115" s="56"/>
      <c r="G1115" s="56"/>
      <c r="H1115" s="56"/>
      <c r="I1115" s="56"/>
      <c r="J1115" s="56"/>
      <c r="K1115" s="56"/>
      <c r="L1115" s="56"/>
      <c r="M1115" s="56"/>
      <c r="N1115" s="56"/>
      <c r="O1115" s="56"/>
      <c r="P1115" s="56"/>
      <c r="Q1115" s="59"/>
      <c r="R1115" s="57"/>
      <c r="S1115" s="57"/>
    </row>
    <row r="1116" spans="2:19" ht="36.75" customHeight="1">
      <c r="B1116" s="54"/>
      <c r="C1116" s="56"/>
      <c r="D1116" s="56"/>
      <c r="E1116" s="56"/>
      <c r="F1116" s="56"/>
      <c r="G1116" s="56"/>
      <c r="H1116" s="56"/>
      <c r="I1116" s="56"/>
      <c r="J1116" s="56"/>
      <c r="K1116" s="56"/>
      <c r="L1116" s="56"/>
      <c r="M1116" s="56"/>
      <c r="N1116" s="56"/>
      <c r="O1116" s="56"/>
      <c r="P1116" s="56"/>
      <c r="Q1116" s="59"/>
      <c r="R1116" s="57"/>
      <c r="S1116" s="57"/>
    </row>
    <row r="1117" spans="2:19" ht="36.75" customHeight="1">
      <c r="B1117" s="54"/>
      <c r="C1117" s="56"/>
      <c r="D1117" s="56"/>
      <c r="E1117" s="56"/>
      <c r="F1117" s="56"/>
      <c r="G1117" s="56"/>
      <c r="H1117" s="56"/>
      <c r="I1117" s="56"/>
      <c r="J1117" s="56"/>
      <c r="K1117" s="56"/>
      <c r="L1117" s="56"/>
      <c r="M1117" s="56"/>
      <c r="N1117" s="56"/>
      <c r="O1117" s="56"/>
      <c r="P1117" s="56"/>
      <c r="Q1117" s="59"/>
      <c r="R1117" s="57"/>
      <c r="S1117" s="57"/>
    </row>
    <row r="1118" spans="2:19" ht="36.75" customHeight="1">
      <c r="B1118" s="54"/>
      <c r="C1118" s="56"/>
      <c r="D1118" s="56"/>
      <c r="E1118" s="56"/>
      <c r="F1118" s="56"/>
      <c r="G1118" s="56"/>
      <c r="H1118" s="56"/>
      <c r="I1118" s="56"/>
      <c r="J1118" s="56"/>
      <c r="K1118" s="56"/>
      <c r="L1118" s="56"/>
      <c r="M1118" s="56"/>
      <c r="N1118" s="56"/>
      <c r="O1118" s="56"/>
      <c r="P1118" s="56"/>
      <c r="Q1118" s="59"/>
      <c r="R1118" s="57"/>
      <c r="S1118" s="57"/>
    </row>
    <row r="1119" spans="2:19" ht="36.75" customHeight="1">
      <c r="B1119" s="54"/>
      <c r="C1119" s="56"/>
      <c r="D1119" s="56"/>
      <c r="E1119" s="56"/>
      <c r="F1119" s="56"/>
      <c r="G1119" s="56"/>
      <c r="H1119" s="56"/>
      <c r="I1119" s="56"/>
      <c r="J1119" s="56"/>
      <c r="K1119" s="56"/>
      <c r="L1119" s="56"/>
      <c r="M1119" s="56"/>
      <c r="N1119" s="56"/>
      <c r="O1119" s="56"/>
      <c r="P1119" s="56"/>
      <c r="Q1119" s="59"/>
      <c r="R1119" s="57"/>
      <c r="S1119" s="57"/>
    </row>
    <row r="1120" spans="2:19" ht="36.75" customHeight="1">
      <c r="B1120" s="54"/>
      <c r="C1120" s="56"/>
      <c r="D1120" s="56"/>
      <c r="E1120" s="56"/>
      <c r="F1120" s="56"/>
      <c r="G1120" s="56"/>
      <c r="H1120" s="56"/>
      <c r="I1120" s="56"/>
      <c r="J1120" s="56"/>
      <c r="K1120" s="56"/>
      <c r="L1120" s="56"/>
      <c r="M1120" s="56"/>
      <c r="N1120" s="56"/>
      <c r="O1120" s="56"/>
      <c r="P1120" s="56"/>
      <c r="Q1120" s="59"/>
      <c r="R1120" s="57"/>
      <c r="S1120" s="57"/>
    </row>
    <row r="1121" spans="2:19" ht="36.75" customHeight="1">
      <c r="B1121" s="54"/>
      <c r="C1121" s="56"/>
      <c r="D1121" s="56"/>
      <c r="E1121" s="56"/>
      <c r="F1121" s="56"/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  <c r="Q1121" s="59"/>
      <c r="R1121" s="57"/>
      <c r="S1121" s="57"/>
    </row>
    <row r="1122" spans="2:19" ht="36.75" customHeight="1">
      <c r="B1122" s="54"/>
      <c r="C1122" s="56"/>
      <c r="D1122" s="56"/>
      <c r="E1122" s="56"/>
      <c r="F1122" s="56"/>
      <c r="G1122" s="56"/>
      <c r="H1122" s="56"/>
      <c r="I1122" s="56"/>
      <c r="J1122" s="56"/>
      <c r="K1122" s="56"/>
      <c r="L1122" s="56"/>
      <c r="M1122" s="56"/>
      <c r="N1122" s="56"/>
      <c r="O1122" s="56"/>
      <c r="P1122" s="56"/>
      <c r="Q1122" s="59"/>
      <c r="R1122" s="57"/>
      <c r="S1122" s="57"/>
    </row>
    <row r="1123" spans="2:19" ht="36.75" customHeight="1">
      <c r="B1123" s="54"/>
      <c r="C1123" s="56"/>
      <c r="D1123" s="56"/>
      <c r="E1123" s="56"/>
      <c r="F1123" s="56"/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  <c r="Q1123" s="59"/>
      <c r="R1123" s="57"/>
      <c r="S1123" s="57"/>
    </row>
    <row r="1124" spans="2:19" ht="36.75" customHeight="1">
      <c r="B1124" s="54"/>
      <c r="C1124" s="56"/>
      <c r="D1124" s="56"/>
      <c r="E1124" s="56"/>
      <c r="F1124" s="56"/>
      <c r="G1124" s="56"/>
      <c r="H1124" s="56"/>
      <c r="I1124" s="56"/>
      <c r="J1124" s="56"/>
      <c r="K1124" s="56"/>
      <c r="L1124" s="56"/>
      <c r="M1124" s="56"/>
      <c r="N1124" s="56"/>
      <c r="O1124" s="56"/>
      <c r="P1124" s="56"/>
      <c r="Q1124" s="59"/>
      <c r="R1124" s="57"/>
      <c r="S1124" s="57"/>
    </row>
    <row r="1125" spans="2:19" ht="36.75" customHeight="1">
      <c r="B1125" s="54"/>
      <c r="C1125" s="56"/>
      <c r="D1125" s="56"/>
      <c r="E1125" s="56"/>
      <c r="F1125" s="56"/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  <c r="Q1125" s="59"/>
      <c r="R1125" s="57"/>
      <c r="S1125" s="57"/>
    </row>
    <row r="1126" spans="2:19" ht="36.75" customHeight="1">
      <c r="B1126" s="54"/>
      <c r="C1126" s="56"/>
      <c r="D1126" s="56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  <c r="O1126" s="56"/>
      <c r="P1126" s="56"/>
      <c r="Q1126" s="59"/>
      <c r="R1126" s="57"/>
      <c r="S1126" s="57"/>
    </row>
    <row r="1127" spans="2:19" ht="36.75" customHeight="1">
      <c r="B1127" s="54"/>
      <c r="C1127" s="56"/>
      <c r="D1127" s="56"/>
      <c r="E1127" s="56"/>
      <c r="F1127" s="56"/>
      <c r="G1127" s="56"/>
      <c r="H1127" s="56"/>
      <c r="I1127" s="56"/>
      <c r="J1127" s="56"/>
      <c r="K1127" s="56"/>
      <c r="L1127" s="56"/>
      <c r="M1127" s="56"/>
      <c r="N1127" s="56"/>
      <c r="O1127" s="56"/>
      <c r="P1127" s="56"/>
      <c r="Q1127" s="59"/>
      <c r="R1127" s="57"/>
      <c r="S1127" s="57"/>
    </row>
    <row r="1128" spans="2:19" ht="36.75" customHeight="1">
      <c r="B1128" s="54"/>
      <c r="C1128" s="56"/>
      <c r="D1128" s="56"/>
      <c r="E1128" s="56"/>
      <c r="F1128" s="56"/>
      <c r="G1128" s="56"/>
      <c r="H1128" s="56"/>
      <c r="I1128" s="56"/>
      <c r="J1128" s="56"/>
      <c r="K1128" s="56"/>
      <c r="L1128" s="56"/>
      <c r="M1128" s="56"/>
      <c r="N1128" s="56"/>
      <c r="O1128" s="56"/>
      <c r="P1128" s="56"/>
      <c r="Q1128" s="59"/>
      <c r="R1128" s="57"/>
      <c r="S1128" s="57"/>
    </row>
    <row r="1129" spans="2:19" ht="36.75" customHeight="1">
      <c r="B1129" s="54"/>
      <c r="C1129" s="56"/>
      <c r="D1129" s="56"/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  <c r="Q1129" s="59"/>
      <c r="R1129" s="57"/>
      <c r="S1129" s="57"/>
    </row>
    <row r="1130" spans="2:19" ht="36.75" customHeight="1">
      <c r="B1130" s="54"/>
      <c r="C1130" s="56"/>
      <c r="D1130" s="56"/>
      <c r="E1130" s="56"/>
      <c r="F1130" s="56"/>
      <c r="G1130" s="56"/>
      <c r="H1130" s="56"/>
      <c r="I1130" s="56"/>
      <c r="J1130" s="56"/>
      <c r="K1130" s="56"/>
      <c r="L1130" s="56"/>
      <c r="M1130" s="56"/>
      <c r="N1130" s="56"/>
      <c r="O1130" s="56"/>
      <c r="P1130" s="56"/>
      <c r="Q1130" s="59"/>
      <c r="R1130" s="57"/>
      <c r="S1130" s="57"/>
    </row>
    <row r="1131" spans="2:19" ht="36.75" customHeight="1">
      <c r="B1131" s="54"/>
      <c r="C1131" s="56"/>
      <c r="D1131" s="56"/>
      <c r="E1131" s="56"/>
      <c r="F1131" s="56"/>
      <c r="G1131" s="56"/>
      <c r="H1131" s="56"/>
      <c r="I1131" s="56"/>
      <c r="J1131" s="56"/>
      <c r="K1131" s="56"/>
      <c r="L1131" s="56"/>
      <c r="M1131" s="56"/>
      <c r="N1131" s="56"/>
      <c r="O1131" s="56"/>
      <c r="P1131" s="56"/>
      <c r="Q1131" s="59"/>
      <c r="R1131" s="57"/>
      <c r="S1131" s="57"/>
    </row>
    <row r="1132" spans="2:19" ht="36.75" customHeight="1">
      <c r="B1132" s="54"/>
      <c r="C1132" s="56"/>
      <c r="D1132" s="56"/>
      <c r="E1132" s="56"/>
      <c r="F1132" s="56"/>
      <c r="G1132" s="56"/>
      <c r="H1132" s="56"/>
      <c r="I1132" s="56"/>
      <c r="J1132" s="56"/>
      <c r="K1132" s="56"/>
      <c r="L1132" s="56"/>
      <c r="M1132" s="56"/>
      <c r="N1132" s="56"/>
      <c r="O1132" s="56"/>
      <c r="P1132" s="56"/>
      <c r="Q1132" s="59"/>
      <c r="R1132" s="57"/>
      <c r="S1132" s="57"/>
    </row>
    <row r="1133" spans="2:19" ht="36.75" customHeight="1">
      <c r="B1133" s="54"/>
      <c r="C1133" s="56"/>
      <c r="D1133" s="56"/>
      <c r="E1133" s="56"/>
      <c r="F1133" s="56"/>
      <c r="G1133" s="56"/>
      <c r="H1133" s="56"/>
      <c r="I1133" s="56"/>
      <c r="J1133" s="56"/>
      <c r="K1133" s="56"/>
      <c r="L1133" s="56"/>
      <c r="M1133" s="56"/>
      <c r="N1133" s="56"/>
      <c r="O1133" s="56"/>
      <c r="P1133" s="56"/>
      <c r="Q1133" s="59"/>
      <c r="R1133" s="57"/>
      <c r="S1133" s="57"/>
    </row>
    <row r="1134" spans="2:19" ht="36.75" customHeight="1">
      <c r="B1134" s="54"/>
      <c r="C1134" s="56"/>
      <c r="D1134" s="56"/>
      <c r="E1134" s="56"/>
      <c r="F1134" s="56"/>
      <c r="G1134" s="56"/>
      <c r="H1134" s="56"/>
      <c r="I1134" s="56"/>
      <c r="J1134" s="56"/>
      <c r="K1134" s="56"/>
      <c r="L1134" s="56"/>
      <c r="M1134" s="56"/>
      <c r="N1134" s="56"/>
      <c r="O1134" s="56"/>
      <c r="P1134" s="56"/>
      <c r="Q1134" s="59"/>
      <c r="R1134" s="57"/>
      <c r="S1134" s="57"/>
    </row>
    <row r="1135" spans="2:19" ht="36.75" customHeight="1">
      <c r="B1135" s="54"/>
      <c r="C1135" s="56"/>
      <c r="D1135" s="56"/>
      <c r="E1135" s="56"/>
      <c r="F1135" s="56"/>
      <c r="G1135" s="56"/>
      <c r="H1135" s="56"/>
      <c r="I1135" s="56"/>
      <c r="J1135" s="56"/>
      <c r="K1135" s="56"/>
      <c r="L1135" s="56"/>
      <c r="M1135" s="56"/>
      <c r="N1135" s="56"/>
      <c r="O1135" s="56"/>
      <c r="P1135" s="56"/>
      <c r="Q1135" s="59"/>
      <c r="R1135" s="57"/>
      <c r="S1135" s="57"/>
    </row>
    <row r="1136" spans="2:19" ht="36.75" customHeight="1">
      <c r="B1136" s="54"/>
      <c r="C1136" s="56"/>
      <c r="D1136" s="56"/>
      <c r="E1136" s="56"/>
      <c r="F1136" s="56"/>
      <c r="G1136" s="56"/>
      <c r="H1136" s="56"/>
      <c r="I1136" s="56"/>
      <c r="J1136" s="56"/>
      <c r="K1136" s="56"/>
      <c r="L1136" s="56"/>
      <c r="M1136" s="56"/>
      <c r="N1136" s="56"/>
      <c r="O1136" s="56"/>
      <c r="P1136" s="56"/>
      <c r="Q1136" s="59"/>
      <c r="R1136" s="57"/>
      <c r="S1136" s="57"/>
    </row>
    <row r="1137" spans="2:19" ht="36.75" customHeight="1">
      <c r="B1137" s="54"/>
      <c r="C1137" s="56"/>
      <c r="D1137" s="56"/>
      <c r="E1137" s="56"/>
      <c r="F1137" s="56"/>
      <c r="G1137" s="56"/>
      <c r="H1137" s="56"/>
      <c r="I1137" s="56"/>
      <c r="J1137" s="56"/>
      <c r="K1137" s="56"/>
      <c r="L1137" s="56"/>
      <c r="M1137" s="56"/>
      <c r="N1137" s="56"/>
      <c r="O1137" s="56"/>
      <c r="P1137" s="56"/>
      <c r="Q1137" s="59"/>
      <c r="R1137" s="57"/>
      <c r="S1137" s="57"/>
    </row>
    <row r="1138" spans="2:19" ht="36.75" customHeight="1">
      <c r="B1138" s="54"/>
      <c r="C1138" s="56"/>
      <c r="D1138" s="56"/>
      <c r="E1138" s="56"/>
      <c r="F1138" s="56"/>
      <c r="G1138" s="56"/>
      <c r="H1138" s="56"/>
      <c r="I1138" s="56"/>
      <c r="J1138" s="56"/>
      <c r="K1138" s="56"/>
      <c r="L1138" s="56"/>
      <c r="M1138" s="56"/>
      <c r="N1138" s="56"/>
      <c r="O1138" s="56"/>
      <c r="P1138" s="56"/>
      <c r="Q1138" s="59"/>
      <c r="R1138" s="57"/>
      <c r="S1138" s="57"/>
    </row>
    <row r="1139" spans="2:19" ht="36.75" customHeight="1">
      <c r="B1139" s="54"/>
      <c r="C1139" s="56"/>
      <c r="D1139" s="56"/>
      <c r="E1139" s="56"/>
      <c r="F1139" s="56"/>
      <c r="G1139" s="56"/>
      <c r="H1139" s="56"/>
      <c r="I1139" s="56"/>
      <c r="J1139" s="56"/>
      <c r="K1139" s="56"/>
      <c r="L1139" s="56"/>
      <c r="M1139" s="56"/>
      <c r="N1139" s="56"/>
      <c r="O1139" s="56"/>
      <c r="P1139" s="56"/>
      <c r="Q1139" s="59"/>
      <c r="R1139" s="57"/>
      <c r="S1139" s="57"/>
    </row>
    <row r="1140" spans="2:19" ht="36.75" customHeight="1">
      <c r="B1140" s="54"/>
      <c r="C1140" s="56"/>
      <c r="D1140" s="56"/>
      <c r="E1140" s="56"/>
      <c r="F1140" s="56"/>
      <c r="G1140" s="56"/>
      <c r="H1140" s="56"/>
      <c r="I1140" s="56"/>
      <c r="J1140" s="56"/>
      <c r="K1140" s="56"/>
      <c r="L1140" s="56"/>
      <c r="M1140" s="56"/>
      <c r="N1140" s="56"/>
      <c r="O1140" s="56"/>
      <c r="P1140" s="56"/>
      <c r="Q1140" s="59"/>
      <c r="R1140" s="57"/>
      <c r="S1140" s="57"/>
    </row>
    <row r="1141" spans="2:19" ht="36.75" customHeight="1">
      <c r="B1141" s="54"/>
      <c r="C1141" s="56"/>
      <c r="D1141" s="56"/>
      <c r="E1141" s="56"/>
      <c r="F1141" s="56"/>
      <c r="G1141" s="56"/>
      <c r="H1141" s="56"/>
      <c r="I1141" s="56"/>
      <c r="J1141" s="56"/>
      <c r="K1141" s="56"/>
      <c r="L1141" s="56"/>
      <c r="M1141" s="56"/>
      <c r="N1141" s="56"/>
      <c r="O1141" s="56"/>
      <c r="P1141" s="56"/>
      <c r="Q1141" s="59"/>
      <c r="R1141" s="57"/>
      <c r="S1141" s="57"/>
    </row>
    <row r="1142" spans="2:19" ht="36.75" customHeight="1">
      <c r="B1142" s="54"/>
      <c r="C1142" s="56"/>
      <c r="D1142" s="56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  <c r="Q1142" s="59"/>
      <c r="R1142" s="57"/>
      <c r="S1142" s="57"/>
    </row>
    <row r="1143" spans="2:19" ht="36.75" customHeight="1">
      <c r="B1143" s="54"/>
      <c r="C1143" s="56"/>
      <c r="D1143" s="56"/>
      <c r="E1143" s="56"/>
      <c r="F1143" s="56"/>
      <c r="G1143" s="56"/>
      <c r="H1143" s="56"/>
      <c r="I1143" s="56"/>
      <c r="J1143" s="56"/>
      <c r="K1143" s="56"/>
      <c r="L1143" s="56"/>
      <c r="M1143" s="56"/>
      <c r="N1143" s="56"/>
      <c r="O1143" s="56"/>
      <c r="P1143" s="56"/>
      <c r="Q1143" s="59"/>
      <c r="R1143" s="57"/>
      <c r="S1143" s="57"/>
    </row>
    <row r="1144" spans="2:19" ht="36.75" customHeight="1">
      <c r="B1144" s="54"/>
      <c r="C1144" s="56"/>
      <c r="D1144" s="56"/>
      <c r="E1144" s="56"/>
      <c r="F1144" s="56"/>
      <c r="G1144" s="56"/>
      <c r="H1144" s="56"/>
      <c r="I1144" s="56"/>
      <c r="J1144" s="56"/>
      <c r="K1144" s="56"/>
      <c r="L1144" s="56"/>
      <c r="M1144" s="56"/>
      <c r="N1144" s="56"/>
      <c r="O1144" s="56"/>
      <c r="P1144" s="56"/>
      <c r="Q1144" s="59"/>
      <c r="R1144" s="57"/>
      <c r="S1144" s="57"/>
    </row>
    <row r="1145" spans="2:19" ht="36.75" customHeight="1">
      <c r="B1145" s="54"/>
      <c r="C1145" s="56"/>
      <c r="D1145" s="56"/>
      <c r="E1145" s="56"/>
      <c r="F1145" s="56"/>
      <c r="G1145" s="56"/>
      <c r="H1145" s="56"/>
      <c r="I1145" s="56"/>
      <c r="J1145" s="56"/>
      <c r="K1145" s="56"/>
      <c r="L1145" s="56"/>
      <c r="M1145" s="56"/>
      <c r="N1145" s="56"/>
      <c r="O1145" s="56"/>
      <c r="P1145" s="56"/>
      <c r="Q1145" s="59"/>
      <c r="R1145" s="57"/>
      <c r="S1145" s="57"/>
    </row>
    <row r="1146" spans="2:19" ht="36.75" customHeight="1">
      <c r="B1146" s="54"/>
      <c r="C1146" s="56"/>
      <c r="D1146" s="56"/>
      <c r="E1146" s="56"/>
      <c r="F1146" s="56"/>
      <c r="G1146" s="56"/>
      <c r="H1146" s="56"/>
      <c r="I1146" s="56"/>
      <c r="J1146" s="56"/>
      <c r="K1146" s="56"/>
      <c r="L1146" s="56"/>
      <c r="M1146" s="56"/>
      <c r="N1146" s="56"/>
      <c r="O1146" s="56"/>
      <c r="P1146" s="56"/>
      <c r="Q1146" s="59"/>
      <c r="R1146" s="57"/>
      <c r="S1146" s="57"/>
    </row>
    <row r="1147" spans="2:19" ht="36.75" customHeight="1">
      <c r="B1147" s="54"/>
      <c r="C1147" s="56"/>
      <c r="D1147" s="56"/>
      <c r="E1147" s="56"/>
      <c r="F1147" s="56"/>
      <c r="G1147" s="56"/>
      <c r="H1147" s="56"/>
      <c r="I1147" s="56"/>
      <c r="J1147" s="56"/>
      <c r="K1147" s="56"/>
      <c r="L1147" s="56"/>
      <c r="M1147" s="56"/>
      <c r="N1147" s="56"/>
      <c r="O1147" s="56"/>
      <c r="P1147" s="56"/>
      <c r="Q1147" s="59"/>
      <c r="R1147" s="57"/>
      <c r="S1147" s="57"/>
    </row>
    <row r="1148" spans="2:19" ht="36.75" customHeight="1">
      <c r="B1148" s="54"/>
      <c r="C1148" s="56"/>
      <c r="D1148" s="56"/>
      <c r="E1148" s="56"/>
      <c r="F1148" s="56"/>
      <c r="G1148" s="56"/>
      <c r="H1148" s="56"/>
      <c r="I1148" s="56"/>
      <c r="J1148" s="56"/>
      <c r="K1148" s="56"/>
      <c r="L1148" s="56"/>
      <c r="M1148" s="56"/>
      <c r="N1148" s="56"/>
      <c r="O1148" s="56"/>
      <c r="P1148" s="56"/>
      <c r="Q1148" s="59"/>
      <c r="R1148" s="57"/>
      <c r="S1148" s="57"/>
    </row>
    <row r="1149" spans="2:19" ht="36.75" customHeight="1">
      <c r="B1149" s="54"/>
      <c r="C1149" s="56"/>
      <c r="D1149" s="56"/>
      <c r="E1149" s="56"/>
      <c r="F1149" s="56"/>
      <c r="G1149" s="56"/>
      <c r="H1149" s="56"/>
      <c r="I1149" s="56"/>
      <c r="J1149" s="56"/>
      <c r="K1149" s="56"/>
      <c r="L1149" s="56"/>
      <c r="M1149" s="56"/>
      <c r="N1149" s="56"/>
      <c r="O1149" s="56"/>
      <c r="P1149" s="56"/>
      <c r="Q1149" s="59"/>
      <c r="R1149" s="57"/>
      <c r="S1149" s="57"/>
    </row>
    <row r="1150" spans="2:19" ht="36.75" customHeight="1">
      <c r="B1150" s="54"/>
      <c r="C1150" s="56"/>
      <c r="D1150" s="56"/>
      <c r="E1150" s="56"/>
      <c r="F1150" s="56"/>
      <c r="G1150" s="56"/>
      <c r="H1150" s="56"/>
      <c r="I1150" s="56"/>
      <c r="J1150" s="56"/>
      <c r="K1150" s="56"/>
      <c r="L1150" s="56"/>
      <c r="M1150" s="56"/>
      <c r="N1150" s="56"/>
      <c r="O1150" s="56"/>
      <c r="P1150" s="56"/>
      <c r="Q1150" s="59"/>
      <c r="R1150" s="57"/>
      <c r="S1150" s="57"/>
    </row>
    <row r="1151" spans="2:19" ht="36.75" customHeight="1">
      <c r="B1151" s="54"/>
      <c r="C1151" s="56"/>
      <c r="D1151" s="56"/>
      <c r="E1151" s="56"/>
      <c r="F1151" s="56"/>
      <c r="G1151" s="56"/>
      <c r="H1151" s="56"/>
      <c r="I1151" s="56"/>
      <c r="J1151" s="56"/>
      <c r="K1151" s="56"/>
      <c r="L1151" s="56"/>
      <c r="M1151" s="56"/>
      <c r="N1151" s="56"/>
      <c r="O1151" s="56"/>
      <c r="P1151" s="56"/>
      <c r="Q1151" s="59"/>
      <c r="R1151" s="57"/>
      <c r="S1151" s="57"/>
    </row>
    <row r="1152" spans="2:19" ht="36.75" customHeight="1">
      <c r="B1152" s="54"/>
      <c r="C1152" s="56"/>
      <c r="D1152" s="56"/>
      <c r="E1152" s="56"/>
      <c r="F1152" s="56"/>
      <c r="G1152" s="56"/>
      <c r="H1152" s="56"/>
      <c r="I1152" s="56"/>
      <c r="J1152" s="56"/>
      <c r="K1152" s="56"/>
      <c r="L1152" s="56"/>
      <c r="M1152" s="56"/>
      <c r="N1152" s="56"/>
      <c r="O1152" s="56"/>
      <c r="P1152" s="56"/>
      <c r="Q1152" s="59"/>
      <c r="R1152" s="57"/>
      <c r="S1152" s="57"/>
    </row>
    <row r="1153" spans="2:19" ht="36.75" customHeight="1">
      <c r="B1153" s="54"/>
      <c r="C1153" s="56"/>
      <c r="D1153" s="56"/>
      <c r="E1153" s="56"/>
      <c r="F1153" s="56"/>
      <c r="G1153" s="56"/>
      <c r="H1153" s="56"/>
      <c r="I1153" s="56"/>
      <c r="J1153" s="56"/>
      <c r="K1153" s="56"/>
      <c r="L1153" s="56"/>
      <c r="M1153" s="56"/>
      <c r="N1153" s="56"/>
      <c r="O1153" s="56"/>
      <c r="P1153" s="56"/>
      <c r="Q1153" s="59"/>
      <c r="R1153" s="57"/>
      <c r="S1153" s="57"/>
    </row>
    <row r="1154" spans="2:19" ht="36.75" customHeight="1">
      <c r="B1154" s="54"/>
      <c r="C1154" s="56"/>
      <c r="D1154" s="56"/>
      <c r="E1154" s="56"/>
      <c r="F1154" s="56"/>
      <c r="G1154" s="56"/>
      <c r="H1154" s="56"/>
      <c r="I1154" s="56"/>
      <c r="J1154" s="56"/>
      <c r="K1154" s="56"/>
      <c r="L1154" s="56"/>
      <c r="M1154" s="56"/>
      <c r="N1154" s="56"/>
      <c r="O1154" s="56"/>
      <c r="P1154" s="56"/>
      <c r="Q1154" s="59"/>
      <c r="R1154" s="57"/>
      <c r="S1154" s="57"/>
    </row>
    <row r="1155" spans="2:19" ht="36.75" customHeight="1">
      <c r="B1155" s="54"/>
      <c r="C1155" s="56"/>
      <c r="D1155" s="56"/>
      <c r="E1155" s="56"/>
      <c r="F1155" s="56"/>
      <c r="G1155" s="56"/>
      <c r="H1155" s="56"/>
      <c r="I1155" s="56"/>
      <c r="J1155" s="56"/>
      <c r="K1155" s="56"/>
      <c r="L1155" s="56"/>
      <c r="M1155" s="56"/>
      <c r="N1155" s="56"/>
      <c r="O1155" s="56"/>
      <c r="P1155" s="56"/>
      <c r="Q1155" s="59"/>
      <c r="R1155" s="57"/>
      <c r="S1155" s="57"/>
    </row>
    <row r="1156" spans="2:19" ht="36.75" customHeight="1">
      <c r="B1156" s="54"/>
      <c r="C1156" s="56"/>
      <c r="D1156" s="56"/>
      <c r="E1156" s="56"/>
      <c r="F1156" s="56"/>
      <c r="G1156" s="56"/>
      <c r="H1156" s="56"/>
      <c r="I1156" s="56"/>
      <c r="J1156" s="56"/>
      <c r="K1156" s="56"/>
      <c r="L1156" s="56"/>
      <c r="M1156" s="56"/>
      <c r="N1156" s="56"/>
      <c r="O1156" s="56"/>
      <c r="P1156" s="56"/>
      <c r="Q1156" s="59"/>
      <c r="R1156" s="57"/>
      <c r="S1156" s="57"/>
    </row>
    <row r="1157" spans="2:19" ht="36.75" customHeight="1">
      <c r="B1157" s="54"/>
      <c r="C1157" s="56"/>
      <c r="D1157" s="56"/>
      <c r="E1157" s="56"/>
      <c r="F1157" s="56"/>
      <c r="G1157" s="56"/>
      <c r="H1157" s="56"/>
      <c r="I1157" s="56"/>
      <c r="J1157" s="56"/>
      <c r="K1157" s="56"/>
      <c r="L1157" s="56"/>
      <c r="M1157" s="56"/>
      <c r="N1157" s="56"/>
      <c r="O1157" s="56"/>
      <c r="P1157" s="56"/>
      <c r="Q1157" s="59"/>
      <c r="R1157" s="57"/>
      <c r="S1157" s="57"/>
    </row>
    <row r="1158" spans="2:19" ht="36.75" customHeight="1">
      <c r="B1158" s="54"/>
      <c r="C1158" s="56"/>
      <c r="D1158" s="56"/>
      <c r="E1158" s="56"/>
      <c r="F1158" s="56"/>
      <c r="G1158" s="56"/>
      <c r="H1158" s="56"/>
      <c r="I1158" s="56"/>
      <c r="J1158" s="56"/>
      <c r="K1158" s="56"/>
      <c r="L1158" s="56"/>
      <c r="M1158" s="56"/>
      <c r="N1158" s="56"/>
      <c r="O1158" s="56"/>
      <c r="P1158" s="56"/>
      <c r="Q1158" s="59"/>
      <c r="R1158" s="57"/>
      <c r="S1158" s="57"/>
    </row>
    <row r="1159" spans="2:19" ht="36.75" customHeight="1">
      <c r="B1159" s="54"/>
      <c r="C1159" s="56"/>
      <c r="D1159" s="56"/>
      <c r="E1159" s="56"/>
      <c r="F1159" s="56"/>
      <c r="G1159" s="56"/>
      <c r="H1159" s="56"/>
      <c r="I1159" s="56"/>
      <c r="J1159" s="56"/>
      <c r="K1159" s="56"/>
      <c r="L1159" s="56"/>
      <c r="M1159" s="56"/>
      <c r="N1159" s="56"/>
      <c r="O1159" s="56"/>
      <c r="P1159" s="56"/>
      <c r="Q1159" s="59"/>
      <c r="R1159" s="57"/>
      <c r="S1159" s="57"/>
    </row>
    <row r="1160" spans="2:19" ht="36.75" customHeight="1">
      <c r="B1160" s="54"/>
      <c r="C1160" s="56"/>
      <c r="D1160" s="56"/>
      <c r="E1160" s="56"/>
      <c r="F1160" s="56"/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  <c r="Q1160" s="59"/>
      <c r="R1160" s="57"/>
      <c r="S1160" s="57"/>
    </row>
    <row r="1161" spans="2:19" ht="36.75" customHeight="1">
      <c r="B1161" s="54"/>
      <c r="C1161" s="56"/>
      <c r="D1161" s="56"/>
      <c r="E1161" s="56"/>
      <c r="F1161" s="56"/>
      <c r="G1161" s="56"/>
      <c r="H1161" s="56"/>
      <c r="I1161" s="56"/>
      <c r="J1161" s="56"/>
      <c r="K1161" s="56"/>
      <c r="L1161" s="56"/>
      <c r="M1161" s="56"/>
      <c r="N1161" s="56"/>
      <c r="O1161" s="56"/>
      <c r="P1161" s="56"/>
      <c r="Q1161" s="59"/>
      <c r="R1161" s="57"/>
      <c r="S1161" s="57"/>
    </row>
    <row r="1162" spans="2:19" ht="36.75" customHeight="1">
      <c r="B1162" s="54"/>
      <c r="C1162" s="56"/>
      <c r="D1162" s="56"/>
      <c r="E1162" s="56"/>
      <c r="F1162" s="56"/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  <c r="Q1162" s="59"/>
      <c r="R1162" s="57"/>
      <c r="S1162" s="57"/>
    </row>
    <row r="1163" spans="2:19" ht="36.75" customHeight="1">
      <c r="B1163" s="54"/>
      <c r="C1163" s="56"/>
      <c r="D1163" s="56"/>
      <c r="E1163" s="56"/>
      <c r="F1163" s="56"/>
      <c r="G1163" s="56"/>
      <c r="H1163" s="56"/>
      <c r="I1163" s="56"/>
      <c r="J1163" s="56"/>
      <c r="K1163" s="56"/>
      <c r="L1163" s="56"/>
      <c r="M1163" s="56"/>
      <c r="N1163" s="56"/>
      <c r="O1163" s="56"/>
      <c r="P1163" s="56"/>
      <c r="Q1163" s="59"/>
      <c r="R1163" s="57"/>
      <c r="S1163" s="57"/>
    </row>
    <row r="1164" spans="2:19" ht="36.75" customHeight="1">
      <c r="B1164" s="54"/>
      <c r="C1164" s="56"/>
      <c r="D1164" s="56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9"/>
      <c r="R1164" s="57"/>
      <c r="S1164" s="57"/>
    </row>
    <row r="1165" spans="2:19" ht="36.75" customHeight="1">
      <c r="B1165" s="54"/>
      <c r="C1165" s="56"/>
      <c r="D1165" s="56"/>
      <c r="E1165" s="56"/>
      <c r="F1165" s="56"/>
      <c r="G1165" s="56"/>
      <c r="H1165" s="56"/>
      <c r="I1165" s="56"/>
      <c r="J1165" s="56"/>
      <c r="K1165" s="56"/>
      <c r="L1165" s="56"/>
      <c r="M1165" s="56"/>
      <c r="N1165" s="56"/>
      <c r="O1165" s="56"/>
      <c r="P1165" s="56"/>
      <c r="Q1165" s="59"/>
      <c r="R1165" s="57"/>
      <c r="S1165" s="57"/>
    </row>
    <row r="1166" spans="2:19" ht="36.75" customHeight="1">
      <c r="B1166" s="54"/>
      <c r="C1166" s="56"/>
      <c r="D1166" s="56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  <c r="Q1166" s="59"/>
      <c r="R1166" s="57"/>
      <c r="S1166" s="57"/>
    </row>
    <row r="1167" spans="2:19" ht="36.75" customHeight="1">
      <c r="B1167" s="54"/>
      <c r="C1167" s="56"/>
      <c r="D1167" s="56"/>
      <c r="E1167" s="56"/>
      <c r="F1167" s="56"/>
      <c r="G1167" s="56"/>
      <c r="H1167" s="56"/>
      <c r="I1167" s="56"/>
      <c r="J1167" s="56"/>
      <c r="K1167" s="56"/>
      <c r="L1167" s="56"/>
      <c r="M1167" s="56"/>
      <c r="N1167" s="56"/>
      <c r="O1167" s="56"/>
      <c r="P1167" s="56"/>
      <c r="Q1167" s="59"/>
      <c r="R1167" s="57"/>
      <c r="S1167" s="57"/>
    </row>
    <row r="1168" spans="2:19" ht="36.75" customHeight="1">
      <c r="B1168" s="54"/>
      <c r="C1168" s="56"/>
      <c r="D1168" s="56"/>
      <c r="E1168" s="56"/>
      <c r="F1168" s="56"/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  <c r="Q1168" s="59"/>
      <c r="R1168" s="57"/>
      <c r="S1168" s="57"/>
    </row>
    <row r="1169" spans="2:19" ht="36.75" customHeight="1">
      <c r="B1169" s="54"/>
      <c r="C1169" s="56"/>
      <c r="D1169" s="56"/>
      <c r="E1169" s="56"/>
      <c r="F1169" s="56"/>
      <c r="G1169" s="56"/>
      <c r="H1169" s="56"/>
      <c r="I1169" s="56"/>
      <c r="J1169" s="56"/>
      <c r="K1169" s="56"/>
      <c r="L1169" s="56"/>
      <c r="M1169" s="56"/>
      <c r="N1169" s="56"/>
      <c r="O1169" s="56"/>
      <c r="P1169" s="56"/>
      <c r="Q1169" s="59"/>
      <c r="R1169" s="57"/>
      <c r="S1169" s="57"/>
    </row>
    <row r="1170" spans="2:19" ht="36.75" customHeight="1">
      <c r="B1170" s="54"/>
      <c r="C1170" s="56"/>
      <c r="D1170" s="56"/>
      <c r="E1170" s="56"/>
      <c r="F1170" s="56"/>
      <c r="G1170" s="56"/>
      <c r="H1170" s="56"/>
      <c r="I1170" s="56"/>
      <c r="J1170" s="56"/>
      <c r="K1170" s="56"/>
      <c r="L1170" s="56"/>
      <c r="M1170" s="56"/>
      <c r="N1170" s="56"/>
      <c r="O1170" s="56"/>
      <c r="P1170" s="56"/>
      <c r="Q1170" s="59"/>
      <c r="R1170" s="57"/>
      <c r="S1170" s="57"/>
    </row>
    <row r="1171" spans="2:19" ht="36.75" customHeight="1">
      <c r="B1171" s="54"/>
      <c r="C1171" s="56"/>
      <c r="D1171" s="56"/>
      <c r="E1171" s="56"/>
      <c r="F1171" s="56"/>
      <c r="G1171" s="56"/>
      <c r="H1171" s="56"/>
      <c r="I1171" s="56"/>
      <c r="J1171" s="56"/>
      <c r="K1171" s="56"/>
      <c r="L1171" s="56"/>
      <c r="M1171" s="56"/>
      <c r="N1171" s="56"/>
      <c r="O1171" s="56"/>
      <c r="P1171" s="56"/>
      <c r="Q1171" s="59"/>
      <c r="R1171" s="57"/>
      <c r="S1171" s="57"/>
    </row>
    <row r="1172" spans="2:19" ht="36.75" customHeight="1">
      <c r="B1172" s="54"/>
      <c r="C1172" s="56"/>
      <c r="D1172" s="56"/>
      <c r="E1172" s="56"/>
      <c r="F1172" s="56"/>
      <c r="G1172" s="56"/>
      <c r="H1172" s="56"/>
      <c r="I1172" s="56"/>
      <c r="J1172" s="56"/>
      <c r="K1172" s="56"/>
      <c r="L1172" s="56"/>
      <c r="M1172" s="56"/>
      <c r="N1172" s="56"/>
      <c r="O1172" s="56"/>
      <c r="P1172" s="56"/>
      <c r="Q1172" s="59"/>
      <c r="R1172" s="57"/>
      <c r="S1172" s="57"/>
    </row>
    <row r="1173" spans="2:19" ht="36.75" customHeight="1">
      <c r="B1173" s="54"/>
      <c r="C1173" s="56"/>
      <c r="D1173" s="56"/>
      <c r="E1173" s="56"/>
      <c r="F1173" s="56"/>
      <c r="G1173" s="56"/>
      <c r="H1173" s="56"/>
      <c r="I1173" s="56"/>
      <c r="J1173" s="56"/>
      <c r="K1173" s="56"/>
      <c r="L1173" s="56"/>
      <c r="M1173" s="56"/>
      <c r="N1173" s="56"/>
      <c r="O1173" s="56"/>
      <c r="P1173" s="56"/>
      <c r="Q1173" s="59"/>
      <c r="R1173" s="57"/>
      <c r="S1173" s="57"/>
    </row>
    <row r="1174" spans="2:19" ht="36.75" customHeight="1">
      <c r="B1174" s="54"/>
      <c r="C1174" s="56"/>
      <c r="D1174" s="56"/>
      <c r="E1174" s="56"/>
      <c r="F1174" s="56"/>
      <c r="G1174" s="56"/>
      <c r="H1174" s="56"/>
      <c r="I1174" s="56"/>
      <c r="J1174" s="56"/>
      <c r="K1174" s="56"/>
      <c r="L1174" s="56"/>
      <c r="M1174" s="56"/>
      <c r="N1174" s="56"/>
      <c r="O1174" s="56"/>
      <c r="P1174" s="56"/>
      <c r="Q1174" s="59"/>
      <c r="R1174" s="57"/>
      <c r="S1174" s="57"/>
    </row>
    <row r="1175" spans="2:19" ht="36.75" customHeight="1">
      <c r="B1175" s="54"/>
      <c r="C1175" s="56"/>
      <c r="D1175" s="56"/>
      <c r="E1175" s="56"/>
      <c r="F1175" s="56"/>
      <c r="G1175" s="56"/>
      <c r="H1175" s="56"/>
      <c r="I1175" s="56"/>
      <c r="J1175" s="56"/>
      <c r="K1175" s="56"/>
      <c r="L1175" s="56"/>
      <c r="M1175" s="56"/>
      <c r="N1175" s="56"/>
      <c r="O1175" s="56"/>
      <c r="P1175" s="56"/>
      <c r="Q1175" s="59"/>
      <c r="R1175" s="57"/>
      <c r="S1175" s="57"/>
    </row>
    <row r="1176" spans="2:19" ht="36.75" customHeight="1">
      <c r="B1176" s="54"/>
      <c r="C1176" s="56"/>
      <c r="D1176" s="56"/>
      <c r="E1176" s="56"/>
      <c r="F1176" s="56"/>
      <c r="G1176" s="56"/>
      <c r="H1176" s="56"/>
      <c r="I1176" s="56"/>
      <c r="J1176" s="56"/>
      <c r="K1176" s="56"/>
      <c r="L1176" s="56"/>
      <c r="M1176" s="56"/>
      <c r="N1176" s="56"/>
      <c r="O1176" s="56"/>
      <c r="P1176" s="56"/>
      <c r="Q1176" s="59"/>
      <c r="R1176" s="57"/>
      <c r="S1176" s="57"/>
    </row>
    <row r="1177" spans="2:19" ht="36.75" customHeight="1">
      <c r="B1177" s="54"/>
      <c r="C1177" s="56"/>
      <c r="D1177" s="56"/>
      <c r="E1177" s="56"/>
      <c r="F1177" s="56"/>
      <c r="G1177" s="56"/>
      <c r="H1177" s="56"/>
      <c r="I1177" s="56"/>
      <c r="J1177" s="56"/>
      <c r="K1177" s="56"/>
      <c r="L1177" s="56"/>
      <c r="M1177" s="56"/>
      <c r="N1177" s="56"/>
      <c r="O1177" s="56"/>
      <c r="P1177" s="56"/>
      <c r="Q1177" s="59"/>
      <c r="R1177" s="57"/>
      <c r="S1177" s="57"/>
    </row>
    <row r="1178" spans="2:19" ht="36.75" customHeight="1">
      <c r="B1178" s="54"/>
      <c r="C1178" s="56"/>
      <c r="D1178" s="56"/>
      <c r="E1178" s="56"/>
      <c r="F1178" s="56"/>
      <c r="G1178" s="56"/>
      <c r="H1178" s="56"/>
      <c r="I1178" s="56"/>
      <c r="J1178" s="56"/>
      <c r="K1178" s="56"/>
      <c r="L1178" s="56"/>
      <c r="M1178" s="56"/>
      <c r="N1178" s="56"/>
      <c r="O1178" s="56"/>
      <c r="P1178" s="56"/>
      <c r="Q1178" s="59"/>
      <c r="R1178" s="57"/>
      <c r="S1178" s="57"/>
    </row>
    <row r="1179" spans="2:19" ht="36.75" customHeight="1">
      <c r="B1179" s="54"/>
      <c r="C1179" s="56"/>
      <c r="D1179" s="56"/>
      <c r="E1179" s="56"/>
      <c r="F1179" s="56"/>
      <c r="G1179" s="56"/>
      <c r="H1179" s="56"/>
      <c r="I1179" s="56"/>
      <c r="J1179" s="56"/>
      <c r="K1179" s="56"/>
      <c r="L1179" s="56"/>
      <c r="M1179" s="56"/>
      <c r="N1179" s="56"/>
      <c r="O1179" s="56"/>
      <c r="P1179" s="56"/>
      <c r="Q1179" s="59"/>
      <c r="R1179" s="57"/>
      <c r="S1179" s="57"/>
    </row>
    <row r="1180" spans="2:19" ht="36.75" customHeight="1">
      <c r="B1180" s="54"/>
      <c r="C1180" s="56"/>
      <c r="D1180" s="56"/>
      <c r="E1180" s="56"/>
      <c r="F1180" s="56"/>
      <c r="G1180" s="56"/>
      <c r="H1180" s="56"/>
      <c r="I1180" s="56"/>
      <c r="J1180" s="56"/>
      <c r="K1180" s="56"/>
      <c r="L1180" s="56"/>
      <c r="M1180" s="56"/>
      <c r="N1180" s="56"/>
      <c r="O1180" s="56"/>
      <c r="P1180" s="56"/>
      <c r="Q1180" s="59"/>
      <c r="R1180" s="57"/>
      <c r="S1180" s="57"/>
    </row>
    <row r="1181" spans="2:19" ht="36.75" customHeight="1">
      <c r="B1181" s="54"/>
      <c r="C1181" s="56"/>
      <c r="D1181" s="56"/>
      <c r="E1181" s="56"/>
      <c r="F1181" s="56"/>
      <c r="G1181" s="56"/>
      <c r="H1181" s="56"/>
      <c r="I1181" s="56"/>
      <c r="J1181" s="56"/>
      <c r="K1181" s="56"/>
      <c r="L1181" s="56"/>
      <c r="M1181" s="56"/>
      <c r="N1181" s="56"/>
      <c r="O1181" s="56"/>
      <c r="P1181" s="56"/>
      <c r="Q1181" s="59"/>
      <c r="R1181" s="57"/>
      <c r="S1181" s="57"/>
    </row>
    <row r="1182" spans="2:19" ht="36.75" customHeight="1">
      <c r="B1182" s="54"/>
      <c r="C1182" s="56"/>
      <c r="D1182" s="56"/>
      <c r="E1182" s="56"/>
      <c r="F1182" s="56"/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  <c r="Q1182" s="59"/>
      <c r="R1182" s="57"/>
      <c r="S1182" s="57"/>
    </row>
    <row r="1183" spans="2:19" ht="36.75" customHeight="1">
      <c r="B1183" s="54"/>
      <c r="C1183" s="56"/>
      <c r="D1183" s="56"/>
      <c r="E1183" s="56"/>
      <c r="F1183" s="56"/>
      <c r="G1183" s="56"/>
      <c r="H1183" s="56"/>
      <c r="I1183" s="56"/>
      <c r="J1183" s="56"/>
      <c r="K1183" s="56"/>
      <c r="L1183" s="56"/>
      <c r="M1183" s="56"/>
      <c r="N1183" s="56"/>
      <c r="O1183" s="56"/>
      <c r="P1183" s="56"/>
      <c r="Q1183" s="59"/>
      <c r="R1183" s="57"/>
      <c r="S1183" s="57"/>
    </row>
    <row r="1184" spans="2:19" ht="36.75" customHeight="1">
      <c r="B1184" s="54"/>
      <c r="C1184" s="56"/>
      <c r="D1184" s="56"/>
      <c r="E1184" s="56"/>
      <c r="F1184" s="56"/>
      <c r="G1184" s="56"/>
      <c r="H1184" s="56"/>
      <c r="I1184" s="56"/>
      <c r="J1184" s="56"/>
      <c r="K1184" s="56"/>
      <c r="L1184" s="56"/>
      <c r="M1184" s="56"/>
      <c r="N1184" s="56"/>
      <c r="O1184" s="56"/>
      <c r="P1184" s="56"/>
      <c r="Q1184" s="59"/>
      <c r="R1184" s="57"/>
      <c r="S1184" s="57"/>
    </row>
    <row r="1185" spans="2:19" ht="36.75" customHeight="1">
      <c r="B1185" s="54"/>
      <c r="C1185" s="56"/>
      <c r="D1185" s="56"/>
      <c r="E1185" s="56"/>
      <c r="F1185" s="56"/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  <c r="Q1185" s="59"/>
      <c r="R1185" s="57"/>
      <c r="S1185" s="57"/>
    </row>
    <row r="1186" spans="2:19" ht="36.75" customHeight="1">
      <c r="B1186" s="54"/>
      <c r="C1186" s="56"/>
      <c r="D1186" s="56"/>
      <c r="E1186" s="56"/>
      <c r="F1186" s="56"/>
      <c r="G1186" s="56"/>
      <c r="H1186" s="56"/>
      <c r="I1186" s="56"/>
      <c r="J1186" s="56"/>
      <c r="K1186" s="56"/>
      <c r="L1186" s="56"/>
      <c r="M1186" s="56"/>
      <c r="N1186" s="56"/>
      <c r="O1186" s="56"/>
      <c r="P1186" s="56"/>
      <c r="Q1186" s="59"/>
      <c r="R1186" s="57"/>
      <c r="S1186" s="57"/>
    </row>
    <row r="1187" spans="2:19" ht="36.75" customHeight="1">
      <c r="B1187" s="54"/>
      <c r="C1187" s="56"/>
      <c r="D1187" s="56"/>
      <c r="E1187" s="56"/>
      <c r="F1187" s="56"/>
      <c r="G1187" s="56"/>
      <c r="H1187" s="56"/>
      <c r="I1187" s="56"/>
      <c r="J1187" s="56"/>
      <c r="K1187" s="56"/>
      <c r="L1187" s="56"/>
      <c r="M1187" s="56"/>
      <c r="N1187" s="56"/>
      <c r="O1187" s="56"/>
      <c r="P1187" s="56"/>
      <c r="Q1187" s="59"/>
      <c r="R1187" s="57"/>
      <c r="S1187" s="57"/>
    </row>
    <row r="1188" spans="2:19" ht="36.75" customHeight="1">
      <c r="B1188" s="54"/>
      <c r="C1188" s="56"/>
      <c r="D1188" s="56"/>
      <c r="E1188" s="56"/>
      <c r="F1188" s="56"/>
      <c r="G1188" s="56"/>
      <c r="H1188" s="56"/>
      <c r="I1188" s="56"/>
      <c r="J1188" s="56"/>
      <c r="K1188" s="56"/>
      <c r="L1188" s="56"/>
      <c r="M1188" s="56"/>
      <c r="N1188" s="56"/>
      <c r="O1188" s="56"/>
      <c r="P1188" s="56"/>
      <c r="Q1188" s="59"/>
      <c r="R1188" s="57"/>
      <c r="S1188" s="57"/>
    </row>
    <row r="1189" spans="2:19" ht="36.75" customHeight="1">
      <c r="B1189" s="54"/>
      <c r="C1189" s="56"/>
      <c r="D1189" s="56"/>
      <c r="E1189" s="56"/>
      <c r="F1189" s="56"/>
      <c r="G1189" s="56"/>
      <c r="H1189" s="56"/>
      <c r="I1189" s="56"/>
      <c r="J1189" s="56"/>
      <c r="K1189" s="56"/>
      <c r="L1189" s="56"/>
      <c r="M1189" s="56"/>
      <c r="N1189" s="56"/>
      <c r="O1189" s="56"/>
      <c r="P1189" s="56"/>
      <c r="Q1189" s="59"/>
      <c r="R1189" s="57"/>
      <c r="S1189" s="57"/>
    </row>
    <row r="1190" spans="2:19" ht="36.75" customHeight="1">
      <c r="B1190" s="54"/>
      <c r="C1190" s="56"/>
      <c r="D1190" s="56"/>
      <c r="E1190" s="56"/>
      <c r="F1190" s="56"/>
      <c r="G1190" s="56"/>
      <c r="H1190" s="56"/>
      <c r="I1190" s="56"/>
      <c r="J1190" s="56"/>
      <c r="K1190" s="56"/>
      <c r="L1190" s="56"/>
      <c r="M1190" s="56"/>
      <c r="N1190" s="56"/>
      <c r="O1190" s="56"/>
      <c r="P1190" s="56"/>
      <c r="Q1190" s="59"/>
      <c r="R1190" s="57"/>
      <c r="S1190" s="57"/>
    </row>
    <row r="1191" spans="2:19" ht="36.75" customHeight="1">
      <c r="B1191" s="54"/>
      <c r="C1191" s="56"/>
      <c r="D1191" s="56"/>
      <c r="E1191" s="56"/>
      <c r="F1191" s="56"/>
      <c r="G1191" s="56"/>
      <c r="H1191" s="56"/>
      <c r="I1191" s="56"/>
      <c r="J1191" s="56"/>
      <c r="K1191" s="56"/>
      <c r="L1191" s="56"/>
      <c r="M1191" s="56"/>
      <c r="N1191" s="56"/>
      <c r="O1191" s="56"/>
      <c r="P1191" s="56"/>
      <c r="Q1191" s="59"/>
      <c r="R1191" s="57"/>
      <c r="S1191" s="57"/>
    </row>
    <row r="1192" spans="2:19" ht="36.75" customHeight="1">
      <c r="B1192" s="54"/>
      <c r="C1192" s="56"/>
      <c r="D1192" s="56"/>
      <c r="E1192" s="56"/>
      <c r="F1192" s="56"/>
      <c r="G1192" s="56"/>
      <c r="H1192" s="56"/>
      <c r="I1192" s="56"/>
      <c r="J1192" s="56"/>
      <c r="K1192" s="56"/>
      <c r="L1192" s="56"/>
      <c r="M1192" s="56"/>
      <c r="N1192" s="56"/>
      <c r="O1192" s="56"/>
      <c r="P1192" s="56"/>
      <c r="Q1192" s="59"/>
      <c r="R1192" s="57"/>
      <c r="S1192" s="57"/>
    </row>
    <row r="1193" spans="2:19" ht="36.75" customHeight="1">
      <c r="B1193" s="54"/>
      <c r="C1193" s="56"/>
      <c r="D1193" s="56"/>
      <c r="E1193" s="56"/>
      <c r="F1193" s="56"/>
      <c r="G1193" s="56"/>
      <c r="H1193" s="56"/>
      <c r="I1193" s="56"/>
      <c r="J1193" s="56"/>
      <c r="K1193" s="56"/>
      <c r="L1193" s="56"/>
      <c r="M1193" s="56"/>
      <c r="N1193" s="56"/>
      <c r="O1193" s="56"/>
      <c r="P1193" s="56"/>
      <c r="Q1193" s="59"/>
      <c r="R1193" s="57"/>
      <c r="S1193" s="57"/>
    </row>
    <row r="1194" spans="2:19" ht="36.75" customHeight="1">
      <c r="B1194" s="54"/>
      <c r="C1194" s="56"/>
      <c r="D1194" s="56"/>
      <c r="E1194" s="56"/>
      <c r="F1194" s="56"/>
      <c r="G1194" s="56"/>
      <c r="H1194" s="56"/>
      <c r="I1194" s="56"/>
      <c r="J1194" s="56"/>
      <c r="K1194" s="56"/>
      <c r="L1194" s="56"/>
      <c r="M1194" s="56"/>
      <c r="N1194" s="56"/>
      <c r="O1194" s="56"/>
      <c r="P1194" s="56"/>
      <c r="Q1194" s="59"/>
      <c r="R1194" s="57"/>
      <c r="S1194" s="57"/>
    </row>
    <row r="1195" spans="2:19" ht="36.75" customHeight="1">
      <c r="B1195" s="54"/>
      <c r="C1195" s="56"/>
      <c r="D1195" s="56"/>
      <c r="E1195" s="56"/>
      <c r="F1195" s="56"/>
      <c r="G1195" s="56"/>
      <c r="H1195" s="56"/>
      <c r="I1195" s="56"/>
      <c r="J1195" s="56"/>
      <c r="K1195" s="56"/>
      <c r="L1195" s="56"/>
      <c r="M1195" s="56"/>
      <c r="N1195" s="56"/>
      <c r="O1195" s="56"/>
      <c r="P1195" s="56"/>
      <c r="Q1195" s="59"/>
      <c r="R1195" s="57"/>
      <c r="S1195" s="57"/>
    </row>
    <row r="1196" spans="2:19" ht="36.75" customHeight="1">
      <c r="B1196" s="54"/>
      <c r="C1196" s="56"/>
      <c r="D1196" s="56"/>
      <c r="E1196" s="56"/>
      <c r="F1196" s="56"/>
      <c r="G1196" s="56"/>
      <c r="H1196" s="56"/>
      <c r="I1196" s="56"/>
      <c r="J1196" s="56"/>
      <c r="K1196" s="56"/>
      <c r="L1196" s="56"/>
      <c r="M1196" s="56"/>
      <c r="N1196" s="56"/>
      <c r="O1196" s="56"/>
      <c r="P1196" s="56"/>
      <c r="Q1196" s="59"/>
      <c r="R1196" s="57"/>
      <c r="S1196" s="57"/>
    </row>
    <row r="1197" spans="2:19" ht="36.75" customHeight="1">
      <c r="B1197" s="54"/>
      <c r="C1197" s="56"/>
      <c r="D1197" s="56"/>
      <c r="E1197" s="56"/>
      <c r="F1197" s="56"/>
      <c r="G1197" s="56"/>
      <c r="H1197" s="56"/>
      <c r="I1197" s="56"/>
      <c r="J1197" s="56"/>
      <c r="K1197" s="56"/>
      <c r="L1197" s="56"/>
      <c r="M1197" s="56"/>
      <c r="N1197" s="56"/>
      <c r="O1197" s="56"/>
      <c r="P1197" s="56"/>
      <c r="Q1197" s="59"/>
      <c r="R1197" s="57"/>
      <c r="S1197" s="57"/>
    </row>
    <row r="1198" spans="2:19" ht="36.75" customHeight="1">
      <c r="B1198" s="54"/>
      <c r="C1198" s="56"/>
      <c r="D1198" s="56"/>
      <c r="E1198" s="56"/>
      <c r="F1198" s="56"/>
      <c r="G1198" s="56"/>
      <c r="H1198" s="56"/>
      <c r="I1198" s="56"/>
      <c r="J1198" s="56"/>
      <c r="K1198" s="56"/>
      <c r="L1198" s="56"/>
      <c r="M1198" s="56"/>
      <c r="N1198" s="56"/>
      <c r="O1198" s="56"/>
      <c r="P1198" s="56"/>
      <c r="Q1198" s="59"/>
      <c r="R1198" s="57"/>
      <c r="S1198" s="57"/>
    </row>
    <row r="1199" spans="2:19" ht="36.75" customHeight="1">
      <c r="B1199" s="54"/>
      <c r="C1199" s="56"/>
      <c r="D1199" s="56"/>
      <c r="E1199" s="56"/>
      <c r="F1199" s="56"/>
      <c r="G1199" s="56"/>
      <c r="H1199" s="56"/>
      <c r="I1199" s="56"/>
      <c r="J1199" s="56"/>
      <c r="K1199" s="56"/>
      <c r="L1199" s="56"/>
      <c r="M1199" s="56"/>
      <c r="N1199" s="56"/>
      <c r="O1199" s="56"/>
      <c r="P1199" s="56"/>
      <c r="Q1199" s="59"/>
      <c r="R1199" s="57"/>
      <c r="S1199" s="57"/>
    </row>
    <row r="1200" spans="2:19" ht="36.75" customHeight="1">
      <c r="B1200" s="54"/>
      <c r="C1200" s="56"/>
      <c r="D1200" s="56"/>
      <c r="E1200" s="56"/>
      <c r="F1200" s="56"/>
      <c r="G1200" s="56"/>
      <c r="H1200" s="56"/>
      <c r="I1200" s="56"/>
      <c r="J1200" s="56"/>
      <c r="K1200" s="56"/>
      <c r="L1200" s="56"/>
      <c r="M1200" s="56"/>
      <c r="N1200" s="56"/>
      <c r="O1200" s="56"/>
      <c r="P1200" s="56"/>
      <c r="Q1200" s="59"/>
      <c r="R1200" s="57"/>
      <c r="S1200" s="57"/>
    </row>
    <row r="1201" spans="2:19" ht="36.75" customHeight="1">
      <c r="B1201" s="54"/>
      <c r="C1201" s="56"/>
      <c r="D1201" s="56"/>
      <c r="E1201" s="56"/>
      <c r="F1201" s="56"/>
      <c r="G1201" s="56"/>
      <c r="H1201" s="56"/>
      <c r="I1201" s="56"/>
      <c r="J1201" s="56"/>
      <c r="K1201" s="56"/>
      <c r="L1201" s="56"/>
      <c r="M1201" s="56"/>
      <c r="N1201" s="56"/>
      <c r="O1201" s="56"/>
      <c r="P1201" s="56"/>
      <c r="Q1201" s="59"/>
      <c r="R1201" s="57"/>
      <c r="S1201" s="57"/>
    </row>
    <row r="1202" spans="2:19" ht="36.75" customHeight="1">
      <c r="B1202" s="54"/>
      <c r="C1202" s="56"/>
      <c r="D1202" s="56"/>
      <c r="E1202" s="56"/>
      <c r="F1202" s="56"/>
      <c r="G1202" s="56"/>
      <c r="H1202" s="56"/>
      <c r="I1202" s="56"/>
      <c r="J1202" s="56"/>
      <c r="K1202" s="56"/>
      <c r="L1202" s="56"/>
      <c r="M1202" s="56"/>
      <c r="N1202" s="56"/>
      <c r="O1202" s="56"/>
      <c r="P1202" s="56"/>
      <c r="Q1202" s="59"/>
      <c r="R1202" s="57"/>
      <c r="S1202" s="57"/>
    </row>
    <row r="1203" spans="2:19" ht="36.75" customHeight="1">
      <c r="B1203" s="54"/>
      <c r="C1203" s="56"/>
      <c r="D1203" s="56"/>
      <c r="E1203" s="56"/>
      <c r="F1203" s="56"/>
      <c r="G1203" s="56"/>
      <c r="H1203" s="56"/>
      <c r="I1203" s="56"/>
      <c r="J1203" s="56"/>
      <c r="K1203" s="56"/>
      <c r="L1203" s="56"/>
      <c r="M1203" s="56"/>
      <c r="N1203" s="56"/>
      <c r="O1203" s="56"/>
      <c r="P1203" s="56"/>
      <c r="Q1203" s="59"/>
      <c r="R1203" s="57"/>
      <c r="S1203" s="57"/>
    </row>
    <row r="1204" spans="2:19" ht="36.75" customHeight="1">
      <c r="B1204" s="54"/>
      <c r="C1204" s="56"/>
      <c r="D1204" s="56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  <c r="Q1204" s="59"/>
      <c r="R1204" s="57"/>
      <c r="S1204" s="57"/>
    </row>
    <row r="1205" spans="2:19" ht="36.75" customHeight="1">
      <c r="B1205" s="54"/>
      <c r="C1205" s="56"/>
      <c r="D1205" s="56"/>
      <c r="E1205" s="56"/>
      <c r="F1205" s="56"/>
      <c r="G1205" s="56"/>
      <c r="H1205" s="56"/>
      <c r="I1205" s="56"/>
      <c r="J1205" s="56"/>
      <c r="K1205" s="56"/>
      <c r="L1205" s="56"/>
      <c r="M1205" s="56"/>
      <c r="N1205" s="56"/>
      <c r="O1205" s="56"/>
      <c r="P1205" s="56"/>
      <c r="Q1205" s="59"/>
      <c r="R1205" s="57"/>
      <c r="S1205" s="57"/>
    </row>
    <row r="1206" spans="2:19" ht="36.75" customHeight="1">
      <c r="B1206" s="54"/>
      <c r="C1206" s="56"/>
      <c r="D1206" s="56"/>
      <c r="E1206" s="56"/>
      <c r="F1206" s="56"/>
      <c r="G1206" s="56"/>
      <c r="H1206" s="56"/>
      <c r="I1206" s="56"/>
      <c r="J1206" s="56"/>
      <c r="K1206" s="56"/>
      <c r="L1206" s="56"/>
      <c r="M1206" s="56"/>
      <c r="N1206" s="56"/>
      <c r="O1206" s="56"/>
      <c r="P1206" s="56"/>
      <c r="Q1206" s="59"/>
      <c r="R1206" s="57"/>
      <c r="S1206" s="57"/>
    </row>
    <row r="1207" spans="2:19" ht="36.75" customHeight="1">
      <c r="B1207" s="54"/>
      <c r="C1207" s="56"/>
      <c r="D1207" s="56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9"/>
      <c r="R1207" s="57"/>
      <c r="S1207" s="57"/>
    </row>
    <row r="1208" spans="2:19" ht="36.75" customHeight="1">
      <c r="B1208" s="54"/>
      <c r="C1208" s="56"/>
      <c r="D1208" s="56"/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  <c r="Q1208" s="59"/>
      <c r="R1208" s="57"/>
      <c r="S1208" s="57"/>
    </row>
    <row r="1209" spans="2:19" ht="36.75" customHeight="1">
      <c r="B1209" s="54"/>
      <c r="C1209" s="56"/>
      <c r="D1209" s="56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9"/>
      <c r="R1209" s="57"/>
      <c r="S1209" s="57"/>
    </row>
    <row r="1210" spans="2:19" ht="36.75" customHeight="1">
      <c r="B1210" s="54"/>
      <c r="C1210" s="56"/>
      <c r="D1210" s="56"/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  <c r="Q1210" s="59"/>
      <c r="R1210" s="57"/>
      <c r="S1210" s="57"/>
    </row>
    <row r="1211" spans="2:19" ht="36.75" customHeight="1">
      <c r="B1211" s="54"/>
      <c r="C1211" s="56"/>
      <c r="D1211" s="56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  <c r="Q1211" s="59"/>
      <c r="R1211" s="57"/>
      <c r="S1211" s="57"/>
    </row>
    <row r="1212" spans="2:19" ht="36.75" customHeight="1">
      <c r="B1212" s="54"/>
      <c r="C1212" s="56"/>
      <c r="D1212" s="56"/>
      <c r="E1212" s="56"/>
      <c r="F1212" s="56"/>
      <c r="G1212" s="56"/>
      <c r="H1212" s="56"/>
      <c r="I1212" s="56"/>
      <c r="J1212" s="56"/>
      <c r="K1212" s="56"/>
      <c r="L1212" s="56"/>
      <c r="M1212" s="56"/>
      <c r="N1212" s="56"/>
      <c r="O1212" s="56"/>
      <c r="P1212" s="56"/>
      <c r="Q1212" s="59"/>
      <c r="R1212" s="57"/>
      <c r="S1212" s="57"/>
    </row>
    <row r="1213" spans="2:19" ht="36.75" customHeight="1">
      <c r="B1213" s="54"/>
      <c r="C1213" s="56"/>
      <c r="D1213" s="56"/>
      <c r="E1213" s="56"/>
      <c r="F1213" s="56"/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  <c r="Q1213" s="59"/>
      <c r="R1213" s="57"/>
      <c r="S1213" s="57"/>
    </row>
    <row r="1214" spans="2:19" ht="36.75" customHeight="1">
      <c r="B1214" s="54"/>
      <c r="C1214" s="56"/>
      <c r="D1214" s="56"/>
      <c r="E1214" s="56"/>
      <c r="F1214" s="56"/>
      <c r="G1214" s="56"/>
      <c r="H1214" s="56"/>
      <c r="I1214" s="56"/>
      <c r="J1214" s="56"/>
      <c r="K1214" s="56"/>
      <c r="L1214" s="56"/>
      <c r="M1214" s="56"/>
      <c r="N1214" s="56"/>
      <c r="O1214" s="56"/>
      <c r="P1214" s="56"/>
      <c r="Q1214" s="59"/>
      <c r="R1214" s="57"/>
      <c r="S1214" s="57"/>
    </row>
    <row r="1215" spans="2:19" ht="36.75" customHeight="1">
      <c r="B1215" s="54"/>
      <c r="C1215" s="56"/>
      <c r="D1215" s="56"/>
      <c r="E1215" s="56"/>
      <c r="F1215" s="56"/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  <c r="Q1215" s="59"/>
      <c r="R1215" s="57"/>
      <c r="S1215" s="57"/>
    </row>
    <row r="1216" spans="2:19" ht="36.75" customHeight="1">
      <c r="B1216" s="54"/>
      <c r="C1216" s="56"/>
      <c r="D1216" s="56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  <c r="O1216" s="56"/>
      <c r="P1216" s="56"/>
      <c r="Q1216" s="59"/>
      <c r="R1216" s="57"/>
      <c r="S1216" s="57"/>
    </row>
    <row r="1217" spans="2:19" ht="36.75" customHeight="1">
      <c r="B1217" s="54"/>
      <c r="C1217" s="56"/>
      <c r="D1217" s="56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  <c r="Q1217" s="59"/>
      <c r="R1217" s="57"/>
      <c r="S1217" s="57"/>
    </row>
    <row r="1218" spans="2:19" ht="36.75" customHeight="1">
      <c r="B1218" s="54"/>
      <c r="C1218" s="56"/>
      <c r="D1218" s="56"/>
      <c r="E1218" s="56"/>
      <c r="F1218" s="56"/>
      <c r="G1218" s="56"/>
      <c r="H1218" s="56"/>
      <c r="I1218" s="56"/>
      <c r="J1218" s="56"/>
      <c r="K1218" s="56"/>
      <c r="L1218" s="56"/>
      <c r="M1218" s="56"/>
      <c r="N1218" s="56"/>
      <c r="O1218" s="56"/>
      <c r="P1218" s="56"/>
      <c r="Q1218" s="59"/>
      <c r="R1218" s="57"/>
      <c r="S1218" s="57"/>
    </row>
    <row r="1219" spans="2:19" ht="36.75" customHeight="1">
      <c r="B1219" s="54"/>
      <c r="C1219" s="56"/>
      <c r="D1219" s="56"/>
      <c r="E1219" s="56"/>
      <c r="F1219" s="56"/>
      <c r="G1219" s="56"/>
      <c r="H1219" s="56"/>
      <c r="I1219" s="56"/>
      <c r="J1219" s="56"/>
      <c r="K1219" s="56"/>
      <c r="L1219" s="56"/>
      <c r="M1219" s="56"/>
      <c r="N1219" s="56"/>
      <c r="O1219" s="56"/>
      <c r="P1219" s="56"/>
      <c r="Q1219" s="59"/>
      <c r="R1219" s="57"/>
      <c r="S1219" s="57"/>
    </row>
    <row r="1220" spans="2:19" ht="36.75" customHeight="1">
      <c r="B1220" s="54"/>
      <c r="C1220" s="56"/>
      <c r="D1220" s="56"/>
      <c r="E1220" s="56"/>
      <c r="F1220" s="56"/>
      <c r="G1220" s="56"/>
      <c r="H1220" s="56"/>
      <c r="I1220" s="56"/>
      <c r="J1220" s="56"/>
      <c r="K1220" s="56"/>
      <c r="L1220" s="56"/>
      <c r="M1220" s="56"/>
      <c r="N1220" s="56"/>
      <c r="O1220" s="56"/>
      <c r="P1220" s="56"/>
      <c r="Q1220" s="59"/>
      <c r="R1220" s="57"/>
      <c r="S1220" s="57"/>
    </row>
    <row r="1221" spans="2:19" ht="36.75" customHeight="1">
      <c r="B1221" s="54"/>
      <c r="C1221" s="56"/>
      <c r="D1221" s="56"/>
      <c r="E1221" s="56"/>
      <c r="F1221" s="56"/>
      <c r="G1221" s="56"/>
      <c r="H1221" s="56"/>
      <c r="I1221" s="56"/>
      <c r="J1221" s="56"/>
      <c r="K1221" s="56"/>
      <c r="L1221" s="56"/>
      <c r="M1221" s="56"/>
      <c r="N1221" s="56"/>
      <c r="O1221" s="56"/>
      <c r="P1221" s="56"/>
      <c r="Q1221" s="59"/>
      <c r="R1221" s="57"/>
      <c r="S1221" s="57"/>
    </row>
    <row r="1222" spans="2:19" ht="36.75" customHeight="1">
      <c r="B1222" s="54"/>
      <c r="C1222" s="56"/>
      <c r="D1222" s="56"/>
      <c r="E1222" s="56"/>
      <c r="F1222" s="56"/>
      <c r="G1222" s="56"/>
      <c r="H1222" s="56"/>
      <c r="I1222" s="56"/>
      <c r="J1222" s="56"/>
      <c r="K1222" s="56"/>
      <c r="L1222" s="56"/>
      <c r="M1222" s="56"/>
      <c r="N1222" s="56"/>
      <c r="O1222" s="56"/>
      <c r="P1222" s="56"/>
      <c r="Q1222" s="59"/>
      <c r="R1222" s="57"/>
      <c r="S1222" s="57"/>
    </row>
    <row r="1223" spans="2:19" ht="36.75" customHeight="1">
      <c r="B1223" s="54"/>
      <c r="C1223" s="56"/>
      <c r="D1223" s="56"/>
      <c r="E1223" s="56"/>
      <c r="F1223" s="56"/>
      <c r="G1223" s="56"/>
      <c r="H1223" s="56"/>
      <c r="I1223" s="56"/>
      <c r="J1223" s="56"/>
      <c r="K1223" s="56"/>
      <c r="L1223" s="56"/>
      <c r="M1223" s="56"/>
      <c r="N1223" s="56"/>
      <c r="O1223" s="56"/>
      <c r="P1223" s="56"/>
      <c r="Q1223" s="59"/>
      <c r="R1223" s="57"/>
      <c r="S1223" s="57"/>
    </row>
    <row r="1224" spans="2:19" ht="36.75" customHeight="1">
      <c r="B1224" s="54"/>
      <c r="C1224" s="56"/>
      <c r="D1224" s="56"/>
      <c r="E1224" s="56"/>
      <c r="F1224" s="56"/>
      <c r="G1224" s="56"/>
      <c r="H1224" s="56"/>
      <c r="I1224" s="56"/>
      <c r="J1224" s="56"/>
      <c r="K1224" s="56"/>
      <c r="L1224" s="56"/>
      <c r="M1224" s="56"/>
      <c r="N1224" s="56"/>
      <c r="O1224" s="56"/>
      <c r="P1224" s="56"/>
      <c r="Q1224" s="59"/>
      <c r="R1224" s="57"/>
      <c r="S1224" s="57"/>
    </row>
    <row r="1225" spans="2:19" ht="36.75" customHeight="1">
      <c r="B1225" s="54"/>
      <c r="C1225" s="56"/>
      <c r="D1225" s="56"/>
      <c r="E1225" s="56"/>
      <c r="F1225" s="56"/>
      <c r="G1225" s="56"/>
      <c r="H1225" s="56"/>
      <c r="I1225" s="56"/>
      <c r="J1225" s="56"/>
      <c r="K1225" s="56"/>
      <c r="L1225" s="56"/>
      <c r="M1225" s="56"/>
      <c r="N1225" s="56"/>
      <c r="O1225" s="56"/>
      <c r="P1225" s="56"/>
      <c r="Q1225" s="59"/>
      <c r="R1225" s="57"/>
      <c r="S1225" s="57"/>
    </row>
    <row r="1226" spans="2:19" ht="36.75" customHeight="1">
      <c r="B1226" s="54"/>
      <c r="C1226" s="56"/>
      <c r="D1226" s="56"/>
      <c r="E1226" s="56"/>
      <c r="F1226" s="56"/>
      <c r="G1226" s="56"/>
      <c r="H1226" s="56"/>
      <c r="I1226" s="56"/>
      <c r="J1226" s="56"/>
      <c r="K1226" s="56"/>
      <c r="L1226" s="56"/>
      <c r="M1226" s="56"/>
      <c r="N1226" s="56"/>
      <c r="O1226" s="56"/>
      <c r="P1226" s="56"/>
      <c r="Q1226" s="59"/>
      <c r="R1226" s="57"/>
      <c r="S1226" s="57"/>
    </row>
    <row r="1227" spans="2:19" ht="36.75" customHeight="1">
      <c r="B1227" s="54"/>
      <c r="C1227" s="56"/>
      <c r="D1227" s="56"/>
      <c r="E1227" s="56"/>
      <c r="F1227" s="56"/>
      <c r="G1227" s="56"/>
      <c r="H1227" s="56"/>
      <c r="I1227" s="56"/>
      <c r="J1227" s="56"/>
      <c r="K1227" s="56"/>
      <c r="L1227" s="56"/>
      <c r="M1227" s="56"/>
      <c r="N1227" s="56"/>
      <c r="O1227" s="56"/>
      <c r="P1227" s="56"/>
      <c r="Q1227" s="59"/>
      <c r="R1227" s="57"/>
      <c r="S1227" s="57"/>
    </row>
    <row r="1228" spans="2:19" ht="36.75" customHeight="1">
      <c r="B1228" s="54"/>
      <c r="C1228" s="56"/>
      <c r="D1228" s="56"/>
      <c r="E1228" s="56"/>
      <c r="F1228" s="56"/>
      <c r="G1228" s="56"/>
      <c r="H1228" s="56"/>
      <c r="I1228" s="56"/>
      <c r="J1228" s="56"/>
      <c r="K1228" s="56"/>
      <c r="L1228" s="56"/>
      <c r="M1228" s="56"/>
      <c r="N1228" s="56"/>
      <c r="O1228" s="56"/>
      <c r="P1228" s="56"/>
      <c r="Q1228" s="59"/>
      <c r="R1228" s="57"/>
      <c r="S1228" s="57"/>
    </row>
    <row r="1229" spans="2:19" ht="36.75" customHeight="1">
      <c r="B1229" s="54"/>
      <c r="C1229" s="56"/>
      <c r="D1229" s="56"/>
      <c r="E1229" s="56"/>
      <c r="F1229" s="56"/>
      <c r="G1229" s="56"/>
      <c r="H1229" s="56"/>
      <c r="I1229" s="56"/>
      <c r="J1229" s="56"/>
      <c r="K1229" s="56"/>
      <c r="L1229" s="56"/>
      <c r="M1229" s="56"/>
      <c r="N1229" s="56"/>
      <c r="O1229" s="56"/>
      <c r="P1229" s="56"/>
      <c r="Q1229" s="59"/>
      <c r="R1229" s="57"/>
      <c r="S1229" s="57"/>
    </row>
    <row r="1230" spans="2:19" ht="36.75" customHeight="1">
      <c r="B1230" s="54"/>
      <c r="C1230" s="56"/>
      <c r="D1230" s="56"/>
      <c r="E1230" s="56"/>
      <c r="F1230" s="56"/>
      <c r="G1230" s="56"/>
      <c r="H1230" s="56"/>
      <c r="I1230" s="56"/>
      <c r="J1230" s="56"/>
      <c r="K1230" s="56"/>
      <c r="L1230" s="56"/>
      <c r="M1230" s="56"/>
      <c r="N1230" s="56"/>
      <c r="O1230" s="56"/>
      <c r="P1230" s="56"/>
      <c r="Q1230" s="59"/>
      <c r="R1230" s="57"/>
      <c r="S1230" s="57"/>
    </row>
    <row r="1231" spans="2:19" ht="36.75" customHeight="1">
      <c r="B1231" s="54"/>
      <c r="C1231" s="56"/>
      <c r="D1231" s="56"/>
      <c r="E1231" s="56"/>
      <c r="F1231" s="56"/>
      <c r="G1231" s="56"/>
      <c r="H1231" s="56"/>
      <c r="I1231" s="56"/>
      <c r="J1231" s="56"/>
      <c r="K1231" s="56"/>
      <c r="L1231" s="56"/>
      <c r="M1231" s="56"/>
      <c r="N1231" s="56"/>
      <c r="O1231" s="56"/>
      <c r="P1231" s="56"/>
      <c r="Q1231" s="59"/>
      <c r="R1231" s="57"/>
      <c r="S1231" s="57"/>
    </row>
    <row r="1232" spans="2:19" ht="36.75" customHeight="1">
      <c r="B1232" s="54"/>
      <c r="C1232" s="56"/>
      <c r="D1232" s="56"/>
      <c r="E1232" s="56"/>
      <c r="F1232" s="56"/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  <c r="Q1232" s="59"/>
      <c r="R1232" s="57"/>
      <c r="S1232" s="57"/>
    </row>
    <row r="1233" spans="2:19" ht="36.75" customHeight="1">
      <c r="B1233" s="54"/>
      <c r="C1233" s="56"/>
      <c r="D1233" s="56"/>
      <c r="E1233" s="56"/>
      <c r="F1233" s="56"/>
      <c r="G1233" s="56"/>
      <c r="H1233" s="56"/>
      <c r="I1233" s="56"/>
      <c r="J1233" s="56"/>
      <c r="K1233" s="56"/>
      <c r="L1233" s="56"/>
      <c r="M1233" s="56"/>
      <c r="N1233" s="56"/>
      <c r="O1233" s="56"/>
      <c r="P1233" s="56"/>
      <c r="Q1233" s="59"/>
      <c r="R1233" s="57"/>
      <c r="S1233" s="57"/>
    </row>
    <row r="1234" spans="2:19" ht="36.75" customHeight="1">
      <c r="B1234" s="54"/>
      <c r="C1234" s="56"/>
      <c r="D1234" s="56"/>
      <c r="E1234" s="56"/>
      <c r="F1234" s="56"/>
      <c r="G1234" s="56"/>
      <c r="H1234" s="56"/>
      <c r="I1234" s="56"/>
      <c r="J1234" s="56"/>
      <c r="K1234" s="56"/>
      <c r="L1234" s="56"/>
      <c r="M1234" s="56"/>
      <c r="N1234" s="56"/>
      <c r="O1234" s="56"/>
      <c r="P1234" s="56"/>
      <c r="Q1234" s="59"/>
      <c r="R1234" s="57"/>
      <c r="S1234" s="57"/>
    </row>
    <row r="1235" spans="2:19" ht="36.75" customHeight="1">
      <c r="B1235" s="54"/>
      <c r="C1235" s="56"/>
      <c r="D1235" s="56"/>
      <c r="E1235" s="56"/>
      <c r="F1235" s="56"/>
      <c r="G1235" s="56"/>
      <c r="H1235" s="56"/>
      <c r="I1235" s="56"/>
      <c r="J1235" s="56"/>
      <c r="K1235" s="56"/>
      <c r="L1235" s="56"/>
      <c r="M1235" s="56"/>
      <c r="N1235" s="56"/>
      <c r="O1235" s="56"/>
      <c r="P1235" s="56"/>
      <c r="Q1235" s="59"/>
      <c r="R1235" s="57"/>
      <c r="S1235" s="57"/>
    </row>
    <row r="1236" spans="2:19" ht="36.75" customHeight="1">
      <c r="B1236" s="54"/>
      <c r="C1236" s="56"/>
      <c r="D1236" s="56"/>
      <c r="E1236" s="56"/>
      <c r="F1236" s="56"/>
      <c r="G1236" s="56"/>
      <c r="H1236" s="56"/>
      <c r="I1236" s="56"/>
      <c r="J1236" s="56"/>
      <c r="K1236" s="56"/>
      <c r="L1236" s="56"/>
      <c r="M1236" s="56"/>
      <c r="N1236" s="56"/>
      <c r="O1236" s="56"/>
      <c r="P1236" s="56"/>
      <c r="Q1236" s="59"/>
      <c r="R1236" s="57"/>
      <c r="S1236" s="57"/>
    </row>
    <row r="1237" spans="2:19" ht="36.75" customHeight="1">
      <c r="B1237" s="54"/>
      <c r="C1237" s="56"/>
      <c r="D1237" s="56"/>
      <c r="E1237" s="56"/>
      <c r="F1237" s="56"/>
      <c r="G1237" s="56"/>
      <c r="H1237" s="56"/>
      <c r="I1237" s="56"/>
      <c r="J1237" s="56"/>
      <c r="K1237" s="56"/>
      <c r="L1237" s="56"/>
      <c r="M1237" s="56"/>
      <c r="N1237" s="56"/>
      <c r="O1237" s="56"/>
      <c r="P1237" s="56"/>
      <c r="Q1237" s="59"/>
      <c r="R1237" s="57"/>
      <c r="S1237" s="57"/>
    </row>
    <row r="1238" spans="2:19" ht="36.75" customHeight="1">
      <c r="B1238" s="54"/>
      <c r="C1238" s="56"/>
      <c r="D1238" s="56"/>
      <c r="E1238" s="56"/>
      <c r="F1238" s="56"/>
      <c r="G1238" s="56"/>
      <c r="H1238" s="56"/>
      <c r="I1238" s="56"/>
      <c r="J1238" s="56"/>
      <c r="K1238" s="56"/>
      <c r="L1238" s="56"/>
      <c r="M1238" s="56"/>
      <c r="N1238" s="56"/>
      <c r="O1238" s="56"/>
      <c r="P1238" s="56"/>
      <c r="Q1238" s="59"/>
      <c r="R1238" s="57"/>
      <c r="S1238" s="57"/>
    </row>
    <row r="1239" spans="2:19" ht="36.75" customHeight="1">
      <c r="B1239" s="54"/>
      <c r="C1239" s="56"/>
      <c r="D1239" s="56"/>
      <c r="E1239" s="56"/>
      <c r="F1239" s="56"/>
      <c r="G1239" s="56"/>
      <c r="H1239" s="56"/>
      <c r="I1239" s="56"/>
      <c r="J1239" s="56"/>
      <c r="K1239" s="56"/>
      <c r="L1239" s="56"/>
      <c r="M1239" s="56"/>
      <c r="N1239" s="56"/>
      <c r="O1239" s="56"/>
      <c r="P1239" s="56"/>
      <c r="Q1239" s="59"/>
      <c r="R1239" s="57"/>
      <c r="S1239" s="57"/>
    </row>
    <row r="1240" spans="2:19" ht="36.75" customHeight="1">
      <c r="B1240" s="54"/>
      <c r="C1240" s="56"/>
      <c r="D1240" s="56"/>
      <c r="E1240" s="56"/>
      <c r="F1240" s="56"/>
      <c r="G1240" s="56"/>
      <c r="H1240" s="56"/>
      <c r="I1240" s="56"/>
      <c r="J1240" s="56"/>
      <c r="K1240" s="56"/>
      <c r="L1240" s="56"/>
      <c r="M1240" s="56"/>
      <c r="N1240" s="56"/>
      <c r="O1240" s="56"/>
      <c r="P1240" s="56"/>
      <c r="Q1240" s="59"/>
      <c r="R1240" s="57"/>
      <c r="S1240" s="57"/>
    </row>
    <row r="1241" spans="2:19" ht="36.75" customHeight="1">
      <c r="B1241" s="54"/>
      <c r="C1241" s="56"/>
      <c r="D1241" s="56"/>
      <c r="E1241" s="56"/>
      <c r="F1241" s="56"/>
      <c r="G1241" s="56"/>
      <c r="H1241" s="56"/>
      <c r="I1241" s="56"/>
      <c r="J1241" s="56"/>
      <c r="K1241" s="56"/>
      <c r="L1241" s="56"/>
      <c r="M1241" s="56"/>
      <c r="N1241" s="56"/>
      <c r="O1241" s="56"/>
      <c r="P1241" s="56"/>
      <c r="Q1241" s="59"/>
      <c r="R1241" s="57"/>
      <c r="S1241" s="57"/>
    </row>
    <row r="1242" spans="2:19" ht="36.75" customHeight="1">
      <c r="B1242" s="54"/>
      <c r="C1242" s="56"/>
      <c r="D1242" s="56"/>
      <c r="E1242" s="56"/>
      <c r="F1242" s="56"/>
      <c r="G1242" s="56"/>
      <c r="H1242" s="56"/>
      <c r="I1242" s="56"/>
      <c r="J1242" s="56"/>
      <c r="K1242" s="56"/>
      <c r="L1242" s="56"/>
      <c r="M1242" s="56"/>
      <c r="N1242" s="56"/>
      <c r="O1242" s="56"/>
      <c r="P1242" s="56"/>
      <c r="Q1242" s="59"/>
      <c r="R1242" s="57"/>
      <c r="S1242" s="57"/>
    </row>
    <row r="1243" spans="2:19" ht="36.75" customHeight="1">
      <c r="B1243" s="54"/>
      <c r="C1243" s="56"/>
      <c r="D1243" s="56"/>
      <c r="E1243" s="56"/>
      <c r="F1243" s="56"/>
      <c r="G1243" s="56"/>
      <c r="H1243" s="56"/>
      <c r="I1243" s="56"/>
      <c r="J1243" s="56"/>
      <c r="K1243" s="56"/>
      <c r="L1243" s="56"/>
      <c r="M1243" s="56"/>
      <c r="N1243" s="56"/>
      <c r="O1243" s="56"/>
      <c r="P1243" s="56"/>
      <c r="Q1243" s="59"/>
      <c r="R1243" s="57"/>
      <c r="S1243" s="57"/>
    </row>
    <row r="1244" spans="2:19" ht="36.75" customHeight="1">
      <c r="B1244" s="54"/>
      <c r="C1244" s="56"/>
      <c r="D1244" s="56"/>
      <c r="E1244" s="56"/>
      <c r="F1244" s="56"/>
      <c r="G1244" s="56"/>
      <c r="H1244" s="56"/>
      <c r="I1244" s="56"/>
      <c r="J1244" s="56"/>
      <c r="K1244" s="56"/>
      <c r="L1244" s="56"/>
      <c r="M1244" s="56"/>
      <c r="N1244" s="56"/>
      <c r="O1244" s="56"/>
      <c r="P1244" s="56"/>
      <c r="Q1244" s="59"/>
      <c r="R1244" s="57"/>
      <c r="S1244" s="57"/>
    </row>
    <row r="1245" spans="2:19" ht="36.75" customHeight="1">
      <c r="B1245" s="54"/>
      <c r="C1245" s="56"/>
      <c r="D1245" s="56"/>
      <c r="E1245" s="56"/>
      <c r="F1245" s="56"/>
      <c r="G1245" s="56"/>
      <c r="H1245" s="56"/>
      <c r="I1245" s="56"/>
      <c r="J1245" s="56"/>
      <c r="K1245" s="56"/>
      <c r="L1245" s="56"/>
      <c r="M1245" s="56"/>
      <c r="N1245" s="56"/>
      <c r="O1245" s="56"/>
      <c r="P1245" s="56"/>
      <c r="Q1245" s="59"/>
      <c r="R1245" s="57"/>
      <c r="S1245" s="57"/>
    </row>
    <row r="1246" spans="2:19" ht="36.75" customHeight="1">
      <c r="B1246" s="54"/>
      <c r="C1246" s="56"/>
      <c r="D1246" s="56"/>
      <c r="E1246" s="56"/>
      <c r="F1246" s="56"/>
      <c r="G1246" s="56"/>
      <c r="H1246" s="56"/>
      <c r="I1246" s="56"/>
      <c r="J1246" s="56"/>
      <c r="K1246" s="56"/>
      <c r="L1246" s="56"/>
      <c r="M1246" s="56"/>
      <c r="N1246" s="56"/>
      <c r="O1246" s="56"/>
      <c r="P1246" s="56"/>
      <c r="Q1246" s="59"/>
      <c r="R1246" s="57"/>
      <c r="S1246" s="57"/>
    </row>
    <row r="1247" spans="2:19" ht="36.75" customHeight="1">
      <c r="B1247" s="54"/>
      <c r="C1247" s="56"/>
      <c r="D1247" s="56"/>
      <c r="E1247" s="56"/>
      <c r="F1247" s="56"/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  <c r="Q1247" s="59"/>
      <c r="R1247" s="57"/>
      <c r="S1247" s="57"/>
    </row>
    <row r="1248" spans="2:19" ht="36.75" customHeight="1">
      <c r="B1248" s="54"/>
      <c r="C1248" s="56"/>
      <c r="D1248" s="56"/>
      <c r="E1248" s="56"/>
      <c r="F1248" s="56"/>
      <c r="G1248" s="56"/>
      <c r="H1248" s="56"/>
      <c r="I1248" s="56"/>
      <c r="J1248" s="56"/>
      <c r="K1248" s="56"/>
      <c r="L1248" s="56"/>
      <c r="M1248" s="56"/>
      <c r="N1248" s="56"/>
      <c r="O1248" s="56"/>
      <c r="P1248" s="56"/>
      <c r="Q1248" s="59"/>
      <c r="R1248" s="57"/>
      <c r="S1248" s="57"/>
    </row>
    <row r="1249" spans="2:19" ht="36.75" customHeight="1">
      <c r="B1249" s="54"/>
      <c r="C1249" s="56"/>
      <c r="D1249" s="56"/>
      <c r="E1249" s="56"/>
      <c r="F1249" s="56"/>
      <c r="G1249" s="56"/>
      <c r="H1249" s="56"/>
      <c r="I1249" s="56"/>
      <c r="J1249" s="56"/>
      <c r="K1249" s="56"/>
      <c r="L1249" s="56"/>
      <c r="M1249" s="56"/>
      <c r="N1249" s="56"/>
      <c r="O1249" s="56"/>
      <c r="P1249" s="56"/>
      <c r="Q1249" s="59"/>
      <c r="R1249" s="57"/>
      <c r="S1249" s="57"/>
    </row>
    <row r="1250" spans="2:19" ht="36.75" customHeight="1">
      <c r="B1250" s="54"/>
      <c r="C1250" s="56"/>
      <c r="D1250" s="56"/>
      <c r="E1250" s="56"/>
      <c r="F1250" s="56"/>
      <c r="G1250" s="56"/>
      <c r="H1250" s="56"/>
      <c r="I1250" s="56"/>
      <c r="J1250" s="56"/>
      <c r="K1250" s="56"/>
      <c r="L1250" s="56"/>
      <c r="M1250" s="56"/>
      <c r="N1250" s="56"/>
      <c r="O1250" s="56"/>
      <c r="P1250" s="56"/>
      <c r="Q1250" s="59"/>
      <c r="R1250" s="57"/>
      <c r="S1250" s="57"/>
    </row>
    <row r="1251" spans="2:19" ht="36.75" customHeight="1">
      <c r="B1251" s="54"/>
      <c r="C1251" s="56"/>
      <c r="D1251" s="56"/>
      <c r="E1251" s="56"/>
      <c r="F1251" s="56"/>
      <c r="G1251" s="56"/>
      <c r="H1251" s="56"/>
      <c r="I1251" s="56"/>
      <c r="J1251" s="56"/>
      <c r="K1251" s="56"/>
      <c r="L1251" s="56"/>
      <c r="M1251" s="56"/>
      <c r="N1251" s="56"/>
      <c r="O1251" s="56"/>
      <c r="P1251" s="56"/>
      <c r="Q1251" s="59"/>
      <c r="R1251" s="57"/>
      <c r="S1251" s="57"/>
    </row>
    <row r="1252" spans="2:19" ht="36.75" customHeight="1">
      <c r="B1252" s="54"/>
      <c r="C1252" s="56"/>
      <c r="D1252" s="56"/>
      <c r="E1252" s="56"/>
      <c r="F1252" s="56"/>
      <c r="G1252" s="56"/>
      <c r="H1252" s="56"/>
      <c r="I1252" s="56"/>
      <c r="J1252" s="56"/>
      <c r="K1252" s="56"/>
      <c r="L1252" s="56"/>
      <c r="M1252" s="56"/>
      <c r="N1252" s="56"/>
      <c r="O1252" s="56"/>
      <c r="P1252" s="56"/>
      <c r="Q1252" s="59"/>
      <c r="R1252" s="57"/>
      <c r="S1252" s="57"/>
    </row>
    <row r="1253" spans="2:19" ht="36.75" customHeight="1">
      <c r="B1253" s="54"/>
      <c r="C1253" s="56"/>
      <c r="D1253" s="56"/>
      <c r="E1253" s="56"/>
      <c r="F1253" s="56"/>
      <c r="G1253" s="56"/>
      <c r="H1253" s="56"/>
      <c r="I1253" s="56"/>
      <c r="J1253" s="56"/>
      <c r="K1253" s="56"/>
      <c r="L1253" s="56"/>
      <c r="M1253" s="56"/>
      <c r="N1253" s="56"/>
      <c r="O1253" s="56"/>
      <c r="P1253" s="56"/>
      <c r="Q1253" s="59"/>
      <c r="R1253" s="57"/>
      <c r="S1253" s="57"/>
    </row>
    <row r="1254" spans="2:19" ht="36.75" customHeight="1">
      <c r="B1254" s="54"/>
      <c r="C1254" s="56"/>
      <c r="D1254" s="56"/>
      <c r="E1254" s="56"/>
      <c r="F1254" s="56"/>
      <c r="G1254" s="56"/>
      <c r="H1254" s="56"/>
      <c r="I1254" s="56"/>
      <c r="J1254" s="56"/>
      <c r="K1254" s="56"/>
      <c r="L1254" s="56"/>
      <c r="M1254" s="56"/>
      <c r="N1254" s="56"/>
      <c r="O1254" s="56"/>
      <c r="P1254" s="56"/>
      <c r="Q1254" s="59"/>
      <c r="R1254" s="57"/>
      <c r="S1254" s="57"/>
    </row>
    <row r="1255" spans="2:19" ht="36.75" customHeight="1">
      <c r="B1255" s="54"/>
      <c r="C1255" s="56"/>
      <c r="D1255" s="56"/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  <c r="Q1255" s="59"/>
      <c r="R1255" s="57"/>
      <c r="S1255" s="57"/>
    </row>
    <row r="1256" spans="2:19" ht="36.75" customHeight="1">
      <c r="B1256" s="54"/>
      <c r="C1256" s="56"/>
      <c r="D1256" s="56"/>
      <c r="E1256" s="56"/>
      <c r="F1256" s="56"/>
      <c r="G1256" s="56"/>
      <c r="H1256" s="56"/>
      <c r="I1256" s="56"/>
      <c r="J1256" s="56"/>
      <c r="K1256" s="56"/>
      <c r="L1256" s="56"/>
      <c r="M1256" s="56"/>
      <c r="N1256" s="56"/>
      <c r="O1256" s="56"/>
      <c r="P1256" s="56"/>
      <c r="Q1256" s="59"/>
      <c r="R1256" s="57"/>
      <c r="S1256" s="57"/>
    </row>
    <row r="1257" spans="2:19" ht="36.75" customHeight="1">
      <c r="B1257" s="54"/>
      <c r="C1257" s="56"/>
      <c r="D1257" s="56"/>
      <c r="E1257" s="56"/>
      <c r="F1257" s="56"/>
      <c r="G1257" s="56"/>
      <c r="H1257" s="56"/>
      <c r="I1257" s="56"/>
      <c r="J1257" s="56"/>
      <c r="K1257" s="56"/>
      <c r="L1257" s="56"/>
      <c r="M1257" s="56"/>
      <c r="N1257" s="56"/>
      <c r="O1257" s="56"/>
      <c r="P1257" s="56"/>
      <c r="Q1257" s="59"/>
      <c r="R1257" s="57"/>
      <c r="S1257" s="57"/>
    </row>
    <row r="1258" spans="2:19" ht="36.75" customHeight="1">
      <c r="B1258" s="54"/>
      <c r="C1258" s="56"/>
      <c r="D1258" s="56"/>
      <c r="E1258" s="56"/>
      <c r="F1258" s="56"/>
      <c r="G1258" s="56"/>
      <c r="H1258" s="56"/>
      <c r="I1258" s="56"/>
      <c r="J1258" s="56"/>
      <c r="K1258" s="56"/>
      <c r="L1258" s="56"/>
      <c r="M1258" s="56"/>
      <c r="N1258" s="56"/>
      <c r="O1258" s="56"/>
      <c r="P1258" s="56"/>
      <c r="Q1258" s="59"/>
      <c r="R1258" s="57"/>
      <c r="S1258" s="57"/>
    </row>
    <row r="1259" spans="2:19" ht="36.75" customHeight="1">
      <c r="B1259" s="54"/>
      <c r="C1259" s="56"/>
      <c r="D1259" s="56"/>
      <c r="E1259" s="56"/>
      <c r="F1259" s="56"/>
      <c r="G1259" s="56"/>
      <c r="H1259" s="56"/>
      <c r="I1259" s="56"/>
      <c r="J1259" s="56"/>
      <c r="K1259" s="56"/>
      <c r="L1259" s="56"/>
      <c r="M1259" s="56"/>
      <c r="N1259" s="56"/>
      <c r="O1259" s="56"/>
      <c r="P1259" s="56"/>
      <c r="Q1259" s="59"/>
      <c r="R1259" s="57"/>
      <c r="S1259" s="57"/>
    </row>
    <row r="1260" spans="2:19" ht="36.75" customHeight="1">
      <c r="B1260" s="54"/>
      <c r="C1260" s="56"/>
      <c r="D1260" s="56"/>
      <c r="E1260" s="56"/>
      <c r="F1260" s="56"/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  <c r="Q1260" s="59"/>
      <c r="R1260" s="57"/>
      <c r="S1260" s="57"/>
    </row>
    <row r="1261" spans="2:19" ht="36.75" customHeight="1">
      <c r="B1261" s="54"/>
      <c r="C1261" s="56"/>
      <c r="D1261" s="56"/>
      <c r="E1261" s="56"/>
      <c r="F1261" s="56"/>
      <c r="G1261" s="56"/>
      <c r="H1261" s="56"/>
      <c r="I1261" s="56"/>
      <c r="J1261" s="56"/>
      <c r="K1261" s="56"/>
      <c r="L1261" s="56"/>
      <c r="M1261" s="56"/>
      <c r="N1261" s="56"/>
      <c r="O1261" s="56"/>
      <c r="P1261" s="56"/>
      <c r="Q1261" s="59"/>
      <c r="R1261" s="57"/>
      <c r="S1261" s="57"/>
    </row>
    <row r="1262" spans="2:19" ht="36.75" customHeight="1">
      <c r="B1262" s="54"/>
      <c r="C1262" s="56"/>
      <c r="D1262" s="56"/>
      <c r="E1262" s="56"/>
      <c r="F1262" s="56"/>
      <c r="G1262" s="56"/>
      <c r="H1262" s="56"/>
      <c r="I1262" s="56"/>
      <c r="J1262" s="56"/>
      <c r="K1262" s="56"/>
      <c r="L1262" s="56"/>
      <c r="M1262" s="56"/>
      <c r="N1262" s="56"/>
      <c r="O1262" s="56"/>
      <c r="P1262" s="56"/>
      <c r="Q1262" s="59"/>
      <c r="R1262" s="57"/>
      <c r="S1262" s="57"/>
    </row>
    <row r="1263" spans="2:19" ht="36.75" customHeight="1">
      <c r="B1263" s="54"/>
      <c r="C1263" s="56"/>
      <c r="D1263" s="56"/>
      <c r="E1263" s="56"/>
      <c r="F1263" s="56"/>
      <c r="G1263" s="56"/>
      <c r="H1263" s="56"/>
      <c r="I1263" s="56"/>
      <c r="J1263" s="56"/>
      <c r="K1263" s="56"/>
      <c r="L1263" s="56"/>
      <c r="M1263" s="56"/>
      <c r="N1263" s="56"/>
      <c r="O1263" s="56"/>
      <c r="P1263" s="56"/>
      <c r="Q1263" s="59"/>
      <c r="R1263" s="57"/>
      <c r="S1263" s="57"/>
    </row>
    <row r="1264" spans="2:19" ht="36.75" customHeight="1">
      <c r="B1264" s="54"/>
      <c r="C1264" s="56"/>
      <c r="D1264" s="56"/>
      <c r="E1264" s="56"/>
      <c r="F1264" s="56"/>
      <c r="G1264" s="56"/>
      <c r="H1264" s="56"/>
      <c r="I1264" s="56"/>
      <c r="J1264" s="56"/>
      <c r="K1264" s="56"/>
      <c r="L1264" s="56"/>
      <c r="M1264" s="56"/>
      <c r="N1264" s="56"/>
      <c r="O1264" s="56"/>
      <c r="P1264" s="56"/>
      <c r="Q1264" s="59"/>
      <c r="R1264" s="57"/>
      <c r="S1264" s="57"/>
    </row>
    <row r="1265" spans="2:19" ht="36.75" customHeight="1">
      <c r="B1265" s="54"/>
      <c r="C1265" s="56"/>
      <c r="D1265" s="56"/>
      <c r="E1265" s="56"/>
      <c r="F1265" s="56"/>
      <c r="G1265" s="56"/>
      <c r="H1265" s="56"/>
      <c r="I1265" s="56"/>
      <c r="J1265" s="56"/>
      <c r="K1265" s="56"/>
      <c r="L1265" s="56"/>
      <c r="M1265" s="56"/>
      <c r="N1265" s="56"/>
      <c r="O1265" s="56"/>
      <c r="P1265" s="56"/>
      <c r="Q1265" s="59"/>
      <c r="R1265" s="57"/>
      <c r="S1265" s="57"/>
    </row>
    <row r="1266" spans="2:19" ht="36.75" customHeight="1">
      <c r="B1266" s="54"/>
      <c r="C1266" s="56"/>
      <c r="D1266" s="56"/>
      <c r="E1266" s="56"/>
      <c r="F1266" s="56"/>
      <c r="G1266" s="56"/>
      <c r="H1266" s="56"/>
      <c r="I1266" s="56"/>
      <c r="J1266" s="56"/>
      <c r="K1266" s="56"/>
      <c r="L1266" s="56"/>
      <c r="M1266" s="56"/>
      <c r="N1266" s="56"/>
      <c r="O1266" s="56"/>
      <c r="P1266" s="56"/>
      <c r="Q1266" s="59"/>
      <c r="R1266" s="57"/>
      <c r="S1266" s="57"/>
    </row>
    <row r="1267" spans="2:19" ht="36.75" customHeight="1">
      <c r="B1267" s="54"/>
      <c r="C1267" s="56"/>
      <c r="D1267" s="56"/>
      <c r="E1267" s="56"/>
      <c r="F1267" s="56"/>
      <c r="G1267" s="56"/>
      <c r="H1267" s="56"/>
      <c r="I1267" s="56"/>
      <c r="J1267" s="56"/>
      <c r="K1267" s="56"/>
      <c r="L1267" s="56"/>
      <c r="M1267" s="56"/>
      <c r="N1267" s="56"/>
      <c r="O1267" s="56"/>
      <c r="P1267" s="56"/>
      <c r="Q1267" s="59"/>
      <c r="R1267" s="57"/>
      <c r="S1267" s="57"/>
    </row>
    <row r="1268" spans="2:19" ht="36.75" customHeight="1">
      <c r="B1268" s="54"/>
      <c r="C1268" s="56"/>
      <c r="D1268" s="56"/>
      <c r="E1268" s="56"/>
      <c r="F1268" s="56"/>
      <c r="G1268" s="56"/>
      <c r="H1268" s="56"/>
      <c r="I1268" s="56"/>
      <c r="J1268" s="56"/>
      <c r="K1268" s="56"/>
      <c r="L1268" s="56"/>
      <c r="M1268" s="56"/>
      <c r="N1268" s="56"/>
      <c r="O1268" s="56"/>
      <c r="P1268" s="56"/>
      <c r="Q1268" s="59"/>
      <c r="R1268" s="57"/>
      <c r="S1268" s="57"/>
    </row>
    <row r="1269" spans="2:19" ht="36.75" customHeight="1">
      <c r="B1269" s="54"/>
      <c r="C1269" s="56"/>
      <c r="D1269" s="56"/>
      <c r="E1269" s="56"/>
      <c r="F1269" s="56"/>
      <c r="G1269" s="56"/>
      <c r="H1269" s="56"/>
      <c r="I1269" s="56"/>
      <c r="J1269" s="56"/>
      <c r="K1269" s="56"/>
      <c r="L1269" s="56"/>
      <c r="M1269" s="56"/>
      <c r="N1269" s="56"/>
      <c r="O1269" s="56"/>
      <c r="P1269" s="56"/>
      <c r="Q1269" s="59"/>
      <c r="R1269" s="57"/>
      <c r="S1269" s="57"/>
    </row>
    <row r="1270" spans="2:19" ht="36.75" customHeight="1">
      <c r="B1270" s="54"/>
      <c r="C1270" s="56"/>
      <c r="D1270" s="56"/>
      <c r="E1270" s="56"/>
      <c r="F1270" s="56"/>
      <c r="G1270" s="56"/>
      <c r="H1270" s="56"/>
      <c r="I1270" s="56"/>
      <c r="J1270" s="56"/>
      <c r="K1270" s="56"/>
      <c r="L1270" s="56"/>
      <c r="M1270" s="56"/>
      <c r="N1270" s="56"/>
      <c r="O1270" s="56"/>
      <c r="P1270" s="56"/>
      <c r="Q1270" s="59"/>
      <c r="R1270" s="57"/>
      <c r="S1270" s="57"/>
    </row>
    <row r="1271" spans="2:19" ht="36.75" customHeight="1">
      <c r="B1271" s="54"/>
      <c r="C1271" s="56"/>
      <c r="D1271" s="56"/>
      <c r="E1271" s="56"/>
      <c r="F1271" s="56"/>
      <c r="G1271" s="56"/>
      <c r="H1271" s="56"/>
      <c r="I1271" s="56"/>
      <c r="J1271" s="56"/>
      <c r="K1271" s="56"/>
      <c r="L1271" s="56"/>
      <c r="M1271" s="56"/>
      <c r="N1271" s="56"/>
      <c r="O1271" s="56"/>
      <c r="P1271" s="56"/>
      <c r="Q1271" s="59"/>
      <c r="R1271" s="57"/>
      <c r="S1271" s="57"/>
    </row>
    <row r="1272" spans="2:19" ht="36.75" customHeight="1">
      <c r="B1272" s="54"/>
      <c r="C1272" s="56"/>
      <c r="D1272" s="56"/>
      <c r="E1272" s="56"/>
      <c r="F1272" s="56"/>
      <c r="G1272" s="56"/>
      <c r="H1272" s="56"/>
      <c r="I1272" s="56"/>
      <c r="J1272" s="56"/>
      <c r="K1272" s="56"/>
      <c r="L1272" s="56"/>
      <c r="M1272" s="56"/>
      <c r="N1272" s="56"/>
      <c r="O1272" s="56"/>
      <c r="P1272" s="56"/>
      <c r="Q1272" s="59"/>
      <c r="R1272" s="57"/>
      <c r="S1272" s="57"/>
    </row>
    <row r="1273" spans="2:19" ht="36.75" customHeight="1">
      <c r="B1273" s="54"/>
      <c r="C1273" s="56"/>
      <c r="D1273" s="56"/>
      <c r="E1273" s="56"/>
      <c r="F1273" s="56"/>
      <c r="G1273" s="56"/>
      <c r="H1273" s="56"/>
      <c r="I1273" s="56"/>
      <c r="J1273" s="56"/>
      <c r="K1273" s="56"/>
      <c r="L1273" s="56"/>
      <c r="M1273" s="56"/>
      <c r="N1273" s="56"/>
      <c r="O1273" s="56"/>
      <c r="P1273" s="56"/>
      <c r="Q1273" s="59"/>
      <c r="R1273" s="57"/>
      <c r="S1273" s="57"/>
    </row>
    <row r="1274" spans="2:19" ht="36.75" customHeight="1">
      <c r="B1274" s="54"/>
      <c r="C1274" s="56"/>
      <c r="D1274" s="56"/>
      <c r="E1274" s="56"/>
      <c r="F1274" s="56"/>
      <c r="G1274" s="56"/>
      <c r="H1274" s="56"/>
      <c r="I1274" s="56"/>
      <c r="J1274" s="56"/>
      <c r="K1274" s="56"/>
      <c r="L1274" s="56"/>
      <c r="M1274" s="56"/>
      <c r="N1274" s="56"/>
      <c r="O1274" s="56"/>
      <c r="P1274" s="56"/>
      <c r="Q1274" s="59"/>
      <c r="R1274" s="57"/>
      <c r="S1274" s="57"/>
    </row>
    <row r="1275" spans="2:19" ht="36.75" customHeight="1">
      <c r="B1275" s="54"/>
      <c r="C1275" s="56"/>
      <c r="D1275" s="56"/>
      <c r="E1275" s="56"/>
      <c r="F1275" s="56"/>
      <c r="G1275" s="56"/>
      <c r="H1275" s="56"/>
      <c r="I1275" s="56"/>
      <c r="J1275" s="56"/>
      <c r="K1275" s="56"/>
      <c r="L1275" s="56"/>
      <c r="M1275" s="56"/>
      <c r="N1275" s="56"/>
      <c r="O1275" s="56"/>
      <c r="P1275" s="56"/>
      <c r="Q1275" s="59"/>
      <c r="R1275" s="57"/>
      <c r="S1275" s="57"/>
    </row>
    <row r="1276" spans="2:19" ht="36.75" customHeight="1">
      <c r="B1276" s="54"/>
      <c r="C1276" s="56"/>
      <c r="D1276" s="56"/>
      <c r="E1276" s="56"/>
      <c r="F1276" s="56"/>
      <c r="G1276" s="56"/>
      <c r="H1276" s="56"/>
      <c r="I1276" s="56"/>
      <c r="J1276" s="56"/>
      <c r="K1276" s="56"/>
      <c r="L1276" s="56"/>
      <c r="M1276" s="56"/>
      <c r="N1276" s="56"/>
      <c r="O1276" s="56"/>
      <c r="P1276" s="56"/>
      <c r="Q1276" s="59"/>
      <c r="R1276" s="57"/>
      <c r="S1276" s="57"/>
    </row>
    <row r="1277" spans="2:19" ht="36.75" customHeight="1">
      <c r="B1277" s="54"/>
      <c r="C1277" s="56"/>
      <c r="D1277" s="56"/>
      <c r="E1277" s="56"/>
      <c r="F1277" s="56"/>
      <c r="G1277" s="56"/>
      <c r="H1277" s="56"/>
      <c r="I1277" s="56"/>
      <c r="J1277" s="56"/>
      <c r="K1277" s="56"/>
      <c r="L1277" s="56"/>
      <c r="M1277" s="56"/>
      <c r="N1277" s="56"/>
      <c r="O1277" s="56"/>
      <c r="P1277" s="56"/>
      <c r="Q1277" s="59"/>
      <c r="R1277" s="57"/>
      <c r="S1277" s="57"/>
    </row>
    <row r="1278" spans="2:19" ht="36.75" customHeight="1">
      <c r="B1278" s="54"/>
      <c r="C1278" s="56"/>
      <c r="D1278" s="56"/>
      <c r="E1278" s="56"/>
      <c r="F1278" s="56"/>
      <c r="G1278" s="56"/>
      <c r="H1278" s="56"/>
      <c r="I1278" s="56"/>
      <c r="J1278" s="56"/>
      <c r="K1278" s="56"/>
      <c r="L1278" s="56"/>
      <c r="M1278" s="56"/>
      <c r="N1278" s="56"/>
      <c r="O1278" s="56"/>
      <c r="P1278" s="56"/>
      <c r="Q1278" s="59"/>
      <c r="R1278" s="57"/>
      <c r="S1278" s="57"/>
    </row>
    <row r="1279" spans="2:19" ht="36.75" customHeight="1">
      <c r="B1279" s="54"/>
      <c r="C1279" s="56"/>
      <c r="D1279" s="56"/>
      <c r="E1279" s="56"/>
      <c r="F1279" s="56"/>
      <c r="G1279" s="56"/>
      <c r="H1279" s="56"/>
      <c r="I1279" s="56"/>
      <c r="J1279" s="56"/>
      <c r="K1279" s="56"/>
      <c r="L1279" s="56"/>
      <c r="M1279" s="56"/>
      <c r="N1279" s="56"/>
      <c r="O1279" s="56"/>
      <c r="P1279" s="56"/>
      <c r="Q1279" s="59"/>
      <c r="R1279" s="57"/>
      <c r="S1279" s="57"/>
    </row>
    <row r="1280" spans="2:19" ht="36.75" customHeight="1">
      <c r="B1280" s="54"/>
      <c r="C1280" s="56"/>
      <c r="D1280" s="56"/>
      <c r="E1280" s="56"/>
      <c r="F1280" s="56"/>
      <c r="G1280" s="56"/>
      <c r="H1280" s="56"/>
      <c r="I1280" s="56"/>
      <c r="J1280" s="56"/>
      <c r="K1280" s="56"/>
      <c r="L1280" s="56"/>
      <c r="M1280" s="56"/>
      <c r="N1280" s="56"/>
      <c r="O1280" s="56"/>
      <c r="P1280" s="56"/>
      <c r="Q1280" s="59"/>
      <c r="R1280" s="57"/>
      <c r="S1280" s="57"/>
    </row>
    <row r="1281" spans="2:19" ht="36.75" customHeight="1">
      <c r="B1281" s="54"/>
      <c r="C1281" s="56"/>
      <c r="D1281" s="56"/>
      <c r="E1281" s="56"/>
      <c r="F1281" s="56"/>
      <c r="G1281" s="56"/>
      <c r="H1281" s="56"/>
      <c r="I1281" s="56"/>
      <c r="J1281" s="56"/>
      <c r="K1281" s="56"/>
      <c r="L1281" s="56"/>
      <c r="M1281" s="56"/>
      <c r="N1281" s="56"/>
      <c r="O1281" s="56"/>
      <c r="P1281" s="56"/>
      <c r="Q1281" s="59"/>
      <c r="R1281" s="57"/>
      <c r="S1281" s="57"/>
    </row>
    <row r="1282" spans="2:19" ht="36.75" customHeight="1">
      <c r="B1282" s="54"/>
      <c r="C1282" s="56"/>
      <c r="D1282" s="56"/>
      <c r="E1282" s="56"/>
      <c r="F1282" s="56"/>
      <c r="G1282" s="56"/>
      <c r="H1282" s="56"/>
      <c r="I1282" s="56"/>
      <c r="J1282" s="56"/>
      <c r="K1282" s="56"/>
      <c r="L1282" s="56"/>
      <c r="M1282" s="56"/>
      <c r="N1282" s="56"/>
      <c r="O1282" s="56"/>
      <c r="P1282" s="56"/>
      <c r="Q1282" s="59"/>
      <c r="R1282" s="57"/>
      <c r="S1282" s="57"/>
    </row>
    <row r="1283" spans="2:19" ht="36.75" customHeight="1">
      <c r="B1283" s="54"/>
      <c r="C1283" s="56"/>
      <c r="D1283" s="56"/>
      <c r="E1283" s="56"/>
      <c r="F1283" s="56"/>
      <c r="G1283" s="56"/>
      <c r="H1283" s="56"/>
      <c r="I1283" s="56"/>
      <c r="J1283" s="56"/>
      <c r="K1283" s="56"/>
      <c r="L1283" s="56"/>
      <c r="M1283" s="56"/>
      <c r="N1283" s="56"/>
      <c r="O1283" s="56"/>
      <c r="P1283" s="56"/>
      <c r="Q1283" s="59"/>
      <c r="R1283" s="57"/>
      <c r="S1283" s="57"/>
    </row>
    <row r="1284" spans="2:19" ht="36.75" customHeight="1">
      <c r="B1284" s="54"/>
      <c r="C1284" s="56"/>
      <c r="D1284" s="56"/>
      <c r="E1284" s="56"/>
      <c r="F1284" s="56"/>
      <c r="G1284" s="56"/>
      <c r="H1284" s="56"/>
      <c r="I1284" s="56"/>
      <c r="J1284" s="56"/>
      <c r="K1284" s="56"/>
      <c r="L1284" s="56"/>
      <c r="M1284" s="56"/>
      <c r="N1284" s="56"/>
      <c r="O1284" s="56"/>
      <c r="P1284" s="56"/>
      <c r="Q1284" s="59"/>
      <c r="R1284" s="57"/>
      <c r="S1284" s="57"/>
    </row>
    <row r="1285" spans="2:19" ht="36.75" customHeight="1">
      <c r="B1285" s="54"/>
      <c r="C1285" s="56"/>
      <c r="D1285" s="56"/>
      <c r="E1285" s="56"/>
      <c r="F1285" s="56"/>
      <c r="G1285" s="56"/>
      <c r="H1285" s="56"/>
      <c r="I1285" s="56"/>
      <c r="J1285" s="56"/>
      <c r="K1285" s="56"/>
      <c r="L1285" s="56"/>
      <c r="M1285" s="56"/>
      <c r="N1285" s="56"/>
      <c r="O1285" s="56"/>
      <c r="P1285" s="56"/>
      <c r="Q1285" s="59"/>
      <c r="R1285" s="57"/>
      <c r="S1285" s="57"/>
    </row>
    <row r="1286" spans="2:19" ht="36.75" customHeight="1">
      <c r="B1286" s="54"/>
      <c r="C1286" s="56"/>
      <c r="D1286" s="56"/>
      <c r="E1286" s="56"/>
      <c r="F1286" s="56"/>
      <c r="G1286" s="56"/>
      <c r="H1286" s="56"/>
      <c r="I1286" s="56"/>
      <c r="J1286" s="56"/>
      <c r="K1286" s="56"/>
      <c r="L1286" s="56"/>
      <c r="M1286" s="56"/>
      <c r="N1286" s="56"/>
      <c r="O1286" s="56"/>
      <c r="P1286" s="56"/>
      <c r="Q1286" s="59"/>
      <c r="R1286" s="57"/>
      <c r="S1286" s="57"/>
    </row>
    <row r="1287" spans="2:19" ht="36.75" customHeight="1">
      <c r="B1287" s="54"/>
      <c r="C1287" s="56"/>
      <c r="D1287" s="56"/>
      <c r="E1287" s="56"/>
      <c r="F1287" s="56"/>
      <c r="G1287" s="56"/>
      <c r="H1287" s="56"/>
      <c r="I1287" s="56"/>
      <c r="J1287" s="56"/>
      <c r="K1287" s="56"/>
      <c r="L1287" s="56"/>
      <c r="M1287" s="56"/>
      <c r="N1287" s="56"/>
      <c r="O1287" s="56"/>
      <c r="P1287" s="56"/>
      <c r="Q1287" s="59"/>
      <c r="R1287" s="57"/>
      <c r="S1287" s="57"/>
    </row>
    <row r="1288" spans="2:19" ht="36.75" customHeight="1">
      <c r="B1288" s="54"/>
      <c r="C1288" s="56"/>
      <c r="D1288" s="56"/>
      <c r="E1288" s="56"/>
      <c r="F1288" s="56"/>
      <c r="G1288" s="56"/>
      <c r="H1288" s="56"/>
      <c r="I1288" s="56"/>
      <c r="J1288" s="56"/>
      <c r="K1288" s="56"/>
      <c r="L1288" s="56"/>
      <c r="M1288" s="56"/>
      <c r="N1288" s="56"/>
      <c r="O1288" s="56"/>
      <c r="P1288" s="56"/>
      <c r="Q1288" s="59"/>
      <c r="R1288" s="57"/>
      <c r="S1288" s="57"/>
    </row>
    <row r="1289" spans="2:19" ht="36.75" customHeight="1">
      <c r="B1289" s="54"/>
      <c r="C1289" s="56"/>
      <c r="D1289" s="56"/>
      <c r="E1289" s="56"/>
      <c r="F1289" s="56"/>
      <c r="G1289" s="56"/>
      <c r="H1289" s="56"/>
      <c r="I1289" s="56"/>
      <c r="J1289" s="56"/>
      <c r="K1289" s="56"/>
      <c r="L1289" s="56"/>
      <c r="M1289" s="56"/>
      <c r="N1289" s="56"/>
      <c r="O1289" s="56"/>
      <c r="P1289" s="56"/>
      <c r="Q1289" s="59"/>
      <c r="R1289" s="57"/>
      <c r="S1289" s="57"/>
    </row>
    <row r="1290" spans="2:19" ht="36.75" customHeight="1">
      <c r="B1290" s="54"/>
      <c r="C1290" s="56"/>
      <c r="D1290" s="56"/>
      <c r="E1290" s="56"/>
      <c r="F1290" s="56"/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  <c r="Q1290" s="59"/>
      <c r="R1290" s="57"/>
      <c r="S1290" s="57"/>
    </row>
    <row r="1291" spans="2:19" ht="36.75" customHeight="1">
      <c r="B1291" s="54"/>
      <c r="C1291" s="56"/>
      <c r="D1291" s="56"/>
      <c r="E1291" s="56"/>
      <c r="F1291" s="56"/>
      <c r="G1291" s="56"/>
      <c r="H1291" s="56"/>
      <c r="I1291" s="56"/>
      <c r="J1291" s="56"/>
      <c r="K1291" s="56"/>
      <c r="L1291" s="56"/>
      <c r="M1291" s="56"/>
      <c r="N1291" s="56"/>
      <c r="O1291" s="56"/>
      <c r="P1291" s="56"/>
      <c r="Q1291" s="59"/>
      <c r="R1291" s="57"/>
      <c r="S1291" s="57"/>
    </row>
    <row r="1292" spans="2:19" ht="36.75" customHeight="1">
      <c r="B1292" s="54"/>
      <c r="C1292" s="56"/>
      <c r="D1292" s="56"/>
      <c r="E1292" s="56"/>
      <c r="F1292" s="56"/>
      <c r="G1292" s="56"/>
      <c r="H1292" s="56"/>
      <c r="I1292" s="56"/>
      <c r="J1292" s="56"/>
      <c r="K1292" s="56"/>
      <c r="L1292" s="56"/>
      <c r="M1292" s="56"/>
      <c r="N1292" s="56"/>
      <c r="O1292" s="56"/>
      <c r="P1292" s="56"/>
      <c r="Q1292" s="59"/>
      <c r="R1292" s="57"/>
      <c r="S1292" s="57"/>
    </row>
    <row r="1293" spans="2:19" ht="36.75" customHeight="1">
      <c r="B1293" s="54"/>
      <c r="C1293" s="56"/>
      <c r="D1293" s="56"/>
      <c r="E1293" s="56"/>
      <c r="F1293" s="56"/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9"/>
      <c r="R1293" s="57"/>
      <c r="S1293" s="57"/>
    </row>
    <row r="1294" spans="2:19" ht="36.75" customHeight="1">
      <c r="B1294" s="54"/>
      <c r="C1294" s="56"/>
      <c r="D1294" s="56"/>
      <c r="E1294" s="56"/>
      <c r="F1294" s="56"/>
      <c r="G1294" s="56"/>
      <c r="H1294" s="56"/>
      <c r="I1294" s="56"/>
      <c r="J1294" s="56"/>
      <c r="K1294" s="56"/>
      <c r="L1294" s="56"/>
      <c r="M1294" s="56"/>
      <c r="N1294" s="56"/>
      <c r="O1294" s="56"/>
      <c r="P1294" s="56"/>
      <c r="Q1294" s="59"/>
      <c r="R1294" s="57"/>
      <c r="S1294" s="57"/>
    </row>
    <row r="1295" spans="2:19" ht="36.75" customHeight="1">
      <c r="B1295" s="54"/>
      <c r="C1295" s="56"/>
      <c r="D1295" s="56"/>
      <c r="E1295" s="56"/>
      <c r="F1295" s="56"/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9"/>
      <c r="R1295" s="57"/>
      <c r="S1295" s="57"/>
    </row>
    <row r="1296" spans="2:19" ht="36.75" customHeight="1">
      <c r="B1296" s="54"/>
      <c r="C1296" s="56"/>
      <c r="D1296" s="56"/>
      <c r="E1296" s="56"/>
      <c r="F1296" s="56"/>
      <c r="G1296" s="56"/>
      <c r="H1296" s="56"/>
      <c r="I1296" s="56"/>
      <c r="J1296" s="56"/>
      <c r="K1296" s="56"/>
      <c r="L1296" s="56"/>
      <c r="M1296" s="56"/>
      <c r="N1296" s="56"/>
      <c r="O1296" s="56"/>
      <c r="P1296" s="56"/>
      <c r="Q1296" s="59"/>
      <c r="R1296" s="57"/>
      <c r="S1296" s="57"/>
    </row>
    <row r="1297" spans="2:19" ht="36.75" customHeight="1">
      <c r="B1297" s="54"/>
      <c r="C1297" s="56"/>
      <c r="D1297" s="56"/>
      <c r="E1297" s="56"/>
      <c r="F1297" s="56"/>
      <c r="G1297" s="56"/>
      <c r="H1297" s="56"/>
      <c r="I1297" s="56"/>
      <c r="J1297" s="56"/>
      <c r="K1297" s="56"/>
      <c r="L1297" s="56"/>
      <c r="M1297" s="56"/>
      <c r="N1297" s="56"/>
      <c r="O1297" s="56"/>
      <c r="P1297" s="56"/>
      <c r="Q1297" s="59"/>
      <c r="R1297" s="57"/>
      <c r="S1297" s="57"/>
    </row>
    <row r="1298" spans="2:19" ht="36.75" customHeight="1">
      <c r="B1298" s="54"/>
      <c r="C1298" s="56"/>
      <c r="D1298" s="56"/>
      <c r="E1298" s="56"/>
      <c r="F1298" s="56"/>
      <c r="G1298" s="56"/>
      <c r="H1298" s="56"/>
      <c r="I1298" s="56"/>
      <c r="J1298" s="56"/>
      <c r="K1298" s="56"/>
      <c r="L1298" s="56"/>
      <c r="M1298" s="56"/>
      <c r="N1298" s="56"/>
      <c r="O1298" s="56"/>
      <c r="P1298" s="56"/>
      <c r="Q1298" s="59"/>
      <c r="R1298" s="57"/>
      <c r="S1298" s="57"/>
    </row>
    <row r="1299" spans="2:19" ht="36.75" customHeight="1">
      <c r="B1299" s="54"/>
      <c r="C1299" s="56"/>
      <c r="D1299" s="56"/>
      <c r="E1299" s="56"/>
      <c r="F1299" s="56"/>
      <c r="G1299" s="56"/>
      <c r="H1299" s="56"/>
      <c r="I1299" s="56"/>
      <c r="J1299" s="56"/>
      <c r="K1299" s="56"/>
      <c r="L1299" s="56"/>
      <c r="M1299" s="56"/>
      <c r="N1299" s="56"/>
      <c r="O1299" s="56"/>
      <c r="P1299" s="56"/>
      <c r="Q1299" s="59"/>
      <c r="R1299" s="57"/>
      <c r="S1299" s="57"/>
    </row>
    <row r="1300" spans="2:19" ht="36.75" customHeight="1">
      <c r="B1300" s="54"/>
      <c r="C1300" s="56"/>
      <c r="D1300" s="56"/>
      <c r="E1300" s="56"/>
      <c r="F1300" s="56"/>
      <c r="G1300" s="56"/>
      <c r="H1300" s="56"/>
      <c r="I1300" s="56"/>
      <c r="J1300" s="56"/>
      <c r="K1300" s="56"/>
      <c r="L1300" s="56"/>
      <c r="M1300" s="56"/>
      <c r="N1300" s="56"/>
      <c r="O1300" s="56"/>
      <c r="P1300" s="56"/>
      <c r="Q1300" s="59"/>
      <c r="R1300" s="57"/>
      <c r="S1300" s="57"/>
    </row>
  </sheetData>
  <autoFilter ref="A51:BA1100" xr:uid="{00000000-0009-0000-0000-000000000000}">
    <filterColumn colId="15">
      <filters>
        <filter val="1,043,904.00"/>
        <filter val="1,095,600.00"/>
        <filter val="1,158,080.00"/>
        <filter val="1,184,040.00"/>
        <filter val="1,278,750.00"/>
        <filter val="1,294,110.00"/>
        <filter val="1,490,500.00"/>
        <filter val="1,594,736.00"/>
        <filter val="1,935,811.00"/>
        <filter val="1,971,825.00"/>
        <filter val="10,923,701.00"/>
        <filter val="105,600.00"/>
        <filter val="11,123,721.00"/>
        <filter val="11,495,310.00"/>
        <filter val="11,610,229.00"/>
        <filter val="112,533,135.00"/>
        <filter val="116,533,135.00"/>
        <filter val="117,920.00"/>
        <filter val="14,504,690.00"/>
        <filter val="17,087,965.00"/>
        <filter val="17,600.00"/>
        <filter val="2,392,500.00"/>
        <filter val="2,499,991.00"/>
        <filter val="2,679,500.00"/>
        <filter val="2,784,112.00"/>
        <filter val="200,020.00"/>
        <filter val="207,680.00"/>
        <filter val="215,840,156.00"/>
        <filter val="220,756.00"/>
        <filter val="24,586,396.36"/>
        <filter val="242,000.00"/>
        <filter val="26,000,000.00"/>
        <filter val="26,324,986.00"/>
        <filter val="3,004,868.00"/>
        <filter val="3,100,001.00"/>
        <filter val="3,527,359.00"/>
        <filter val="352,000.00"/>
        <filter val="39,024,751.00"/>
        <filter val="39,600.00"/>
        <filter val="4,000,000.00"/>
        <filter val="4,298,978.00"/>
        <filter val="4,800.00"/>
        <filter val="404,306.00"/>
        <filter val="44,000.00"/>
        <filter val="5,014,773.00"/>
        <filter val="5,477,736.00"/>
        <filter val="5,583,839.00"/>
        <filter val="50,000.00"/>
        <filter val="619,520.00"/>
        <filter val="67,285,548.00"/>
        <filter val="687,280.00"/>
        <filter val="7,200.00"/>
        <filter val="75,409,414.00"/>
        <filter val="77,920,078.00"/>
        <filter val="8,123,866.00"/>
        <filter val="871,200.00"/>
        <filter val="894,565.00"/>
        <filter val="9,258,863.64"/>
        <filter val="9,982,711.00"/>
        <filter val="93,364.00"/>
        <filter val="940,990.00"/>
      </filters>
    </filterColumn>
  </autoFilter>
  <mergeCells count="82">
    <mergeCell ref="H6:H8"/>
    <mergeCell ref="C6:C8"/>
    <mergeCell ref="D6:D8"/>
    <mergeCell ref="E6:E8"/>
    <mergeCell ref="F6:F8"/>
    <mergeCell ref="G6:G8"/>
    <mergeCell ref="AQ6:AS6"/>
    <mergeCell ref="I6:I8"/>
    <mergeCell ref="J6:J8"/>
    <mergeCell ref="K6:K8"/>
    <mergeCell ref="M6:M8"/>
    <mergeCell ref="N6:P7"/>
    <mergeCell ref="T6:AA6"/>
    <mergeCell ref="T7:W7"/>
    <mergeCell ref="X7:AA7"/>
    <mergeCell ref="AB6:AD6"/>
    <mergeCell ref="AE6:AG6"/>
    <mergeCell ref="AH6:AJ6"/>
    <mergeCell ref="AK6:AM6"/>
    <mergeCell ref="AN6:AP6"/>
    <mergeCell ref="AR7:AR8"/>
    <mergeCell ref="AB7:AB8"/>
    <mergeCell ref="AC7:AC8"/>
    <mergeCell ref="AE7:AE8"/>
    <mergeCell ref="AF7:AF8"/>
    <mergeCell ref="AH7:AH8"/>
    <mergeCell ref="AI7:AI8"/>
    <mergeCell ref="AK7:AK8"/>
    <mergeCell ref="AL7:AL8"/>
    <mergeCell ref="AN7:AN8"/>
    <mergeCell ref="AO7:AO8"/>
    <mergeCell ref="AQ7:AQ8"/>
    <mergeCell ref="C47:S47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AQ48:AS48"/>
    <mergeCell ref="M48:M50"/>
    <mergeCell ref="N48:P48"/>
    <mergeCell ref="Q48:Q50"/>
    <mergeCell ref="R48:R50"/>
    <mergeCell ref="S48:S50"/>
    <mergeCell ref="T48:AA48"/>
    <mergeCell ref="AK49:AK50"/>
    <mergeCell ref="AG49:AG50"/>
    <mergeCell ref="AH49:AH50"/>
    <mergeCell ref="AI49:AI50"/>
    <mergeCell ref="AJ49:AJ50"/>
    <mergeCell ref="AT48:BA48"/>
    <mergeCell ref="N49:N50"/>
    <mergeCell ref="O49:O50"/>
    <mergeCell ref="P49:P50"/>
    <mergeCell ref="T49:W49"/>
    <mergeCell ref="X49:AA49"/>
    <mergeCell ref="AB49:AB50"/>
    <mergeCell ref="AC49:AC50"/>
    <mergeCell ref="AD49:AD50"/>
    <mergeCell ref="AE49:AE50"/>
    <mergeCell ref="AB48:AD48"/>
    <mergeCell ref="AE48:AG48"/>
    <mergeCell ref="AH48:AJ48"/>
    <mergeCell ref="AK48:AM48"/>
    <mergeCell ref="AN48:AP48"/>
    <mergeCell ref="AF49:AF50"/>
    <mergeCell ref="AZ49:BA49"/>
    <mergeCell ref="AL49:AL50"/>
    <mergeCell ref="AM49:AM50"/>
    <mergeCell ref="AN49:AN50"/>
    <mergeCell ref="AO49:AO50"/>
    <mergeCell ref="AP49:AP50"/>
    <mergeCell ref="AQ49:AQ50"/>
    <mergeCell ref="AR49:AR50"/>
    <mergeCell ref="AS49:AS50"/>
    <mergeCell ref="AT49:AU49"/>
    <mergeCell ref="AV49:AW49"/>
    <mergeCell ref="AX49:AY49"/>
  </mergeCells>
  <pageMargins left="0.70866141732283472" right="0.70866141732283472" top="0.74803149606299213" bottom="0.74803149606299213" header="0" footer="0"/>
  <pageSetup scale="12" orientation="portrait" r:id="rId1"/>
  <headerFooter>
    <oddFooter>&amp;C&amp;"-,Negrita"&amp;20&amp;P de &amp;N&amp;R&amp;"-,Negrita"&amp;16Estructura Programática Presupuestal FOFISP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7030A0"/>
  </sheetPr>
  <dimension ref="A3:AD1262"/>
  <sheetViews>
    <sheetView tabSelected="1" view="pageBreakPreview" topLeftCell="J1" zoomScale="50" zoomScaleNormal="50" zoomScaleSheetLayoutView="50" workbookViewId="0">
      <selection activeCell="U8" sqref="U8"/>
    </sheetView>
  </sheetViews>
  <sheetFormatPr baseColWidth="10" defaultColWidth="14.42578125" defaultRowHeight="15" customHeight="1"/>
  <cols>
    <col min="1" max="1" width="14.42578125" style="222"/>
    <col min="2" max="2" width="7.140625" style="222" hidden="1" customWidth="1"/>
    <col min="3" max="4" width="9" style="222" customWidth="1"/>
    <col min="5" max="6" width="10.7109375" style="222" customWidth="1"/>
    <col min="7" max="7" width="13.28515625" style="222" customWidth="1"/>
    <col min="8" max="8" width="16.5703125" style="222" customWidth="1"/>
    <col min="9" max="9" width="16.5703125" style="222" hidden="1" customWidth="1"/>
    <col min="10" max="10" width="109.28515625" style="222" customWidth="1"/>
    <col min="11" max="11" width="36.28515625" style="222" customWidth="1"/>
    <col min="12" max="12" width="39.140625" style="222" customWidth="1"/>
    <col min="13" max="13" width="37.28515625" style="222" customWidth="1"/>
    <col min="14" max="14" width="18.5703125" style="223" customWidth="1"/>
    <col min="15" max="16" width="14" style="222" customWidth="1"/>
    <col min="17" max="17" width="37.42578125" style="222" customWidth="1"/>
    <col min="18" max="18" width="38" style="222" customWidth="1"/>
    <col min="19" max="19" width="38.42578125" style="222" customWidth="1"/>
    <col min="20" max="20" width="39" style="222" customWidth="1"/>
    <col min="21" max="21" width="38.7109375" style="222" customWidth="1"/>
    <col min="22" max="22" width="37.5703125" style="222" customWidth="1"/>
    <col min="23" max="23" width="32" style="222" customWidth="1"/>
    <col min="24" max="24" width="27.28515625" style="222" customWidth="1"/>
    <col min="25" max="30" width="24.7109375" style="222" customWidth="1"/>
    <col min="31" max="16384" width="14.42578125" style="222"/>
  </cols>
  <sheetData>
    <row r="3" spans="2:30" ht="24.75"/>
    <row r="4" spans="2:30" ht="39.75">
      <c r="B4" s="224"/>
      <c r="C4" s="518" t="s">
        <v>715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</row>
    <row r="5" spans="2:30" ht="36">
      <c r="B5" s="224"/>
      <c r="C5" s="519" t="s">
        <v>716</v>
      </c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</row>
    <row r="6" spans="2:30" ht="39.75">
      <c r="B6" s="224"/>
      <c r="C6" s="518" t="str">
        <f>+MEX!C45</f>
        <v>ENTIDAD FEDERATIVA: ESTADO DE MÉXICO</v>
      </c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</row>
    <row r="7" spans="2:30" ht="36">
      <c r="B7" s="224"/>
      <c r="C7" s="520" t="s">
        <v>36</v>
      </c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</row>
    <row r="8" spans="2:30" ht="36">
      <c r="B8" s="224"/>
      <c r="C8" s="521" t="s">
        <v>0</v>
      </c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6">
        <f>+MEX!O45</f>
        <v>45078</v>
      </c>
      <c r="S8" s="225" t="s">
        <v>782</v>
      </c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</row>
    <row r="9" spans="2:30" ht="36.75" customHeight="1" thickBot="1">
      <c r="B9" s="224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</row>
    <row r="10" spans="2:30" ht="82.9" customHeight="1" thickBot="1">
      <c r="B10" s="224"/>
      <c r="C10" s="515" t="s">
        <v>4</v>
      </c>
      <c r="D10" s="515" t="s">
        <v>5</v>
      </c>
      <c r="E10" s="515" t="s">
        <v>6</v>
      </c>
      <c r="F10" s="515" t="s">
        <v>7</v>
      </c>
      <c r="G10" s="515" t="s">
        <v>37</v>
      </c>
      <c r="H10" s="515" t="s">
        <v>9</v>
      </c>
      <c r="I10" s="226"/>
      <c r="J10" s="506" t="s">
        <v>10</v>
      </c>
      <c r="K10" s="434" t="s">
        <v>38</v>
      </c>
      <c r="L10" s="435"/>
      <c r="M10" s="436"/>
      <c r="N10" s="507" t="s">
        <v>39</v>
      </c>
      <c r="O10" s="510" t="s">
        <v>30</v>
      </c>
      <c r="P10" s="507" t="s">
        <v>31</v>
      </c>
      <c r="Q10" s="227" t="s">
        <v>717</v>
      </c>
      <c r="R10" s="228" t="s">
        <v>14</v>
      </c>
      <c r="S10" s="229" t="s">
        <v>15</v>
      </c>
      <c r="T10" s="230" t="s">
        <v>16</v>
      </c>
      <c r="U10" s="231" t="s">
        <v>17</v>
      </c>
      <c r="V10" s="232" t="s">
        <v>18</v>
      </c>
      <c r="W10" s="502" t="s">
        <v>40</v>
      </c>
      <c r="X10" s="523"/>
      <c r="Y10" s="523"/>
      <c r="Z10" s="523"/>
      <c r="AA10" s="523"/>
      <c r="AB10" s="523"/>
      <c r="AC10" s="523"/>
      <c r="AD10" s="503"/>
    </row>
    <row r="11" spans="2:30" ht="82.9" customHeight="1" thickBot="1">
      <c r="B11" s="224"/>
      <c r="C11" s="515"/>
      <c r="D11" s="515"/>
      <c r="E11" s="515"/>
      <c r="F11" s="515"/>
      <c r="G11" s="515"/>
      <c r="H11" s="516"/>
      <c r="I11" s="233"/>
      <c r="J11" s="506"/>
      <c r="K11" s="504" t="s">
        <v>26</v>
      </c>
      <c r="L11" s="504" t="s">
        <v>22</v>
      </c>
      <c r="M11" s="504" t="s">
        <v>27</v>
      </c>
      <c r="N11" s="508"/>
      <c r="O11" s="511"/>
      <c r="P11" s="508"/>
      <c r="Q11" s="504" t="s">
        <v>27</v>
      </c>
      <c r="R11" s="492" t="s">
        <v>27</v>
      </c>
      <c r="S11" s="494" t="s">
        <v>27</v>
      </c>
      <c r="T11" s="496" t="s">
        <v>27</v>
      </c>
      <c r="U11" s="498" t="s">
        <v>27</v>
      </c>
      <c r="V11" s="500" t="s">
        <v>27</v>
      </c>
      <c r="W11" s="502" t="s">
        <v>718</v>
      </c>
      <c r="X11" s="503"/>
      <c r="Y11" s="486" t="s">
        <v>42</v>
      </c>
      <c r="Z11" s="487"/>
      <c r="AA11" s="488" t="s">
        <v>43</v>
      </c>
      <c r="AB11" s="489"/>
      <c r="AC11" s="490" t="s">
        <v>44</v>
      </c>
      <c r="AD11" s="491"/>
    </row>
    <row r="12" spans="2:30" ht="82.9" customHeight="1" thickBot="1">
      <c r="B12" s="224"/>
      <c r="C12" s="515"/>
      <c r="D12" s="515"/>
      <c r="E12" s="515"/>
      <c r="F12" s="515"/>
      <c r="G12" s="515"/>
      <c r="H12" s="517"/>
      <c r="I12" s="233"/>
      <c r="J12" s="506"/>
      <c r="K12" s="505"/>
      <c r="L12" s="505"/>
      <c r="M12" s="505"/>
      <c r="N12" s="509"/>
      <c r="O12" s="511"/>
      <c r="P12" s="508"/>
      <c r="Q12" s="505"/>
      <c r="R12" s="493"/>
      <c r="S12" s="495"/>
      <c r="T12" s="497"/>
      <c r="U12" s="499"/>
      <c r="V12" s="501"/>
      <c r="W12" s="234" t="s">
        <v>30</v>
      </c>
      <c r="X12" s="234" t="s">
        <v>31</v>
      </c>
      <c r="Y12" s="235" t="s">
        <v>30</v>
      </c>
      <c r="Z12" s="235" t="s">
        <v>31</v>
      </c>
      <c r="AA12" s="236" t="s">
        <v>30</v>
      </c>
      <c r="AB12" s="236" t="s">
        <v>31</v>
      </c>
      <c r="AC12" s="237" t="s">
        <v>30</v>
      </c>
      <c r="AD12" s="237" t="s">
        <v>31</v>
      </c>
    </row>
    <row r="13" spans="2:30" ht="52.9" customHeight="1" thickBot="1">
      <c r="B13" s="224"/>
      <c r="C13" s="238"/>
      <c r="D13" s="238"/>
      <c r="E13" s="238"/>
      <c r="F13" s="239"/>
      <c r="G13" s="240"/>
      <c r="H13" s="240"/>
      <c r="I13" s="240"/>
      <c r="J13" s="241" t="s">
        <v>32</v>
      </c>
      <c r="K13" s="242">
        <f>+MEX!N51</f>
        <v>107920078</v>
      </c>
      <c r="L13" s="242">
        <f>+MEX!O51</f>
        <v>107920078</v>
      </c>
      <c r="M13" s="242">
        <f>+MEX!P51</f>
        <v>215840156</v>
      </c>
      <c r="N13" s="243"/>
      <c r="O13" s="244"/>
      <c r="P13" s="244"/>
      <c r="Q13" s="245">
        <f>+MEX!AD51</f>
        <v>215840156</v>
      </c>
      <c r="R13" s="245">
        <f>+MEX!AG51</f>
        <v>0</v>
      </c>
      <c r="S13" s="245">
        <f>+MEX!AJ51</f>
        <v>79844638</v>
      </c>
      <c r="T13" s="245">
        <f>+MEX!AM51</f>
        <v>0</v>
      </c>
      <c r="U13" s="245">
        <f>+MEX!AP51</f>
        <v>0</v>
      </c>
      <c r="V13" s="245">
        <f>+MEX!AS51</f>
        <v>135995518</v>
      </c>
      <c r="W13" s="246">
        <f>+MEX!AT51</f>
        <v>8992</v>
      </c>
      <c r="X13" s="246">
        <f>+MEX!AU51</f>
        <v>4273</v>
      </c>
      <c r="Y13" s="246">
        <f>+MEX!AV51</f>
        <v>0</v>
      </c>
      <c r="Z13" s="246">
        <f>+MEX!AW51</f>
        <v>0</v>
      </c>
      <c r="AA13" s="246">
        <f>+MEX!AX51</f>
        <v>0</v>
      </c>
      <c r="AB13" s="246">
        <f>+MEX!AY51</f>
        <v>0</v>
      </c>
      <c r="AC13" s="246">
        <f>+MEX!AZ51</f>
        <v>8992</v>
      </c>
      <c r="AD13" s="246">
        <f>+MEX!BA51</f>
        <v>4273</v>
      </c>
    </row>
    <row r="14" spans="2:30" ht="48">
      <c r="B14" s="247" t="e">
        <f>+CONCATENATE(#REF!,C14,D14,E14,F14,G14,H14,I14)</f>
        <v>#REF!</v>
      </c>
      <c r="C14" s="248"/>
      <c r="D14" s="248"/>
      <c r="E14" s="248"/>
      <c r="F14" s="249"/>
      <c r="G14" s="249"/>
      <c r="H14" s="250"/>
      <c r="I14" s="250"/>
      <c r="J14" s="251" t="s">
        <v>45</v>
      </c>
      <c r="K14" s="252">
        <f>+MEX!N52</f>
        <v>107920078</v>
      </c>
      <c r="L14" s="252">
        <f>+MEX!O52</f>
        <v>107920078</v>
      </c>
      <c r="M14" s="252">
        <f>+MEX!P52</f>
        <v>215840156</v>
      </c>
      <c r="N14" s="253"/>
      <c r="O14" s="248"/>
      <c r="P14" s="248"/>
      <c r="Q14" s="252">
        <f>+MEX!AD52</f>
        <v>215840156</v>
      </c>
      <c r="R14" s="252">
        <f>+MEX!AG52</f>
        <v>0</v>
      </c>
      <c r="S14" s="252">
        <f>+MEX!AJ52</f>
        <v>79844638</v>
      </c>
      <c r="T14" s="252">
        <f>+MEX!AM52</f>
        <v>0</v>
      </c>
      <c r="U14" s="252">
        <f>+MEX!AP52</f>
        <v>0</v>
      </c>
      <c r="V14" s="252">
        <f>+MEX!AS52</f>
        <v>135995518</v>
      </c>
      <c r="W14" s="252"/>
      <c r="X14" s="252"/>
      <c r="Y14" s="252"/>
      <c r="Z14" s="252"/>
      <c r="AA14" s="252"/>
      <c r="AB14" s="252"/>
      <c r="AC14" s="252"/>
      <c r="AD14" s="252"/>
    </row>
    <row r="15" spans="2:30" ht="72">
      <c r="B15" s="247" t="e">
        <f>+CONCATENATE(#REF!,C15,D15,E15,F15,G15,H15,I15)</f>
        <v>#REF!</v>
      </c>
      <c r="C15" s="254">
        <v>1</v>
      </c>
      <c r="D15" s="254"/>
      <c r="E15" s="254"/>
      <c r="F15" s="254"/>
      <c r="G15" s="254"/>
      <c r="H15" s="255" t="s">
        <v>46</v>
      </c>
      <c r="I15" s="255"/>
      <c r="J15" s="256" t="s">
        <v>47</v>
      </c>
      <c r="K15" s="257">
        <f>+MEX!N53</f>
        <v>0</v>
      </c>
      <c r="L15" s="257">
        <f>+MEX!O53</f>
        <v>4298978</v>
      </c>
      <c r="M15" s="257">
        <f>+MEX!P53</f>
        <v>4298978</v>
      </c>
      <c r="N15" s="258"/>
      <c r="O15" s="254"/>
      <c r="P15" s="254"/>
      <c r="Q15" s="257">
        <f>+MEX!AD53</f>
        <v>4298978</v>
      </c>
      <c r="R15" s="257">
        <f>+MEX!AG53</f>
        <v>0</v>
      </c>
      <c r="S15" s="257">
        <f>+MEX!AJ53</f>
        <v>0</v>
      </c>
      <c r="T15" s="257">
        <f>+MEX!AM53</f>
        <v>0</v>
      </c>
      <c r="U15" s="257">
        <f>+MEX!AP53</f>
        <v>0</v>
      </c>
      <c r="V15" s="257">
        <f>+MEX!AS53</f>
        <v>4298978</v>
      </c>
      <c r="W15" s="257"/>
      <c r="X15" s="257"/>
      <c r="Y15" s="257"/>
      <c r="Z15" s="257"/>
      <c r="AA15" s="257"/>
      <c r="AB15" s="257"/>
      <c r="AC15" s="257"/>
      <c r="AD15" s="257"/>
    </row>
    <row r="16" spans="2:30" ht="24.75" hidden="1">
      <c r="B16" s="247" t="e">
        <f>+CONCATENATE(#REF!,C16,D16,E16,F16,G16,H16,I16)</f>
        <v>#REF!</v>
      </c>
      <c r="C16" s="259">
        <v>1</v>
      </c>
      <c r="D16" s="259">
        <v>1</v>
      </c>
      <c r="E16" s="259"/>
      <c r="F16" s="260" t="s">
        <v>48</v>
      </c>
      <c r="G16" s="260"/>
      <c r="H16" s="261" t="s">
        <v>46</v>
      </c>
      <c r="I16" s="261"/>
      <c r="J16" s="262" t="s">
        <v>49</v>
      </c>
      <c r="K16" s="263">
        <f>+MEX!N54</f>
        <v>0</v>
      </c>
      <c r="L16" s="263">
        <f>+MEX!O54</f>
        <v>0</v>
      </c>
      <c r="M16" s="263">
        <f>+MEX!P54</f>
        <v>0</v>
      </c>
      <c r="N16" s="264"/>
      <c r="O16" s="265"/>
      <c r="P16" s="265"/>
      <c r="Q16" s="263">
        <f>+MEX!AD54</f>
        <v>0</v>
      </c>
      <c r="R16" s="263">
        <f>+MEX!AG54</f>
        <v>0</v>
      </c>
      <c r="S16" s="263">
        <f>+MEX!AJ54</f>
        <v>0</v>
      </c>
      <c r="T16" s="263">
        <f>+MEX!AM54</f>
        <v>0</v>
      </c>
      <c r="U16" s="263">
        <f>+MEX!AP54</f>
        <v>0</v>
      </c>
      <c r="V16" s="263">
        <f>+MEX!AS54</f>
        <v>0</v>
      </c>
      <c r="W16" s="263"/>
      <c r="X16" s="263"/>
      <c r="Y16" s="263"/>
      <c r="Z16" s="263"/>
      <c r="AA16" s="263"/>
      <c r="AB16" s="263"/>
      <c r="AC16" s="263"/>
      <c r="AD16" s="263"/>
    </row>
    <row r="17" spans="1:30" ht="24.75" hidden="1">
      <c r="B17" s="247" t="e">
        <f>+CONCATENATE(#REF!,C17,D17,E17,F17,G17,H17,I17)</f>
        <v>#REF!</v>
      </c>
      <c r="C17" s="266">
        <v>1</v>
      </c>
      <c r="D17" s="266">
        <v>1</v>
      </c>
      <c r="E17" s="266">
        <v>4000</v>
      </c>
      <c r="F17" s="266"/>
      <c r="G17" s="266"/>
      <c r="H17" s="267" t="s">
        <v>46</v>
      </c>
      <c r="I17" s="267"/>
      <c r="J17" s="268" t="s">
        <v>50</v>
      </c>
      <c r="K17" s="269">
        <f>+MEX!N55</f>
        <v>0</v>
      </c>
      <c r="L17" s="269">
        <f>+MEX!O55</f>
        <v>0</v>
      </c>
      <c r="M17" s="269">
        <f>+MEX!P55</f>
        <v>0</v>
      </c>
      <c r="N17" s="270"/>
      <c r="O17" s="271"/>
      <c r="P17" s="271"/>
      <c r="Q17" s="269">
        <f>+MEX!AD55</f>
        <v>0</v>
      </c>
      <c r="R17" s="269">
        <f>+MEX!AG55</f>
        <v>0</v>
      </c>
      <c r="S17" s="269">
        <f>+MEX!AJ55</f>
        <v>0</v>
      </c>
      <c r="T17" s="269">
        <f>+MEX!AM55</f>
        <v>0</v>
      </c>
      <c r="U17" s="269">
        <f>+MEX!AP55</f>
        <v>0</v>
      </c>
      <c r="V17" s="269">
        <f>+MEX!AS55</f>
        <v>0</v>
      </c>
      <c r="W17" s="269"/>
      <c r="X17" s="269"/>
      <c r="Y17" s="269"/>
      <c r="Z17" s="269"/>
      <c r="AA17" s="269"/>
      <c r="AB17" s="269"/>
      <c r="AC17" s="269"/>
      <c r="AD17" s="269"/>
    </row>
    <row r="18" spans="1:30" ht="24.75" hidden="1">
      <c r="B18" s="247" t="e">
        <f>+CONCATENATE(#REF!,C18,D18,E18,F18,G18,H18,I18)</f>
        <v>#REF!</v>
      </c>
      <c r="C18" s="272">
        <v>1</v>
      </c>
      <c r="D18" s="272">
        <v>1</v>
      </c>
      <c r="E18" s="272">
        <v>4000</v>
      </c>
      <c r="F18" s="272">
        <v>4400</v>
      </c>
      <c r="G18" s="272"/>
      <c r="H18" s="273"/>
      <c r="I18" s="273"/>
      <c r="J18" s="274" t="s">
        <v>51</v>
      </c>
      <c r="K18" s="275">
        <f>+MEX!N56</f>
        <v>0</v>
      </c>
      <c r="L18" s="275">
        <f>+MEX!O56</f>
        <v>0</v>
      </c>
      <c r="M18" s="275">
        <f>+MEX!P56</f>
        <v>0</v>
      </c>
      <c r="N18" s="276"/>
      <c r="O18" s="277"/>
      <c r="P18" s="277"/>
      <c r="Q18" s="275">
        <f>+MEX!AD56</f>
        <v>0</v>
      </c>
      <c r="R18" s="275">
        <f>+MEX!AG56</f>
        <v>0</v>
      </c>
      <c r="S18" s="275">
        <f>+MEX!AJ56</f>
        <v>0</v>
      </c>
      <c r="T18" s="275">
        <f>+MEX!AM56</f>
        <v>0</v>
      </c>
      <c r="U18" s="275">
        <f>+MEX!AP56</f>
        <v>0</v>
      </c>
      <c r="V18" s="275">
        <f>+MEX!AS56</f>
        <v>0</v>
      </c>
      <c r="W18" s="275"/>
      <c r="X18" s="275"/>
      <c r="Y18" s="275"/>
      <c r="Z18" s="275"/>
      <c r="AA18" s="275"/>
      <c r="AB18" s="275"/>
      <c r="AC18" s="275"/>
      <c r="AD18" s="275"/>
    </row>
    <row r="19" spans="1:30" ht="24.75" hidden="1">
      <c r="B19" s="247" t="e">
        <f>+CONCATENATE(#REF!,C19,D19,E19,F19,G19,H19,I19)</f>
        <v>#REF!</v>
      </c>
      <c r="C19" s="278">
        <v>1</v>
      </c>
      <c r="D19" s="278">
        <v>1</v>
      </c>
      <c r="E19" s="278">
        <v>4000</v>
      </c>
      <c r="F19" s="278">
        <v>4400</v>
      </c>
      <c r="G19" s="278">
        <v>441</v>
      </c>
      <c r="H19" s="279"/>
      <c r="I19" s="279"/>
      <c r="J19" s="280" t="s">
        <v>52</v>
      </c>
      <c r="K19" s="281">
        <f>+MEX!N57</f>
        <v>0</v>
      </c>
      <c r="L19" s="281">
        <f>+MEX!O57</f>
        <v>0</v>
      </c>
      <c r="M19" s="281">
        <f>+MEX!P57</f>
        <v>0</v>
      </c>
      <c r="N19" s="282"/>
      <c r="O19" s="283"/>
      <c r="P19" s="283"/>
      <c r="Q19" s="281">
        <f>+MEX!AD57</f>
        <v>0</v>
      </c>
      <c r="R19" s="281">
        <f>+MEX!AG57</f>
        <v>0</v>
      </c>
      <c r="S19" s="281">
        <f>+MEX!AJ57</f>
        <v>0</v>
      </c>
      <c r="T19" s="281">
        <f>+MEX!AM57</f>
        <v>0</v>
      </c>
      <c r="U19" s="281">
        <f>+MEX!AP57</f>
        <v>0</v>
      </c>
      <c r="V19" s="281">
        <f>+MEX!AS57</f>
        <v>0</v>
      </c>
      <c r="W19" s="281"/>
      <c r="X19" s="281"/>
      <c r="Y19" s="281"/>
      <c r="Z19" s="281"/>
      <c r="AA19" s="281"/>
      <c r="AB19" s="281"/>
      <c r="AC19" s="281"/>
      <c r="AD19" s="281"/>
    </row>
    <row r="20" spans="1:30" ht="24.75" hidden="1">
      <c r="B20" s="247" t="e">
        <f>+CONCATENATE(#REF!,C20,D20,E20,F20,G20,H20,I20)</f>
        <v>#REF!</v>
      </c>
      <c r="C20" s="284">
        <v>1</v>
      </c>
      <c r="D20" s="284">
        <v>1</v>
      </c>
      <c r="E20" s="284">
        <v>4000</v>
      </c>
      <c r="F20" s="284">
        <v>4400</v>
      </c>
      <c r="G20" s="284">
        <v>441</v>
      </c>
      <c r="H20" s="285">
        <v>1</v>
      </c>
      <c r="I20" s="285"/>
      <c r="J20" s="286" t="s">
        <v>53</v>
      </c>
      <c r="K20" s="287">
        <f>+MEX!N58</f>
        <v>0</v>
      </c>
      <c r="L20" s="287">
        <f>+MEX!O58</f>
        <v>0</v>
      </c>
      <c r="M20" s="287">
        <f>+MEX!P58</f>
        <v>0</v>
      </c>
      <c r="N20" s="288" t="str">
        <f>+MEX!Q58</f>
        <v>Persona</v>
      </c>
      <c r="O20" s="289">
        <f>+MEX!R58</f>
        <v>0</v>
      </c>
      <c r="P20" s="289">
        <f>+MEX!S58</f>
        <v>0</v>
      </c>
      <c r="Q20" s="287">
        <f>+MEX!AD58</f>
        <v>0</v>
      </c>
      <c r="R20" s="287">
        <f>+MEX!AG58</f>
        <v>0</v>
      </c>
      <c r="S20" s="287">
        <f>+MEX!AJ58</f>
        <v>0</v>
      </c>
      <c r="T20" s="287">
        <f>+MEX!AM58</f>
        <v>0</v>
      </c>
      <c r="U20" s="287">
        <f>+MEX!AP58</f>
        <v>0</v>
      </c>
      <c r="V20" s="287">
        <f>+MEX!AS58</f>
        <v>0</v>
      </c>
      <c r="W20" s="287">
        <f>+MEX!AT58</f>
        <v>0</v>
      </c>
      <c r="X20" s="287">
        <f>+MEX!AU58</f>
        <v>0</v>
      </c>
      <c r="Y20" s="287">
        <f>+MEX!AV58</f>
        <v>0</v>
      </c>
      <c r="Z20" s="287">
        <f>+MEX!AW58</f>
        <v>0</v>
      </c>
      <c r="AA20" s="287">
        <f>+MEX!AX58</f>
        <v>0</v>
      </c>
      <c r="AB20" s="287">
        <f>+MEX!AY58</f>
        <v>0</v>
      </c>
      <c r="AC20" s="287">
        <f>+MEX!AZ58</f>
        <v>0</v>
      </c>
      <c r="AD20" s="287">
        <f>+MEX!BA58</f>
        <v>0</v>
      </c>
    </row>
    <row r="21" spans="1:30" ht="48">
      <c r="B21" s="247" t="e">
        <f>+CONCATENATE(#REF!,C21,D21,E21,F21,G21,H21,I21)</f>
        <v>#REF!</v>
      </c>
      <c r="C21" s="259">
        <v>1</v>
      </c>
      <c r="D21" s="259">
        <v>2</v>
      </c>
      <c r="E21" s="259"/>
      <c r="F21" s="260" t="s">
        <v>48</v>
      </c>
      <c r="G21" s="260"/>
      <c r="H21" s="261" t="s">
        <v>46</v>
      </c>
      <c r="I21" s="261"/>
      <c r="J21" s="262" t="s">
        <v>55</v>
      </c>
      <c r="K21" s="263">
        <f>+MEX!N59</f>
        <v>0</v>
      </c>
      <c r="L21" s="263">
        <f>+MEX!O59</f>
        <v>4298978</v>
      </c>
      <c r="M21" s="263">
        <f>+MEX!P59</f>
        <v>4298978</v>
      </c>
      <c r="N21" s="264"/>
      <c r="O21" s="265"/>
      <c r="P21" s="265"/>
      <c r="Q21" s="263">
        <f>+MEX!AD59</f>
        <v>4298978</v>
      </c>
      <c r="R21" s="263">
        <f>+MEX!AG59</f>
        <v>0</v>
      </c>
      <c r="S21" s="263">
        <f>+MEX!AJ59</f>
        <v>0</v>
      </c>
      <c r="T21" s="263">
        <f>+MEX!AM59</f>
        <v>0</v>
      </c>
      <c r="U21" s="263">
        <f>+MEX!AP59</f>
        <v>0</v>
      </c>
      <c r="V21" s="263">
        <f>+MEX!AS59</f>
        <v>4298978</v>
      </c>
      <c r="W21" s="263"/>
      <c r="X21" s="263"/>
      <c r="Y21" s="263"/>
      <c r="Z21" s="263"/>
      <c r="AA21" s="263"/>
      <c r="AB21" s="263"/>
      <c r="AC21" s="263"/>
      <c r="AD21" s="263"/>
    </row>
    <row r="22" spans="1:30" ht="24.75">
      <c r="B22" s="247" t="e">
        <f>+CONCATENATE(#REF!,C22,D22,E22,F22,G22,H22,I22)</f>
        <v>#REF!</v>
      </c>
      <c r="C22" s="266">
        <v>1</v>
      </c>
      <c r="D22" s="266">
        <v>2</v>
      </c>
      <c r="E22" s="266">
        <v>2000</v>
      </c>
      <c r="F22" s="266"/>
      <c r="G22" s="266"/>
      <c r="H22" s="267" t="s">
        <v>46</v>
      </c>
      <c r="I22" s="267"/>
      <c r="J22" s="268" t="s">
        <v>56</v>
      </c>
      <c r="K22" s="269">
        <f>+MEX!N60</f>
        <v>0</v>
      </c>
      <c r="L22" s="269">
        <f>+MEX!O60</f>
        <v>4298978</v>
      </c>
      <c r="M22" s="269">
        <f>+MEX!P60</f>
        <v>4298978</v>
      </c>
      <c r="N22" s="270"/>
      <c r="O22" s="271"/>
      <c r="P22" s="271"/>
      <c r="Q22" s="269">
        <f>+MEX!AD60</f>
        <v>4298978</v>
      </c>
      <c r="R22" s="269">
        <f>+MEX!AG60</f>
        <v>0</v>
      </c>
      <c r="S22" s="269">
        <f>+MEX!AJ60</f>
        <v>0</v>
      </c>
      <c r="T22" s="269">
        <f>+MEX!AM60</f>
        <v>0</v>
      </c>
      <c r="U22" s="269">
        <f>+MEX!AP60</f>
        <v>0</v>
      </c>
      <c r="V22" s="269">
        <f>+MEX!AS60</f>
        <v>4298978</v>
      </c>
      <c r="W22" s="269"/>
      <c r="X22" s="269"/>
      <c r="Y22" s="269"/>
      <c r="Z22" s="269"/>
      <c r="AA22" s="269"/>
      <c r="AB22" s="269"/>
      <c r="AC22" s="269"/>
      <c r="AD22" s="269"/>
    </row>
    <row r="23" spans="1:30" ht="48">
      <c r="B23" s="247" t="e">
        <f>+CONCATENATE(#REF!,C23,D23,E23,F23,G23,H23,I23)</f>
        <v>#REF!</v>
      </c>
      <c r="C23" s="272">
        <v>1</v>
      </c>
      <c r="D23" s="272">
        <v>2</v>
      </c>
      <c r="E23" s="272">
        <v>2000</v>
      </c>
      <c r="F23" s="272">
        <v>2700</v>
      </c>
      <c r="G23" s="272"/>
      <c r="H23" s="273"/>
      <c r="I23" s="273"/>
      <c r="J23" s="274" t="s">
        <v>57</v>
      </c>
      <c r="K23" s="275">
        <f>+MEX!N61</f>
        <v>0</v>
      </c>
      <c r="L23" s="275">
        <f>+MEX!O61</f>
        <v>1294110</v>
      </c>
      <c r="M23" s="275">
        <f>+MEX!P61</f>
        <v>1294110</v>
      </c>
      <c r="N23" s="276"/>
      <c r="O23" s="277"/>
      <c r="P23" s="277"/>
      <c r="Q23" s="275">
        <f>+MEX!AD61</f>
        <v>1294110</v>
      </c>
      <c r="R23" s="275">
        <f>+MEX!AG61</f>
        <v>0</v>
      </c>
      <c r="S23" s="275">
        <f>+MEX!AJ61</f>
        <v>0</v>
      </c>
      <c r="T23" s="275">
        <f>+MEX!AM61</f>
        <v>0</v>
      </c>
      <c r="U23" s="275">
        <f>+MEX!AP61</f>
        <v>0</v>
      </c>
      <c r="V23" s="275">
        <f>+MEX!AS61</f>
        <v>1294110</v>
      </c>
      <c r="W23" s="275"/>
      <c r="X23" s="275"/>
      <c r="Y23" s="275"/>
      <c r="Z23" s="275"/>
      <c r="AA23" s="275"/>
      <c r="AB23" s="275"/>
      <c r="AC23" s="275"/>
      <c r="AD23" s="275"/>
    </row>
    <row r="24" spans="1:30" ht="48">
      <c r="B24" s="247" t="e">
        <f>+CONCATENATE(#REF!,C24,D24,E24,F24,G24,H24,I24)</f>
        <v>#REF!</v>
      </c>
      <c r="C24" s="278">
        <v>1</v>
      </c>
      <c r="D24" s="278">
        <v>2</v>
      </c>
      <c r="E24" s="278">
        <v>2000</v>
      </c>
      <c r="F24" s="278">
        <v>2700</v>
      </c>
      <c r="G24" s="278">
        <v>271</v>
      </c>
      <c r="H24" s="279"/>
      <c r="I24" s="279"/>
      <c r="J24" s="280" t="s">
        <v>58</v>
      </c>
      <c r="K24" s="281">
        <f>+MEX!N62</f>
        <v>0</v>
      </c>
      <c r="L24" s="281">
        <f>+MEX!O62</f>
        <v>1294110</v>
      </c>
      <c r="M24" s="281">
        <f>+MEX!P62</f>
        <v>1294110</v>
      </c>
      <c r="N24" s="282"/>
      <c r="O24" s="283"/>
      <c r="P24" s="283"/>
      <c r="Q24" s="281">
        <f>+MEX!AD62</f>
        <v>1294110</v>
      </c>
      <c r="R24" s="281">
        <f>+MEX!AG62</f>
        <v>0</v>
      </c>
      <c r="S24" s="281">
        <f>+MEX!AJ62</f>
        <v>0</v>
      </c>
      <c r="T24" s="281">
        <f>+MEX!AM62</f>
        <v>0</v>
      </c>
      <c r="U24" s="281">
        <f>+MEX!AP62</f>
        <v>0</v>
      </c>
      <c r="V24" s="281">
        <f>+MEX!AS62</f>
        <v>1294110</v>
      </c>
      <c r="W24" s="281"/>
      <c r="X24" s="281"/>
      <c r="Y24" s="281"/>
      <c r="Z24" s="281"/>
      <c r="AA24" s="281"/>
      <c r="AB24" s="281"/>
      <c r="AC24" s="281"/>
      <c r="AD24" s="281"/>
    </row>
    <row r="25" spans="1:30" ht="24.75">
      <c r="B25" s="247" t="e">
        <f>+CONCATENATE(#REF!,C25,D25,E25,F25,G25,H25,I25)</f>
        <v>#REF!</v>
      </c>
      <c r="C25" s="284">
        <v>1</v>
      </c>
      <c r="D25" s="284">
        <v>2</v>
      </c>
      <c r="E25" s="284">
        <v>2000</v>
      </c>
      <c r="F25" s="284">
        <v>2700</v>
      </c>
      <c r="G25" s="284">
        <v>271</v>
      </c>
      <c r="H25" s="285">
        <v>1</v>
      </c>
      <c r="I25" s="285"/>
      <c r="J25" s="286" t="s">
        <v>59</v>
      </c>
      <c r="K25" s="287">
        <f>+MEX!N63</f>
        <v>0</v>
      </c>
      <c r="L25" s="287">
        <f>+MEX!O63</f>
        <v>1294110</v>
      </c>
      <c r="M25" s="287">
        <f>+MEX!P63</f>
        <v>1294110</v>
      </c>
      <c r="N25" s="288" t="str">
        <f>+MEX!Q63</f>
        <v>Pieza</v>
      </c>
      <c r="O25" s="289">
        <f>+MEX!R63</f>
        <v>1804</v>
      </c>
      <c r="P25" s="289">
        <f>+MEX!S63</f>
        <v>0</v>
      </c>
      <c r="Q25" s="287">
        <f>+MEX!AD63</f>
        <v>1294110</v>
      </c>
      <c r="R25" s="287">
        <f>+MEX!AG63</f>
        <v>0</v>
      </c>
      <c r="S25" s="287">
        <f>+MEX!AJ63</f>
        <v>0</v>
      </c>
      <c r="T25" s="287">
        <f>+MEX!AM63</f>
        <v>0</v>
      </c>
      <c r="U25" s="287">
        <f>+MEX!AP63</f>
        <v>0</v>
      </c>
      <c r="V25" s="287">
        <f>+MEX!AS63</f>
        <v>1294110</v>
      </c>
      <c r="W25" s="287">
        <f>+MEX!AT63</f>
        <v>1804</v>
      </c>
      <c r="X25" s="287">
        <f>+MEX!AU63</f>
        <v>0</v>
      </c>
      <c r="Y25" s="287">
        <f>+MEX!AV63</f>
        <v>0</v>
      </c>
      <c r="Z25" s="287">
        <f>+MEX!AW63</f>
        <v>0</v>
      </c>
      <c r="AA25" s="287">
        <f>+MEX!AX63</f>
        <v>0</v>
      </c>
      <c r="AB25" s="287">
        <f>+MEX!AY63</f>
        <v>0</v>
      </c>
      <c r="AC25" s="287">
        <f>+MEX!AZ63</f>
        <v>1804</v>
      </c>
      <c r="AD25" s="287">
        <f>+MEX!BA63</f>
        <v>0</v>
      </c>
    </row>
    <row r="26" spans="1:30" ht="24.75" hidden="1">
      <c r="B26" s="247" t="e">
        <f>+CONCATENATE(#REF!,C26,D26,E26,F26,G26,H26,I26)</f>
        <v>#REF!</v>
      </c>
      <c r="C26" s="278">
        <v>1</v>
      </c>
      <c r="D26" s="278">
        <v>2</v>
      </c>
      <c r="E26" s="278">
        <v>2000</v>
      </c>
      <c r="F26" s="278">
        <v>2700</v>
      </c>
      <c r="G26" s="278">
        <v>272</v>
      </c>
      <c r="H26" s="279"/>
      <c r="I26" s="279"/>
      <c r="J26" s="280" t="s">
        <v>61</v>
      </c>
      <c r="K26" s="281">
        <f>+MEX!N64</f>
        <v>0</v>
      </c>
      <c r="L26" s="281">
        <f>+MEX!O64</f>
        <v>0</v>
      </c>
      <c r="M26" s="281">
        <f>+MEX!P64</f>
        <v>0</v>
      </c>
      <c r="N26" s="282"/>
      <c r="O26" s="283"/>
      <c r="P26" s="283"/>
      <c r="Q26" s="281">
        <f>+MEX!AD64</f>
        <v>0</v>
      </c>
      <c r="R26" s="281">
        <f>+MEX!AG64</f>
        <v>0</v>
      </c>
      <c r="S26" s="281">
        <f>+MEX!AJ64</f>
        <v>0</v>
      </c>
      <c r="T26" s="281">
        <f>+MEX!AM64</f>
        <v>0</v>
      </c>
      <c r="U26" s="281">
        <f>+MEX!AP64</f>
        <v>0</v>
      </c>
      <c r="V26" s="281">
        <f>+MEX!AS64</f>
        <v>0</v>
      </c>
      <c r="W26" s="281"/>
      <c r="X26" s="281"/>
      <c r="Y26" s="281"/>
      <c r="Z26" s="281"/>
      <c r="AA26" s="281"/>
      <c r="AB26" s="281"/>
      <c r="AC26" s="281"/>
      <c r="AD26" s="281"/>
    </row>
    <row r="27" spans="1:30" ht="24.75" hidden="1">
      <c r="A27" s="290"/>
      <c r="B27" s="247" t="e">
        <f>+CONCATENATE(#REF!,C27,D27,E27,F27,G27,H27,I27)</f>
        <v>#REF!</v>
      </c>
      <c r="C27" s="284">
        <v>1</v>
      </c>
      <c r="D27" s="284">
        <v>2</v>
      </c>
      <c r="E27" s="284">
        <v>2000</v>
      </c>
      <c r="F27" s="284">
        <v>2700</v>
      </c>
      <c r="G27" s="284">
        <v>272</v>
      </c>
      <c r="H27" s="285">
        <v>1</v>
      </c>
      <c r="I27" s="285"/>
      <c r="J27" s="286" t="s">
        <v>62</v>
      </c>
      <c r="K27" s="287">
        <f>+MEX!N65</f>
        <v>0</v>
      </c>
      <c r="L27" s="287">
        <f>+MEX!O65</f>
        <v>0</v>
      </c>
      <c r="M27" s="287">
        <f>+MEX!P65</f>
        <v>0</v>
      </c>
      <c r="N27" s="288" t="str">
        <f>+MEX!Q65</f>
        <v>Pieza</v>
      </c>
      <c r="O27" s="289">
        <f>+MEX!R65</f>
        <v>0</v>
      </c>
      <c r="P27" s="289">
        <f>+MEX!S65</f>
        <v>0</v>
      </c>
      <c r="Q27" s="287">
        <f>+MEX!AD65</f>
        <v>0</v>
      </c>
      <c r="R27" s="287">
        <f>+MEX!AG65</f>
        <v>0</v>
      </c>
      <c r="S27" s="287">
        <f>+MEX!AJ65</f>
        <v>0</v>
      </c>
      <c r="T27" s="287">
        <f>+MEX!AM65</f>
        <v>0</v>
      </c>
      <c r="U27" s="287">
        <f>+MEX!AP65</f>
        <v>0</v>
      </c>
      <c r="V27" s="287">
        <f>+MEX!AS65</f>
        <v>0</v>
      </c>
      <c r="W27" s="287">
        <f>+MEX!AT65</f>
        <v>0</v>
      </c>
      <c r="X27" s="287">
        <f>+MEX!AU65</f>
        <v>0</v>
      </c>
      <c r="Y27" s="287">
        <f>+MEX!AV65</f>
        <v>0</v>
      </c>
      <c r="Z27" s="287">
        <f>+MEX!AW65</f>
        <v>0</v>
      </c>
      <c r="AA27" s="287">
        <f>+MEX!AX65</f>
        <v>0</v>
      </c>
      <c r="AB27" s="287">
        <f>+MEX!AY65</f>
        <v>0</v>
      </c>
      <c r="AC27" s="287">
        <f>+MEX!AZ65</f>
        <v>0</v>
      </c>
      <c r="AD27" s="287">
        <f>+MEX!BA65</f>
        <v>0</v>
      </c>
    </row>
    <row r="28" spans="1:30" ht="24.75">
      <c r="B28" s="247" t="e">
        <f>+CONCATENATE(#REF!,C28,D28,E28,F28,G28,H28,I28)</f>
        <v>#REF!</v>
      </c>
      <c r="C28" s="272">
        <v>1</v>
      </c>
      <c r="D28" s="272">
        <v>2</v>
      </c>
      <c r="E28" s="272">
        <v>2000</v>
      </c>
      <c r="F28" s="272">
        <v>2800</v>
      </c>
      <c r="G28" s="272"/>
      <c r="H28" s="273"/>
      <c r="I28" s="273"/>
      <c r="J28" s="274" t="s">
        <v>63</v>
      </c>
      <c r="K28" s="275">
        <f>+MEX!N66</f>
        <v>0</v>
      </c>
      <c r="L28" s="275">
        <f>+MEX!O66</f>
        <v>3004868</v>
      </c>
      <c r="M28" s="275">
        <f>+MEX!P66</f>
        <v>3004868</v>
      </c>
      <c r="N28" s="276"/>
      <c r="O28" s="277"/>
      <c r="P28" s="277"/>
      <c r="Q28" s="275">
        <f>+MEX!AD66</f>
        <v>3004868</v>
      </c>
      <c r="R28" s="275">
        <f>+MEX!AG66</f>
        <v>0</v>
      </c>
      <c r="S28" s="275">
        <f>+MEX!AJ66</f>
        <v>0</v>
      </c>
      <c r="T28" s="275">
        <f>+MEX!AM66</f>
        <v>0</v>
      </c>
      <c r="U28" s="275">
        <f>+MEX!AP66</f>
        <v>0</v>
      </c>
      <c r="V28" s="275">
        <f>+MEX!AS66</f>
        <v>3004868</v>
      </c>
      <c r="W28" s="275"/>
      <c r="X28" s="275"/>
      <c r="Y28" s="275"/>
      <c r="Z28" s="275"/>
      <c r="AA28" s="275"/>
      <c r="AB28" s="275"/>
      <c r="AC28" s="275"/>
      <c r="AD28" s="275"/>
    </row>
    <row r="29" spans="1:30" ht="24.75">
      <c r="B29" s="247" t="e">
        <f>+CONCATENATE(#REF!,C29,D29,E29,F29,G29,H29,I29)</f>
        <v>#REF!</v>
      </c>
      <c r="C29" s="278">
        <v>1</v>
      </c>
      <c r="D29" s="278">
        <v>2</v>
      </c>
      <c r="E29" s="278">
        <v>2000</v>
      </c>
      <c r="F29" s="278">
        <v>2800</v>
      </c>
      <c r="G29" s="278">
        <v>283</v>
      </c>
      <c r="H29" s="279"/>
      <c r="I29" s="279"/>
      <c r="J29" s="280" t="s">
        <v>64</v>
      </c>
      <c r="K29" s="281">
        <f>+MEX!N67</f>
        <v>0</v>
      </c>
      <c r="L29" s="281">
        <f>+MEX!O67</f>
        <v>3004868</v>
      </c>
      <c r="M29" s="281">
        <f>+MEX!P67</f>
        <v>3004868</v>
      </c>
      <c r="N29" s="282"/>
      <c r="O29" s="283"/>
      <c r="P29" s="283"/>
      <c r="Q29" s="281">
        <f>+MEX!AD67</f>
        <v>3004868</v>
      </c>
      <c r="R29" s="281">
        <f>+MEX!AG67</f>
        <v>0</v>
      </c>
      <c r="S29" s="281">
        <f>+MEX!AJ67</f>
        <v>0</v>
      </c>
      <c r="T29" s="281">
        <f>+MEX!AM67</f>
        <v>0</v>
      </c>
      <c r="U29" s="281">
        <f>+MEX!AP67</f>
        <v>0</v>
      </c>
      <c r="V29" s="281">
        <f>+MEX!AS67</f>
        <v>3004868</v>
      </c>
      <c r="W29" s="281"/>
      <c r="X29" s="281"/>
      <c r="Y29" s="281"/>
      <c r="Z29" s="281"/>
      <c r="AA29" s="281"/>
      <c r="AB29" s="281"/>
      <c r="AC29" s="281"/>
      <c r="AD29" s="281"/>
    </row>
    <row r="30" spans="1:30" ht="48">
      <c r="B30" s="247" t="e">
        <f>+CONCATENATE(#REF!,C30,D30,E30,F30,G30,H30,I30)</f>
        <v>#REF!</v>
      </c>
      <c r="C30" s="284">
        <v>1</v>
      </c>
      <c r="D30" s="284">
        <v>2</v>
      </c>
      <c r="E30" s="284">
        <v>2000</v>
      </c>
      <c r="F30" s="284">
        <v>2800</v>
      </c>
      <c r="G30" s="284">
        <v>283</v>
      </c>
      <c r="H30" s="285">
        <v>1</v>
      </c>
      <c r="I30" s="285"/>
      <c r="J30" s="291" t="s">
        <v>65</v>
      </c>
      <c r="K30" s="292">
        <f>+MEX!N68</f>
        <v>0</v>
      </c>
      <c r="L30" s="292">
        <f>+MEX!O68</f>
        <v>3004868</v>
      </c>
      <c r="M30" s="292">
        <f>+MEX!P68</f>
        <v>3004868</v>
      </c>
      <c r="N30" s="288"/>
      <c r="O30" s="293"/>
      <c r="P30" s="293"/>
      <c r="Q30" s="292">
        <f>+MEX!AD68</f>
        <v>3004868</v>
      </c>
      <c r="R30" s="292">
        <f>+MEX!AG68</f>
        <v>0</v>
      </c>
      <c r="S30" s="292">
        <f>+MEX!AJ68</f>
        <v>0</v>
      </c>
      <c r="T30" s="292">
        <f>+MEX!AM68</f>
        <v>0</v>
      </c>
      <c r="U30" s="292">
        <f>+MEX!AP68</f>
        <v>0</v>
      </c>
      <c r="V30" s="292">
        <f>+MEX!AS68</f>
        <v>3004868</v>
      </c>
      <c r="W30" s="292"/>
      <c r="X30" s="292"/>
      <c r="Y30" s="292"/>
      <c r="Z30" s="292"/>
      <c r="AA30" s="292"/>
      <c r="AB30" s="292"/>
      <c r="AC30" s="292"/>
      <c r="AD30" s="292"/>
    </row>
    <row r="31" spans="1:30" ht="24.75">
      <c r="B31" s="247" t="e">
        <f>+CONCATENATE(#REF!,C31,D31,E31,F31,G31,H31,I31)</f>
        <v>#REF!</v>
      </c>
      <c r="C31" s="284">
        <v>1</v>
      </c>
      <c r="D31" s="284">
        <v>2</v>
      </c>
      <c r="E31" s="284">
        <v>2000</v>
      </c>
      <c r="F31" s="284">
        <v>2800</v>
      </c>
      <c r="G31" s="284">
        <v>283</v>
      </c>
      <c r="H31" s="294">
        <v>1001</v>
      </c>
      <c r="I31" s="294"/>
      <c r="J31" s="286" t="s">
        <v>66</v>
      </c>
      <c r="K31" s="287">
        <f>+MEX!N69</f>
        <v>0</v>
      </c>
      <c r="L31" s="287">
        <f>+MEX!O69</f>
        <v>220756</v>
      </c>
      <c r="M31" s="287">
        <f>+MEX!P69</f>
        <v>220756</v>
      </c>
      <c r="N31" s="288" t="str">
        <f>+MEX!Q69</f>
        <v>Pieza</v>
      </c>
      <c r="O31" s="289">
        <f>+MEX!R69</f>
        <v>203</v>
      </c>
      <c r="P31" s="289">
        <f>+MEX!S69</f>
        <v>0</v>
      </c>
      <c r="Q31" s="287">
        <f>+MEX!AD69</f>
        <v>220756</v>
      </c>
      <c r="R31" s="287">
        <f>+MEX!AG69</f>
        <v>0</v>
      </c>
      <c r="S31" s="287">
        <f>+MEX!AJ69</f>
        <v>0</v>
      </c>
      <c r="T31" s="287">
        <f>+MEX!AM69</f>
        <v>0</v>
      </c>
      <c r="U31" s="287">
        <f>+MEX!AP69</f>
        <v>0</v>
      </c>
      <c r="V31" s="287">
        <f>+MEX!AS69</f>
        <v>220756</v>
      </c>
      <c r="W31" s="287">
        <f>+MEX!AT69</f>
        <v>203</v>
      </c>
      <c r="X31" s="287">
        <f>+MEX!AU69</f>
        <v>0</v>
      </c>
      <c r="Y31" s="287">
        <f>+MEX!AV69</f>
        <v>0</v>
      </c>
      <c r="Z31" s="287">
        <f>+MEX!AW69</f>
        <v>0</v>
      </c>
      <c r="AA31" s="287">
        <f>+MEX!AX69</f>
        <v>0</v>
      </c>
      <c r="AB31" s="287">
        <f>+MEX!AY69</f>
        <v>0</v>
      </c>
      <c r="AC31" s="287">
        <f>+MEX!AZ69</f>
        <v>203</v>
      </c>
      <c r="AD31" s="287">
        <f>+MEX!BA69</f>
        <v>0</v>
      </c>
    </row>
    <row r="32" spans="1:30" ht="24.75">
      <c r="B32" s="247" t="e">
        <f>+CONCATENATE(#REF!,C32,D32,E32,F32,G32,H32,I32)</f>
        <v>#REF!</v>
      </c>
      <c r="C32" s="284">
        <v>1</v>
      </c>
      <c r="D32" s="284">
        <v>2</v>
      </c>
      <c r="E32" s="284">
        <v>2000</v>
      </c>
      <c r="F32" s="284">
        <v>2800</v>
      </c>
      <c r="G32" s="284">
        <v>283</v>
      </c>
      <c r="H32" s="294">
        <v>1002</v>
      </c>
      <c r="I32" s="294"/>
      <c r="J32" s="286" t="s">
        <v>67</v>
      </c>
      <c r="K32" s="287">
        <f>+MEX!N70</f>
        <v>0</v>
      </c>
      <c r="L32" s="287">
        <f>+MEX!O70</f>
        <v>2784112</v>
      </c>
      <c r="M32" s="287">
        <f>+MEX!P70</f>
        <v>2784112</v>
      </c>
      <c r="N32" s="288" t="str">
        <f>+MEX!Q70</f>
        <v>Pieza</v>
      </c>
      <c r="O32" s="289">
        <f>+MEX!R70</f>
        <v>2360</v>
      </c>
      <c r="P32" s="289">
        <f>+MEX!S70</f>
        <v>0</v>
      </c>
      <c r="Q32" s="287">
        <f>+MEX!AD70</f>
        <v>2784112</v>
      </c>
      <c r="R32" s="287">
        <f>+MEX!AG70</f>
        <v>0</v>
      </c>
      <c r="S32" s="287">
        <f>+MEX!AJ70</f>
        <v>0</v>
      </c>
      <c r="T32" s="287">
        <f>+MEX!AM70</f>
        <v>0</v>
      </c>
      <c r="U32" s="287">
        <f>+MEX!AP70</f>
        <v>0</v>
      </c>
      <c r="V32" s="287">
        <f>+MEX!AS70</f>
        <v>2784112</v>
      </c>
      <c r="W32" s="287">
        <f>+MEX!AT70</f>
        <v>2360</v>
      </c>
      <c r="X32" s="287">
        <f>+MEX!AU70</f>
        <v>0</v>
      </c>
      <c r="Y32" s="287">
        <f>+MEX!AV70</f>
        <v>0</v>
      </c>
      <c r="Z32" s="287">
        <f>+MEX!AW70</f>
        <v>0</v>
      </c>
      <c r="AA32" s="287">
        <f>+MEX!AX70</f>
        <v>0</v>
      </c>
      <c r="AB32" s="287">
        <f>+MEX!AY70</f>
        <v>0</v>
      </c>
      <c r="AC32" s="287">
        <f>+MEX!AZ70</f>
        <v>2360</v>
      </c>
      <c r="AD32" s="287">
        <f>+MEX!BA70</f>
        <v>0</v>
      </c>
    </row>
    <row r="33" spans="1:30" ht="24.75" hidden="1">
      <c r="A33" s="290"/>
      <c r="B33" s="247" t="e">
        <f>+CONCATENATE(#REF!,C33,D33,E33,F33,G33,H33,I33)</f>
        <v>#REF!</v>
      </c>
      <c r="C33" s="284">
        <v>1</v>
      </c>
      <c r="D33" s="284">
        <v>2</v>
      </c>
      <c r="E33" s="284">
        <v>2000</v>
      </c>
      <c r="F33" s="284">
        <v>2800</v>
      </c>
      <c r="G33" s="284">
        <v>283</v>
      </c>
      <c r="H33" s="294">
        <v>1003</v>
      </c>
      <c r="I33" s="294"/>
      <c r="J33" s="286" t="s">
        <v>68</v>
      </c>
      <c r="K33" s="287">
        <f>+MEX!N71</f>
        <v>0</v>
      </c>
      <c r="L33" s="287">
        <f>+MEX!O71</f>
        <v>0</v>
      </c>
      <c r="M33" s="287">
        <f>+MEX!P71</f>
        <v>0</v>
      </c>
      <c r="N33" s="288" t="str">
        <f>+MEX!Q71</f>
        <v>Pieza</v>
      </c>
      <c r="O33" s="289">
        <f>+MEX!R71</f>
        <v>0</v>
      </c>
      <c r="P33" s="289">
        <f>+MEX!S71</f>
        <v>0</v>
      </c>
      <c r="Q33" s="287">
        <f>+MEX!AD71</f>
        <v>0</v>
      </c>
      <c r="R33" s="287">
        <f>+MEX!AG71</f>
        <v>0</v>
      </c>
      <c r="S33" s="287">
        <f>+MEX!AJ71</f>
        <v>0</v>
      </c>
      <c r="T33" s="287">
        <f>+MEX!AM71</f>
        <v>0</v>
      </c>
      <c r="U33" s="287">
        <f>+MEX!AP71</f>
        <v>0</v>
      </c>
      <c r="V33" s="287">
        <f>+MEX!AS71</f>
        <v>0</v>
      </c>
      <c r="W33" s="287">
        <f>+MEX!AT71</f>
        <v>0</v>
      </c>
      <c r="X33" s="287">
        <f>+MEX!AU71</f>
        <v>0</v>
      </c>
      <c r="Y33" s="287">
        <f>+MEX!AV71</f>
        <v>0</v>
      </c>
      <c r="Z33" s="287">
        <f>+MEX!AW71</f>
        <v>0</v>
      </c>
      <c r="AA33" s="287">
        <f>+MEX!AX71</f>
        <v>0</v>
      </c>
      <c r="AB33" s="287">
        <f>+MEX!AY71</f>
        <v>0</v>
      </c>
      <c r="AC33" s="287">
        <f>+MEX!AZ71</f>
        <v>0</v>
      </c>
      <c r="AD33" s="287">
        <f>+MEX!BA71</f>
        <v>0</v>
      </c>
    </row>
    <row r="34" spans="1:30" ht="46.5" hidden="1">
      <c r="A34" s="290"/>
      <c r="B34" s="247" t="e">
        <f>+CONCATENATE(#REF!,C34,D34,E34,F34,G34,H34,I34)</f>
        <v>#REF!</v>
      </c>
      <c r="C34" s="284">
        <v>1</v>
      </c>
      <c r="D34" s="284">
        <v>2</v>
      </c>
      <c r="E34" s="284">
        <v>2000</v>
      </c>
      <c r="F34" s="284">
        <v>2800</v>
      </c>
      <c r="G34" s="284">
        <v>283</v>
      </c>
      <c r="H34" s="294">
        <v>1004</v>
      </c>
      <c r="I34" s="294"/>
      <c r="J34" s="286" t="s">
        <v>69</v>
      </c>
      <c r="K34" s="287">
        <f>+MEX!N72</f>
        <v>0</v>
      </c>
      <c r="L34" s="287">
        <f>+MEX!O72</f>
        <v>0</v>
      </c>
      <c r="M34" s="287">
        <f>+MEX!P72</f>
        <v>0</v>
      </c>
      <c r="N34" s="288" t="str">
        <f>+MEX!Q72</f>
        <v>Pieza</v>
      </c>
      <c r="O34" s="289">
        <f>+MEX!R72</f>
        <v>0</v>
      </c>
      <c r="P34" s="289">
        <f>+MEX!S72</f>
        <v>0</v>
      </c>
      <c r="Q34" s="287">
        <f>+MEX!AD72</f>
        <v>0</v>
      </c>
      <c r="R34" s="287">
        <f>+MEX!AG72</f>
        <v>0</v>
      </c>
      <c r="S34" s="287">
        <f>+MEX!AJ72</f>
        <v>0</v>
      </c>
      <c r="T34" s="287">
        <f>+MEX!AM72</f>
        <v>0</v>
      </c>
      <c r="U34" s="287">
        <f>+MEX!AP72</f>
        <v>0</v>
      </c>
      <c r="V34" s="287">
        <f>+MEX!AS72</f>
        <v>0</v>
      </c>
      <c r="W34" s="287">
        <f>+MEX!AT72</f>
        <v>0</v>
      </c>
      <c r="X34" s="287">
        <f>+MEX!AU72</f>
        <v>0</v>
      </c>
      <c r="Y34" s="287">
        <f>+MEX!AV72</f>
        <v>0</v>
      </c>
      <c r="Z34" s="287">
        <f>+MEX!AW72</f>
        <v>0</v>
      </c>
      <c r="AA34" s="287">
        <f>+MEX!AX72</f>
        <v>0</v>
      </c>
      <c r="AB34" s="287">
        <f>+MEX!AY72</f>
        <v>0</v>
      </c>
      <c r="AC34" s="287">
        <f>+MEX!AZ72</f>
        <v>0</v>
      </c>
      <c r="AD34" s="287">
        <f>+MEX!BA72</f>
        <v>0</v>
      </c>
    </row>
    <row r="35" spans="1:30" ht="96">
      <c r="B35" s="247" t="e">
        <f>+CONCATENATE(#REF!,C35,D35,E35,F35,G35,H35,I35)</f>
        <v>#REF!</v>
      </c>
      <c r="C35" s="295">
        <v>2</v>
      </c>
      <c r="D35" s="295"/>
      <c r="E35" s="295"/>
      <c r="F35" s="295"/>
      <c r="G35" s="295"/>
      <c r="H35" s="296"/>
      <c r="I35" s="296"/>
      <c r="J35" s="256" t="s">
        <v>70</v>
      </c>
      <c r="K35" s="257">
        <f>+MEX!N73</f>
        <v>0</v>
      </c>
      <c r="L35" s="257">
        <f>+MEX!O73</f>
        <v>17087965</v>
      </c>
      <c r="M35" s="257">
        <f>+MEX!P73</f>
        <v>17087965</v>
      </c>
      <c r="N35" s="258"/>
      <c r="O35" s="254"/>
      <c r="P35" s="254"/>
      <c r="Q35" s="257">
        <f>+MEX!AD73</f>
        <v>17087965</v>
      </c>
      <c r="R35" s="257">
        <f>+MEX!AG73</f>
        <v>0</v>
      </c>
      <c r="S35" s="257">
        <f>+MEX!AJ73</f>
        <v>1924560</v>
      </c>
      <c r="T35" s="257">
        <f>+MEX!AM73</f>
        <v>0</v>
      </c>
      <c r="U35" s="257">
        <f>+MEX!AP73</f>
        <v>0</v>
      </c>
      <c r="V35" s="257">
        <f>+MEX!AS73</f>
        <v>15163405</v>
      </c>
      <c r="W35" s="257"/>
      <c r="X35" s="257"/>
      <c r="Y35" s="257"/>
      <c r="Z35" s="257"/>
      <c r="AA35" s="257"/>
      <c r="AB35" s="257"/>
      <c r="AC35" s="257"/>
      <c r="AD35" s="257"/>
    </row>
    <row r="36" spans="1:30" ht="48">
      <c r="B36" s="247" t="e">
        <f>+CONCATENATE(#REF!,C36,D36,E36,F36,G36,H36,I36)</f>
        <v>#REF!</v>
      </c>
      <c r="C36" s="259">
        <v>2</v>
      </c>
      <c r="D36" s="259">
        <v>3</v>
      </c>
      <c r="E36" s="259"/>
      <c r="F36" s="259"/>
      <c r="G36" s="259"/>
      <c r="H36" s="259"/>
      <c r="I36" s="259"/>
      <c r="J36" s="262" t="s">
        <v>71</v>
      </c>
      <c r="K36" s="263">
        <f>+MEX!N74</f>
        <v>0</v>
      </c>
      <c r="L36" s="263">
        <f>+MEX!O74</f>
        <v>5477736</v>
      </c>
      <c r="M36" s="263">
        <f>+MEX!P74</f>
        <v>5477736</v>
      </c>
      <c r="N36" s="297"/>
      <c r="O36" s="259"/>
      <c r="P36" s="259"/>
      <c r="Q36" s="263">
        <f>+MEX!AD74</f>
        <v>5477736</v>
      </c>
      <c r="R36" s="263">
        <f>+MEX!AG74</f>
        <v>0</v>
      </c>
      <c r="S36" s="263">
        <f>+MEX!AJ74</f>
        <v>38500</v>
      </c>
      <c r="T36" s="263">
        <f>+MEX!AM74</f>
        <v>0</v>
      </c>
      <c r="U36" s="263">
        <f>+MEX!AP74</f>
        <v>0</v>
      </c>
      <c r="V36" s="263">
        <f>+MEX!AS74</f>
        <v>5439236</v>
      </c>
      <c r="W36" s="263"/>
      <c r="X36" s="263"/>
      <c r="Y36" s="263"/>
      <c r="Z36" s="263"/>
      <c r="AA36" s="263"/>
      <c r="AB36" s="263"/>
      <c r="AC36" s="263"/>
      <c r="AD36" s="263"/>
    </row>
    <row r="37" spans="1:30" ht="24.75">
      <c r="B37" s="247" t="e">
        <f>+CONCATENATE(#REF!,C37,D37,E37,F37,G37,H37,I37)</f>
        <v>#REF!</v>
      </c>
      <c r="C37" s="298">
        <v>2</v>
      </c>
      <c r="D37" s="298">
        <v>3</v>
      </c>
      <c r="E37" s="271">
        <v>3000</v>
      </c>
      <c r="F37" s="271"/>
      <c r="G37" s="271"/>
      <c r="H37" s="271"/>
      <c r="I37" s="271"/>
      <c r="J37" s="268" t="s">
        <v>72</v>
      </c>
      <c r="K37" s="269">
        <f>+MEX!N75</f>
        <v>0</v>
      </c>
      <c r="L37" s="269">
        <f>+MEX!O75</f>
        <v>5477736</v>
      </c>
      <c r="M37" s="269">
        <f>+MEX!P75</f>
        <v>5477736</v>
      </c>
      <c r="N37" s="270"/>
      <c r="O37" s="271"/>
      <c r="P37" s="271"/>
      <c r="Q37" s="269">
        <f>+MEX!AD75</f>
        <v>5477736</v>
      </c>
      <c r="R37" s="269">
        <f>+MEX!AG75</f>
        <v>0</v>
      </c>
      <c r="S37" s="269">
        <f>+MEX!AJ75</f>
        <v>38500</v>
      </c>
      <c r="T37" s="269">
        <f>+MEX!AM75</f>
        <v>0</v>
      </c>
      <c r="U37" s="269">
        <f>+MEX!AP75</f>
        <v>0</v>
      </c>
      <c r="V37" s="269">
        <f>+MEX!AS75</f>
        <v>5439236</v>
      </c>
      <c r="W37" s="269"/>
      <c r="X37" s="269"/>
      <c r="Y37" s="269"/>
      <c r="Z37" s="269"/>
      <c r="AA37" s="269"/>
      <c r="AB37" s="269"/>
      <c r="AC37" s="269"/>
      <c r="AD37" s="269"/>
    </row>
    <row r="38" spans="1:30" ht="48">
      <c r="B38" s="247" t="e">
        <f>+CONCATENATE(#REF!,C38,D38,E38,F38,G38,H38,I38)</f>
        <v>#REF!</v>
      </c>
      <c r="C38" s="299">
        <v>2</v>
      </c>
      <c r="D38" s="299">
        <v>3</v>
      </c>
      <c r="E38" s="299">
        <v>3000</v>
      </c>
      <c r="F38" s="299">
        <v>3300</v>
      </c>
      <c r="G38" s="299"/>
      <c r="H38" s="299"/>
      <c r="I38" s="299"/>
      <c r="J38" s="274" t="s">
        <v>73</v>
      </c>
      <c r="K38" s="275">
        <f>+MEX!N76</f>
        <v>0</v>
      </c>
      <c r="L38" s="275">
        <f>+MEX!O76</f>
        <v>5477736</v>
      </c>
      <c r="M38" s="275">
        <f>+MEX!P76</f>
        <v>5477736</v>
      </c>
      <c r="N38" s="300"/>
      <c r="O38" s="299"/>
      <c r="P38" s="299"/>
      <c r="Q38" s="275">
        <f>+MEX!AD76</f>
        <v>5477736</v>
      </c>
      <c r="R38" s="275">
        <f>+MEX!AG76</f>
        <v>0</v>
      </c>
      <c r="S38" s="275">
        <f>+MEX!AJ76</f>
        <v>38500</v>
      </c>
      <c r="T38" s="275">
        <f>+MEX!AM76</f>
        <v>0</v>
      </c>
      <c r="U38" s="275">
        <f>+MEX!AP76</f>
        <v>0</v>
      </c>
      <c r="V38" s="275">
        <f>+MEX!AS76</f>
        <v>5439236</v>
      </c>
      <c r="W38" s="275"/>
      <c r="X38" s="275"/>
      <c r="Y38" s="275"/>
      <c r="Z38" s="275"/>
      <c r="AA38" s="275"/>
      <c r="AB38" s="275"/>
      <c r="AC38" s="275"/>
      <c r="AD38" s="275"/>
    </row>
    <row r="39" spans="1:30" ht="24.75">
      <c r="B39" s="247" t="e">
        <f>+CONCATENATE(#REF!,C39,D39,E39,F39,G39,H39,I39)</f>
        <v>#REF!</v>
      </c>
      <c r="C39" s="301">
        <v>2</v>
      </c>
      <c r="D39" s="302">
        <v>3</v>
      </c>
      <c r="E39" s="303">
        <v>3000</v>
      </c>
      <c r="F39" s="303">
        <v>3300</v>
      </c>
      <c r="G39" s="303">
        <v>339</v>
      </c>
      <c r="H39" s="303"/>
      <c r="I39" s="303"/>
      <c r="J39" s="280" t="s">
        <v>74</v>
      </c>
      <c r="K39" s="281">
        <f>+MEX!N77</f>
        <v>0</v>
      </c>
      <c r="L39" s="281">
        <f>+MEX!O77</f>
        <v>5477736</v>
      </c>
      <c r="M39" s="281">
        <f>+MEX!P77</f>
        <v>5477736</v>
      </c>
      <c r="N39" s="304"/>
      <c r="O39" s="303"/>
      <c r="P39" s="303"/>
      <c r="Q39" s="281">
        <f>+MEX!AD77</f>
        <v>5477736</v>
      </c>
      <c r="R39" s="281">
        <f>+MEX!AG77</f>
        <v>0</v>
      </c>
      <c r="S39" s="281">
        <f>+MEX!AJ77</f>
        <v>38500</v>
      </c>
      <c r="T39" s="281">
        <f>+MEX!AM77</f>
        <v>0</v>
      </c>
      <c r="U39" s="281">
        <f>+MEX!AP77</f>
        <v>0</v>
      </c>
      <c r="V39" s="281">
        <f>+MEX!AS77</f>
        <v>5439236</v>
      </c>
      <c r="W39" s="281"/>
      <c r="X39" s="281"/>
      <c r="Y39" s="281"/>
      <c r="Z39" s="281"/>
      <c r="AA39" s="281"/>
      <c r="AB39" s="281"/>
      <c r="AC39" s="281"/>
      <c r="AD39" s="281"/>
    </row>
    <row r="40" spans="1:30" ht="46.5">
      <c r="B40" s="247" t="e">
        <f>+CONCATENATE(#REF!,C40,D40,E40,F40,G40,H40,I40)</f>
        <v>#REF!</v>
      </c>
      <c r="C40" s="305">
        <v>2</v>
      </c>
      <c r="D40" s="305">
        <v>3</v>
      </c>
      <c r="E40" s="305">
        <v>3000</v>
      </c>
      <c r="F40" s="305">
        <v>3300</v>
      </c>
      <c r="G40" s="305">
        <v>339</v>
      </c>
      <c r="H40" s="306">
        <v>1</v>
      </c>
      <c r="I40" s="306"/>
      <c r="J40" s="307" t="s">
        <v>75</v>
      </c>
      <c r="K40" s="287">
        <f>+MEX!N78</f>
        <v>0</v>
      </c>
      <c r="L40" s="287">
        <f>+MEX!O78</f>
        <v>1490500</v>
      </c>
      <c r="M40" s="287">
        <f>+MEX!P78</f>
        <v>1490500</v>
      </c>
      <c r="N40" s="308" t="str">
        <f>+MEX!Q78</f>
        <v>Persona</v>
      </c>
      <c r="O40" s="289">
        <f>+MEX!R78</f>
        <v>0</v>
      </c>
      <c r="P40" s="289">
        <f>+MEX!S78</f>
        <v>271</v>
      </c>
      <c r="Q40" s="287">
        <f>+MEX!AD78</f>
        <v>1490500</v>
      </c>
      <c r="R40" s="287">
        <f>+MEX!AG78</f>
        <v>0</v>
      </c>
      <c r="S40" s="287">
        <f>+MEX!AJ78</f>
        <v>27500</v>
      </c>
      <c r="T40" s="287">
        <f>+MEX!AM78</f>
        <v>0</v>
      </c>
      <c r="U40" s="287">
        <f>+MEX!AP78</f>
        <v>0</v>
      </c>
      <c r="V40" s="287">
        <f>+MEX!AS78</f>
        <v>1463000</v>
      </c>
      <c r="W40" s="287">
        <f>+MEX!AT78</f>
        <v>0</v>
      </c>
      <c r="X40" s="287">
        <f>+MEX!AU78</f>
        <v>271</v>
      </c>
      <c r="Y40" s="287">
        <f>+MEX!AV78</f>
        <v>0</v>
      </c>
      <c r="Z40" s="287">
        <f>+MEX!AW78</f>
        <v>0</v>
      </c>
      <c r="AA40" s="287">
        <f>+MEX!AX78</f>
        <v>0</v>
      </c>
      <c r="AB40" s="287">
        <f>+MEX!AY78</f>
        <v>0</v>
      </c>
      <c r="AC40" s="287">
        <f>+MEX!AZ78</f>
        <v>0</v>
      </c>
      <c r="AD40" s="287">
        <f>+MEX!BA78</f>
        <v>271</v>
      </c>
    </row>
    <row r="41" spans="1:30" ht="24.75">
      <c r="B41" s="247" t="e">
        <f>+CONCATENATE(#REF!,C41,D41,E41,F41,G41,H41,I41)</f>
        <v>#REF!</v>
      </c>
      <c r="C41" s="305">
        <v>2</v>
      </c>
      <c r="D41" s="305">
        <v>3</v>
      </c>
      <c r="E41" s="305">
        <v>3000</v>
      </c>
      <c r="F41" s="305">
        <v>3300</v>
      </c>
      <c r="G41" s="305">
        <v>339</v>
      </c>
      <c r="H41" s="306">
        <v>2</v>
      </c>
      <c r="I41" s="306"/>
      <c r="J41" s="286" t="s">
        <v>76</v>
      </c>
      <c r="K41" s="287">
        <f>+MEX!N79</f>
        <v>0</v>
      </c>
      <c r="L41" s="287">
        <f>+MEX!O79</f>
        <v>2392500</v>
      </c>
      <c r="M41" s="287">
        <f>+MEX!P79</f>
        <v>2392500</v>
      </c>
      <c r="N41" s="288" t="str">
        <f>+MEX!Q79</f>
        <v>Persona</v>
      </c>
      <c r="O41" s="289">
        <f>+MEX!R79</f>
        <v>0</v>
      </c>
      <c r="P41" s="289">
        <f>+MEX!S79</f>
        <v>435</v>
      </c>
      <c r="Q41" s="287">
        <f>+MEX!AD79</f>
        <v>2392500</v>
      </c>
      <c r="R41" s="287">
        <f>+MEX!AG79</f>
        <v>0</v>
      </c>
      <c r="S41" s="287">
        <f>+MEX!AJ79</f>
        <v>11000</v>
      </c>
      <c r="T41" s="287">
        <f>+MEX!AM79</f>
        <v>0</v>
      </c>
      <c r="U41" s="287">
        <f>+MEX!AP79</f>
        <v>0</v>
      </c>
      <c r="V41" s="287">
        <f>+MEX!AS79</f>
        <v>2381500</v>
      </c>
      <c r="W41" s="287">
        <f>+MEX!AT79</f>
        <v>0</v>
      </c>
      <c r="X41" s="287">
        <f>+MEX!AU79</f>
        <v>435</v>
      </c>
      <c r="Y41" s="287">
        <f>+MEX!AV79</f>
        <v>0</v>
      </c>
      <c r="Z41" s="287">
        <f>+MEX!AW79</f>
        <v>0</v>
      </c>
      <c r="AA41" s="287">
        <f>+MEX!AX79</f>
        <v>0</v>
      </c>
      <c r="AB41" s="287">
        <f>+MEX!AY79</f>
        <v>0</v>
      </c>
      <c r="AC41" s="287">
        <f>+MEX!AZ79</f>
        <v>0</v>
      </c>
      <c r="AD41" s="287">
        <f>+MEX!BA79</f>
        <v>435</v>
      </c>
    </row>
    <row r="42" spans="1:30" ht="46.5">
      <c r="B42" s="247" t="e">
        <f>+CONCATENATE(#REF!,C42,D42,E42,F42,G42,H42,I42)</f>
        <v>#REF!</v>
      </c>
      <c r="C42" s="305">
        <v>2</v>
      </c>
      <c r="D42" s="305">
        <v>3</v>
      </c>
      <c r="E42" s="305">
        <v>3000</v>
      </c>
      <c r="F42" s="305">
        <v>3300</v>
      </c>
      <c r="G42" s="305">
        <v>339</v>
      </c>
      <c r="H42" s="306">
        <v>3</v>
      </c>
      <c r="I42" s="306"/>
      <c r="J42" s="286" t="s">
        <v>77</v>
      </c>
      <c r="K42" s="287">
        <f>+MEX!N80</f>
        <v>0</v>
      </c>
      <c r="L42" s="287">
        <f>+MEX!O80</f>
        <v>1594736</v>
      </c>
      <c r="M42" s="287">
        <f>+MEX!P80</f>
        <v>1594736</v>
      </c>
      <c r="N42" s="288" t="str">
        <f>+MEX!Q80</f>
        <v>Persona</v>
      </c>
      <c r="O42" s="289">
        <f>+MEX!R80</f>
        <v>0</v>
      </c>
      <c r="P42" s="289">
        <f>+MEX!S80</f>
        <v>451</v>
      </c>
      <c r="Q42" s="287">
        <f>+MEX!AD80</f>
        <v>1594736</v>
      </c>
      <c r="R42" s="287">
        <f>+MEX!AG80</f>
        <v>0</v>
      </c>
      <c r="S42" s="287">
        <f>+MEX!AJ80</f>
        <v>0</v>
      </c>
      <c r="T42" s="287">
        <f>+MEX!AM80</f>
        <v>0</v>
      </c>
      <c r="U42" s="287">
        <f>+MEX!AP80</f>
        <v>0</v>
      </c>
      <c r="V42" s="287">
        <f>+MEX!AS80</f>
        <v>1594736</v>
      </c>
      <c r="W42" s="287">
        <f>+MEX!AT80</f>
        <v>0</v>
      </c>
      <c r="X42" s="287">
        <f>+MEX!AU80</f>
        <v>451</v>
      </c>
      <c r="Y42" s="287">
        <f>+MEX!AV80</f>
        <v>0</v>
      </c>
      <c r="Z42" s="287">
        <f>+MEX!AW80</f>
        <v>0</v>
      </c>
      <c r="AA42" s="287">
        <f>+MEX!AX80</f>
        <v>0</v>
      </c>
      <c r="AB42" s="287">
        <f>+MEX!AY80</f>
        <v>0</v>
      </c>
      <c r="AC42" s="287">
        <f>+MEX!AZ80</f>
        <v>0</v>
      </c>
      <c r="AD42" s="287">
        <f>+MEX!BA80</f>
        <v>451</v>
      </c>
    </row>
    <row r="43" spans="1:30" ht="96">
      <c r="B43" s="247" t="e">
        <f>+CONCATENATE(#REF!,C43,D43,E43,F43,G43,H43,I43)</f>
        <v>#REF!</v>
      </c>
      <c r="C43" s="309">
        <v>2</v>
      </c>
      <c r="D43" s="309">
        <v>4</v>
      </c>
      <c r="E43" s="309"/>
      <c r="F43" s="309"/>
      <c r="G43" s="309"/>
      <c r="H43" s="309"/>
      <c r="I43" s="309"/>
      <c r="J43" s="262" t="s">
        <v>78</v>
      </c>
      <c r="K43" s="263">
        <f>+MEX!N81</f>
        <v>0</v>
      </c>
      <c r="L43" s="263">
        <f>+MEX!O81</f>
        <v>11610229</v>
      </c>
      <c r="M43" s="263">
        <f>+MEX!P81</f>
        <v>11610229</v>
      </c>
      <c r="N43" s="297"/>
      <c r="O43" s="309"/>
      <c r="P43" s="309"/>
      <c r="Q43" s="263">
        <f>+MEX!AD81</f>
        <v>11610229</v>
      </c>
      <c r="R43" s="263">
        <f>+MEX!AG81</f>
        <v>0</v>
      </c>
      <c r="S43" s="263">
        <f>+MEX!AJ81</f>
        <v>1886060</v>
      </c>
      <c r="T43" s="263">
        <f>+MEX!AM81</f>
        <v>0</v>
      </c>
      <c r="U43" s="263">
        <f>+MEX!AP81</f>
        <v>0</v>
      </c>
      <c r="V43" s="263">
        <f>+MEX!AS81</f>
        <v>9724169</v>
      </c>
      <c r="W43" s="263"/>
      <c r="X43" s="263"/>
      <c r="Y43" s="263"/>
      <c r="Z43" s="263"/>
      <c r="AA43" s="263"/>
      <c r="AB43" s="263"/>
      <c r="AC43" s="263"/>
      <c r="AD43" s="263"/>
    </row>
    <row r="44" spans="1:30" ht="24.75">
      <c r="B44" s="247" t="e">
        <f>+CONCATENATE(#REF!,C44,D44,E44,F44,G44,H44,I44)</f>
        <v>#REF!</v>
      </c>
      <c r="C44" s="298">
        <v>2</v>
      </c>
      <c r="D44" s="298">
        <v>4</v>
      </c>
      <c r="E44" s="298">
        <v>3000</v>
      </c>
      <c r="F44" s="298"/>
      <c r="G44" s="298"/>
      <c r="H44" s="298"/>
      <c r="I44" s="298"/>
      <c r="J44" s="310" t="s">
        <v>72</v>
      </c>
      <c r="K44" s="311">
        <f>+MEX!N82</f>
        <v>0</v>
      </c>
      <c r="L44" s="311">
        <f>+MEX!O82</f>
        <v>11610229</v>
      </c>
      <c r="M44" s="311">
        <f>+MEX!P82</f>
        <v>11610229</v>
      </c>
      <c r="N44" s="270"/>
      <c r="O44" s="271"/>
      <c r="P44" s="271"/>
      <c r="Q44" s="311">
        <f>+MEX!AD82</f>
        <v>11610229</v>
      </c>
      <c r="R44" s="311">
        <f>+MEX!AG82</f>
        <v>0</v>
      </c>
      <c r="S44" s="311">
        <f>+MEX!AJ82</f>
        <v>1886060</v>
      </c>
      <c r="T44" s="311">
        <f>+MEX!AM82</f>
        <v>0</v>
      </c>
      <c r="U44" s="311">
        <f>+MEX!AP82</f>
        <v>0</v>
      </c>
      <c r="V44" s="311">
        <f>+MEX!AS82</f>
        <v>9724169</v>
      </c>
      <c r="W44" s="311"/>
      <c r="X44" s="311"/>
      <c r="Y44" s="311"/>
      <c r="Z44" s="311"/>
      <c r="AA44" s="311"/>
      <c r="AB44" s="311"/>
      <c r="AC44" s="311"/>
      <c r="AD44" s="311"/>
    </row>
    <row r="45" spans="1:30" ht="48">
      <c r="B45" s="247" t="e">
        <f>+CONCATENATE(#REF!,C45,D45,E45,F45,G45,H45,I45)</f>
        <v>#REF!</v>
      </c>
      <c r="C45" s="299">
        <v>2</v>
      </c>
      <c r="D45" s="299">
        <v>4</v>
      </c>
      <c r="E45" s="299">
        <v>3000</v>
      </c>
      <c r="F45" s="299">
        <v>3300</v>
      </c>
      <c r="G45" s="299"/>
      <c r="H45" s="299"/>
      <c r="I45" s="299"/>
      <c r="J45" s="274" t="s">
        <v>73</v>
      </c>
      <c r="K45" s="275">
        <f>+MEX!N83</f>
        <v>0</v>
      </c>
      <c r="L45" s="275">
        <f>+MEX!O83</f>
        <v>11610229</v>
      </c>
      <c r="M45" s="275">
        <f>+MEX!P83</f>
        <v>11610229</v>
      </c>
      <c r="N45" s="300"/>
      <c r="O45" s="299"/>
      <c r="P45" s="299"/>
      <c r="Q45" s="275">
        <f>+MEX!AD83</f>
        <v>11610229</v>
      </c>
      <c r="R45" s="275">
        <f>+MEX!AG83</f>
        <v>0</v>
      </c>
      <c r="S45" s="275">
        <f>+MEX!AJ83</f>
        <v>1886060</v>
      </c>
      <c r="T45" s="275">
        <f>+MEX!AM83</f>
        <v>0</v>
      </c>
      <c r="U45" s="275">
        <f>+MEX!AP83</f>
        <v>0</v>
      </c>
      <c r="V45" s="275">
        <f>+MEX!AS83</f>
        <v>9724169</v>
      </c>
      <c r="W45" s="275"/>
      <c r="X45" s="275"/>
      <c r="Y45" s="275"/>
      <c r="Z45" s="275"/>
      <c r="AA45" s="275"/>
      <c r="AB45" s="275"/>
      <c r="AC45" s="275"/>
      <c r="AD45" s="275"/>
    </row>
    <row r="46" spans="1:30" ht="24.75">
      <c r="B46" s="247" t="e">
        <f>+CONCATENATE(#REF!,C46,D46,E46,F46,G46,H46,I46)</f>
        <v>#REF!</v>
      </c>
      <c r="C46" s="301">
        <v>2</v>
      </c>
      <c r="D46" s="302">
        <v>4</v>
      </c>
      <c r="E46" s="303">
        <v>3000</v>
      </c>
      <c r="F46" s="303">
        <v>3300</v>
      </c>
      <c r="G46" s="303">
        <v>334</v>
      </c>
      <c r="H46" s="303"/>
      <c r="I46" s="303"/>
      <c r="J46" s="280" t="s">
        <v>79</v>
      </c>
      <c r="K46" s="281">
        <f>+MEX!N84</f>
        <v>0</v>
      </c>
      <c r="L46" s="281">
        <f>+MEX!O84</f>
        <v>11610229</v>
      </c>
      <c r="M46" s="281">
        <f>+MEX!P84</f>
        <v>11610229</v>
      </c>
      <c r="N46" s="304"/>
      <c r="O46" s="303"/>
      <c r="P46" s="303"/>
      <c r="Q46" s="281">
        <f>+MEX!AD84</f>
        <v>11610229</v>
      </c>
      <c r="R46" s="281">
        <f>+MEX!AG84</f>
        <v>0</v>
      </c>
      <c r="S46" s="281">
        <f>+MEX!AJ84</f>
        <v>1886060</v>
      </c>
      <c r="T46" s="281">
        <f>+MEX!AM84</f>
        <v>0</v>
      </c>
      <c r="U46" s="281">
        <f>+MEX!AP84</f>
        <v>0</v>
      </c>
      <c r="V46" s="281">
        <f>+MEX!AS84</f>
        <v>9724169</v>
      </c>
      <c r="W46" s="281"/>
      <c r="X46" s="281"/>
      <c r="Y46" s="281"/>
      <c r="Z46" s="281"/>
      <c r="AA46" s="281"/>
      <c r="AB46" s="281"/>
      <c r="AC46" s="281"/>
      <c r="AD46" s="281"/>
    </row>
    <row r="47" spans="1:30" ht="24.75">
      <c r="B47" s="247" t="e">
        <f>+CONCATENATE(#REF!,C47,D47,E47,F47,G47,H47,I47)</f>
        <v>#REF!</v>
      </c>
      <c r="C47" s="305">
        <v>2</v>
      </c>
      <c r="D47" s="305">
        <v>4</v>
      </c>
      <c r="E47" s="305">
        <v>3000</v>
      </c>
      <c r="F47" s="305">
        <v>3300</v>
      </c>
      <c r="G47" s="305">
        <v>334</v>
      </c>
      <c r="H47" s="306">
        <v>1</v>
      </c>
      <c r="I47" s="306"/>
      <c r="J47" s="286" t="s">
        <v>80</v>
      </c>
      <c r="K47" s="287">
        <f>+MEX!N85</f>
        <v>0</v>
      </c>
      <c r="L47" s="287">
        <f>+MEX!O85</f>
        <v>3527359</v>
      </c>
      <c r="M47" s="287">
        <f>+MEX!P85</f>
        <v>3527359</v>
      </c>
      <c r="N47" s="288" t="str">
        <f>+MEX!Q85</f>
        <v>Servicio</v>
      </c>
      <c r="O47" s="289">
        <f>+MEX!R85</f>
        <v>1</v>
      </c>
      <c r="P47" s="289">
        <f>+MEX!S85</f>
        <v>114</v>
      </c>
      <c r="Q47" s="287">
        <f>+MEX!AD85</f>
        <v>3527359</v>
      </c>
      <c r="R47" s="287">
        <f>+MEX!AG85</f>
        <v>0</v>
      </c>
      <c r="S47" s="287">
        <f>+MEX!AJ85</f>
        <v>408100</v>
      </c>
      <c r="T47" s="287">
        <f>+MEX!AM85</f>
        <v>0</v>
      </c>
      <c r="U47" s="287">
        <f>+MEX!AP85</f>
        <v>0</v>
      </c>
      <c r="V47" s="287">
        <f>+MEX!AS85</f>
        <v>3119259</v>
      </c>
      <c r="W47" s="287">
        <f>+MEX!AT85</f>
        <v>1</v>
      </c>
      <c r="X47" s="287">
        <f>+MEX!AU85</f>
        <v>114</v>
      </c>
      <c r="Y47" s="287">
        <f>+MEX!AV85</f>
        <v>0</v>
      </c>
      <c r="Z47" s="287">
        <f>+MEX!AW85</f>
        <v>0</v>
      </c>
      <c r="AA47" s="287">
        <f>+MEX!AX85</f>
        <v>0</v>
      </c>
      <c r="AB47" s="287">
        <f>+MEX!AY85</f>
        <v>0</v>
      </c>
      <c r="AC47" s="287">
        <f>+MEX!AZ85</f>
        <v>1</v>
      </c>
      <c r="AD47" s="287">
        <f>+MEX!BA85</f>
        <v>114</v>
      </c>
    </row>
    <row r="48" spans="1:30" ht="24.75">
      <c r="B48" s="247" t="e">
        <f>+CONCATENATE(#REF!,C48,D48,E48,F48,G48,H48,I48)</f>
        <v>#REF!</v>
      </c>
      <c r="C48" s="305">
        <v>2</v>
      </c>
      <c r="D48" s="305">
        <v>4</v>
      </c>
      <c r="E48" s="305">
        <v>3000</v>
      </c>
      <c r="F48" s="305">
        <v>3300</v>
      </c>
      <c r="G48" s="305">
        <v>334</v>
      </c>
      <c r="H48" s="306">
        <v>2</v>
      </c>
      <c r="I48" s="306"/>
      <c r="J48" s="286" t="s">
        <v>82</v>
      </c>
      <c r="K48" s="287">
        <f>+MEX!N86</f>
        <v>0</v>
      </c>
      <c r="L48" s="287">
        <f>+MEX!O86</f>
        <v>1184040</v>
      </c>
      <c r="M48" s="287">
        <f>+MEX!P86</f>
        <v>1184040</v>
      </c>
      <c r="N48" s="288" t="str">
        <f>+MEX!Q86</f>
        <v>Servicio</v>
      </c>
      <c r="O48" s="289">
        <f>+MEX!R86</f>
        <v>1</v>
      </c>
      <c r="P48" s="289">
        <f>+MEX!S86</f>
        <v>78</v>
      </c>
      <c r="Q48" s="287">
        <f>+MEX!AD86</f>
        <v>1184040</v>
      </c>
      <c r="R48" s="287">
        <f>+MEX!AG86</f>
        <v>0</v>
      </c>
      <c r="S48" s="287">
        <f>+MEX!AJ86</f>
        <v>834900</v>
      </c>
      <c r="T48" s="287">
        <f>+MEX!AM86</f>
        <v>0</v>
      </c>
      <c r="U48" s="287">
        <f>+MEX!AP86</f>
        <v>0</v>
      </c>
      <c r="V48" s="287">
        <f>+MEX!AS86</f>
        <v>349140</v>
      </c>
      <c r="W48" s="287">
        <f>+MEX!AT86</f>
        <v>1</v>
      </c>
      <c r="X48" s="287">
        <f>+MEX!AU86</f>
        <v>78</v>
      </c>
      <c r="Y48" s="287">
        <f>+MEX!AV86</f>
        <v>0</v>
      </c>
      <c r="Z48" s="287">
        <f>+MEX!AW86</f>
        <v>0</v>
      </c>
      <c r="AA48" s="287">
        <f>+MEX!AX86</f>
        <v>0</v>
      </c>
      <c r="AB48" s="287">
        <f>+MEX!AY86</f>
        <v>0</v>
      </c>
      <c r="AC48" s="287">
        <f>+MEX!AZ86</f>
        <v>1</v>
      </c>
      <c r="AD48" s="287">
        <f>+MEX!BA86</f>
        <v>78</v>
      </c>
    </row>
    <row r="49" spans="2:30" ht="24.75">
      <c r="B49" s="247" t="e">
        <f>+CONCATENATE(#REF!,C49,D49,E49,F49,G49,H49,I49)</f>
        <v>#REF!</v>
      </c>
      <c r="C49" s="305">
        <v>2</v>
      </c>
      <c r="D49" s="305">
        <v>4</v>
      </c>
      <c r="E49" s="305">
        <v>3000</v>
      </c>
      <c r="F49" s="305">
        <v>3300</v>
      </c>
      <c r="G49" s="305">
        <v>334</v>
      </c>
      <c r="H49" s="306">
        <v>3</v>
      </c>
      <c r="I49" s="306"/>
      <c r="J49" s="286" t="s">
        <v>83</v>
      </c>
      <c r="K49" s="287">
        <f>+MEX!N87</f>
        <v>0</v>
      </c>
      <c r="L49" s="287">
        <f>+MEX!O87</f>
        <v>687280</v>
      </c>
      <c r="M49" s="287">
        <f>+MEX!P87</f>
        <v>687280</v>
      </c>
      <c r="N49" s="288" t="str">
        <f>+MEX!Q87</f>
        <v>Servicio</v>
      </c>
      <c r="O49" s="289">
        <f>+MEX!R87</f>
        <v>1</v>
      </c>
      <c r="P49" s="289">
        <f>+MEX!S87</f>
        <v>294</v>
      </c>
      <c r="Q49" s="287">
        <f>+MEX!AD87</f>
        <v>687280</v>
      </c>
      <c r="R49" s="287">
        <f>+MEX!AG87</f>
        <v>0</v>
      </c>
      <c r="S49" s="287">
        <f>+MEX!AJ87</f>
        <v>190080</v>
      </c>
      <c r="T49" s="287">
        <f>+MEX!AM87</f>
        <v>0</v>
      </c>
      <c r="U49" s="287">
        <f>+MEX!AP87</f>
        <v>0</v>
      </c>
      <c r="V49" s="287">
        <f>+MEX!AS87</f>
        <v>497200</v>
      </c>
      <c r="W49" s="287">
        <f>+MEX!AT87</f>
        <v>1</v>
      </c>
      <c r="X49" s="287">
        <f>+MEX!AU87</f>
        <v>294</v>
      </c>
      <c r="Y49" s="287">
        <f>+MEX!AV87</f>
        <v>0</v>
      </c>
      <c r="Z49" s="287">
        <f>+MEX!AW87</f>
        <v>0</v>
      </c>
      <c r="AA49" s="287">
        <f>+MEX!AX87</f>
        <v>0</v>
      </c>
      <c r="AB49" s="287">
        <f>+MEX!AY87</f>
        <v>0</v>
      </c>
      <c r="AC49" s="287">
        <f>+MEX!AZ87</f>
        <v>1</v>
      </c>
      <c r="AD49" s="287">
        <f>+MEX!BA87</f>
        <v>294</v>
      </c>
    </row>
    <row r="50" spans="2:30" ht="24.75">
      <c r="B50" s="247" t="e">
        <f>+CONCATENATE(#REF!,C50,D50,E50,F50,G50,H50,I50)</f>
        <v>#REF!</v>
      </c>
      <c r="C50" s="305">
        <v>2</v>
      </c>
      <c r="D50" s="305">
        <v>4</v>
      </c>
      <c r="E50" s="305">
        <v>3000</v>
      </c>
      <c r="F50" s="305">
        <v>3300</v>
      </c>
      <c r="G50" s="305">
        <v>334</v>
      </c>
      <c r="H50" s="306">
        <v>4</v>
      </c>
      <c r="I50" s="306"/>
      <c r="J50" s="286" t="s">
        <v>84</v>
      </c>
      <c r="K50" s="287">
        <f>+MEX!N88</f>
        <v>0</v>
      </c>
      <c r="L50" s="287">
        <f>+MEX!O88</f>
        <v>1278750</v>
      </c>
      <c r="M50" s="287">
        <f>+MEX!P88</f>
        <v>1278750</v>
      </c>
      <c r="N50" s="288" t="str">
        <f>+MEX!Q88</f>
        <v>Servicio</v>
      </c>
      <c r="O50" s="289">
        <f>+MEX!R88</f>
        <v>1</v>
      </c>
      <c r="P50" s="289">
        <f>+MEX!S88</f>
        <v>452</v>
      </c>
      <c r="Q50" s="287">
        <f>+MEX!AD88</f>
        <v>1278750</v>
      </c>
      <c r="R50" s="287">
        <f>+MEX!AG88</f>
        <v>0</v>
      </c>
      <c r="S50" s="287">
        <f>+MEX!AJ88</f>
        <v>162250</v>
      </c>
      <c r="T50" s="287">
        <f>+MEX!AM88</f>
        <v>0</v>
      </c>
      <c r="U50" s="287">
        <f>+MEX!AP88</f>
        <v>0</v>
      </c>
      <c r="V50" s="287">
        <f>+MEX!AS88</f>
        <v>1116500</v>
      </c>
      <c r="W50" s="287">
        <f>+MEX!AT88</f>
        <v>1</v>
      </c>
      <c r="X50" s="287">
        <f>+MEX!AU88</f>
        <v>452</v>
      </c>
      <c r="Y50" s="287">
        <f>+MEX!AV88</f>
        <v>0</v>
      </c>
      <c r="Z50" s="287">
        <f>+MEX!AW88</f>
        <v>0</v>
      </c>
      <c r="AA50" s="287">
        <f>+MEX!AX88</f>
        <v>0</v>
      </c>
      <c r="AB50" s="287">
        <f>+MEX!AY88</f>
        <v>0</v>
      </c>
      <c r="AC50" s="287">
        <f>+MEX!AZ88</f>
        <v>1</v>
      </c>
      <c r="AD50" s="287">
        <f>+MEX!BA88</f>
        <v>452</v>
      </c>
    </row>
    <row r="51" spans="2:30" ht="24.75">
      <c r="B51" s="247" t="e">
        <f>+CONCATENATE(#REF!,C51,D51,E51,F51,G51,H51,I51)</f>
        <v>#REF!</v>
      </c>
      <c r="C51" s="305">
        <v>2</v>
      </c>
      <c r="D51" s="305">
        <v>4</v>
      </c>
      <c r="E51" s="305">
        <v>3000</v>
      </c>
      <c r="F51" s="305">
        <v>3300</v>
      </c>
      <c r="G51" s="305">
        <v>334</v>
      </c>
      <c r="H51" s="306">
        <v>5</v>
      </c>
      <c r="I51" s="306"/>
      <c r="J51" s="286" t="s">
        <v>85</v>
      </c>
      <c r="K51" s="287">
        <f>+MEX!N89</f>
        <v>0</v>
      </c>
      <c r="L51" s="287">
        <f>+MEX!O89</f>
        <v>619520</v>
      </c>
      <c r="M51" s="287">
        <f>+MEX!P89</f>
        <v>619520</v>
      </c>
      <c r="N51" s="288" t="str">
        <f>+MEX!Q89</f>
        <v>Servicio</v>
      </c>
      <c r="O51" s="289">
        <f>+MEX!R89</f>
        <v>1</v>
      </c>
      <c r="P51" s="289">
        <f>+MEX!S89</f>
        <v>352</v>
      </c>
      <c r="Q51" s="287">
        <f>+MEX!AD89</f>
        <v>619520</v>
      </c>
      <c r="R51" s="287">
        <f>+MEX!AG89</f>
        <v>0</v>
      </c>
      <c r="S51" s="287">
        <f>+MEX!AJ89</f>
        <v>49280</v>
      </c>
      <c r="T51" s="287">
        <f>+MEX!AM89</f>
        <v>0</v>
      </c>
      <c r="U51" s="287">
        <f>+MEX!AP89</f>
        <v>0</v>
      </c>
      <c r="V51" s="287">
        <f>+MEX!AS89</f>
        <v>570240</v>
      </c>
      <c r="W51" s="287">
        <f>+MEX!AT89</f>
        <v>1</v>
      </c>
      <c r="X51" s="287">
        <f>+MEX!AU89</f>
        <v>352</v>
      </c>
      <c r="Y51" s="287">
        <f>+MEX!AV89</f>
        <v>0</v>
      </c>
      <c r="Z51" s="287">
        <f>+MEX!AW89</f>
        <v>0</v>
      </c>
      <c r="AA51" s="287">
        <f>+MEX!AX89</f>
        <v>0</v>
      </c>
      <c r="AB51" s="287">
        <f>+MEX!AY89</f>
        <v>0</v>
      </c>
      <c r="AC51" s="287">
        <f>+MEX!AZ89</f>
        <v>1</v>
      </c>
      <c r="AD51" s="287">
        <f>+MEX!BA89</f>
        <v>352</v>
      </c>
    </row>
    <row r="52" spans="2:30" ht="46.5">
      <c r="B52" s="247" t="e">
        <f>+CONCATENATE(#REF!,C52,D52,E52,F52,G52,H52,I52)</f>
        <v>#REF!</v>
      </c>
      <c r="C52" s="305">
        <v>2</v>
      </c>
      <c r="D52" s="305">
        <v>4</v>
      </c>
      <c r="E52" s="305">
        <v>3000</v>
      </c>
      <c r="F52" s="305">
        <v>3300</v>
      </c>
      <c r="G52" s="305">
        <v>334</v>
      </c>
      <c r="H52" s="306">
        <v>6</v>
      </c>
      <c r="I52" s="306"/>
      <c r="J52" s="286" t="s">
        <v>86</v>
      </c>
      <c r="K52" s="287">
        <f>+MEX!N90</f>
        <v>0</v>
      </c>
      <c r="L52" s="287">
        <f>+MEX!O90</f>
        <v>871200</v>
      </c>
      <c r="M52" s="287">
        <f>+MEX!P90</f>
        <v>871200</v>
      </c>
      <c r="N52" s="288" t="str">
        <f>+MEX!Q90</f>
        <v>Servicio</v>
      </c>
      <c r="O52" s="289">
        <f>+MEX!R90</f>
        <v>1</v>
      </c>
      <c r="P52" s="289">
        <f>+MEX!S90</f>
        <v>495</v>
      </c>
      <c r="Q52" s="287">
        <f>+MEX!AD90</f>
        <v>871200</v>
      </c>
      <c r="R52" s="287">
        <f>+MEX!AG90</f>
        <v>0</v>
      </c>
      <c r="S52" s="287">
        <f>+MEX!AJ90</f>
        <v>66880</v>
      </c>
      <c r="T52" s="287">
        <f>+MEX!AM90</f>
        <v>0</v>
      </c>
      <c r="U52" s="287">
        <f>+MEX!AP90</f>
        <v>0</v>
      </c>
      <c r="V52" s="287">
        <f>+MEX!AS90</f>
        <v>804320</v>
      </c>
      <c r="W52" s="287">
        <f>+MEX!AT90</f>
        <v>1</v>
      </c>
      <c r="X52" s="287">
        <f>+MEX!AU90</f>
        <v>495</v>
      </c>
      <c r="Y52" s="287">
        <f>+MEX!AV90</f>
        <v>0</v>
      </c>
      <c r="Z52" s="287">
        <f>+MEX!AW90</f>
        <v>0</v>
      </c>
      <c r="AA52" s="287">
        <f>+MEX!AX90</f>
        <v>0</v>
      </c>
      <c r="AB52" s="287">
        <f>+MEX!AY90</f>
        <v>0</v>
      </c>
      <c r="AC52" s="287">
        <f>+MEX!AZ90</f>
        <v>1</v>
      </c>
      <c r="AD52" s="287">
        <f>+MEX!BA90</f>
        <v>495</v>
      </c>
    </row>
    <row r="53" spans="2:30" ht="24.75">
      <c r="B53" s="247" t="e">
        <f>+CONCATENATE(#REF!,C53,D53,E53,F53,G53,H53,I53)</f>
        <v>#REF!</v>
      </c>
      <c r="C53" s="305">
        <v>2</v>
      </c>
      <c r="D53" s="305">
        <v>4</v>
      </c>
      <c r="E53" s="305">
        <v>3000</v>
      </c>
      <c r="F53" s="305">
        <v>3300</v>
      </c>
      <c r="G53" s="305">
        <v>334</v>
      </c>
      <c r="H53" s="306">
        <v>7</v>
      </c>
      <c r="I53" s="306"/>
      <c r="J53" s="286" t="s">
        <v>87</v>
      </c>
      <c r="K53" s="287">
        <f>+MEX!N91</f>
        <v>0</v>
      </c>
      <c r="L53" s="287">
        <f>+MEX!O91</f>
        <v>242000</v>
      </c>
      <c r="M53" s="287">
        <f>+MEX!P91</f>
        <v>242000</v>
      </c>
      <c r="N53" s="288" t="str">
        <f>+MEX!Q91</f>
        <v>Servicio</v>
      </c>
      <c r="O53" s="289">
        <f>+MEX!R91</f>
        <v>1</v>
      </c>
      <c r="P53" s="289">
        <f>+MEX!S91</f>
        <v>88</v>
      </c>
      <c r="Q53" s="287">
        <f>+MEX!AD91</f>
        <v>242000</v>
      </c>
      <c r="R53" s="287">
        <f>+MEX!AG91</f>
        <v>0</v>
      </c>
      <c r="S53" s="287">
        <f>+MEX!AJ91</f>
        <v>8250</v>
      </c>
      <c r="T53" s="287">
        <f>+MEX!AM91</f>
        <v>0</v>
      </c>
      <c r="U53" s="287">
        <f>+MEX!AP91</f>
        <v>0</v>
      </c>
      <c r="V53" s="287">
        <f>+MEX!AS91</f>
        <v>233750</v>
      </c>
      <c r="W53" s="287">
        <f>+MEX!AT91</f>
        <v>1</v>
      </c>
      <c r="X53" s="287">
        <f>+MEX!AU91</f>
        <v>88</v>
      </c>
      <c r="Y53" s="287">
        <f>+MEX!AV91</f>
        <v>0</v>
      </c>
      <c r="Z53" s="287">
        <f>+MEX!AW91</f>
        <v>0</v>
      </c>
      <c r="AA53" s="287">
        <f>+MEX!AX91</f>
        <v>0</v>
      </c>
      <c r="AB53" s="287">
        <f>+MEX!AY91</f>
        <v>0</v>
      </c>
      <c r="AC53" s="287">
        <f>+MEX!AZ91</f>
        <v>1</v>
      </c>
      <c r="AD53" s="287">
        <f>+MEX!BA91</f>
        <v>88</v>
      </c>
    </row>
    <row r="54" spans="2:30" ht="24.75">
      <c r="B54" s="247" t="e">
        <f>+CONCATENATE(#REF!,C54,D54,E54,F54,G54,H54,I54)</f>
        <v>#REF!</v>
      </c>
      <c r="C54" s="305">
        <v>2</v>
      </c>
      <c r="D54" s="305">
        <v>4</v>
      </c>
      <c r="E54" s="305">
        <v>3000</v>
      </c>
      <c r="F54" s="305">
        <v>3300</v>
      </c>
      <c r="G54" s="305">
        <v>334</v>
      </c>
      <c r="H54" s="306">
        <v>8</v>
      </c>
      <c r="I54" s="306"/>
      <c r="J54" s="286" t="s">
        <v>88</v>
      </c>
      <c r="K54" s="287">
        <f>+MEX!N92</f>
        <v>0</v>
      </c>
      <c r="L54" s="287">
        <f>+MEX!O92</f>
        <v>44000</v>
      </c>
      <c r="M54" s="287">
        <f>+MEX!P92</f>
        <v>44000</v>
      </c>
      <c r="N54" s="288" t="str">
        <f>+MEX!Q92</f>
        <v>Servicio</v>
      </c>
      <c r="O54" s="289">
        <f>+MEX!R92</f>
        <v>1</v>
      </c>
      <c r="P54" s="289">
        <f>+MEX!S92</f>
        <v>25</v>
      </c>
      <c r="Q54" s="287">
        <f>+MEX!AD92</f>
        <v>44000</v>
      </c>
      <c r="R54" s="287">
        <f>+MEX!AG92</f>
        <v>0</v>
      </c>
      <c r="S54" s="287">
        <f>+MEX!AJ92</f>
        <v>0</v>
      </c>
      <c r="T54" s="287">
        <f>+MEX!AM92</f>
        <v>0</v>
      </c>
      <c r="U54" s="287">
        <f>+MEX!AP92</f>
        <v>0</v>
      </c>
      <c r="V54" s="287">
        <f>+MEX!AS92</f>
        <v>44000</v>
      </c>
      <c r="W54" s="287">
        <f>+MEX!AT92</f>
        <v>1</v>
      </c>
      <c r="X54" s="287">
        <f>+MEX!AU92</f>
        <v>25</v>
      </c>
      <c r="Y54" s="287">
        <f>+MEX!AV92</f>
        <v>0</v>
      </c>
      <c r="Z54" s="287">
        <f>+MEX!AW92</f>
        <v>0</v>
      </c>
      <c r="AA54" s="287">
        <f>+MEX!AX92</f>
        <v>0</v>
      </c>
      <c r="AB54" s="287">
        <f>+MEX!AY92</f>
        <v>0</v>
      </c>
      <c r="AC54" s="287">
        <f>+MEX!AZ92</f>
        <v>1</v>
      </c>
      <c r="AD54" s="287">
        <f>+MEX!BA92</f>
        <v>25</v>
      </c>
    </row>
    <row r="55" spans="2:30" ht="24.75">
      <c r="B55" s="247" t="e">
        <f>+CONCATENATE(#REF!,C55,D55,E55,F55,G55,H55,I55)</f>
        <v>#REF!</v>
      </c>
      <c r="C55" s="305">
        <v>2</v>
      </c>
      <c r="D55" s="305">
        <v>4</v>
      </c>
      <c r="E55" s="305">
        <v>3000</v>
      </c>
      <c r="F55" s="305">
        <v>3300</v>
      </c>
      <c r="G55" s="305">
        <v>334</v>
      </c>
      <c r="H55" s="306">
        <v>9</v>
      </c>
      <c r="I55" s="306"/>
      <c r="J55" s="286" t="s">
        <v>89</v>
      </c>
      <c r="K55" s="287">
        <f>+MEX!N93</f>
        <v>0</v>
      </c>
      <c r="L55" s="287">
        <f>+MEX!O93</f>
        <v>117920</v>
      </c>
      <c r="M55" s="287">
        <f>+MEX!P93</f>
        <v>117920</v>
      </c>
      <c r="N55" s="288" t="str">
        <f>+MEX!Q93</f>
        <v>Servicio</v>
      </c>
      <c r="O55" s="289">
        <f>+MEX!R93</f>
        <v>1</v>
      </c>
      <c r="P55" s="289">
        <f>+MEX!S93</f>
        <v>67</v>
      </c>
      <c r="Q55" s="287">
        <f>+MEX!AD93</f>
        <v>117920</v>
      </c>
      <c r="R55" s="287">
        <f>+MEX!AG93</f>
        <v>0</v>
      </c>
      <c r="S55" s="287">
        <f>+MEX!AJ93</f>
        <v>31680</v>
      </c>
      <c r="T55" s="287">
        <f>+MEX!AM93</f>
        <v>0</v>
      </c>
      <c r="U55" s="287">
        <f>+MEX!AP93</f>
        <v>0</v>
      </c>
      <c r="V55" s="287">
        <f>+MEX!AS93</f>
        <v>86240</v>
      </c>
      <c r="W55" s="287">
        <f>+MEX!AT93</f>
        <v>1</v>
      </c>
      <c r="X55" s="287">
        <f>+MEX!AU93</f>
        <v>67</v>
      </c>
      <c r="Y55" s="287">
        <f>+MEX!AV93</f>
        <v>0</v>
      </c>
      <c r="Z55" s="287">
        <f>+MEX!AW93</f>
        <v>0</v>
      </c>
      <c r="AA55" s="287">
        <f>+MEX!AX93</f>
        <v>0</v>
      </c>
      <c r="AB55" s="287">
        <f>+MEX!AY93</f>
        <v>0</v>
      </c>
      <c r="AC55" s="287">
        <f>+MEX!AZ93</f>
        <v>1</v>
      </c>
      <c r="AD55" s="287">
        <f>+MEX!BA93</f>
        <v>67</v>
      </c>
    </row>
    <row r="56" spans="2:30" ht="46.5">
      <c r="B56" s="247" t="e">
        <f>+CONCATENATE(#REF!,C56,D56,E56,F56,G56,H56,I56)</f>
        <v>#REF!</v>
      </c>
      <c r="C56" s="305">
        <v>2</v>
      </c>
      <c r="D56" s="305">
        <v>4</v>
      </c>
      <c r="E56" s="305">
        <v>3000</v>
      </c>
      <c r="F56" s="305">
        <v>3300</v>
      </c>
      <c r="G56" s="305">
        <v>334</v>
      </c>
      <c r="H56" s="306">
        <v>10</v>
      </c>
      <c r="I56" s="306"/>
      <c r="J56" s="286" t="s">
        <v>90</v>
      </c>
      <c r="K56" s="287">
        <f>+MEX!N94</f>
        <v>0</v>
      </c>
      <c r="L56" s="287">
        <f>+MEX!O94</f>
        <v>17600</v>
      </c>
      <c r="M56" s="287">
        <f>+MEX!P94</f>
        <v>17600</v>
      </c>
      <c r="N56" s="288" t="str">
        <f>+MEX!Q94</f>
        <v>Servicio</v>
      </c>
      <c r="O56" s="289">
        <f>+MEX!R94</f>
        <v>1</v>
      </c>
      <c r="P56" s="289">
        <f>+MEX!S94</f>
        <v>10</v>
      </c>
      <c r="Q56" s="287">
        <f>+MEX!AD94</f>
        <v>17600</v>
      </c>
      <c r="R56" s="287">
        <f>+MEX!AG94</f>
        <v>0</v>
      </c>
      <c r="S56" s="287">
        <f>+MEX!AJ94</f>
        <v>0</v>
      </c>
      <c r="T56" s="287">
        <f>+MEX!AM94</f>
        <v>0</v>
      </c>
      <c r="U56" s="287">
        <f>+MEX!AP94</f>
        <v>0</v>
      </c>
      <c r="V56" s="287">
        <f>+MEX!AS94</f>
        <v>17600</v>
      </c>
      <c r="W56" s="287">
        <f>+MEX!AT94</f>
        <v>1</v>
      </c>
      <c r="X56" s="287">
        <f>+MEX!AU94</f>
        <v>10</v>
      </c>
      <c r="Y56" s="287">
        <f>+MEX!AV94</f>
        <v>0</v>
      </c>
      <c r="Z56" s="287">
        <f>+MEX!AW94</f>
        <v>0</v>
      </c>
      <c r="AA56" s="287">
        <f>+MEX!AX94</f>
        <v>0</v>
      </c>
      <c r="AB56" s="287">
        <f>+MEX!AY94</f>
        <v>0</v>
      </c>
      <c r="AC56" s="287">
        <f>+MEX!AZ94</f>
        <v>1</v>
      </c>
      <c r="AD56" s="287">
        <f>+MEX!BA94</f>
        <v>10</v>
      </c>
    </row>
    <row r="57" spans="2:30" ht="24.75">
      <c r="B57" s="247" t="e">
        <f>+CONCATENATE(#REF!,C57,D57,E57,F57,G57,H57,I57)</f>
        <v>#REF!</v>
      </c>
      <c r="C57" s="305">
        <v>2</v>
      </c>
      <c r="D57" s="305">
        <v>4</v>
      </c>
      <c r="E57" s="305">
        <v>3000</v>
      </c>
      <c r="F57" s="305">
        <v>3300</v>
      </c>
      <c r="G57" s="305">
        <v>334</v>
      </c>
      <c r="H57" s="306">
        <v>11</v>
      </c>
      <c r="I57" s="306"/>
      <c r="J57" s="286" t="s">
        <v>91</v>
      </c>
      <c r="K57" s="287">
        <f>+MEX!N95</f>
        <v>0</v>
      </c>
      <c r="L57" s="287">
        <f>+MEX!O95</f>
        <v>207680</v>
      </c>
      <c r="M57" s="287">
        <f>+MEX!P95</f>
        <v>207680</v>
      </c>
      <c r="N57" s="288" t="str">
        <f>+MEX!Q95</f>
        <v>Servicio</v>
      </c>
      <c r="O57" s="289">
        <f>+MEX!R95</f>
        <v>1</v>
      </c>
      <c r="P57" s="289">
        <f>+MEX!S95</f>
        <v>118</v>
      </c>
      <c r="Q57" s="287">
        <f>+MEX!AD95</f>
        <v>207680</v>
      </c>
      <c r="R57" s="287">
        <f>+MEX!AG95</f>
        <v>0</v>
      </c>
      <c r="S57" s="287">
        <f>+MEX!AJ95</f>
        <v>58080</v>
      </c>
      <c r="T57" s="287">
        <f>+MEX!AM95</f>
        <v>0</v>
      </c>
      <c r="U57" s="287">
        <f>+MEX!AP95</f>
        <v>0</v>
      </c>
      <c r="V57" s="287">
        <f>+MEX!AS95</f>
        <v>149600</v>
      </c>
      <c r="W57" s="287">
        <f>+MEX!AT95</f>
        <v>1</v>
      </c>
      <c r="X57" s="287">
        <f>+MEX!AU95</f>
        <v>118</v>
      </c>
      <c r="Y57" s="287">
        <f>+MEX!AV95</f>
        <v>0</v>
      </c>
      <c r="Z57" s="287">
        <f>+MEX!AW95</f>
        <v>0</v>
      </c>
      <c r="AA57" s="287">
        <f>+MEX!AX95</f>
        <v>0</v>
      </c>
      <c r="AB57" s="287">
        <f>+MEX!AY95</f>
        <v>0</v>
      </c>
      <c r="AC57" s="287">
        <f>+MEX!AZ95</f>
        <v>1</v>
      </c>
      <c r="AD57" s="287">
        <f>+MEX!BA95</f>
        <v>118</v>
      </c>
    </row>
    <row r="58" spans="2:30" ht="24.75">
      <c r="B58" s="247" t="e">
        <f>+CONCATENATE(#REF!,C58,D58,E58,F58,G58,H58,I58)</f>
        <v>#REF!</v>
      </c>
      <c r="C58" s="305">
        <v>2</v>
      </c>
      <c r="D58" s="305">
        <v>4</v>
      </c>
      <c r="E58" s="305">
        <v>3000</v>
      </c>
      <c r="F58" s="305">
        <v>3300</v>
      </c>
      <c r="G58" s="305">
        <v>334</v>
      </c>
      <c r="H58" s="306">
        <v>12</v>
      </c>
      <c r="I58" s="306"/>
      <c r="J58" s="286" t="s">
        <v>92</v>
      </c>
      <c r="K58" s="287">
        <f>+MEX!N96</f>
        <v>0</v>
      </c>
      <c r="L58" s="287">
        <f>+MEX!O96</f>
        <v>105600</v>
      </c>
      <c r="M58" s="287">
        <f>+MEX!P96</f>
        <v>105600</v>
      </c>
      <c r="N58" s="288" t="str">
        <f>+MEX!Q96</f>
        <v>Servicio</v>
      </c>
      <c r="O58" s="289">
        <f>+MEX!R96</f>
        <v>1</v>
      </c>
      <c r="P58" s="289">
        <f>+MEX!S96</f>
        <v>60</v>
      </c>
      <c r="Q58" s="287">
        <f>+MEX!AD96</f>
        <v>105600</v>
      </c>
      <c r="R58" s="287">
        <f>+MEX!AG96</f>
        <v>0</v>
      </c>
      <c r="S58" s="287">
        <f>+MEX!AJ96</f>
        <v>31680</v>
      </c>
      <c r="T58" s="287">
        <f>+MEX!AM96</f>
        <v>0</v>
      </c>
      <c r="U58" s="287">
        <f>+MEX!AP96</f>
        <v>0</v>
      </c>
      <c r="V58" s="287">
        <f>+MEX!AS96</f>
        <v>73920</v>
      </c>
      <c r="W58" s="287">
        <f>+MEX!AT96</f>
        <v>1</v>
      </c>
      <c r="X58" s="287">
        <f>+MEX!AU96</f>
        <v>60</v>
      </c>
      <c r="Y58" s="287">
        <f>+MEX!AV96</f>
        <v>0</v>
      </c>
      <c r="Z58" s="287">
        <f>+MEX!AW96</f>
        <v>0</v>
      </c>
      <c r="AA58" s="287">
        <f>+MEX!AX96</f>
        <v>0</v>
      </c>
      <c r="AB58" s="287">
        <f>+MEX!AY96</f>
        <v>0</v>
      </c>
      <c r="AC58" s="287">
        <f>+MEX!AZ96</f>
        <v>1</v>
      </c>
      <c r="AD58" s="287">
        <f>+MEX!BA96</f>
        <v>60</v>
      </c>
    </row>
    <row r="59" spans="2:30" ht="24.75">
      <c r="B59" s="247" t="e">
        <f>+CONCATENATE(#REF!,C59,D59,E59,F59,G59,H59,I59)</f>
        <v>#REF!</v>
      </c>
      <c r="C59" s="305">
        <v>2</v>
      </c>
      <c r="D59" s="305">
        <v>4</v>
      </c>
      <c r="E59" s="305">
        <v>3000</v>
      </c>
      <c r="F59" s="305">
        <v>3300</v>
      </c>
      <c r="G59" s="305">
        <v>334</v>
      </c>
      <c r="H59" s="306">
        <v>13</v>
      </c>
      <c r="I59" s="306"/>
      <c r="J59" s="286" t="s">
        <v>93</v>
      </c>
      <c r="K59" s="287">
        <f>+MEX!N97</f>
        <v>0</v>
      </c>
      <c r="L59" s="287">
        <f>+MEX!O97</f>
        <v>1158080</v>
      </c>
      <c r="M59" s="287">
        <f>+MEX!P97</f>
        <v>1158080</v>
      </c>
      <c r="N59" s="288" t="str">
        <f>+MEX!Q97</f>
        <v>Servicio</v>
      </c>
      <c r="O59" s="289">
        <f>+MEX!R97</f>
        <v>1</v>
      </c>
      <c r="P59" s="289">
        <f>+MEX!S97</f>
        <v>658</v>
      </c>
      <c r="Q59" s="287">
        <f>+MEX!AD97</f>
        <v>1158080</v>
      </c>
      <c r="R59" s="287">
        <f>+MEX!AG97</f>
        <v>0</v>
      </c>
      <c r="S59" s="287">
        <f>+MEX!AJ97</f>
        <v>31680</v>
      </c>
      <c r="T59" s="287">
        <f>+MEX!AM97</f>
        <v>0</v>
      </c>
      <c r="U59" s="287">
        <f>+MEX!AP97</f>
        <v>0</v>
      </c>
      <c r="V59" s="287">
        <f>+MEX!AS97</f>
        <v>1126400</v>
      </c>
      <c r="W59" s="287">
        <f>+MEX!AT97</f>
        <v>1</v>
      </c>
      <c r="X59" s="287">
        <f>+MEX!AU97</f>
        <v>658</v>
      </c>
      <c r="Y59" s="287">
        <f>+MEX!AV97</f>
        <v>0</v>
      </c>
      <c r="Z59" s="287">
        <f>+MEX!AW97</f>
        <v>0</v>
      </c>
      <c r="AA59" s="287">
        <f>+MEX!AX97</f>
        <v>0</v>
      </c>
      <c r="AB59" s="287">
        <f>+MEX!AY97</f>
        <v>0</v>
      </c>
      <c r="AC59" s="287">
        <f>+MEX!AZ97</f>
        <v>1</v>
      </c>
      <c r="AD59" s="287">
        <f>+MEX!BA97</f>
        <v>658</v>
      </c>
    </row>
    <row r="60" spans="2:30" ht="24.75" hidden="1">
      <c r="B60" s="247" t="e">
        <f>+CONCATENATE(#REF!,C60,D60,E60,F60,G60,H60,I60)</f>
        <v>#REF!</v>
      </c>
      <c r="C60" s="305">
        <v>2</v>
      </c>
      <c r="D60" s="305">
        <v>4</v>
      </c>
      <c r="E60" s="305">
        <v>3000</v>
      </c>
      <c r="F60" s="305">
        <v>3300</v>
      </c>
      <c r="G60" s="305">
        <v>334</v>
      </c>
      <c r="H60" s="306">
        <v>14</v>
      </c>
      <c r="I60" s="306"/>
      <c r="J60" s="286" t="s">
        <v>94</v>
      </c>
      <c r="K60" s="287">
        <f>+MEX!N98</f>
        <v>0</v>
      </c>
      <c r="L60" s="287">
        <f>+MEX!O98</f>
        <v>0</v>
      </c>
      <c r="M60" s="287">
        <f>+MEX!P98</f>
        <v>0</v>
      </c>
      <c r="N60" s="288" t="str">
        <f>+MEX!Q98</f>
        <v>Servicio</v>
      </c>
      <c r="O60" s="289">
        <f>+MEX!R98</f>
        <v>1</v>
      </c>
      <c r="P60" s="289">
        <f>+MEX!S98</f>
        <v>0</v>
      </c>
      <c r="Q60" s="287">
        <f>+MEX!AD98</f>
        <v>0</v>
      </c>
      <c r="R60" s="287">
        <f>+MEX!AG98</f>
        <v>0</v>
      </c>
      <c r="S60" s="287">
        <f>+MEX!AJ98</f>
        <v>0</v>
      </c>
      <c r="T60" s="287">
        <f>+MEX!AM98</f>
        <v>0</v>
      </c>
      <c r="U60" s="287">
        <f>+MEX!AP98</f>
        <v>0</v>
      </c>
      <c r="V60" s="287">
        <f>+MEX!AS98</f>
        <v>0</v>
      </c>
      <c r="W60" s="287">
        <f>+MEX!AT98</f>
        <v>1</v>
      </c>
      <c r="X60" s="287">
        <f>+MEX!AU98</f>
        <v>0</v>
      </c>
      <c r="Y60" s="287">
        <f>+MEX!AV98</f>
        <v>0</v>
      </c>
      <c r="Z60" s="287">
        <f>+MEX!AW98</f>
        <v>0</v>
      </c>
      <c r="AA60" s="287">
        <f>+MEX!AX98</f>
        <v>0</v>
      </c>
      <c r="AB60" s="287">
        <f>+MEX!AY98</f>
        <v>0</v>
      </c>
      <c r="AC60" s="287">
        <f>+MEX!AZ98</f>
        <v>1</v>
      </c>
      <c r="AD60" s="287">
        <f>+MEX!BA98</f>
        <v>0</v>
      </c>
    </row>
    <row r="61" spans="2:30" ht="24.75">
      <c r="B61" s="247" t="e">
        <f>+CONCATENATE(#REF!,C61,D61,E61,F61,G61,H61,I61)</f>
        <v>#REF!</v>
      </c>
      <c r="C61" s="305">
        <v>2</v>
      </c>
      <c r="D61" s="305">
        <v>4</v>
      </c>
      <c r="E61" s="305">
        <v>3000</v>
      </c>
      <c r="F61" s="305">
        <v>3300</v>
      </c>
      <c r="G61" s="305">
        <v>334</v>
      </c>
      <c r="H61" s="306">
        <v>15</v>
      </c>
      <c r="I61" s="306"/>
      <c r="J61" s="286" t="s">
        <v>95</v>
      </c>
      <c r="K61" s="287">
        <f>+MEX!N99</f>
        <v>0</v>
      </c>
      <c r="L61" s="287">
        <f>+MEX!O99</f>
        <v>39600</v>
      </c>
      <c r="M61" s="287">
        <f>+MEX!P99</f>
        <v>39600</v>
      </c>
      <c r="N61" s="288" t="str">
        <f>+MEX!Q99</f>
        <v>Servicio</v>
      </c>
      <c r="O61" s="289">
        <f>+MEX!R99</f>
        <v>1</v>
      </c>
      <c r="P61" s="289">
        <f>+MEX!S99</f>
        <v>15</v>
      </c>
      <c r="Q61" s="287">
        <f>+MEX!AD99</f>
        <v>39600</v>
      </c>
      <c r="R61" s="287">
        <f>+MEX!AG99</f>
        <v>0</v>
      </c>
      <c r="S61" s="287">
        <f>+MEX!AJ99</f>
        <v>0</v>
      </c>
      <c r="T61" s="287">
        <f>+MEX!AM99</f>
        <v>0</v>
      </c>
      <c r="U61" s="287">
        <f>+MEX!AP99</f>
        <v>0</v>
      </c>
      <c r="V61" s="287">
        <f>+MEX!AS99</f>
        <v>39600</v>
      </c>
      <c r="W61" s="287">
        <f>+MEX!AT99</f>
        <v>1</v>
      </c>
      <c r="X61" s="287">
        <f>+MEX!AU99</f>
        <v>15</v>
      </c>
      <c r="Y61" s="287">
        <f>+MEX!AV99</f>
        <v>0</v>
      </c>
      <c r="Z61" s="287">
        <f>+MEX!AW99</f>
        <v>0</v>
      </c>
      <c r="AA61" s="287">
        <f>+MEX!AX99</f>
        <v>0</v>
      </c>
      <c r="AB61" s="287">
        <f>+MEX!AY99</f>
        <v>0</v>
      </c>
      <c r="AC61" s="287">
        <f>+MEX!AZ99</f>
        <v>1</v>
      </c>
      <c r="AD61" s="287">
        <f>+MEX!BA99</f>
        <v>15</v>
      </c>
    </row>
    <row r="62" spans="2:30" ht="46.5" hidden="1">
      <c r="B62" s="247" t="e">
        <f>+CONCATENATE(#REF!,C62,D62,E62,F62,G62,H62,I62)</f>
        <v>#REF!</v>
      </c>
      <c r="C62" s="305">
        <v>2</v>
      </c>
      <c r="D62" s="305">
        <v>4</v>
      </c>
      <c r="E62" s="305">
        <v>3000</v>
      </c>
      <c r="F62" s="305">
        <v>3300</v>
      </c>
      <c r="G62" s="305">
        <v>334</v>
      </c>
      <c r="H62" s="306">
        <v>16</v>
      </c>
      <c r="I62" s="306"/>
      <c r="J62" s="286" t="s">
        <v>96</v>
      </c>
      <c r="K62" s="287">
        <f>+MEX!N100</f>
        <v>0</v>
      </c>
      <c r="L62" s="287">
        <f>+MEX!O100</f>
        <v>0</v>
      </c>
      <c r="M62" s="287">
        <f>+MEX!P100</f>
        <v>0</v>
      </c>
      <c r="N62" s="288" t="str">
        <f>+MEX!Q100</f>
        <v>Servicio</v>
      </c>
      <c r="O62" s="289">
        <f>+MEX!R100</f>
        <v>0</v>
      </c>
      <c r="P62" s="289">
        <f>+MEX!S100</f>
        <v>0</v>
      </c>
      <c r="Q62" s="287">
        <f>+MEX!AD100</f>
        <v>0</v>
      </c>
      <c r="R62" s="287">
        <f>+MEX!AG100</f>
        <v>0</v>
      </c>
      <c r="S62" s="287">
        <f>+MEX!AJ100</f>
        <v>0</v>
      </c>
      <c r="T62" s="287">
        <f>+MEX!AM100</f>
        <v>0</v>
      </c>
      <c r="U62" s="287">
        <f>+MEX!AP100</f>
        <v>0</v>
      </c>
      <c r="V62" s="287">
        <f>+MEX!AS100</f>
        <v>0</v>
      </c>
      <c r="W62" s="287">
        <f>+MEX!AT100</f>
        <v>0</v>
      </c>
      <c r="X62" s="287">
        <f>+MEX!AU100</f>
        <v>0</v>
      </c>
      <c r="Y62" s="287">
        <f>+MEX!AV100</f>
        <v>0</v>
      </c>
      <c r="Z62" s="287">
        <f>+MEX!AW100</f>
        <v>0</v>
      </c>
      <c r="AA62" s="287">
        <f>+MEX!AX100</f>
        <v>0</v>
      </c>
      <c r="AB62" s="287">
        <f>+MEX!AY100</f>
        <v>0</v>
      </c>
      <c r="AC62" s="287">
        <f>+MEX!AZ100</f>
        <v>0</v>
      </c>
      <c r="AD62" s="287">
        <f>+MEX!BA100</f>
        <v>0</v>
      </c>
    </row>
    <row r="63" spans="2:30" ht="24.75">
      <c r="B63" s="247" t="e">
        <f>+CONCATENATE(#REF!,C63,D63,E63,F63,G63,H63,I63)</f>
        <v>#REF!</v>
      </c>
      <c r="C63" s="305">
        <v>2</v>
      </c>
      <c r="D63" s="305">
        <v>4</v>
      </c>
      <c r="E63" s="305">
        <v>3000</v>
      </c>
      <c r="F63" s="305">
        <v>3300</v>
      </c>
      <c r="G63" s="305">
        <v>334</v>
      </c>
      <c r="H63" s="306">
        <v>17</v>
      </c>
      <c r="I63" s="306"/>
      <c r="J63" s="286" t="s">
        <v>97</v>
      </c>
      <c r="K63" s="287">
        <f>+MEX!N101</f>
        <v>0</v>
      </c>
      <c r="L63" s="287">
        <f>+MEX!O101</f>
        <v>352000</v>
      </c>
      <c r="M63" s="287">
        <f>+MEX!P101</f>
        <v>352000</v>
      </c>
      <c r="N63" s="288" t="str">
        <f>+MEX!Q101</f>
        <v>Servicio</v>
      </c>
      <c r="O63" s="289">
        <f>+MEX!R101</f>
        <v>1</v>
      </c>
      <c r="P63" s="289">
        <f>+MEX!S101</f>
        <v>200</v>
      </c>
      <c r="Q63" s="287">
        <f>+MEX!AD101</f>
        <v>352000</v>
      </c>
      <c r="R63" s="287">
        <f>+MEX!AG101</f>
        <v>0</v>
      </c>
      <c r="S63" s="287">
        <f>+MEX!AJ101</f>
        <v>0</v>
      </c>
      <c r="T63" s="287">
        <f>+MEX!AM101</f>
        <v>0</v>
      </c>
      <c r="U63" s="287">
        <f>+MEX!AP101</f>
        <v>0</v>
      </c>
      <c r="V63" s="287">
        <f>+MEX!AS101</f>
        <v>352000</v>
      </c>
      <c r="W63" s="287">
        <f>+MEX!AT101</f>
        <v>1</v>
      </c>
      <c r="X63" s="287">
        <f>+MEX!AU101</f>
        <v>200</v>
      </c>
      <c r="Y63" s="287">
        <f>+MEX!AV101</f>
        <v>0</v>
      </c>
      <c r="Z63" s="287">
        <f>+MEX!AW101</f>
        <v>0</v>
      </c>
      <c r="AA63" s="287">
        <f>+MEX!AX101</f>
        <v>0</v>
      </c>
      <c r="AB63" s="287">
        <f>+MEX!AY101</f>
        <v>0</v>
      </c>
      <c r="AC63" s="287">
        <f>+MEX!AZ101</f>
        <v>1</v>
      </c>
      <c r="AD63" s="287">
        <f>+MEX!BA101</f>
        <v>200</v>
      </c>
    </row>
    <row r="64" spans="2:30" ht="24.75">
      <c r="B64" s="247" t="e">
        <f>+CONCATENATE(#REF!,C64,D64,E64,F64,G64,H64,I64)</f>
        <v>#REF!</v>
      </c>
      <c r="C64" s="305">
        <v>2</v>
      </c>
      <c r="D64" s="305">
        <v>4</v>
      </c>
      <c r="E64" s="305">
        <v>3000</v>
      </c>
      <c r="F64" s="305">
        <v>3300</v>
      </c>
      <c r="G64" s="305">
        <v>334</v>
      </c>
      <c r="H64" s="306">
        <v>18</v>
      </c>
      <c r="I64" s="306"/>
      <c r="J64" s="286" t="s">
        <v>98</v>
      </c>
      <c r="K64" s="287">
        <f>+MEX!N102</f>
        <v>0</v>
      </c>
      <c r="L64" s="287">
        <f>+MEX!O102</f>
        <v>50000</v>
      </c>
      <c r="M64" s="287">
        <f>+MEX!P102</f>
        <v>50000</v>
      </c>
      <c r="N64" s="288" t="str">
        <f>+MEX!Q102</f>
        <v>Servicio</v>
      </c>
      <c r="O64" s="289">
        <f>+MEX!R102</f>
        <v>1</v>
      </c>
      <c r="P64" s="289">
        <f>+MEX!S102</f>
        <v>3</v>
      </c>
      <c r="Q64" s="287">
        <f>+MEX!AD102</f>
        <v>50000</v>
      </c>
      <c r="R64" s="287">
        <f>+MEX!AG102</f>
        <v>0</v>
      </c>
      <c r="S64" s="287">
        <f>+MEX!AJ102</f>
        <v>0</v>
      </c>
      <c r="T64" s="287">
        <f>+MEX!AM102</f>
        <v>0</v>
      </c>
      <c r="U64" s="287">
        <f>+MEX!AP102</f>
        <v>0</v>
      </c>
      <c r="V64" s="287">
        <f>+MEX!AS102</f>
        <v>50000</v>
      </c>
      <c r="W64" s="287">
        <f>+MEX!AT102</f>
        <v>1</v>
      </c>
      <c r="X64" s="287">
        <f>+MEX!AU102</f>
        <v>3</v>
      </c>
      <c r="Y64" s="287">
        <f>+MEX!AV102</f>
        <v>0</v>
      </c>
      <c r="Z64" s="287">
        <f>+MEX!AW102</f>
        <v>0</v>
      </c>
      <c r="AA64" s="287">
        <f>+MEX!AX102</f>
        <v>0</v>
      </c>
      <c r="AB64" s="287">
        <f>+MEX!AY102</f>
        <v>0</v>
      </c>
      <c r="AC64" s="287">
        <f>+MEX!AZ102</f>
        <v>1</v>
      </c>
      <c r="AD64" s="287">
        <f>+MEX!BA102</f>
        <v>3</v>
      </c>
    </row>
    <row r="65" spans="2:30" ht="24.75">
      <c r="B65" s="247" t="e">
        <f>+CONCATENATE(#REF!,C65,D65,E65,F65,G65,H65,I65)</f>
        <v>#REF!</v>
      </c>
      <c r="C65" s="305">
        <v>2</v>
      </c>
      <c r="D65" s="305">
        <v>4</v>
      </c>
      <c r="E65" s="305">
        <v>3000</v>
      </c>
      <c r="F65" s="305">
        <v>3300</v>
      </c>
      <c r="G65" s="305">
        <v>334</v>
      </c>
      <c r="H65" s="306">
        <v>19</v>
      </c>
      <c r="I65" s="306"/>
      <c r="J65" s="286" t="s">
        <v>99</v>
      </c>
      <c r="K65" s="287">
        <f>+MEX!N103</f>
        <v>0</v>
      </c>
      <c r="L65" s="287">
        <f>+MEX!O103</f>
        <v>1095600</v>
      </c>
      <c r="M65" s="287">
        <f>+MEX!P103</f>
        <v>1095600</v>
      </c>
      <c r="N65" s="288" t="str">
        <f>+MEX!Q103</f>
        <v>Servicio</v>
      </c>
      <c r="O65" s="289">
        <f>+MEX!R103</f>
        <v>1</v>
      </c>
      <c r="P65" s="289">
        <f>+MEX!S103</f>
        <v>83</v>
      </c>
      <c r="Q65" s="287">
        <f>+MEX!AD103</f>
        <v>1095600</v>
      </c>
      <c r="R65" s="287">
        <f>+MEX!AG103</f>
        <v>0</v>
      </c>
      <c r="S65" s="287">
        <f>+MEX!AJ103</f>
        <v>13200</v>
      </c>
      <c r="T65" s="287">
        <f>+MEX!AM103</f>
        <v>0</v>
      </c>
      <c r="U65" s="287">
        <f>+MEX!AP103</f>
        <v>0</v>
      </c>
      <c r="V65" s="287">
        <f>+MEX!AS103</f>
        <v>1082400</v>
      </c>
      <c r="W65" s="287">
        <f>+MEX!AT103</f>
        <v>1</v>
      </c>
      <c r="X65" s="287">
        <f>+MEX!AU103</f>
        <v>83</v>
      </c>
      <c r="Y65" s="287">
        <f>+MEX!AV103</f>
        <v>0</v>
      </c>
      <c r="Z65" s="287">
        <f>+MEX!AW103</f>
        <v>0</v>
      </c>
      <c r="AA65" s="287">
        <f>+MEX!AX103</f>
        <v>0</v>
      </c>
      <c r="AB65" s="287">
        <f>+MEX!AY103</f>
        <v>0</v>
      </c>
      <c r="AC65" s="287">
        <f>+MEX!AZ103</f>
        <v>1</v>
      </c>
      <c r="AD65" s="287">
        <f>+MEX!BA103</f>
        <v>83</v>
      </c>
    </row>
    <row r="66" spans="2:30" ht="24.75">
      <c r="B66" s="247" t="e">
        <f>+CONCATENATE(#REF!,C66,D66,E66,F66,G66,H66,I66)</f>
        <v>#REF!</v>
      </c>
      <c r="C66" s="305">
        <v>2</v>
      </c>
      <c r="D66" s="305">
        <v>4</v>
      </c>
      <c r="E66" s="305">
        <v>3000</v>
      </c>
      <c r="F66" s="305">
        <v>3300</v>
      </c>
      <c r="G66" s="305">
        <v>334</v>
      </c>
      <c r="H66" s="306">
        <v>20</v>
      </c>
      <c r="I66" s="306"/>
      <c r="J66" s="286" t="s">
        <v>100</v>
      </c>
      <c r="K66" s="287">
        <f>+MEX!N104</f>
        <v>0</v>
      </c>
      <c r="L66" s="287">
        <f>+MEX!O104</f>
        <v>4800</v>
      </c>
      <c r="M66" s="287">
        <f>+MEX!P104</f>
        <v>4800</v>
      </c>
      <c r="N66" s="288" t="str">
        <f>+MEX!Q104</f>
        <v>Servicio</v>
      </c>
      <c r="O66" s="289">
        <f>+MEX!R104</f>
        <v>1</v>
      </c>
      <c r="P66" s="289">
        <f>+MEX!S104</f>
        <v>2</v>
      </c>
      <c r="Q66" s="287">
        <f>+MEX!AD104</f>
        <v>4800</v>
      </c>
      <c r="R66" s="287">
        <f>+MEX!AG104</f>
        <v>0</v>
      </c>
      <c r="S66" s="287">
        <f>+MEX!AJ104</f>
        <v>0</v>
      </c>
      <c r="T66" s="287">
        <f>+MEX!AM104</f>
        <v>0</v>
      </c>
      <c r="U66" s="287">
        <f>+MEX!AP104</f>
        <v>0</v>
      </c>
      <c r="V66" s="287">
        <f>+MEX!AS104</f>
        <v>4800</v>
      </c>
      <c r="W66" s="287">
        <f>+MEX!AT104</f>
        <v>1</v>
      </c>
      <c r="X66" s="287">
        <f>+MEX!AU104</f>
        <v>2</v>
      </c>
      <c r="Y66" s="287">
        <f>+MEX!AV104</f>
        <v>0</v>
      </c>
      <c r="Z66" s="287">
        <f>+MEX!AW104</f>
        <v>0</v>
      </c>
      <c r="AA66" s="287">
        <f>+MEX!AX104</f>
        <v>0</v>
      </c>
      <c r="AB66" s="287">
        <f>+MEX!AY104</f>
        <v>0</v>
      </c>
      <c r="AC66" s="287">
        <f>+MEX!AZ104</f>
        <v>1</v>
      </c>
      <c r="AD66" s="287">
        <f>+MEX!BA104</f>
        <v>2</v>
      </c>
    </row>
    <row r="67" spans="2:30" ht="24.75">
      <c r="B67" s="247" t="e">
        <f>+CONCATENATE(#REF!,C67,D67,E67,F67,G67,H67,I67)</f>
        <v>#REF!</v>
      </c>
      <c r="C67" s="305">
        <v>2</v>
      </c>
      <c r="D67" s="305">
        <v>4</v>
      </c>
      <c r="E67" s="305">
        <v>3000</v>
      </c>
      <c r="F67" s="305">
        <v>3300</v>
      </c>
      <c r="G67" s="305">
        <v>334</v>
      </c>
      <c r="H67" s="306">
        <v>21</v>
      </c>
      <c r="I67" s="306"/>
      <c r="J67" s="286" t="s">
        <v>101</v>
      </c>
      <c r="K67" s="287">
        <f>+MEX!N105</f>
        <v>0</v>
      </c>
      <c r="L67" s="287">
        <f>+MEX!O105</f>
        <v>7200</v>
      </c>
      <c r="M67" s="287">
        <f>+MEX!P105</f>
        <v>7200</v>
      </c>
      <c r="N67" s="288" t="str">
        <f>+MEX!Q105</f>
        <v>Servicio</v>
      </c>
      <c r="O67" s="289">
        <f>+MEX!R105</f>
        <v>1</v>
      </c>
      <c r="P67" s="289">
        <f>+MEX!S105</f>
        <v>2</v>
      </c>
      <c r="Q67" s="287">
        <f>+MEX!AD105</f>
        <v>7200</v>
      </c>
      <c r="R67" s="287">
        <f>+MEX!AG105</f>
        <v>0</v>
      </c>
      <c r="S67" s="287">
        <f>+MEX!AJ105</f>
        <v>0</v>
      </c>
      <c r="T67" s="287">
        <f>+MEX!AM105</f>
        <v>0</v>
      </c>
      <c r="U67" s="287">
        <f>+MEX!AP105</f>
        <v>0</v>
      </c>
      <c r="V67" s="287">
        <f>+MEX!AS105</f>
        <v>7200</v>
      </c>
      <c r="W67" s="287">
        <f>+MEX!AT105</f>
        <v>1</v>
      </c>
      <c r="X67" s="287">
        <f>+MEX!AU105</f>
        <v>2</v>
      </c>
      <c r="Y67" s="287">
        <f>+MEX!AV105</f>
        <v>0</v>
      </c>
      <c r="Z67" s="287">
        <f>+MEX!AW105</f>
        <v>0</v>
      </c>
      <c r="AA67" s="287">
        <f>+MEX!AX105</f>
        <v>0</v>
      </c>
      <c r="AB67" s="287">
        <f>+MEX!AY105</f>
        <v>0</v>
      </c>
      <c r="AC67" s="287">
        <f>+MEX!AZ105</f>
        <v>1</v>
      </c>
      <c r="AD67" s="287">
        <f>+MEX!BA105</f>
        <v>2</v>
      </c>
    </row>
    <row r="68" spans="2:30" ht="24.75" hidden="1">
      <c r="B68" s="247" t="e">
        <f>+CONCATENATE(#REF!,C68,D68,E68,F68,G68,H68,I68)</f>
        <v>#REF!</v>
      </c>
      <c r="C68" s="305">
        <v>2</v>
      </c>
      <c r="D68" s="305">
        <v>4</v>
      </c>
      <c r="E68" s="305">
        <v>3000</v>
      </c>
      <c r="F68" s="305">
        <v>3300</v>
      </c>
      <c r="G68" s="305">
        <v>334</v>
      </c>
      <c r="H68" s="306">
        <v>22</v>
      </c>
      <c r="I68" s="306"/>
      <c r="J68" s="312" t="s">
        <v>102</v>
      </c>
      <c r="K68" s="287">
        <f>+MEX!N106</f>
        <v>0</v>
      </c>
      <c r="L68" s="287">
        <f>+MEX!O106</f>
        <v>0</v>
      </c>
      <c r="M68" s="287">
        <f>+MEX!P106</f>
        <v>0</v>
      </c>
      <c r="N68" s="288" t="str">
        <f>+MEX!Q106</f>
        <v>Servicio</v>
      </c>
      <c r="O68" s="289">
        <f>+MEX!R106</f>
        <v>0</v>
      </c>
      <c r="P68" s="289">
        <f>+MEX!S106</f>
        <v>0</v>
      </c>
      <c r="Q68" s="287">
        <f>+MEX!AD106</f>
        <v>0</v>
      </c>
      <c r="R68" s="287">
        <f>+MEX!AG106</f>
        <v>0</v>
      </c>
      <c r="S68" s="287">
        <f>+MEX!AJ106</f>
        <v>0</v>
      </c>
      <c r="T68" s="287">
        <f>+MEX!AM106</f>
        <v>0</v>
      </c>
      <c r="U68" s="287">
        <f>+MEX!AP106</f>
        <v>0</v>
      </c>
      <c r="V68" s="287">
        <f>+MEX!AS106</f>
        <v>0</v>
      </c>
      <c r="W68" s="287">
        <f>+MEX!AT106</f>
        <v>0</v>
      </c>
      <c r="X68" s="287">
        <f>+MEX!AU106</f>
        <v>0</v>
      </c>
      <c r="Y68" s="287">
        <f>+MEX!AV106</f>
        <v>0</v>
      </c>
      <c r="Z68" s="287">
        <f>+MEX!AW106</f>
        <v>0</v>
      </c>
      <c r="AA68" s="287">
        <f>+MEX!AX106</f>
        <v>0</v>
      </c>
      <c r="AB68" s="287">
        <f>+MEX!AY106</f>
        <v>0</v>
      </c>
      <c r="AC68" s="287">
        <f>+MEX!AZ106</f>
        <v>0</v>
      </c>
      <c r="AD68" s="287">
        <f>+MEX!BA106</f>
        <v>0</v>
      </c>
    </row>
    <row r="69" spans="2:30" ht="72">
      <c r="B69" s="247" t="e">
        <f>+CONCATENATE(#REF!,C69,D69,E69,F69,G69,H69,I69)</f>
        <v>#REF!</v>
      </c>
      <c r="C69" s="295">
        <v>3</v>
      </c>
      <c r="D69" s="295"/>
      <c r="E69" s="295"/>
      <c r="F69" s="295"/>
      <c r="G69" s="295"/>
      <c r="H69" s="296" t="s">
        <v>46</v>
      </c>
      <c r="I69" s="296"/>
      <c r="J69" s="256" t="s">
        <v>103</v>
      </c>
      <c r="K69" s="257">
        <f>+MEX!N107</f>
        <v>30000000</v>
      </c>
      <c r="L69" s="257">
        <f>+MEX!O107</f>
        <v>86533135</v>
      </c>
      <c r="M69" s="257">
        <f>+MEX!P107</f>
        <v>116533135</v>
      </c>
      <c r="N69" s="258"/>
      <c r="O69" s="254"/>
      <c r="P69" s="254"/>
      <c r="Q69" s="257">
        <f>+MEX!AD107</f>
        <v>116533135</v>
      </c>
      <c r="R69" s="257">
        <f>+MEX!AG107</f>
        <v>0</v>
      </c>
      <c r="S69" s="257">
        <f>+MEX!AJ107</f>
        <v>0</v>
      </c>
      <c r="T69" s="257">
        <f>+MEX!AM107</f>
        <v>0</v>
      </c>
      <c r="U69" s="257">
        <f>+MEX!AP107</f>
        <v>0</v>
      </c>
      <c r="V69" s="257">
        <f>+MEX!AS107</f>
        <v>116533135</v>
      </c>
      <c r="W69" s="257"/>
      <c r="X69" s="257"/>
      <c r="Y69" s="257"/>
      <c r="Z69" s="257"/>
      <c r="AA69" s="257"/>
      <c r="AB69" s="257"/>
      <c r="AC69" s="257"/>
      <c r="AD69" s="257"/>
    </row>
    <row r="70" spans="2:30" ht="48">
      <c r="B70" s="247" t="e">
        <f>+CONCATENATE(#REF!,C70,D70,E70,F70,G70,H70,I70)</f>
        <v>#REF!</v>
      </c>
      <c r="C70" s="309">
        <v>3</v>
      </c>
      <c r="D70" s="309">
        <v>5</v>
      </c>
      <c r="E70" s="309"/>
      <c r="F70" s="313"/>
      <c r="G70" s="313"/>
      <c r="H70" s="314"/>
      <c r="I70" s="314"/>
      <c r="J70" s="262" t="s">
        <v>104</v>
      </c>
      <c r="K70" s="263">
        <f>+MEX!N108</f>
        <v>26000000</v>
      </c>
      <c r="L70" s="263">
        <f>+MEX!O108</f>
        <v>86533135</v>
      </c>
      <c r="M70" s="263">
        <f>+MEX!P108</f>
        <v>112533135</v>
      </c>
      <c r="N70" s="264"/>
      <c r="O70" s="265"/>
      <c r="P70" s="265"/>
      <c r="Q70" s="263">
        <f>+MEX!AD108</f>
        <v>112533135</v>
      </c>
      <c r="R70" s="263">
        <f>+MEX!AG108</f>
        <v>0</v>
      </c>
      <c r="S70" s="263">
        <f>+MEX!AJ108</f>
        <v>0</v>
      </c>
      <c r="T70" s="263">
        <f>+MEX!AM108</f>
        <v>0</v>
      </c>
      <c r="U70" s="263">
        <f>+MEX!AP108</f>
        <v>0</v>
      </c>
      <c r="V70" s="263">
        <f>+MEX!AS108</f>
        <v>112533135</v>
      </c>
      <c r="W70" s="263"/>
      <c r="X70" s="263"/>
      <c r="Y70" s="263"/>
      <c r="Z70" s="263"/>
      <c r="AA70" s="263"/>
      <c r="AB70" s="263"/>
      <c r="AC70" s="263"/>
      <c r="AD70" s="263"/>
    </row>
    <row r="71" spans="2:30" ht="48.75">
      <c r="B71" s="247" t="e">
        <f>+CONCATENATE(#REF!,C71,D71,E71,F71,G71,H71,I71)</f>
        <v>#REF!</v>
      </c>
      <c r="C71" s="315">
        <v>3</v>
      </c>
      <c r="D71" s="315">
        <v>5</v>
      </c>
      <c r="E71" s="315"/>
      <c r="F71" s="315" t="s">
        <v>48</v>
      </c>
      <c r="G71" s="316"/>
      <c r="H71" s="317" t="s">
        <v>46</v>
      </c>
      <c r="I71" s="317">
        <v>1</v>
      </c>
      <c r="J71" s="318" t="s">
        <v>105</v>
      </c>
      <c r="K71" s="319">
        <f>+MEX!N109</f>
        <v>0</v>
      </c>
      <c r="L71" s="319">
        <f>+MEX!O109</f>
        <v>75409414</v>
      </c>
      <c r="M71" s="319">
        <f>+MEX!P109</f>
        <v>75409414</v>
      </c>
      <c r="N71" s="320"/>
      <c r="O71" s="319"/>
      <c r="P71" s="319"/>
      <c r="Q71" s="319">
        <f>+MEX!AD109</f>
        <v>75409414</v>
      </c>
      <c r="R71" s="319">
        <f>+MEX!AG109</f>
        <v>0</v>
      </c>
      <c r="S71" s="319">
        <f>+MEX!AJ109</f>
        <v>0</v>
      </c>
      <c r="T71" s="319">
        <f>+MEX!AM109</f>
        <v>0</v>
      </c>
      <c r="U71" s="319">
        <f>+MEX!AP109</f>
        <v>0</v>
      </c>
      <c r="V71" s="319">
        <f>+MEX!AS109</f>
        <v>75409414</v>
      </c>
      <c r="W71" s="319"/>
      <c r="X71" s="319"/>
      <c r="Y71" s="319"/>
      <c r="Z71" s="319"/>
      <c r="AA71" s="319"/>
      <c r="AB71" s="319"/>
      <c r="AC71" s="319"/>
      <c r="AD71" s="319"/>
    </row>
    <row r="72" spans="2:30" ht="24.75">
      <c r="B72" s="247" t="e">
        <f>+CONCATENATE(#REF!,C72,D72,E72,F72,G72,H72,I72)</f>
        <v>#REF!</v>
      </c>
      <c r="C72" s="266">
        <v>3</v>
      </c>
      <c r="D72" s="266">
        <v>5</v>
      </c>
      <c r="E72" s="266">
        <v>2000</v>
      </c>
      <c r="F72" s="266"/>
      <c r="G72" s="266"/>
      <c r="H72" s="267" t="s">
        <v>46</v>
      </c>
      <c r="I72" s="267">
        <v>1</v>
      </c>
      <c r="J72" s="268" t="s">
        <v>56</v>
      </c>
      <c r="K72" s="269">
        <f>+MEX!N110</f>
        <v>0</v>
      </c>
      <c r="L72" s="269">
        <f>+MEX!O110</f>
        <v>8123866</v>
      </c>
      <c r="M72" s="269">
        <f>+MEX!P110</f>
        <v>8123866</v>
      </c>
      <c r="N72" s="270"/>
      <c r="O72" s="271"/>
      <c r="P72" s="271"/>
      <c r="Q72" s="269">
        <f>+MEX!AD110</f>
        <v>8123866</v>
      </c>
      <c r="R72" s="269">
        <f>+MEX!AG110</f>
        <v>0</v>
      </c>
      <c r="S72" s="269">
        <f>+MEX!AJ110</f>
        <v>0</v>
      </c>
      <c r="T72" s="269">
        <f>+MEX!AM110</f>
        <v>0</v>
      </c>
      <c r="U72" s="269">
        <f>+MEX!AP110</f>
        <v>0</v>
      </c>
      <c r="V72" s="269">
        <f>+MEX!AS110</f>
        <v>8123866</v>
      </c>
      <c r="W72" s="269"/>
      <c r="X72" s="269"/>
      <c r="Y72" s="269"/>
      <c r="Z72" s="269"/>
      <c r="AA72" s="269"/>
      <c r="AB72" s="269"/>
      <c r="AC72" s="269"/>
      <c r="AD72" s="269"/>
    </row>
    <row r="73" spans="2:30" ht="48">
      <c r="B73" s="247" t="e">
        <f>+CONCATENATE(#REF!,C73,D73,E73,F73,G73,H73,I73)</f>
        <v>#REF!</v>
      </c>
      <c r="C73" s="272">
        <v>3</v>
      </c>
      <c r="D73" s="272">
        <v>5</v>
      </c>
      <c r="E73" s="272">
        <v>2000</v>
      </c>
      <c r="F73" s="272">
        <v>2100</v>
      </c>
      <c r="G73" s="272"/>
      <c r="H73" s="273" t="s">
        <v>46</v>
      </c>
      <c r="I73" s="273">
        <v>1</v>
      </c>
      <c r="J73" s="274" t="s">
        <v>106</v>
      </c>
      <c r="K73" s="275">
        <f>+MEX!N111</f>
        <v>0</v>
      </c>
      <c r="L73" s="275">
        <f>+MEX!O111</f>
        <v>8123866</v>
      </c>
      <c r="M73" s="275">
        <f>+MEX!P111</f>
        <v>8123866</v>
      </c>
      <c r="N73" s="276"/>
      <c r="O73" s="277"/>
      <c r="P73" s="277"/>
      <c r="Q73" s="275">
        <f>+MEX!AD111</f>
        <v>8123866</v>
      </c>
      <c r="R73" s="275">
        <f>+MEX!AG111</f>
        <v>0</v>
      </c>
      <c r="S73" s="275">
        <f>+MEX!AJ111</f>
        <v>0</v>
      </c>
      <c r="T73" s="275">
        <f>+MEX!AM111</f>
        <v>0</v>
      </c>
      <c r="U73" s="275">
        <f>+MEX!AP111</f>
        <v>0</v>
      </c>
      <c r="V73" s="275">
        <f>+MEX!AS111</f>
        <v>8123866</v>
      </c>
      <c r="W73" s="275"/>
      <c r="X73" s="275"/>
      <c r="Y73" s="275"/>
      <c r="Z73" s="275"/>
      <c r="AA73" s="275"/>
      <c r="AB73" s="275"/>
      <c r="AC73" s="275"/>
      <c r="AD73" s="275"/>
    </row>
    <row r="74" spans="2:30" ht="24.75">
      <c r="B74" s="247" t="e">
        <f>+CONCATENATE(#REF!,C74,D74,E74,F74,G74,H74,I74)</f>
        <v>#REF!</v>
      </c>
      <c r="C74" s="278">
        <v>3</v>
      </c>
      <c r="D74" s="278">
        <v>5</v>
      </c>
      <c r="E74" s="278">
        <v>2000</v>
      </c>
      <c r="F74" s="278">
        <v>2100</v>
      </c>
      <c r="G74" s="278">
        <v>211</v>
      </c>
      <c r="H74" s="279"/>
      <c r="I74" s="279">
        <v>1</v>
      </c>
      <c r="J74" s="280" t="s">
        <v>107</v>
      </c>
      <c r="K74" s="281">
        <f>+MEX!N112</f>
        <v>0</v>
      </c>
      <c r="L74" s="281">
        <f>+MEX!O112</f>
        <v>8123866</v>
      </c>
      <c r="M74" s="281">
        <f>+MEX!P112</f>
        <v>8123866</v>
      </c>
      <c r="N74" s="282"/>
      <c r="O74" s="283"/>
      <c r="P74" s="283"/>
      <c r="Q74" s="281">
        <f>+MEX!AD112</f>
        <v>8123866</v>
      </c>
      <c r="R74" s="281">
        <f>+MEX!AG112</f>
        <v>0</v>
      </c>
      <c r="S74" s="281">
        <f>+MEX!AJ112</f>
        <v>0</v>
      </c>
      <c r="T74" s="281">
        <f>+MEX!AM112</f>
        <v>0</v>
      </c>
      <c r="U74" s="281">
        <f>+MEX!AP112</f>
        <v>0</v>
      </c>
      <c r="V74" s="281">
        <f>+MEX!AS112</f>
        <v>8123866</v>
      </c>
      <c r="W74" s="281"/>
      <c r="X74" s="281"/>
      <c r="Y74" s="281"/>
      <c r="Z74" s="281"/>
      <c r="AA74" s="281"/>
      <c r="AB74" s="281"/>
      <c r="AC74" s="281"/>
      <c r="AD74" s="281"/>
    </row>
    <row r="75" spans="2:30" ht="24.75">
      <c r="B75" s="247" t="e">
        <f>+CONCATENATE(#REF!,C75,D75,E75,F75,G75,H75,I75)</f>
        <v>#REF!</v>
      </c>
      <c r="C75" s="284">
        <v>3</v>
      </c>
      <c r="D75" s="284">
        <v>5</v>
      </c>
      <c r="E75" s="284">
        <v>2000</v>
      </c>
      <c r="F75" s="284">
        <v>2100</v>
      </c>
      <c r="G75" s="284">
        <v>211</v>
      </c>
      <c r="H75" s="285">
        <v>1</v>
      </c>
      <c r="I75" s="285">
        <v>1</v>
      </c>
      <c r="J75" s="286" t="s">
        <v>108</v>
      </c>
      <c r="K75" s="287">
        <f>+MEX!N113</f>
        <v>0</v>
      </c>
      <c r="L75" s="287">
        <f>+MEX!O113</f>
        <v>93364</v>
      </c>
      <c r="M75" s="287">
        <f>+MEX!P113</f>
        <v>93364</v>
      </c>
      <c r="N75" s="288" t="str">
        <f>+MEX!Q113</f>
        <v>Pieza</v>
      </c>
      <c r="O75" s="289">
        <f>+MEX!R113</f>
        <v>79</v>
      </c>
      <c r="P75" s="289">
        <f>+MEX!S113</f>
        <v>0</v>
      </c>
      <c r="Q75" s="287">
        <f>+MEX!AD113</f>
        <v>93364</v>
      </c>
      <c r="R75" s="287">
        <f>+MEX!AG113</f>
        <v>0</v>
      </c>
      <c r="S75" s="287">
        <f>+MEX!AJ113</f>
        <v>0</v>
      </c>
      <c r="T75" s="287">
        <f>+MEX!AM113</f>
        <v>0</v>
      </c>
      <c r="U75" s="287">
        <f>+MEX!AP113</f>
        <v>0</v>
      </c>
      <c r="V75" s="287">
        <f>+MEX!AS113</f>
        <v>93364</v>
      </c>
      <c r="W75" s="287">
        <f>+MEX!AT113</f>
        <v>79</v>
      </c>
      <c r="X75" s="287">
        <f>+MEX!AU113</f>
        <v>0</v>
      </c>
      <c r="Y75" s="287">
        <f>+MEX!AV113</f>
        <v>0</v>
      </c>
      <c r="Z75" s="287">
        <f>+MEX!AW113</f>
        <v>0</v>
      </c>
      <c r="AA75" s="287">
        <f>+MEX!AX113</f>
        <v>0</v>
      </c>
      <c r="AB75" s="287">
        <f>+MEX!AY113</f>
        <v>0</v>
      </c>
      <c r="AC75" s="287">
        <f>+MEX!AZ113</f>
        <v>79</v>
      </c>
      <c r="AD75" s="287">
        <f>+MEX!BA113</f>
        <v>0</v>
      </c>
    </row>
    <row r="76" spans="2:30" ht="46.5">
      <c r="B76" s="247" t="e">
        <f>+CONCATENATE(#REF!,C76,D76,E76,F76,G76,H76,I76)</f>
        <v>#REF!</v>
      </c>
      <c r="C76" s="284">
        <v>3</v>
      </c>
      <c r="D76" s="284">
        <v>5</v>
      </c>
      <c r="E76" s="284">
        <v>2000</v>
      </c>
      <c r="F76" s="284">
        <v>2100</v>
      </c>
      <c r="G76" s="284">
        <v>211</v>
      </c>
      <c r="H76" s="285">
        <v>2</v>
      </c>
      <c r="I76" s="285">
        <v>1</v>
      </c>
      <c r="J76" s="286" t="s">
        <v>109</v>
      </c>
      <c r="K76" s="287">
        <f>+MEX!N114</f>
        <v>0</v>
      </c>
      <c r="L76" s="287">
        <f>+MEX!O114</f>
        <v>1971825</v>
      </c>
      <c r="M76" s="287">
        <f>+MEX!P114</f>
        <v>1971825</v>
      </c>
      <c r="N76" s="288" t="str">
        <f>+MEX!Q114</f>
        <v>Paquete/ Pieza</v>
      </c>
      <c r="O76" s="289">
        <f>+MEX!R114</f>
        <v>443</v>
      </c>
      <c r="P76" s="289">
        <f>+MEX!S114</f>
        <v>0</v>
      </c>
      <c r="Q76" s="287">
        <f>+MEX!AD114</f>
        <v>1971825</v>
      </c>
      <c r="R76" s="287">
        <f>+MEX!AG114</f>
        <v>0</v>
      </c>
      <c r="S76" s="287">
        <f>+MEX!AJ114</f>
        <v>0</v>
      </c>
      <c r="T76" s="287">
        <f>+MEX!AM114</f>
        <v>0</v>
      </c>
      <c r="U76" s="287">
        <f>+MEX!AP114</f>
        <v>0</v>
      </c>
      <c r="V76" s="287">
        <f>+MEX!AS114</f>
        <v>1971825</v>
      </c>
      <c r="W76" s="287">
        <f>+MEX!AT114</f>
        <v>443</v>
      </c>
      <c r="X76" s="287">
        <f>+MEX!AU114</f>
        <v>0</v>
      </c>
      <c r="Y76" s="287">
        <f>+MEX!AV114</f>
        <v>0</v>
      </c>
      <c r="Z76" s="287">
        <f>+MEX!AW114</f>
        <v>0</v>
      </c>
      <c r="AA76" s="287">
        <f>+MEX!AX114</f>
        <v>0</v>
      </c>
      <c r="AB76" s="287">
        <f>+MEX!AY114</f>
        <v>0</v>
      </c>
      <c r="AC76" s="287">
        <f>+MEX!AZ114</f>
        <v>443</v>
      </c>
      <c r="AD76" s="287">
        <f>+MEX!BA114</f>
        <v>0</v>
      </c>
    </row>
    <row r="77" spans="2:30" ht="46.5">
      <c r="B77" s="247" t="e">
        <f>+CONCATENATE(#REF!,C77,D77,E77,F77,G77,H77,I77)</f>
        <v>#REF!</v>
      </c>
      <c r="C77" s="284">
        <v>3</v>
      </c>
      <c r="D77" s="284">
        <v>5</v>
      </c>
      <c r="E77" s="284">
        <v>2000</v>
      </c>
      <c r="F77" s="284">
        <v>2100</v>
      </c>
      <c r="G77" s="284">
        <v>211</v>
      </c>
      <c r="H77" s="285">
        <v>3</v>
      </c>
      <c r="I77" s="285">
        <v>1</v>
      </c>
      <c r="J77" s="286" t="s">
        <v>111</v>
      </c>
      <c r="K77" s="287">
        <f>+MEX!N115</f>
        <v>0</v>
      </c>
      <c r="L77" s="287">
        <f>+MEX!O115</f>
        <v>5014773</v>
      </c>
      <c r="M77" s="287">
        <f>+MEX!P115</f>
        <v>5014773</v>
      </c>
      <c r="N77" s="288" t="str">
        <f>+MEX!Q115</f>
        <v>Paquete/ Pieza</v>
      </c>
      <c r="O77" s="289">
        <f>+MEX!R115</f>
        <v>1047</v>
      </c>
      <c r="P77" s="289">
        <f>+MEX!S115</f>
        <v>0</v>
      </c>
      <c r="Q77" s="287">
        <f>+MEX!AD115</f>
        <v>5014773</v>
      </c>
      <c r="R77" s="287">
        <f>+MEX!AG115</f>
        <v>0</v>
      </c>
      <c r="S77" s="287">
        <f>+MEX!AJ115</f>
        <v>0</v>
      </c>
      <c r="T77" s="287">
        <f>+MEX!AM115</f>
        <v>0</v>
      </c>
      <c r="U77" s="287">
        <f>+MEX!AP115</f>
        <v>0</v>
      </c>
      <c r="V77" s="287">
        <f>+MEX!AS115</f>
        <v>5014773</v>
      </c>
      <c r="W77" s="287">
        <f>+MEX!AT115</f>
        <v>1047</v>
      </c>
      <c r="X77" s="287">
        <f>+MEX!AU115</f>
        <v>0</v>
      </c>
      <c r="Y77" s="287">
        <f>+MEX!AV115</f>
        <v>0</v>
      </c>
      <c r="Z77" s="287">
        <f>+MEX!AW115</f>
        <v>0</v>
      </c>
      <c r="AA77" s="287">
        <f>+MEX!AX115</f>
        <v>0</v>
      </c>
      <c r="AB77" s="287">
        <f>+MEX!AY115</f>
        <v>0</v>
      </c>
      <c r="AC77" s="287">
        <f>+MEX!AZ115</f>
        <v>1047</v>
      </c>
      <c r="AD77" s="287">
        <f>+MEX!BA115</f>
        <v>0</v>
      </c>
    </row>
    <row r="78" spans="2:30" ht="69.75">
      <c r="B78" s="247" t="e">
        <f>+CONCATENATE(#REF!,C78,D78,E78,F78,G78,H78,I78)</f>
        <v>#REF!</v>
      </c>
      <c r="C78" s="284">
        <v>3</v>
      </c>
      <c r="D78" s="284">
        <v>5</v>
      </c>
      <c r="E78" s="284">
        <v>2000</v>
      </c>
      <c r="F78" s="284">
        <v>2100</v>
      </c>
      <c r="G78" s="284">
        <v>211</v>
      </c>
      <c r="H78" s="285">
        <v>4</v>
      </c>
      <c r="I78" s="285">
        <v>1</v>
      </c>
      <c r="J78" s="286" t="s">
        <v>112</v>
      </c>
      <c r="K78" s="287">
        <f>+MEX!N116</f>
        <v>0</v>
      </c>
      <c r="L78" s="287">
        <f>+MEX!O116</f>
        <v>1043904</v>
      </c>
      <c r="M78" s="287">
        <f>+MEX!P116</f>
        <v>1043904</v>
      </c>
      <c r="N78" s="288" t="str">
        <f>+MEX!Q116</f>
        <v>Paquete/ Pieza</v>
      </c>
      <c r="O78" s="289">
        <f>+MEX!R116</f>
        <v>173</v>
      </c>
      <c r="P78" s="289">
        <f>+MEX!S116</f>
        <v>0</v>
      </c>
      <c r="Q78" s="287">
        <f>+MEX!AD116</f>
        <v>1043904</v>
      </c>
      <c r="R78" s="287">
        <f>+MEX!AG116</f>
        <v>0</v>
      </c>
      <c r="S78" s="287">
        <f>+MEX!AJ116</f>
        <v>0</v>
      </c>
      <c r="T78" s="287">
        <f>+MEX!AM116</f>
        <v>0</v>
      </c>
      <c r="U78" s="287">
        <f>+MEX!AP116</f>
        <v>0</v>
      </c>
      <c r="V78" s="287">
        <f>+MEX!AS116</f>
        <v>1043904</v>
      </c>
      <c r="W78" s="287">
        <f>+MEX!AT116</f>
        <v>173</v>
      </c>
      <c r="X78" s="287">
        <f>+MEX!AU116</f>
        <v>0</v>
      </c>
      <c r="Y78" s="287">
        <f>+MEX!AV116</f>
        <v>0</v>
      </c>
      <c r="Z78" s="287">
        <f>+MEX!AW116</f>
        <v>0</v>
      </c>
      <c r="AA78" s="287">
        <f>+MEX!AX116</f>
        <v>0</v>
      </c>
      <c r="AB78" s="287">
        <f>+MEX!AY116</f>
        <v>0</v>
      </c>
      <c r="AC78" s="287">
        <f>+MEX!AZ116</f>
        <v>173</v>
      </c>
      <c r="AD78" s="287">
        <f>+MEX!BA116</f>
        <v>0</v>
      </c>
    </row>
    <row r="79" spans="2:30" ht="24.75" hidden="1">
      <c r="B79" s="247" t="e">
        <f>+CONCATENATE(#REF!,C79,D79,E79,F79,G79,H79,I79)</f>
        <v>#REF!</v>
      </c>
      <c r="C79" s="272">
        <v>3</v>
      </c>
      <c r="D79" s="272">
        <v>5</v>
      </c>
      <c r="E79" s="272">
        <v>2000</v>
      </c>
      <c r="F79" s="272">
        <v>2800</v>
      </c>
      <c r="G79" s="272"/>
      <c r="H79" s="273"/>
      <c r="I79" s="273">
        <v>1</v>
      </c>
      <c r="J79" s="274" t="s">
        <v>63</v>
      </c>
      <c r="K79" s="275">
        <f>+MEX!N117</f>
        <v>0</v>
      </c>
      <c r="L79" s="275">
        <f>+MEX!O117</f>
        <v>0</v>
      </c>
      <c r="M79" s="275">
        <f>+MEX!P117</f>
        <v>0</v>
      </c>
      <c r="N79" s="276"/>
      <c r="O79" s="277"/>
      <c r="P79" s="277"/>
      <c r="Q79" s="275">
        <f>+MEX!AD117</f>
        <v>0</v>
      </c>
      <c r="R79" s="275">
        <f>+MEX!AG117</f>
        <v>0</v>
      </c>
      <c r="S79" s="275">
        <f>+MEX!AJ117</f>
        <v>0</v>
      </c>
      <c r="T79" s="275">
        <f>+MEX!AM117</f>
        <v>0</v>
      </c>
      <c r="U79" s="275">
        <f>+MEX!AP117</f>
        <v>0</v>
      </c>
      <c r="V79" s="275">
        <f>+MEX!AS117</f>
        <v>0</v>
      </c>
      <c r="W79" s="275"/>
      <c r="X79" s="275"/>
      <c r="Y79" s="275"/>
      <c r="Z79" s="275"/>
      <c r="AA79" s="275"/>
      <c r="AB79" s="275"/>
      <c r="AC79" s="275"/>
      <c r="AD79" s="275"/>
    </row>
    <row r="80" spans="2:30" ht="24.75" hidden="1">
      <c r="B80" s="247" t="e">
        <f>+CONCATENATE(#REF!,C80,D80,E80,F80,G80,H80,I80)</f>
        <v>#REF!</v>
      </c>
      <c r="C80" s="278">
        <v>3</v>
      </c>
      <c r="D80" s="278">
        <v>5</v>
      </c>
      <c r="E80" s="278">
        <v>2000</v>
      </c>
      <c r="F80" s="278">
        <v>2800</v>
      </c>
      <c r="G80" s="278">
        <v>282</v>
      </c>
      <c r="H80" s="279"/>
      <c r="I80" s="279">
        <v>1</v>
      </c>
      <c r="J80" s="280" t="s">
        <v>113</v>
      </c>
      <c r="K80" s="281">
        <f>+MEX!N118</f>
        <v>0</v>
      </c>
      <c r="L80" s="281">
        <f>+MEX!O118</f>
        <v>0</v>
      </c>
      <c r="M80" s="281">
        <f>+MEX!P118</f>
        <v>0</v>
      </c>
      <c r="N80" s="282"/>
      <c r="O80" s="283"/>
      <c r="P80" s="283"/>
      <c r="Q80" s="281">
        <f>+MEX!AD118</f>
        <v>0</v>
      </c>
      <c r="R80" s="281">
        <f>+MEX!AG118</f>
        <v>0</v>
      </c>
      <c r="S80" s="281">
        <f>+MEX!AJ118</f>
        <v>0</v>
      </c>
      <c r="T80" s="281">
        <f>+MEX!AM118</f>
        <v>0</v>
      </c>
      <c r="U80" s="281">
        <f>+MEX!AP118</f>
        <v>0</v>
      </c>
      <c r="V80" s="281">
        <f>+MEX!AS118</f>
        <v>0</v>
      </c>
      <c r="W80" s="281"/>
      <c r="X80" s="281"/>
      <c r="Y80" s="281"/>
      <c r="Z80" s="281"/>
      <c r="AA80" s="281"/>
      <c r="AB80" s="281"/>
      <c r="AC80" s="281"/>
      <c r="AD80" s="281"/>
    </row>
    <row r="81" spans="2:30" ht="24.75" hidden="1">
      <c r="B81" s="247" t="e">
        <f>+CONCATENATE(#REF!,C81,D81,E81,F81,G81,H81,I81)</f>
        <v>#REF!</v>
      </c>
      <c r="C81" s="284">
        <v>3</v>
      </c>
      <c r="D81" s="284">
        <v>5</v>
      </c>
      <c r="E81" s="284">
        <v>2000</v>
      </c>
      <c r="F81" s="284">
        <v>2800</v>
      </c>
      <c r="G81" s="284">
        <v>282</v>
      </c>
      <c r="H81" s="285">
        <v>1</v>
      </c>
      <c r="I81" s="285">
        <v>1</v>
      </c>
      <c r="J81" s="286" t="s">
        <v>114</v>
      </c>
      <c r="K81" s="287">
        <f>+MEX!N119</f>
        <v>0</v>
      </c>
      <c r="L81" s="287">
        <f>+MEX!O119</f>
        <v>0</v>
      </c>
      <c r="M81" s="287">
        <f>+MEX!P119</f>
        <v>0</v>
      </c>
      <c r="N81" s="288" t="str">
        <f>+MEX!Q119</f>
        <v>Pieza</v>
      </c>
      <c r="O81" s="289">
        <f>+MEX!R119</f>
        <v>0</v>
      </c>
      <c r="P81" s="289">
        <f>+MEX!S119</f>
        <v>0</v>
      </c>
      <c r="Q81" s="287">
        <f>+MEX!AD119</f>
        <v>0</v>
      </c>
      <c r="R81" s="287">
        <f>+MEX!AG119</f>
        <v>0</v>
      </c>
      <c r="S81" s="287">
        <f>+MEX!AJ119</f>
        <v>0</v>
      </c>
      <c r="T81" s="287">
        <f>+MEX!AM119</f>
        <v>0</v>
      </c>
      <c r="U81" s="287">
        <f>+MEX!AP119</f>
        <v>0</v>
      </c>
      <c r="V81" s="287">
        <f>+MEX!AS119</f>
        <v>0</v>
      </c>
      <c r="W81" s="287">
        <f>+MEX!AT119</f>
        <v>0</v>
      </c>
      <c r="X81" s="287">
        <f>+MEX!AU119</f>
        <v>0</v>
      </c>
      <c r="Y81" s="287">
        <f>+MEX!AV119</f>
        <v>0</v>
      </c>
      <c r="Z81" s="287">
        <f>+MEX!AW119</f>
        <v>0</v>
      </c>
      <c r="AA81" s="287">
        <f>+MEX!AX119</f>
        <v>0</v>
      </c>
      <c r="AB81" s="287">
        <f>+MEX!AY119</f>
        <v>0</v>
      </c>
      <c r="AC81" s="287">
        <f>+MEX!AZ119</f>
        <v>0</v>
      </c>
      <c r="AD81" s="287">
        <f>+MEX!BA119</f>
        <v>0</v>
      </c>
    </row>
    <row r="82" spans="2:30" ht="24.75" hidden="1">
      <c r="B82" s="247" t="e">
        <f>+CONCATENATE(#REF!,C82,D82,E82,F82,G82,H82,I82)</f>
        <v>#REF!</v>
      </c>
      <c r="C82" s="284">
        <v>3</v>
      </c>
      <c r="D82" s="284">
        <v>5</v>
      </c>
      <c r="E82" s="284">
        <v>2000</v>
      </c>
      <c r="F82" s="284">
        <v>2800</v>
      </c>
      <c r="G82" s="284">
        <v>282</v>
      </c>
      <c r="H82" s="285">
        <v>2</v>
      </c>
      <c r="I82" s="285">
        <v>1</v>
      </c>
      <c r="J82" s="286" t="s">
        <v>115</v>
      </c>
      <c r="K82" s="287">
        <f>+MEX!N120</f>
        <v>0</v>
      </c>
      <c r="L82" s="287">
        <f>+MEX!O120</f>
        <v>0</v>
      </c>
      <c r="M82" s="287">
        <f>+MEX!P120</f>
        <v>0</v>
      </c>
      <c r="N82" s="288" t="str">
        <f>+MEX!Q120</f>
        <v>Pieza</v>
      </c>
      <c r="O82" s="289">
        <f>+MEX!R120</f>
        <v>0</v>
      </c>
      <c r="P82" s="289">
        <f>+MEX!S120</f>
        <v>0</v>
      </c>
      <c r="Q82" s="287">
        <f>+MEX!AD120</f>
        <v>0</v>
      </c>
      <c r="R82" s="287">
        <f>+MEX!AG120</f>
        <v>0</v>
      </c>
      <c r="S82" s="287">
        <f>+MEX!AJ120</f>
        <v>0</v>
      </c>
      <c r="T82" s="287">
        <f>+MEX!AM120</f>
        <v>0</v>
      </c>
      <c r="U82" s="287">
        <f>+MEX!AP120</f>
        <v>0</v>
      </c>
      <c r="V82" s="287">
        <f>+MEX!AS120</f>
        <v>0</v>
      </c>
      <c r="W82" s="287">
        <f>+MEX!AT120</f>
        <v>0</v>
      </c>
      <c r="X82" s="287">
        <f>+MEX!AU120</f>
        <v>0</v>
      </c>
      <c r="Y82" s="287">
        <f>+MEX!AV120</f>
        <v>0</v>
      </c>
      <c r="Z82" s="287">
        <f>+MEX!AW120</f>
        <v>0</v>
      </c>
      <c r="AA82" s="287">
        <f>+MEX!AX120</f>
        <v>0</v>
      </c>
      <c r="AB82" s="287">
        <f>+MEX!AY120</f>
        <v>0</v>
      </c>
      <c r="AC82" s="287">
        <f>+MEX!AZ120</f>
        <v>0</v>
      </c>
      <c r="AD82" s="287">
        <f>+MEX!BA120</f>
        <v>0</v>
      </c>
    </row>
    <row r="83" spans="2:30" ht="24.75" hidden="1">
      <c r="B83" s="247" t="e">
        <f>+CONCATENATE(#REF!,C83,D83,E83,F83,G83,H83,I83)</f>
        <v>#REF!</v>
      </c>
      <c r="C83" s="284">
        <v>3</v>
      </c>
      <c r="D83" s="284">
        <v>5</v>
      </c>
      <c r="E83" s="284">
        <v>2000</v>
      </c>
      <c r="F83" s="284">
        <v>2800</v>
      </c>
      <c r="G83" s="284">
        <v>282</v>
      </c>
      <c r="H83" s="285">
        <v>3</v>
      </c>
      <c r="I83" s="285">
        <v>1</v>
      </c>
      <c r="J83" s="286" t="s">
        <v>116</v>
      </c>
      <c r="K83" s="287">
        <f>+MEX!N121</f>
        <v>0</v>
      </c>
      <c r="L83" s="287">
        <f>+MEX!O121</f>
        <v>0</v>
      </c>
      <c r="M83" s="287">
        <f>+MEX!P121</f>
        <v>0</v>
      </c>
      <c r="N83" s="288" t="str">
        <f>+MEX!Q121</f>
        <v>Millar</v>
      </c>
      <c r="O83" s="289">
        <f>+MEX!R121</f>
        <v>0</v>
      </c>
      <c r="P83" s="289">
        <f>+MEX!S121</f>
        <v>0</v>
      </c>
      <c r="Q83" s="287">
        <f>+MEX!AD121</f>
        <v>0</v>
      </c>
      <c r="R83" s="287">
        <f>+MEX!AG121</f>
        <v>0</v>
      </c>
      <c r="S83" s="287">
        <f>+MEX!AJ121</f>
        <v>0</v>
      </c>
      <c r="T83" s="287">
        <f>+MEX!AM121</f>
        <v>0</v>
      </c>
      <c r="U83" s="287">
        <f>+MEX!AP121</f>
        <v>0</v>
      </c>
      <c r="V83" s="287">
        <f>+MEX!AS121</f>
        <v>0</v>
      </c>
      <c r="W83" s="287">
        <f>+MEX!AT121</f>
        <v>0</v>
      </c>
      <c r="X83" s="287">
        <f>+MEX!AU121</f>
        <v>0</v>
      </c>
      <c r="Y83" s="287">
        <f>+MEX!AV121</f>
        <v>0</v>
      </c>
      <c r="Z83" s="287">
        <f>+MEX!AW121</f>
        <v>0</v>
      </c>
      <c r="AA83" s="287">
        <f>+MEX!AX121</f>
        <v>0</v>
      </c>
      <c r="AB83" s="287">
        <f>+MEX!AY121</f>
        <v>0</v>
      </c>
      <c r="AC83" s="287">
        <f>+MEX!AZ121</f>
        <v>0</v>
      </c>
      <c r="AD83" s="287">
        <f>+MEX!BA121</f>
        <v>0</v>
      </c>
    </row>
    <row r="84" spans="2:30" ht="24.75" hidden="1">
      <c r="B84" s="247" t="e">
        <f>+CONCATENATE(#REF!,C84,D84,E84,F84,G84,H84,I84)</f>
        <v>#REF!</v>
      </c>
      <c r="C84" s="284">
        <v>3</v>
      </c>
      <c r="D84" s="284">
        <v>5</v>
      </c>
      <c r="E84" s="284">
        <v>2000</v>
      </c>
      <c r="F84" s="284">
        <v>2800</v>
      </c>
      <c r="G84" s="284">
        <v>282</v>
      </c>
      <c r="H84" s="285">
        <v>4</v>
      </c>
      <c r="I84" s="285">
        <v>1</v>
      </c>
      <c r="J84" s="286" t="s">
        <v>118</v>
      </c>
      <c r="K84" s="287">
        <f>+MEX!N122</f>
        <v>0</v>
      </c>
      <c r="L84" s="287">
        <f>+MEX!O122</f>
        <v>0</v>
      </c>
      <c r="M84" s="287">
        <f>+MEX!P122</f>
        <v>0</v>
      </c>
      <c r="N84" s="288" t="str">
        <f>+MEX!Q122</f>
        <v>Millar</v>
      </c>
      <c r="O84" s="289">
        <f>+MEX!R122</f>
        <v>0</v>
      </c>
      <c r="P84" s="289">
        <f>+MEX!S122</f>
        <v>0</v>
      </c>
      <c r="Q84" s="287">
        <f>+MEX!AD122</f>
        <v>0</v>
      </c>
      <c r="R84" s="287">
        <f>+MEX!AG122</f>
        <v>0</v>
      </c>
      <c r="S84" s="287">
        <f>+MEX!AJ122</f>
        <v>0</v>
      </c>
      <c r="T84" s="287">
        <f>+MEX!AM122</f>
        <v>0</v>
      </c>
      <c r="U84" s="287">
        <f>+MEX!AP122</f>
        <v>0</v>
      </c>
      <c r="V84" s="287">
        <f>+MEX!AS122</f>
        <v>0</v>
      </c>
      <c r="W84" s="287">
        <f>+MEX!AT122</f>
        <v>0</v>
      </c>
      <c r="X84" s="287">
        <f>+MEX!AU122</f>
        <v>0</v>
      </c>
      <c r="Y84" s="287">
        <f>+MEX!AV122</f>
        <v>0</v>
      </c>
      <c r="Z84" s="287">
        <f>+MEX!AW122</f>
        <v>0</v>
      </c>
      <c r="AA84" s="287">
        <f>+MEX!AX122</f>
        <v>0</v>
      </c>
      <c r="AB84" s="287">
        <f>+MEX!AY122</f>
        <v>0</v>
      </c>
      <c r="AC84" s="287">
        <f>+MEX!AZ122</f>
        <v>0</v>
      </c>
      <c r="AD84" s="287">
        <f>+MEX!BA122</f>
        <v>0</v>
      </c>
    </row>
    <row r="85" spans="2:30" ht="24.75" hidden="1">
      <c r="B85" s="247" t="e">
        <f>+CONCATENATE(#REF!,C85,D85,E85,F85,G85,H85,I85)</f>
        <v>#REF!</v>
      </c>
      <c r="C85" s="266">
        <v>3</v>
      </c>
      <c r="D85" s="266">
        <v>5</v>
      </c>
      <c r="E85" s="266">
        <v>3000</v>
      </c>
      <c r="F85" s="266"/>
      <c r="G85" s="266"/>
      <c r="H85" s="267" t="s">
        <v>46</v>
      </c>
      <c r="I85" s="267">
        <v>1</v>
      </c>
      <c r="J85" s="268" t="s">
        <v>72</v>
      </c>
      <c r="K85" s="269">
        <f>+MEX!N123</f>
        <v>0</v>
      </c>
      <c r="L85" s="269">
        <f>+MEX!O123</f>
        <v>0</v>
      </c>
      <c r="M85" s="269">
        <f>+MEX!P123</f>
        <v>0</v>
      </c>
      <c r="N85" s="270"/>
      <c r="O85" s="271"/>
      <c r="P85" s="271"/>
      <c r="Q85" s="269">
        <f>+MEX!AD123</f>
        <v>0</v>
      </c>
      <c r="R85" s="269">
        <f>+MEX!AG123</f>
        <v>0</v>
      </c>
      <c r="S85" s="269">
        <f>+MEX!AJ123</f>
        <v>0</v>
      </c>
      <c r="T85" s="269">
        <f>+MEX!AM123</f>
        <v>0</v>
      </c>
      <c r="U85" s="269">
        <f>+MEX!AP123</f>
        <v>0</v>
      </c>
      <c r="V85" s="269">
        <f>+MEX!AS123</f>
        <v>0</v>
      </c>
      <c r="W85" s="269"/>
      <c r="X85" s="269"/>
      <c r="Y85" s="269"/>
      <c r="Z85" s="269"/>
      <c r="AA85" s="269"/>
      <c r="AB85" s="269"/>
      <c r="AC85" s="269"/>
      <c r="AD85" s="269"/>
    </row>
    <row r="86" spans="2:30" ht="48" hidden="1">
      <c r="B86" s="247" t="e">
        <f>+CONCATENATE(#REF!,C86,D86,E86,F86,G86,H86,I86)</f>
        <v>#REF!</v>
      </c>
      <c r="C86" s="272">
        <v>3</v>
      </c>
      <c r="D86" s="272">
        <v>5</v>
      </c>
      <c r="E86" s="272">
        <v>3000</v>
      </c>
      <c r="F86" s="272">
        <v>3300</v>
      </c>
      <c r="G86" s="272"/>
      <c r="H86" s="273" t="s">
        <v>46</v>
      </c>
      <c r="I86" s="273">
        <v>1</v>
      </c>
      <c r="J86" s="321" t="s">
        <v>119</v>
      </c>
      <c r="K86" s="322">
        <f>+MEX!N124</f>
        <v>0</v>
      </c>
      <c r="L86" s="322">
        <f>+MEX!O124</f>
        <v>0</v>
      </c>
      <c r="M86" s="322">
        <f>+MEX!P124</f>
        <v>0</v>
      </c>
      <c r="N86" s="323"/>
      <c r="O86" s="324"/>
      <c r="P86" s="324"/>
      <c r="Q86" s="322">
        <f>+MEX!AD124</f>
        <v>0</v>
      </c>
      <c r="R86" s="322">
        <f>+MEX!AG124</f>
        <v>0</v>
      </c>
      <c r="S86" s="322">
        <f>+MEX!AJ124</f>
        <v>0</v>
      </c>
      <c r="T86" s="322">
        <f>+MEX!AM124</f>
        <v>0</v>
      </c>
      <c r="U86" s="322">
        <f>+MEX!AP124</f>
        <v>0</v>
      </c>
      <c r="V86" s="322">
        <f>+MEX!AS124</f>
        <v>0</v>
      </c>
      <c r="W86" s="322"/>
      <c r="X86" s="322"/>
      <c r="Y86" s="322"/>
      <c r="Z86" s="322"/>
      <c r="AA86" s="322"/>
      <c r="AB86" s="322"/>
      <c r="AC86" s="322"/>
      <c r="AD86" s="322"/>
    </row>
    <row r="87" spans="2:30" ht="48" hidden="1">
      <c r="B87" s="247" t="e">
        <f>+CONCATENATE(#REF!,C87,D87,E87,F87,G87,H87,I87)</f>
        <v>#REF!</v>
      </c>
      <c r="C87" s="278">
        <v>3</v>
      </c>
      <c r="D87" s="278">
        <v>5</v>
      </c>
      <c r="E87" s="278">
        <v>3000</v>
      </c>
      <c r="F87" s="278">
        <v>3300</v>
      </c>
      <c r="G87" s="278">
        <v>336</v>
      </c>
      <c r="H87" s="279"/>
      <c r="I87" s="279">
        <v>1</v>
      </c>
      <c r="J87" s="280" t="s">
        <v>120</v>
      </c>
      <c r="K87" s="281">
        <f>+MEX!N125</f>
        <v>0</v>
      </c>
      <c r="L87" s="281">
        <f>+MEX!O125</f>
        <v>0</v>
      </c>
      <c r="M87" s="281">
        <f>+MEX!P125</f>
        <v>0</v>
      </c>
      <c r="N87" s="282"/>
      <c r="O87" s="283"/>
      <c r="P87" s="283"/>
      <c r="Q87" s="281">
        <f>+MEX!AD125</f>
        <v>0</v>
      </c>
      <c r="R87" s="281">
        <f>+MEX!AG125</f>
        <v>0</v>
      </c>
      <c r="S87" s="281">
        <f>+MEX!AJ125</f>
        <v>0</v>
      </c>
      <c r="T87" s="281">
        <f>+MEX!AM125</f>
        <v>0</v>
      </c>
      <c r="U87" s="281">
        <f>+MEX!AP125</f>
        <v>0</v>
      </c>
      <c r="V87" s="281">
        <f>+MEX!AS125</f>
        <v>0</v>
      </c>
      <c r="W87" s="281"/>
      <c r="X87" s="281"/>
      <c r="Y87" s="281"/>
      <c r="Z87" s="281"/>
      <c r="AA87" s="281"/>
      <c r="AB87" s="281"/>
      <c r="AC87" s="281"/>
      <c r="AD87" s="281"/>
    </row>
    <row r="88" spans="2:30" ht="46.5" hidden="1">
      <c r="B88" s="247" t="e">
        <f>+CONCATENATE(#REF!,C88,D88,E88,F88,G88,H88,I88)</f>
        <v>#REF!</v>
      </c>
      <c r="C88" s="284">
        <v>3</v>
      </c>
      <c r="D88" s="284">
        <v>5</v>
      </c>
      <c r="E88" s="284">
        <v>3000</v>
      </c>
      <c r="F88" s="284">
        <v>3300</v>
      </c>
      <c r="G88" s="284">
        <v>336</v>
      </c>
      <c r="H88" s="285">
        <v>1</v>
      </c>
      <c r="I88" s="285">
        <v>1</v>
      </c>
      <c r="J88" s="286" t="s">
        <v>121</v>
      </c>
      <c r="K88" s="287">
        <f>+MEX!N126</f>
        <v>0</v>
      </c>
      <c r="L88" s="287">
        <f>+MEX!O126</f>
        <v>0</v>
      </c>
      <c r="M88" s="287">
        <f>+MEX!P126</f>
        <v>0</v>
      </c>
      <c r="N88" s="288" t="str">
        <f>+MEX!Q126</f>
        <v>Pieza/ Servicio</v>
      </c>
      <c r="O88" s="289">
        <f>+MEX!R126</f>
        <v>0</v>
      </c>
      <c r="P88" s="289">
        <f>+MEX!S126</f>
        <v>0</v>
      </c>
      <c r="Q88" s="287">
        <f>+MEX!AD126</f>
        <v>0</v>
      </c>
      <c r="R88" s="287">
        <f>+MEX!AG126</f>
        <v>0</v>
      </c>
      <c r="S88" s="287">
        <f>+MEX!AJ126</f>
        <v>0</v>
      </c>
      <c r="T88" s="287">
        <f>+MEX!AM126</f>
        <v>0</v>
      </c>
      <c r="U88" s="287">
        <f>+MEX!AP126</f>
        <v>0</v>
      </c>
      <c r="V88" s="287">
        <f>+MEX!AS126</f>
        <v>0</v>
      </c>
      <c r="W88" s="287">
        <f>+MEX!AT126</f>
        <v>0</v>
      </c>
      <c r="X88" s="287">
        <f>+MEX!AU126</f>
        <v>0</v>
      </c>
      <c r="Y88" s="287">
        <f>+MEX!AV126</f>
        <v>0</v>
      </c>
      <c r="Z88" s="287">
        <f>+MEX!AW126</f>
        <v>0</v>
      </c>
      <c r="AA88" s="287">
        <f>+MEX!AX126</f>
        <v>0</v>
      </c>
      <c r="AB88" s="287">
        <f>+MEX!AY126</f>
        <v>0</v>
      </c>
      <c r="AC88" s="287">
        <f>+MEX!AZ126</f>
        <v>0</v>
      </c>
      <c r="AD88" s="287">
        <f>+MEX!BA126</f>
        <v>0</v>
      </c>
    </row>
    <row r="89" spans="2:30" ht="46.5" hidden="1">
      <c r="B89" s="247" t="e">
        <f>+CONCATENATE(#REF!,C89,D89,E89,F89,G89,H89,I89)</f>
        <v>#REF!</v>
      </c>
      <c r="C89" s="284">
        <v>3</v>
      </c>
      <c r="D89" s="284">
        <v>5</v>
      </c>
      <c r="E89" s="284">
        <v>3000</v>
      </c>
      <c r="F89" s="284">
        <v>3300</v>
      </c>
      <c r="G89" s="284">
        <v>336</v>
      </c>
      <c r="H89" s="285">
        <v>2</v>
      </c>
      <c r="I89" s="285">
        <v>1</v>
      </c>
      <c r="J89" s="286" t="s">
        <v>123</v>
      </c>
      <c r="K89" s="287">
        <f>+MEX!N127</f>
        <v>0</v>
      </c>
      <c r="L89" s="287">
        <f>+MEX!O127</f>
        <v>0</v>
      </c>
      <c r="M89" s="287">
        <f>+MEX!P127</f>
        <v>0</v>
      </c>
      <c r="N89" s="288" t="str">
        <f>+MEX!Q127</f>
        <v>Pieza/ Servicio</v>
      </c>
      <c r="O89" s="289">
        <f>+MEX!R127</f>
        <v>0</v>
      </c>
      <c r="P89" s="289">
        <f>+MEX!S127</f>
        <v>0</v>
      </c>
      <c r="Q89" s="287">
        <f>+MEX!AD127</f>
        <v>0</v>
      </c>
      <c r="R89" s="287">
        <f>+MEX!AG127</f>
        <v>0</v>
      </c>
      <c r="S89" s="287">
        <f>+MEX!AJ127</f>
        <v>0</v>
      </c>
      <c r="T89" s="287">
        <f>+MEX!AM127</f>
        <v>0</v>
      </c>
      <c r="U89" s="287">
        <f>+MEX!AP127</f>
        <v>0</v>
      </c>
      <c r="V89" s="287">
        <f>+MEX!AS127</f>
        <v>0</v>
      </c>
      <c r="W89" s="287">
        <f>+MEX!AT127</f>
        <v>0</v>
      </c>
      <c r="X89" s="287">
        <f>+MEX!AU127</f>
        <v>0</v>
      </c>
      <c r="Y89" s="287">
        <f>+MEX!AV127</f>
        <v>0</v>
      </c>
      <c r="Z89" s="287">
        <f>+MEX!AW127</f>
        <v>0</v>
      </c>
      <c r="AA89" s="287">
        <f>+MEX!AX127</f>
        <v>0</v>
      </c>
      <c r="AB89" s="287">
        <f>+MEX!AY127</f>
        <v>0</v>
      </c>
      <c r="AC89" s="287">
        <f>+MEX!AZ127</f>
        <v>0</v>
      </c>
      <c r="AD89" s="287">
        <f>+MEX!BA127</f>
        <v>0</v>
      </c>
    </row>
    <row r="90" spans="2:30" ht="46.5" hidden="1">
      <c r="B90" s="247" t="e">
        <f>+CONCATENATE(#REF!,C90,D90,E90,F90,G90,H90,I90)</f>
        <v>#REF!</v>
      </c>
      <c r="C90" s="284">
        <v>3</v>
      </c>
      <c r="D90" s="284">
        <v>5</v>
      </c>
      <c r="E90" s="284">
        <v>3000</v>
      </c>
      <c r="F90" s="284">
        <v>3300</v>
      </c>
      <c r="G90" s="284">
        <v>336</v>
      </c>
      <c r="H90" s="285">
        <v>3</v>
      </c>
      <c r="I90" s="285">
        <v>1</v>
      </c>
      <c r="J90" s="286" t="s">
        <v>124</v>
      </c>
      <c r="K90" s="287">
        <f>+MEX!N128</f>
        <v>0</v>
      </c>
      <c r="L90" s="287">
        <f>+MEX!O128</f>
        <v>0</v>
      </c>
      <c r="M90" s="287">
        <f>+MEX!P128</f>
        <v>0</v>
      </c>
      <c r="N90" s="288" t="str">
        <f>+MEX!Q128</f>
        <v>Pieza/ Servicio</v>
      </c>
      <c r="O90" s="289">
        <f>+MEX!R128</f>
        <v>0</v>
      </c>
      <c r="P90" s="289">
        <f>+MEX!S128</f>
        <v>0</v>
      </c>
      <c r="Q90" s="287">
        <f>+MEX!AD128</f>
        <v>0</v>
      </c>
      <c r="R90" s="287">
        <f>+MEX!AG128</f>
        <v>0</v>
      </c>
      <c r="S90" s="287">
        <f>+MEX!AJ128</f>
        <v>0</v>
      </c>
      <c r="T90" s="287">
        <f>+MEX!AM128</f>
        <v>0</v>
      </c>
      <c r="U90" s="287">
        <f>+MEX!AP128</f>
        <v>0</v>
      </c>
      <c r="V90" s="287">
        <f>+MEX!AS128</f>
        <v>0</v>
      </c>
      <c r="W90" s="287">
        <f>+MEX!AT128</f>
        <v>0</v>
      </c>
      <c r="X90" s="287">
        <f>+MEX!AU128</f>
        <v>0</v>
      </c>
      <c r="Y90" s="287">
        <f>+MEX!AV128</f>
        <v>0</v>
      </c>
      <c r="Z90" s="287">
        <f>+MEX!AW128</f>
        <v>0</v>
      </c>
      <c r="AA90" s="287">
        <f>+MEX!AX128</f>
        <v>0</v>
      </c>
      <c r="AB90" s="287">
        <f>+MEX!AY128</f>
        <v>0</v>
      </c>
      <c r="AC90" s="287">
        <f>+MEX!AZ128</f>
        <v>0</v>
      </c>
      <c r="AD90" s="287">
        <f>+MEX!BA128</f>
        <v>0</v>
      </c>
    </row>
    <row r="91" spans="2:30" ht="46.5" hidden="1">
      <c r="B91" s="247" t="e">
        <f>+CONCATENATE(#REF!,C91,D91,E91,F91,G91,H91,I91)</f>
        <v>#REF!</v>
      </c>
      <c r="C91" s="284">
        <v>3</v>
      </c>
      <c r="D91" s="284">
        <v>5</v>
      </c>
      <c r="E91" s="284">
        <v>3000</v>
      </c>
      <c r="F91" s="284">
        <v>3300</v>
      </c>
      <c r="G91" s="284">
        <v>336</v>
      </c>
      <c r="H91" s="285">
        <v>4</v>
      </c>
      <c r="I91" s="285">
        <v>1</v>
      </c>
      <c r="J91" s="286" t="s">
        <v>125</v>
      </c>
      <c r="K91" s="287">
        <f>+MEX!N129</f>
        <v>0</v>
      </c>
      <c r="L91" s="287">
        <f>+MEX!O129</f>
        <v>0</v>
      </c>
      <c r="M91" s="287">
        <f>+MEX!P129</f>
        <v>0</v>
      </c>
      <c r="N91" s="288" t="str">
        <f>+MEX!Q129</f>
        <v>Pieza/ Servicio</v>
      </c>
      <c r="O91" s="289">
        <f>+MEX!R129</f>
        <v>0</v>
      </c>
      <c r="P91" s="289">
        <f>+MEX!S129</f>
        <v>0</v>
      </c>
      <c r="Q91" s="287">
        <f>+MEX!AD129</f>
        <v>0</v>
      </c>
      <c r="R91" s="287">
        <f>+MEX!AG129</f>
        <v>0</v>
      </c>
      <c r="S91" s="287">
        <f>+MEX!AJ129</f>
        <v>0</v>
      </c>
      <c r="T91" s="287">
        <f>+MEX!AM129</f>
        <v>0</v>
      </c>
      <c r="U91" s="287">
        <f>+MEX!AP129</f>
        <v>0</v>
      </c>
      <c r="V91" s="287">
        <f>+MEX!AS129</f>
        <v>0</v>
      </c>
      <c r="W91" s="287">
        <f>+MEX!AT129</f>
        <v>0</v>
      </c>
      <c r="X91" s="287">
        <f>+MEX!AU129</f>
        <v>0</v>
      </c>
      <c r="Y91" s="287">
        <f>+MEX!AV129</f>
        <v>0</v>
      </c>
      <c r="Z91" s="287">
        <f>+MEX!AW129</f>
        <v>0</v>
      </c>
      <c r="AA91" s="287">
        <f>+MEX!AX129</f>
        <v>0</v>
      </c>
      <c r="AB91" s="287">
        <f>+MEX!AY129</f>
        <v>0</v>
      </c>
      <c r="AC91" s="287">
        <f>+MEX!AZ129</f>
        <v>0</v>
      </c>
      <c r="AD91" s="287">
        <f>+MEX!BA129</f>
        <v>0</v>
      </c>
    </row>
    <row r="92" spans="2:30" ht="46.5" hidden="1">
      <c r="B92" s="247" t="e">
        <f>+CONCATENATE(#REF!,C92,D92,E92,F92,G92,H92,I92)</f>
        <v>#REF!</v>
      </c>
      <c r="C92" s="284">
        <v>3</v>
      </c>
      <c r="D92" s="284">
        <v>5</v>
      </c>
      <c r="E92" s="284">
        <v>3000</v>
      </c>
      <c r="F92" s="284">
        <v>3300</v>
      </c>
      <c r="G92" s="284">
        <v>336</v>
      </c>
      <c r="H92" s="285">
        <v>6</v>
      </c>
      <c r="I92" s="285">
        <v>1</v>
      </c>
      <c r="J92" s="286" t="s">
        <v>126</v>
      </c>
      <c r="K92" s="287">
        <f>+MEX!N130</f>
        <v>0</v>
      </c>
      <c r="L92" s="287">
        <f>+MEX!O130</f>
        <v>0</v>
      </c>
      <c r="M92" s="287">
        <f>+MEX!P130</f>
        <v>0</v>
      </c>
      <c r="N92" s="288" t="str">
        <f>+MEX!Q130</f>
        <v>Pieza/ Servicio</v>
      </c>
      <c r="O92" s="289">
        <f>+MEX!R130</f>
        <v>0</v>
      </c>
      <c r="P92" s="289">
        <f>+MEX!S130</f>
        <v>0</v>
      </c>
      <c r="Q92" s="287">
        <f>+MEX!AD130</f>
        <v>0</v>
      </c>
      <c r="R92" s="287">
        <f>+MEX!AG130</f>
        <v>0</v>
      </c>
      <c r="S92" s="287">
        <f>+MEX!AJ130</f>
        <v>0</v>
      </c>
      <c r="T92" s="287">
        <f>+MEX!AM130</f>
        <v>0</v>
      </c>
      <c r="U92" s="287">
        <f>+MEX!AP130</f>
        <v>0</v>
      </c>
      <c r="V92" s="287">
        <f>+MEX!AS130</f>
        <v>0</v>
      </c>
      <c r="W92" s="287">
        <f>+MEX!AT130</f>
        <v>0</v>
      </c>
      <c r="X92" s="287">
        <f>+MEX!AU130</f>
        <v>0</v>
      </c>
      <c r="Y92" s="287">
        <f>+MEX!AV130</f>
        <v>0</v>
      </c>
      <c r="Z92" s="287">
        <f>+MEX!AW130</f>
        <v>0</v>
      </c>
      <c r="AA92" s="287">
        <f>+MEX!AX130</f>
        <v>0</v>
      </c>
      <c r="AB92" s="287">
        <f>+MEX!AY130</f>
        <v>0</v>
      </c>
      <c r="AC92" s="287">
        <f>+MEX!AZ130</f>
        <v>0</v>
      </c>
      <c r="AD92" s="287">
        <f>+MEX!BA130</f>
        <v>0</v>
      </c>
    </row>
    <row r="93" spans="2:30" ht="46.5" hidden="1">
      <c r="B93" s="247" t="e">
        <f>+CONCATENATE(#REF!,C93,D93,E93,F93,G93,H93,I93)</f>
        <v>#REF!</v>
      </c>
      <c r="C93" s="284">
        <v>3</v>
      </c>
      <c r="D93" s="284">
        <v>5</v>
      </c>
      <c r="E93" s="284">
        <v>3000</v>
      </c>
      <c r="F93" s="284">
        <v>3300</v>
      </c>
      <c r="G93" s="284">
        <v>336</v>
      </c>
      <c r="H93" s="285">
        <v>7</v>
      </c>
      <c r="I93" s="285">
        <v>1</v>
      </c>
      <c r="J93" s="286" t="s">
        <v>127</v>
      </c>
      <c r="K93" s="287">
        <f>+MEX!N131</f>
        <v>0</v>
      </c>
      <c r="L93" s="287">
        <f>+MEX!O131</f>
        <v>0</v>
      </c>
      <c r="M93" s="287">
        <f>+MEX!P131</f>
        <v>0</v>
      </c>
      <c r="N93" s="288" t="str">
        <f>+MEX!Q131</f>
        <v>Pieza/ Servicio</v>
      </c>
      <c r="O93" s="289">
        <f>+MEX!R131</f>
        <v>0</v>
      </c>
      <c r="P93" s="289">
        <f>+MEX!S131</f>
        <v>0</v>
      </c>
      <c r="Q93" s="287">
        <f>+MEX!AD131</f>
        <v>0</v>
      </c>
      <c r="R93" s="287">
        <f>+MEX!AG131</f>
        <v>0</v>
      </c>
      <c r="S93" s="287">
        <f>+MEX!AJ131</f>
        <v>0</v>
      </c>
      <c r="T93" s="287">
        <f>+MEX!AM131</f>
        <v>0</v>
      </c>
      <c r="U93" s="287">
        <f>+MEX!AP131</f>
        <v>0</v>
      </c>
      <c r="V93" s="287">
        <f>+MEX!AS131</f>
        <v>0</v>
      </c>
      <c r="W93" s="287">
        <f>+MEX!AT131</f>
        <v>0</v>
      </c>
      <c r="X93" s="287">
        <f>+MEX!AU131</f>
        <v>0</v>
      </c>
      <c r="Y93" s="287">
        <f>+MEX!AV131</f>
        <v>0</v>
      </c>
      <c r="Z93" s="287">
        <f>+MEX!AW131</f>
        <v>0</v>
      </c>
      <c r="AA93" s="287">
        <f>+MEX!AX131</f>
        <v>0</v>
      </c>
      <c r="AB93" s="287">
        <f>+MEX!AY131</f>
        <v>0</v>
      </c>
      <c r="AC93" s="287">
        <f>+MEX!AZ131</f>
        <v>0</v>
      </c>
      <c r="AD93" s="287">
        <f>+MEX!BA131</f>
        <v>0</v>
      </c>
    </row>
    <row r="94" spans="2:30" ht="46.5" hidden="1">
      <c r="B94" s="247" t="e">
        <f>+CONCATENATE(#REF!,C94,D94,E94,F94,G94,H94,I94)</f>
        <v>#REF!</v>
      </c>
      <c r="C94" s="284">
        <v>3</v>
      </c>
      <c r="D94" s="284">
        <v>5</v>
      </c>
      <c r="E94" s="284">
        <v>3000</v>
      </c>
      <c r="F94" s="284">
        <v>3300</v>
      </c>
      <c r="G94" s="284">
        <v>336</v>
      </c>
      <c r="H94" s="285">
        <v>8</v>
      </c>
      <c r="I94" s="285">
        <v>1</v>
      </c>
      <c r="J94" s="286" t="s">
        <v>128</v>
      </c>
      <c r="K94" s="287">
        <f>+MEX!N132</f>
        <v>0</v>
      </c>
      <c r="L94" s="287">
        <f>+MEX!O132</f>
        <v>0</v>
      </c>
      <c r="M94" s="287">
        <f>+MEX!P132</f>
        <v>0</v>
      </c>
      <c r="N94" s="288" t="str">
        <f>+MEX!Q132</f>
        <v>Pieza/ Servicio</v>
      </c>
      <c r="O94" s="289">
        <f>+MEX!R132</f>
        <v>0</v>
      </c>
      <c r="P94" s="289">
        <f>+MEX!S132</f>
        <v>0</v>
      </c>
      <c r="Q94" s="287">
        <f>+MEX!AD132</f>
        <v>0</v>
      </c>
      <c r="R94" s="287">
        <f>+MEX!AG132</f>
        <v>0</v>
      </c>
      <c r="S94" s="287">
        <f>+MEX!AJ132</f>
        <v>0</v>
      </c>
      <c r="T94" s="287">
        <f>+MEX!AM132</f>
        <v>0</v>
      </c>
      <c r="U94" s="287">
        <f>+MEX!AP132</f>
        <v>0</v>
      </c>
      <c r="V94" s="287">
        <f>+MEX!AS132</f>
        <v>0</v>
      </c>
      <c r="W94" s="287">
        <f>+MEX!AT132</f>
        <v>0</v>
      </c>
      <c r="X94" s="287">
        <f>+MEX!AU132</f>
        <v>0</v>
      </c>
      <c r="Y94" s="287">
        <f>+MEX!AV132</f>
        <v>0</v>
      </c>
      <c r="Z94" s="287">
        <f>+MEX!AW132</f>
        <v>0</v>
      </c>
      <c r="AA94" s="287">
        <f>+MEX!AX132</f>
        <v>0</v>
      </c>
      <c r="AB94" s="287">
        <f>+MEX!AY132</f>
        <v>0</v>
      </c>
      <c r="AC94" s="287">
        <f>+MEX!AZ132</f>
        <v>0</v>
      </c>
      <c r="AD94" s="287">
        <f>+MEX!BA132</f>
        <v>0</v>
      </c>
    </row>
    <row r="95" spans="2:30" ht="46.5" hidden="1">
      <c r="B95" s="247" t="e">
        <f>+CONCATENATE(#REF!,C95,D95,E95,F95,G95,H95,I95)</f>
        <v>#REF!</v>
      </c>
      <c r="C95" s="284">
        <v>3</v>
      </c>
      <c r="D95" s="284">
        <v>5</v>
      </c>
      <c r="E95" s="284">
        <v>3000</v>
      </c>
      <c r="F95" s="284">
        <v>3300</v>
      </c>
      <c r="G95" s="284">
        <v>336</v>
      </c>
      <c r="H95" s="285">
        <v>9</v>
      </c>
      <c r="I95" s="285">
        <v>1</v>
      </c>
      <c r="J95" s="286" t="s">
        <v>129</v>
      </c>
      <c r="K95" s="287">
        <f>+MEX!N133</f>
        <v>0</v>
      </c>
      <c r="L95" s="287">
        <f>+MEX!O133</f>
        <v>0</v>
      </c>
      <c r="M95" s="287">
        <f>+MEX!P133</f>
        <v>0</v>
      </c>
      <c r="N95" s="288" t="str">
        <f>+MEX!Q133</f>
        <v>Pieza/ Servicio</v>
      </c>
      <c r="O95" s="289">
        <f>+MEX!R133</f>
        <v>0</v>
      </c>
      <c r="P95" s="289">
        <f>+MEX!S133</f>
        <v>0</v>
      </c>
      <c r="Q95" s="287">
        <f>+MEX!AD133</f>
        <v>0</v>
      </c>
      <c r="R95" s="287">
        <f>+MEX!AG133</f>
        <v>0</v>
      </c>
      <c r="S95" s="287">
        <f>+MEX!AJ133</f>
        <v>0</v>
      </c>
      <c r="T95" s="287">
        <f>+MEX!AM133</f>
        <v>0</v>
      </c>
      <c r="U95" s="287">
        <f>+MEX!AP133</f>
        <v>0</v>
      </c>
      <c r="V95" s="287">
        <f>+MEX!AS133</f>
        <v>0</v>
      </c>
      <c r="W95" s="287">
        <f>+MEX!AT133</f>
        <v>0</v>
      </c>
      <c r="X95" s="287">
        <f>+MEX!AU133</f>
        <v>0</v>
      </c>
      <c r="Y95" s="287">
        <f>+MEX!AV133</f>
        <v>0</v>
      </c>
      <c r="Z95" s="287">
        <f>+MEX!AW133</f>
        <v>0</v>
      </c>
      <c r="AA95" s="287">
        <f>+MEX!AX133</f>
        <v>0</v>
      </c>
      <c r="AB95" s="287">
        <f>+MEX!AY133</f>
        <v>0</v>
      </c>
      <c r="AC95" s="287">
        <f>+MEX!AZ133</f>
        <v>0</v>
      </c>
      <c r="AD95" s="287">
        <f>+MEX!BA133</f>
        <v>0</v>
      </c>
    </row>
    <row r="96" spans="2:30" ht="24.75">
      <c r="B96" s="247" t="e">
        <f>+CONCATENATE(#REF!,C96,D96,E96,F96,G96,H96,I96)</f>
        <v>#REF!</v>
      </c>
      <c r="C96" s="266">
        <v>3</v>
      </c>
      <c r="D96" s="266">
        <v>5</v>
      </c>
      <c r="E96" s="266">
        <v>5000</v>
      </c>
      <c r="F96" s="266"/>
      <c r="G96" s="266"/>
      <c r="H96" s="267" t="s">
        <v>46</v>
      </c>
      <c r="I96" s="267">
        <v>1</v>
      </c>
      <c r="J96" s="268" t="s">
        <v>130</v>
      </c>
      <c r="K96" s="269">
        <f>+MEX!N134</f>
        <v>0</v>
      </c>
      <c r="L96" s="269">
        <f>+MEX!O134</f>
        <v>67285548</v>
      </c>
      <c r="M96" s="269">
        <f>+MEX!P134</f>
        <v>67285548</v>
      </c>
      <c r="N96" s="270"/>
      <c r="O96" s="271"/>
      <c r="P96" s="271"/>
      <c r="Q96" s="269">
        <f>+MEX!AD134</f>
        <v>67285548</v>
      </c>
      <c r="R96" s="269">
        <f>+MEX!AG134</f>
        <v>0</v>
      </c>
      <c r="S96" s="269">
        <f>+MEX!AJ134</f>
        <v>0</v>
      </c>
      <c r="T96" s="269">
        <f>+MEX!AM134</f>
        <v>0</v>
      </c>
      <c r="U96" s="269">
        <f>+MEX!AP134</f>
        <v>0</v>
      </c>
      <c r="V96" s="269">
        <f>+MEX!AS134</f>
        <v>67285548</v>
      </c>
      <c r="W96" s="269"/>
      <c r="X96" s="269"/>
      <c r="Y96" s="269"/>
      <c r="Z96" s="269"/>
      <c r="AA96" s="269"/>
      <c r="AB96" s="269"/>
      <c r="AC96" s="269"/>
      <c r="AD96" s="269"/>
    </row>
    <row r="97" spans="1:30" ht="24.75" hidden="1">
      <c r="B97" s="247" t="e">
        <f>+CONCATENATE(#REF!,C97,D97,E97,F97,G97,H97,I97)</f>
        <v>#REF!</v>
      </c>
      <c r="C97" s="299">
        <v>3</v>
      </c>
      <c r="D97" s="299">
        <v>5</v>
      </c>
      <c r="E97" s="277">
        <v>5000</v>
      </c>
      <c r="F97" s="277">
        <v>5100</v>
      </c>
      <c r="G97" s="277"/>
      <c r="H97" s="277"/>
      <c r="I97" s="277">
        <v>1</v>
      </c>
      <c r="J97" s="274" t="s">
        <v>131</v>
      </c>
      <c r="K97" s="275">
        <f>+MEX!N135</f>
        <v>0</v>
      </c>
      <c r="L97" s="275">
        <f>+MEX!O135</f>
        <v>0</v>
      </c>
      <c r="M97" s="275">
        <f>+MEX!P135</f>
        <v>0</v>
      </c>
      <c r="N97" s="276"/>
      <c r="O97" s="277"/>
      <c r="P97" s="277"/>
      <c r="Q97" s="275">
        <f>+MEX!AD135</f>
        <v>0</v>
      </c>
      <c r="R97" s="275">
        <f>+MEX!AG135</f>
        <v>0</v>
      </c>
      <c r="S97" s="275">
        <f>+MEX!AJ135</f>
        <v>0</v>
      </c>
      <c r="T97" s="275">
        <f>+MEX!AM135</f>
        <v>0</v>
      </c>
      <c r="U97" s="275">
        <f>+MEX!AP135</f>
        <v>0</v>
      </c>
      <c r="V97" s="275">
        <f>+MEX!AS135</f>
        <v>0</v>
      </c>
      <c r="W97" s="275"/>
      <c r="X97" s="275"/>
      <c r="Y97" s="275"/>
      <c r="Z97" s="275"/>
      <c r="AA97" s="275"/>
      <c r="AB97" s="275"/>
      <c r="AC97" s="275"/>
      <c r="AD97" s="275"/>
    </row>
    <row r="98" spans="1:30" ht="24.75" hidden="1">
      <c r="B98" s="247" t="e">
        <f>+CONCATENATE(#REF!,C98,D98,E98,F98,G98,H98,I98)</f>
        <v>#REF!</v>
      </c>
      <c r="C98" s="302">
        <v>3</v>
      </c>
      <c r="D98" s="302">
        <v>5</v>
      </c>
      <c r="E98" s="283">
        <v>5000</v>
      </c>
      <c r="F98" s="283">
        <v>5100</v>
      </c>
      <c r="G98" s="283">
        <v>515</v>
      </c>
      <c r="H98" s="283"/>
      <c r="I98" s="283">
        <v>1</v>
      </c>
      <c r="J98" s="280" t="s">
        <v>132</v>
      </c>
      <c r="K98" s="281">
        <f>+MEX!N136</f>
        <v>0</v>
      </c>
      <c r="L98" s="281">
        <f>+MEX!O136</f>
        <v>0</v>
      </c>
      <c r="M98" s="281">
        <f>+MEX!P136</f>
        <v>0</v>
      </c>
      <c r="N98" s="282"/>
      <c r="O98" s="283"/>
      <c r="P98" s="283"/>
      <c r="Q98" s="281">
        <f>+MEX!AD136</f>
        <v>0</v>
      </c>
      <c r="R98" s="281">
        <f>+MEX!AG136</f>
        <v>0</v>
      </c>
      <c r="S98" s="281">
        <f>+MEX!AJ136</f>
        <v>0</v>
      </c>
      <c r="T98" s="281">
        <f>+MEX!AM136</f>
        <v>0</v>
      </c>
      <c r="U98" s="281">
        <f>+MEX!AP136</f>
        <v>0</v>
      </c>
      <c r="V98" s="281">
        <f>+MEX!AS136</f>
        <v>0</v>
      </c>
      <c r="W98" s="281"/>
      <c r="X98" s="281"/>
      <c r="Y98" s="281"/>
      <c r="Z98" s="281"/>
      <c r="AA98" s="281"/>
      <c r="AB98" s="281"/>
      <c r="AC98" s="281"/>
      <c r="AD98" s="281"/>
    </row>
    <row r="99" spans="1:30" ht="24.75" hidden="1">
      <c r="B99" s="247" t="e">
        <f>+CONCATENATE(#REF!,C99,D99,E99,F99,G99,H99,I99)</f>
        <v>#REF!</v>
      </c>
      <c r="C99" s="305">
        <v>3</v>
      </c>
      <c r="D99" s="305">
        <v>5</v>
      </c>
      <c r="E99" s="305">
        <v>5000</v>
      </c>
      <c r="F99" s="305">
        <v>5100</v>
      </c>
      <c r="G99" s="305">
        <v>515</v>
      </c>
      <c r="H99" s="306">
        <v>1</v>
      </c>
      <c r="I99" s="306">
        <v>1</v>
      </c>
      <c r="J99" s="286" t="s">
        <v>133</v>
      </c>
      <c r="K99" s="287">
        <f>+MEX!N137</f>
        <v>0</v>
      </c>
      <c r="L99" s="287">
        <f>+MEX!O137</f>
        <v>0</v>
      </c>
      <c r="M99" s="287">
        <f>+MEX!P137</f>
        <v>0</v>
      </c>
      <c r="N99" s="288" t="str">
        <f>+MEX!Q137</f>
        <v>Pieza</v>
      </c>
      <c r="O99" s="289">
        <f>+MEX!R137</f>
        <v>0</v>
      </c>
      <c r="P99" s="289">
        <f>+MEX!S137</f>
        <v>0</v>
      </c>
      <c r="Q99" s="287">
        <f>+MEX!AD137</f>
        <v>0</v>
      </c>
      <c r="R99" s="287">
        <f>+MEX!AG137</f>
        <v>0</v>
      </c>
      <c r="S99" s="287">
        <f>+MEX!AJ137</f>
        <v>0</v>
      </c>
      <c r="T99" s="287">
        <f>+MEX!AM137</f>
        <v>0</v>
      </c>
      <c r="U99" s="287">
        <f>+MEX!AP137</f>
        <v>0</v>
      </c>
      <c r="V99" s="287">
        <f>+MEX!AS137</f>
        <v>0</v>
      </c>
      <c r="W99" s="287">
        <f>+MEX!AT137</f>
        <v>0</v>
      </c>
      <c r="X99" s="287">
        <f>+MEX!AU137</f>
        <v>0</v>
      </c>
      <c r="Y99" s="287">
        <f>+MEX!AV137</f>
        <v>0</v>
      </c>
      <c r="Z99" s="287">
        <f>+MEX!AW137</f>
        <v>0</v>
      </c>
      <c r="AA99" s="287">
        <f>+MEX!AX137</f>
        <v>0</v>
      </c>
      <c r="AB99" s="287">
        <f>+MEX!AY137</f>
        <v>0</v>
      </c>
      <c r="AC99" s="287">
        <f>+MEX!AZ137</f>
        <v>0</v>
      </c>
      <c r="AD99" s="287">
        <f>+MEX!BA137</f>
        <v>0</v>
      </c>
    </row>
    <row r="100" spans="1:30" ht="24.75">
      <c r="B100" s="247" t="e">
        <f>+CONCATENATE(#REF!,C100,D100,E100,F100,G100,H100,I100)</f>
        <v>#REF!</v>
      </c>
      <c r="C100" s="272">
        <v>3</v>
      </c>
      <c r="D100" s="272">
        <v>5</v>
      </c>
      <c r="E100" s="272">
        <v>5000</v>
      </c>
      <c r="F100" s="272">
        <v>5200</v>
      </c>
      <c r="G100" s="272"/>
      <c r="H100" s="273" t="s">
        <v>46</v>
      </c>
      <c r="I100" s="273">
        <v>1</v>
      </c>
      <c r="J100" s="274" t="s">
        <v>134</v>
      </c>
      <c r="K100" s="275">
        <f>+MEX!N138</f>
        <v>0</v>
      </c>
      <c r="L100" s="275">
        <f>+MEX!O138</f>
        <v>39024751</v>
      </c>
      <c r="M100" s="275">
        <f>+MEX!P138</f>
        <v>39024751</v>
      </c>
      <c r="N100" s="276"/>
      <c r="O100" s="277"/>
      <c r="P100" s="277"/>
      <c r="Q100" s="275">
        <f>+MEX!AD138</f>
        <v>39024751</v>
      </c>
      <c r="R100" s="275">
        <f>+MEX!AG138</f>
        <v>0</v>
      </c>
      <c r="S100" s="275">
        <f>+MEX!AJ138</f>
        <v>0</v>
      </c>
      <c r="T100" s="275">
        <f>+MEX!AM138</f>
        <v>0</v>
      </c>
      <c r="U100" s="275">
        <f>+MEX!AP138</f>
        <v>0</v>
      </c>
      <c r="V100" s="275">
        <f>+MEX!AS138</f>
        <v>39024751</v>
      </c>
      <c r="W100" s="275"/>
      <c r="X100" s="275"/>
      <c r="Y100" s="275"/>
      <c r="Z100" s="275"/>
      <c r="AA100" s="275"/>
      <c r="AB100" s="275"/>
      <c r="AC100" s="275"/>
      <c r="AD100" s="275"/>
    </row>
    <row r="101" spans="1:30" ht="24.75">
      <c r="B101" s="247" t="e">
        <f>+CONCATENATE(#REF!,C101,D101,E101,F101,G101,H101,I101)</f>
        <v>#REF!</v>
      </c>
      <c r="C101" s="278">
        <v>3</v>
      </c>
      <c r="D101" s="278">
        <v>5</v>
      </c>
      <c r="E101" s="278">
        <v>5000</v>
      </c>
      <c r="F101" s="278">
        <v>5200</v>
      </c>
      <c r="G101" s="278">
        <v>523</v>
      </c>
      <c r="H101" s="279"/>
      <c r="I101" s="279">
        <v>1</v>
      </c>
      <c r="J101" s="280" t="s">
        <v>135</v>
      </c>
      <c r="K101" s="281">
        <f>+MEX!N139</f>
        <v>0</v>
      </c>
      <c r="L101" s="281">
        <f>+MEX!O139</f>
        <v>39024751</v>
      </c>
      <c r="M101" s="281">
        <f>+MEX!P139</f>
        <v>39024751</v>
      </c>
      <c r="N101" s="282"/>
      <c r="O101" s="283"/>
      <c r="P101" s="283"/>
      <c r="Q101" s="281">
        <f>+MEX!AD139</f>
        <v>39024751</v>
      </c>
      <c r="R101" s="281">
        <f>+MEX!AG139</f>
        <v>0</v>
      </c>
      <c r="S101" s="281">
        <f>+MEX!AJ139</f>
        <v>0</v>
      </c>
      <c r="T101" s="281">
        <f>+MEX!AM139</f>
        <v>0</v>
      </c>
      <c r="U101" s="281">
        <f>+MEX!AP139</f>
        <v>0</v>
      </c>
      <c r="V101" s="281">
        <f>+MEX!AS139</f>
        <v>39024751</v>
      </c>
      <c r="W101" s="281"/>
      <c r="X101" s="281"/>
      <c r="Y101" s="281"/>
      <c r="Z101" s="281"/>
      <c r="AA101" s="281"/>
      <c r="AB101" s="281"/>
      <c r="AC101" s="281"/>
      <c r="AD101" s="281"/>
    </row>
    <row r="102" spans="1:30" ht="24.75">
      <c r="B102" s="247" t="e">
        <f>+CONCATENATE(#REF!,C102,D102,E102,F102,G102,H102,I102)</f>
        <v>#REF!</v>
      </c>
      <c r="C102" s="284">
        <v>3</v>
      </c>
      <c r="D102" s="284">
        <v>5</v>
      </c>
      <c r="E102" s="284">
        <v>5000</v>
      </c>
      <c r="F102" s="284">
        <v>5200</v>
      </c>
      <c r="G102" s="284">
        <v>523</v>
      </c>
      <c r="H102" s="285">
        <v>1</v>
      </c>
      <c r="I102" s="285">
        <v>1</v>
      </c>
      <c r="J102" s="286" t="s">
        <v>136</v>
      </c>
      <c r="K102" s="287">
        <f>+MEX!N140</f>
        <v>0</v>
      </c>
      <c r="L102" s="287">
        <f>+MEX!O140</f>
        <v>24586396.359999999</v>
      </c>
      <c r="M102" s="287">
        <f>+MEX!P140</f>
        <v>24586396.359999999</v>
      </c>
      <c r="N102" s="288" t="str">
        <f>+MEX!Q140</f>
        <v>Pieza</v>
      </c>
      <c r="O102" s="289">
        <f>+MEX!R140</f>
        <v>1392</v>
      </c>
      <c r="P102" s="289">
        <f>+MEX!S140</f>
        <v>0</v>
      </c>
      <c r="Q102" s="287">
        <f>+MEX!AD140</f>
        <v>24586396.359999999</v>
      </c>
      <c r="R102" s="287">
        <f>+MEX!AG140</f>
        <v>0</v>
      </c>
      <c r="S102" s="287">
        <f>+MEX!AJ140</f>
        <v>0</v>
      </c>
      <c r="T102" s="287">
        <f>+MEX!AM140</f>
        <v>0</v>
      </c>
      <c r="U102" s="287">
        <f>+MEX!AP140</f>
        <v>0</v>
      </c>
      <c r="V102" s="287">
        <f>+MEX!AS140</f>
        <v>24586396.359999999</v>
      </c>
      <c r="W102" s="287">
        <f>+MEX!AT140</f>
        <v>1392</v>
      </c>
      <c r="X102" s="287">
        <f>+MEX!AU140</f>
        <v>0</v>
      </c>
      <c r="Y102" s="287">
        <f>+MEX!AV140</f>
        <v>0</v>
      </c>
      <c r="Z102" s="287">
        <f>+MEX!AW140</f>
        <v>0</v>
      </c>
      <c r="AA102" s="287">
        <f>+MEX!AX140</f>
        <v>0</v>
      </c>
      <c r="AB102" s="287">
        <f>+MEX!AY140</f>
        <v>0</v>
      </c>
      <c r="AC102" s="287">
        <f>+MEX!AZ140</f>
        <v>1392</v>
      </c>
      <c r="AD102" s="287">
        <f>+MEX!BA140</f>
        <v>0</v>
      </c>
    </row>
    <row r="103" spans="1:30" ht="46.5">
      <c r="B103" s="247" t="e">
        <f>+CONCATENATE(#REF!,C103,D103,E103,F103,G103,H103,I103)</f>
        <v>#REF!</v>
      </c>
      <c r="C103" s="284">
        <v>3</v>
      </c>
      <c r="D103" s="284">
        <v>5</v>
      </c>
      <c r="E103" s="284">
        <v>5000</v>
      </c>
      <c r="F103" s="284">
        <v>5200</v>
      </c>
      <c r="G103" s="284">
        <v>523</v>
      </c>
      <c r="H103" s="285">
        <v>2</v>
      </c>
      <c r="I103" s="285">
        <v>1</v>
      </c>
      <c r="J103" s="286" t="s">
        <v>137</v>
      </c>
      <c r="K103" s="287">
        <f>+MEX!N141</f>
        <v>0</v>
      </c>
      <c r="L103" s="287">
        <f>+MEX!O141</f>
        <v>2679500</v>
      </c>
      <c r="M103" s="287">
        <f>+MEX!P141</f>
        <v>2679500</v>
      </c>
      <c r="N103" s="288" t="str">
        <f>+MEX!Q141</f>
        <v>Pieza</v>
      </c>
      <c r="O103" s="289">
        <f>+MEX!R141</f>
        <v>168</v>
      </c>
      <c r="P103" s="289">
        <f>+MEX!S141</f>
        <v>0</v>
      </c>
      <c r="Q103" s="287">
        <f>+MEX!AD141</f>
        <v>2679500</v>
      </c>
      <c r="R103" s="287">
        <f>+MEX!AG141</f>
        <v>0</v>
      </c>
      <c r="S103" s="287">
        <f>+MEX!AJ141</f>
        <v>0</v>
      </c>
      <c r="T103" s="287">
        <f>+MEX!AM141</f>
        <v>0</v>
      </c>
      <c r="U103" s="287">
        <f>+MEX!AP141</f>
        <v>0</v>
      </c>
      <c r="V103" s="287">
        <f>+MEX!AS141</f>
        <v>2679500</v>
      </c>
      <c r="W103" s="287">
        <f>+MEX!AT141</f>
        <v>168</v>
      </c>
      <c r="X103" s="287">
        <f>+MEX!AU141</f>
        <v>0</v>
      </c>
      <c r="Y103" s="287">
        <f>+MEX!AV141</f>
        <v>0</v>
      </c>
      <c r="Z103" s="287">
        <f>+MEX!AW141</f>
        <v>0</v>
      </c>
      <c r="AA103" s="287">
        <f>+MEX!AX141</f>
        <v>0</v>
      </c>
      <c r="AB103" s="287">
        <f>+MEX!AY141</f>
        <v>0</v>
      </c>
      <c r="AC103" s="287">
        <f>+MEX!AZ141</f>
        <v>168</v>
      </c>
      <c r="AD103" s="287">
        <f>+MEX!BA141</f>
        <v>0</v>
      </c>
    </row>
    <row r="104" spans="1:30" ht="24.75">
      <c r="B104" s="247" t="e">
        <f>+CONCATENATE(#REF!,C104,D104,E104,F104,G104,H104,I104)</f>
        <v>#REF!</v>
      </c>
      <c r="C104" s="284">
        <v>3</v>
      </c>
      <c r="D104" s="284">
        <v>5</v>
      </c>
      <c r="E104" s="284">
        <v>5000</v>
      </c>
      <c r="F104" s="284">
        <v>5200</v>
      </c>
      <c r="G104" s="284">
        <v>523</v>
      </c>
      <c r="H104" s="285">
        <v>3</v>
      </c>
      <c r="I104" s="285">
        <v>1</v>
      </c>
      <c r="J104" s="286" t="s">
        <v>138</v>
      </c>
      <c r="K104" s="287">
        <f>+MEX!N142</f>
        <v>0</v>
      </c>
      <c r="L104" s="287">
        <f>+MEX!O142</f>
        <v>2499991</v>
      </c>
      <c r="M104" s="287">
        <f>+MEX!P142</f>
        <v>2499991</v>
      </c>
      <c r="N104" s="288" t="str">
        <f>+MEX!Q142</f>
        <v>Pieza</v>
      </c>
      <c r="O104" s="289">
        <f>+MEX!R142</f>
        <v>164</v>
      </c>
      <c r="P104" s="289">
        <f>+MEX!S142</f>
        <v>0</v>
      </c>
      <c r="Q104" s="287">
        <f>+MEX!AD142</f>
        <v>2499991</v>
      </c>
      <c r="R104" s="287">
        <f>+MEX!AG142</f>
        <v>0</v>
      </c>
      <c r="S104" s="287">
        <f>+MEX!AJ142</f>
        <v>0</v>
      </c>
      <c r="T104" s="287">
        <f>+MEX!AM142</f>
        <v>0</v>
      </c>
      <c r="U104" s="287">
        <f>+MEX!AP142</f>
        <v>0</v>
      </c>
      <c r="V104" s="287">
        <f>+MEX!AS142</f>
        <v>2499991</v>
      </c>
      <c r="W104" s="287">
        <f>+MEX!AT142</f>
        <v>164</v>
      </c>
      <c r="X104" s="287">
        <f>+MEX!AU142</f>
        <v>0</v>
      </c>
      <c r="Y104" s="287">
        <f>+MEX!AV142</f>
        <v>0</v>
      </c>
      <c r="Z104" s="287">
        <f>+MEX!AW142</f>
        <v>0</v>
      </c>
      <c r="AA104" s="287">
        <f>+MEX!AX142</f>
        <v>0</v>
      </c>
      <c r="AB104" s="287">
        <f>+MEX!AY142</f>
        <v>0</v>
      </c>
      <c r="AC104" s="287">
        <f>+MEX!AZ142</f>
        <v>164</v>
      </c>
      <c r="AD104" s="287">
        <f>+MEX!BA142</f>
        <v>0</v>
      </c>
    </row>
    <row r="105" spans="1:30" ht="24.75">
      <c r="B105" s="247" t="e">
        <f>+CONCATENATE(#REF!,C105,D105,E105,F105,G105,H105,I105)</f>
        <v>#REF!</v>
      </c>
      <c r="C105" s="284">
        <v>3</v>
      </c>
      <c r="D105" s="284">
        <v>5</v>
      </c>
      <c r="E105" s="284">
        <v>5000</v>
      </c>
      <c r="F105" s="284">
        <v>5200</v>
      </c>
      <c r="G105" s="284">
        <v>523</v>
      </c>
      <c r="H105" s="285">
        <v>4</v>
      </c>
      <c r="I105" s="285">
        <v>1</v>
      </c>
      <c r="J105" s="286" t="s">
        <v>139</v>
      </c>
      <c r="K105" s="287">
        <f>+MEX!N143</f>
        <v>0</v>
      </c>
      <c r="L105" s="287">
        <f>+MEX!O143</f>
        <v>9258863.6400000006</v>
      </c>
      <c r="M105" s="287">
        <f>+MEX!P143</f>
        <v>9258863.6400000006</v>
      </c>
      <c r="N105" s="288" t="str">
        <f>+MEX!Q143</f>
        <v>Pieza</v>
      </c>
      <c r="O105" s="289">
        <f>+MEX!R143</f>
        <v>353</v>
      </c>
      <c r="P105" s="289">
        <f>+MEX!S143</f>
        <v>0</v>
      </c>
      <c r="Q105" s="287">
        <f>+MEX!AD143</f>
        <v>9258863.6400000006</v>
      </c>
      <c r="R105" s="287">
        <f>+MEX!AG143</f>
        <v>0</v>
      </c>
      <c r="S105" s="287">
        <f>+MEX!AJ143</f>
        <v>0</v>
      </c>
      <c r="T105" s="287">
        <f>+MEX!AM143</f>
        <v>0</v>
      </c>
      <c r="U105" s="287">
        <f>+MEX!AP143</f>
        <v>0</v>
      </c>
      <c r="V105" s="287">
        <f>+MEX!AS143</f>
        <v>9258863.6400000006</v>
      </c>
      <c r="W105" s="287">
        <f>+MEX!AT143</f>
        <v>353</v>
      </c>
      <c r="X105" s="287">
        <f>+MEX!AU143</f>
        <v>0</v>
      </c>
      <c r="Y105" s="287">
        <f>+MEX!AV143</f>
        <v>0</v>
      </c>
      <c r="Z105" s="287">
        <f>+MEX!AW143</f>
        <v>0</v>
      </c>
      <c r="AA105" s="287">
        <f>+MEX!AX143</f>
        <v>0</v>
      </c>
      <c r="AB105" s="287">
        <f>+MEX!AY143</f>
        <v>0</v>
      </c>
      <c r="AC105" s="287">
        <f>+MEX!AZ143</f>
        <v>353</v>
      </c>
      <c r="AD105" s="287">
        <f>+MEX!BA143</f>
        <v>0</v>
      </c>
    </row>
    <row r="106" spans="1:30" ht="24.75">
      <c r="B106" s="247" t="e">
        <f>+CONCATENATE(#REF!,C106,D106,E106,F106,G106,H106,I106)</f>
        <v>#REF!</v>
      </c>
      <c r="C106" s="272">
        <v>3</v>
      </c>
      <c r="D106" s="272">
        <v>5</v>
      </c>
      <c r="E106" s="272">
        <v>5000</v>
      </c>
      <c r="F106" s="272">
        <v>5400</v>
      </c>
      <c r="G106" s="272"/>
      <c r="H106" s="273" t="s">
        <v>46</v>
      </c>
      <c r="I106" s="273">
        <v>1</v>
      </c>
      <c r="J106" s="274" t="s">
        <v>140</v>
      </c>
      <c r="K106" s="275">
        <f>+MEX!N144</f>
        <v>0</v>
      </c>
      <c r="L106" s="275">
        <f>+MEX!O144</f>
        <v>1935811</v>
      </c>
      <c r="M106" s="275">
        <f>+MEX!P144</f>
        <v>1935811</v>
      </c>
      <c r="N106" s="276"/>
      <c r="O106" s="277"/>
      <c r="P106" s="277"/>
      <c r="Q106" s="275">
        <f>+MEX!AD144</f>
        <v>1935811</v>
      </c>
      <c r="R106" s="275">
        <f>+MEX!AG144</f>
        <v>0</v>
      </c>
      <c r="S106" s="275">
        <f>+MEX!AJ144</f>
        <v>0</v>
      </c>
      <c r="T106" s="275">
        <f>+MEX!AM144</f>
        <v>0</v>
      </c>
      <c r="U106" s="275">
        <f>+MEX!AP144</f>
        <v>0</v>
      </c>
      <c r="V106" s="275">
        <f>+MEX!AS144</f>
        <v>1935811</v>
      </c>
      <c r="W106" s="275"/>
      <c r="X106" s="275"/>
      <c r="Y106" s="275"/>
      <c r="Z106" s="275"/>
      <c r="AA106" s="275"/>
      <c r="AB106" s="275"/>
      <c r="AC106" s="275"/>
      <c r="AD106" s="275"/>
    </row>
    <row r="107" spans="1:30" ht="24.75">
      <c r="B107" s="247" t="e">
        <f>+CONCATENATE(#REF!,C107,D107,E107,F107,G107,H107,I107)</f>
        <v>#REF!</v>
      </c>
      <c r="C107" s="278">
        <v>3</v>
      </c>
      <c r="D107" s="278">
        <v>5</v>
      </c>
      <c r="E107" s="278">
        <v>5000</v>
      </c>
      <c r="F107" s="278">
        <v>5400</v>
      </c>
      <c r="G107" s="278">
        <v>541</v>
      </c>
      <c r="H107" s="279"/>
      <c r="I107" s="279">
        <v>1</v>
      </c>
      <c r="J107" s="280" t="s">
        <v>141</v>
      </c>
      <c r="K107" s="281">
        <f>+MEX!N145</f>
        <v>0</v>
      </c>
      <c r="L107" s="281">
        <f>+MEX!O145</f>
        <v>1935811</v>
      </c>
      <c r="M107" s="281">
        <f>+MEX!P145</f>
        <v>1935811</v>
      </c>
      <c r="N107" s="282"/>
      <c r="O107" s="283"/>
      <c r="P107" s="283"/>
      <c r="Q107" s="281">
        <f>+MEX!AD145</f>
        <v>1935811</v>
      </c>
      <c r="R107" s="281">
        <f>+MEX!AG145</f>
        <v>0</v>
      </c>
      <c r="S107" s="281">
        <f>+MEX!AJ145</f>
        <v>0</v>
      </c>
      <c r="T107" s="281">
        <f>+MEX!AM145</f>
        <v>0</v>
      </c>
      <c r="U107" s="281">
        <f>+MEX!AP145</f>
        <v>0</v>
      </c>
      <c r="V107" s="281">
        <f>+MEX!AS145</f>
        <v>1935811</v>
      </c>
      <c r="W107" s="281"/>
      <c r="X107" s="281"/>
      <c r="Y107" s="281"/>
      <c r="Z107" s="281"/>
      <c r="AA107" s="281"/>
      <c r="AB107" s="281"/>
      <c r="AC107" s="281"/>
      <c r="AD107" s="281"/>
    </row>
    <row r="108" spans="1:30" ht="24.75">
      <c r="B108" s="247" t="e">
        <f>+CONCATENATE(#REF!,C108,D108,E108,F108,G108,H108,I108)</f>
        <v>#REF!</v>
      </c>
      <c r="C108" s="284">
        <v>3</v>
      </c>
      <c r="D108" s="284">
        <v>5</v>
      </c>
      <c r="E108" s="284">
        <v>5000</v>
      </c>
      <c r="F108" s="284">
        <v>5400</v>
      </c>
      <c r="G108" s="284">
        <v>541</v>
      </c>
      <c r="H108" s="285">
        <v>1</v>
      </c>
      <c r="I108" s="285">
        <v>1</v>
      </c>
      <c r="J108" s="286" t="s">
        <v>142</v>
      </c>
      <c r="K108" s="287">
        <f>+MEX!N146</f>
        <v>0</v>
      </c>
      <c r="L108" s="287">
        <f>+MEX!O146</f>
        <v>1935811</v>
      </c>
      <c r="M108" s="287">
        <f>+MEX!P146</f>
        <v>1935811</v>
      </c>
      <c r="N108" s="288" t="str">
        <f>+MEX!Q146</f>
        <v>Pieza</v>
      </c>
      <c r="O108" s="289">
        <f>+MEX!R146</f>
        <v>145</v>
      </c>
      <c r="P108" s="289">
        <f>+MEX!S146</f>
        <v>0</v>
      </c>
      <c r="Q108" s="287">
        <f>+MEX!AD146</f>
        <v>1935811</v>
      </c>
      <c r="R108" s="287">
        <f>+MEX!AG146</f>
        <v>0</v>
      </c>
      <c r="S108" s="287">
        <f>+MEX!AJ146</f>
        <v>0</v>
      </c>
      <c r="T108" s="287">
        <f>+MEX!AM146</f>
        <v>0</v>
      </c>
      <c r="U108" s="287">
        <f>+MEX!AP146</f>
        <v>0</v>
      </c>
      <c r="V108" s="287">
        <f>+MEX!AS146</f>
        <v>1935811</v>
      </c>
      <c r="W108" s="287">
        <f>+MEX!AT146</f>
        <v>145</v>
      </c>
      <c r="X108" s="287">
        <f>+MEX!AU146</f>
        <v>0</v>
      </c>
      <c r="Y108" s="287">
        <f>+MEX!AV146</f>
        <v>0</v>
      </c>
      <c r="Z108" s="287">
        <f>+MEX!AW146</f>
        <v>0</v>
      </c>
      <c r="AA108" s="287">
        <f>+MEX!AX146</f>
        <v>0</v>
      </c>
      <c r="AB108" s="287">
        <f>+MEX!AY146</f>
        <v>0</v>
      </c>
      <c r="AC108" s="287">
        <f>+MEX!AZ146</f>
        <v>145</v>
      </c>
      <c r="AD108" s="287">
        <f>+MEX!BA146</f>
        <v>0</v>
      </c>
    </row>
    <row r="109" spans="1:30" ht="24.75" hidden="1">
      <c r="A109" s="290"/>
      <c r="B109" s="247" t="e">
        <f>+CONCATENATE(#REF!,C109,D109,E109,F109,G109,H109,I109)</f>
        <v>#REF!</v>
      </c>
      <c r="C109" s="284">
        <v>3</v>
      </c>
      <c r="D109" s="284">
        <v>5</v>
      </c>
      <c r="E109" s="284">
        <v>5000</v>
      </c>
      <c r="F109" s="284">
        <v>5400</v>
      </c>
      <c r="G109" s="284">
        <v>541</v>
      </c>
      <c r="H109" s="285">
        <v>2</v>
      </c>
      <c r="I109" s="285">
        <v>1</v>
      </c>
      <c r="J109" s="286" t="s">
        <v>143</v>
      </c>
      <c r="K109" s="287">
        <f>+MEX!N147</f>
        <v>0</v>
      </c>
      <c r="L109" s="287">
        <f>+MEX!O147</f>
        <v>0</v>
      </c>
      <c r="M109" s="287">
        <f>+MEX!P147</f>
        <v>0</v>
      </c>
      <c r="N109" s="288" t="str">
        <f>+MEX!Q147</f>
        <v>Pieza</v>
      </c>
      <c r="O109" s="289">
        <f>+MEX!R147</f>
        <v>0</v>
      </c>
      <c r="P109" s="289">
        <f>+MEX!S147</f>
        <v>0</v>
      </c>
      <c r="Q109" s="287">
        <f>+MEX!AD147</f>
        <v>0</v>
      </c>
      <c r="R109" s="287">
        <f>+MEX!AG147</f>
        <v>0</v>
      </c>
      <c r="S109" s="287">
        <f>+MEX!AJ147</f>
        <v>0</v>
      </c>
      <c r="T109" s="287">
        <f>+MEX!AM147</f>
        <v>0</v>
      </c>
      <c r="U109" s="287">
        <f>+MEX!AP147</f>
        <v>0</v>
      </c>
      <c r="V109" s="287">
        <f>+MEX!AS147</f>
        <v>0</v>
      </c>
      <c r="W109" s="287">
        <f>+MEX!AT147</f>
        <v>0</v>
      </c>
      <c r="X109" s="287">
        <f>+MEX!AU147</f>
        <v>0</v>
      </c>
      <c r="Y109" s="287">
        <f>+MEX!AV147</f>
        <v>0</v>
      </c>
      <c r="Z109" s="287">
        <f>+MEX!AW147</f>
        <v>0</v>
      </c>
      <c r="AA109" s="287">
        <f>+MEX!AX147</f>
        <v>0</v>
      </c>
      <c r="AB109" s="287">
        <f>+MEX!AY147</f>
        <v>0</v>
      </c>
      <c r="AC109" s="287">
        <f>+MEX!AZ147</f>
        <v>0</v>
      </c>
      <c r="AD109" s="287">
        <f>+MEX!BA147</f>
        <v>0</v>
      </c>
    </row>
    <row r="110" spans="1:30" ht="24.75" hidden="1">
      <c r="A110" s="290"/>
      <c r="B110" s="247" t="e">
        <f>+CONCATENATE(#REF!,C110,D110,E110,F110,G110,H110,I110)</f>
        <v>#REF!</v>
      </c>
      <c r="C110" s="284">
        <v>3</v>
      </c>
      <c r="D110" s="284">
        <v>5</v>
      </c>
      <c r="E110" s="284">
        <v>5000</v>
      </c>
      <c r="F110" s="284">
        <v>5400</v>
      </c>
      <c r="G110" s="284">
        <v>541</v>
      </c>
      <c r="H110" s="285">
        <v>3</v>
      </c>
      <c r="I110" s="285">
        <v>1</v>
      </c>
      <c r="J110" s="286" t="s">
        <v>144</v>
      </c>
      <c r="K110" s="287">
        <f>+MEX!N148</f>
        <v>0</v>
      </c>
      <c r="L110" s="287">
        <f>+MEX!O148</f>
        <v>0</v>
      </c>
      <c r="M110" s="287">
        <f>+MEX!P148</f>
        <v>0</v>
      </c>
      <c r="N110" s="288" t="str">
        <f>+MEX!Q148</f>
        <v>Pieza</v>
      </c>
      <c r="O110" s="289">
        <f>+MEX!R148</f>
        <v>0</v>
      </c>
      <c r="P110" s="289">
        <f>+MEX!S148</f>
        <v>0</v>
      </c>
      <c r="Q110" s="287">
        <f>+MEX!AD148</f>
        <v>0</v>
      </c>
      <c r="R110" s="287">
        <f>+MEX!AG148</f>
        <v>0</v>
      </c>
      <c r="S110" s="287">
        <f>+MEX!AJ148</f>
        <v>0</v>
      </c>
      <c r="T110" s="287">
        <f>+MEX!AM148</f>
        <v>0</v>
      </c>
      <c r="U110" s="287">
        <f>+MEX!AP148</f>
        <v>0</v>
      </c>
      <c r="V110" s="287">
        <f>+MEX!AS148</f>
        <v>0</v>
      </c>
      <c r="W110" s="287">
        <f>+MEX!AT148</f>
        <v>0</v>
      </c>
      <c r="X110" s="287">
        <f>+MEX!AU148</f>
        <v>0</v>
      </c>
      <c r="Y110" s="287">
        <f>+MEX!AV148</f>
        <v>0</v>
      </c>
      <c r="Z110" s="287">
        <f>+MEX!AW148</f>
        <v>0</v>
      </c>
      <c r="AA110" s="287">
        <f>+MEX!AX148</f>
        <v>0</v>
      </c>
      <c r="AB110" s="287">
        <f>+MEX!AY148</f>
        <v>0</v>
      </c>
      <c r="AC110" s="287">
        <f>+MEX!AZ148</f>
        <v>0</v>
      </c>
      <c r="AD110" s="287">
        <f>+MEX!BA148</f>
        <v>0</v>
      </c>
    </row>
    <row r="111" spans="1:30" ht="24.75" hidden="1">
      <c r="A111" s="290"/>
      <c r="B111" s="247" t="e">
        <f>+CONCATENATE(#REF!,C111,D111,E111,F111,G111,H111,I111)</f>
        <v>#REF!</v>
      </c>
      <c r="C111" s="284">
        <v>3</v>
      </c>
      <c r="D111" s="284">
        <v>5</v>
      </c>
      <c r="E111" s="284">
        <v>5000</v>
      </c>
      <c r="F111" s="284">
        <v>5400</v>
      </c>
      <c r="G111" s="284">
        <v>541</v>
      </c>
      <c r="H111" s="285">
        <v>4</v>
      </c>
      <c r="I111" s="285">
        <v>1</v>
      </c>
      <c r="J111" s="286" t="s">
        <v>145</v>
      </c>
      <c r="K111" s="287">
        <f>+MEX!N149</f>
        <v>0</v>
      </c>
      <c r="L111" s="287">
        <f>+MEX!O149</f>
        <v>0</v>
      </c>
      <c r="M111" s="287">
        <f>+MEX!P149</f>
        <v>0</v>
      </c>
      <c r="N111" s="288" t="str">
        <f>+MEX!Q149</f>
        <v>Pieza</v>
      </c>
      <c r="O111" s="289">
        <f>+MEX!R149</f>
        <v>0</v>
      </c>
      <c r="P111" s="289">
        <f>+MEX!S149</f>
        <v>0</v>
      </c>
      <c r="Q111" s="287">
        <f>+MEX!AD149</f>
        <v>0</v>
      </c>
      <c r="R111" s="287">
        <f>+MEX!AG149</f>
        <v>0</v>
      </c>
      <c r="S111" s="287">
        <f>+MEX!AJ149</f>
        <v>0</v>
      </c>
      <c r="T111" s="287">
        <f>+MEX!AM149</f>
        <v>0</v>
      </c>
      <c r="U111" s="287">
        <f>+MEX!AP149</f>
        <v>0</v>
      </c>
      <c r="V111" s="287">
        <f>+MEX!AS149</f>
        <v>0</v>
      </c>
      <c r="W111" s="287">
        <f>+MEX!AT149</f>
        <v>0</v>
      </c>
      <c r="X111" s="287">
        <f>+MEX!AU149</f>
        <v>0</v>
      </c>
      <c r="Y111" s="287">
        <f>+MEX!AV149</f>
        <v>0</v>
      </c>
      <c r="Z111" s="287">
        <f>+MEX!AW149</f>
        <v>0</v>
      </c>
      <c r="AA111" s="287">
        <f>+MEX!AX149</f>
        <v>0</v>
      </c>
      <c r="AB111" s="287">
        <f>+MEX!AY149</f>
        <v>0</v>
      </c>
      <c r="AC111" s="287">
        <f>+MEX!AZ149</f>
        <v>0</v>
      </c>
      <c r="AD111" s="287">
        <f>+MEX!BA149</f>
        <v>0</v>
      </c>
    </row>
    <row r="112" spans="1:30" ht="24.75" hidden="1">
      <c r="A112" s="290"/>
      <c r="B112" s="247" t="e">
        <f>+CONCATENATE(#REF!,C112,D112,E112,F112,G112,H112,I112)</f>
        <v>#REF!</v>
      </c>
      <c r="C112" s="284">
        <v>3</v>
      </c>
      <c r="D112" s="284">
        <v>5</v>
      </c>
      <c r="E112" s="284">
        <v>5000</v>
      </c>
      <c r="F112" s="284">
        <v>5400</v>
      </c>
      <c r="G112" s="284">
        <v>541</v>
      </c>
      <c r="H112" s="285">
        <v>5</v>
      </c>
      <c r="I112" s="285">
        <v>1</v>
      </c>
      <c r="J112" s="286" t="s">
        <v>146</v>
      </c>
      <c r="K112" s="287">
        <f>+MEX!N150</f>
        <v>0</v>
      </c>
      <c r="L112" s="287">
        <f>+MEX!O150</f>
        <v>0</v>
      </c>
      <c r="M112" s="287">
        <f>+MEX!P150</f>
        <v>0</v>
      </c>
      <c r="N112" s="288" t="str">
        <f>+MEX!Q150</f>
        <v>Pieza</v>
      </c>
      <c r="O112" s="289">
        <f>+MEX!R150</f>
        <v>0</v>
      </c>
      <c r="P112" s="289">
        <f>+MEX!S150</f>
        <v>0</v>
      </c>
      <c r="Q112" s="287">
        <f>+MEX!AD150</f>
        <v>0</v>
      </c>
      <c r="R112" s="287">
        <f>+MEX!AG150</f>
        <v>0</v>
      </c>
      <c r="S112" s="287">
        <f>+MEX!AJ150</f>
        <v>0</v>
      </c>
      <c r="T112" s="287">
        <f>+MEX!AM150</f>
        <v>0</v>
      </c>
      <c r="U112" s="287">
        <f>+MEX!AP150</f>
        <v>0</v>
      </c>
      <c r="V112" s="287">
        <f>+MEX!AS150</f>
        <v>0</v>
      </c>
      <c r="W112" s="287">
        <f>+MEX!AT150</f>
        <v>0</v>
      </c>
      <c r="X112" s="287">
        <f>+MEX!AU150</f>
        <v>0</v>
      </c>
      <c r="Y112" s="287">
        <f>+MEX!AV150</f>
        <v>0</v>
      </c>
      <c r="Z112" s="287">
        <f>+MEX!AW150</f>
        <v>0</v>
      </c>
      <c r="AA112" s="287">
        <f>+MEX!AX150</f>
        <v>0</v>
      </c>
      <c r="AB112" s="287">
        <f>+MEX!AY150</f>
        <v>0</v>
      </c>
      <c r="AC112" s="287">
        <f>+MEX!AZ150</f>
        <v>0</v>
      </c>
      <c r="AD112" s="287">
        <f>+MEX!BA150</f>
        <v>0</v>
      </c>
    </row>
    <row r="113" spans="1:30" ht="24.75" hidden="1">
      <c r="A113" s="290"/>
      <c r="B113" s="247" t="e">
        <f>+CONCATENATE(#REF!,C113,D113,E113,F113,G113,H113,I113)</f>
        <v>#REF!</v>
      </c>
      <c r="C113" s="284">
        <v>3</v>
      </c>
      <c r="D113" s="284">
        <v>5</v>
      </c>
      <c r="E113" s="284">
        <v>5000</v>
      </c>
      <c r="F113" s="284">
        <v>5400</v>
      </c>
      <c r="G113" s="284">
        <v>541</v>
      </c>
      <c r="H113" s="285">
        <v>6</v>
      </c>
      <c r="I113" s="285">
        <v>1</v>
      </c>
      <c r="J113" s="286" t="s">
        <v>147</v>
      </c>
      <c r="K113" s="287">
        <f>+MEX!N151</f>
        <v>0</v>
      </c>
      <c r="L113" s="287">
        <f>+MEX!O151</f>
        <v>0</v>
      </c>
      <c r="M113" s="287">
        <f>+MEX!P151</f>
        <v>0</v>
      </c>
      <c r="N113" s="288" t="str">
        <f>+MEX!Q151</f>
        <v>Pieza</v>
      </c>
      <c r="O113" s="289">
        <f>+MEX!R151</f>
        <v>0</v>
      </c>
      <c r="P113" s="289">
        <f>+MEX!S151</f>
        <v>0</v>
      </c>
      <c r="Q113" s="287">
        <f>+MEX!AD151</f>
        <v>0</v>
      </c>
      <c r="R113" s="287">
        <f>+MEX!AG151</f>
        <v>0</v>
      </c>
      <c r="S113" s="287">
        <f>+MEX!AJ151</f>
        <v>0</v>
      </c>
      <c r="T113" s="287">
        <f>+MEX!AM151</f>
        <v>0</v>
      </c>
      <c r="U113" s="287">
        <f>+MEX!AP151</f>
        <v>0</v>
      </c>
      <c r="V113" s="287">
        <f>+MEX!AS151</f>
        <v>0</v>
      </c>
      <c r="W113" s="287">
        <f>+MEX!AT151</f>
        <v>0</v>
      </c>
      <c r="X113" s="287">
        <f>+MEX!AU151</f>
        <v>0</v>
      </c>
      <c r="Y113" s="287">
        <f>+MEX!AV151</f>
        <v>0</v>
      </c>
      <c r="Z113" s="287">
        <f>+MEX!AW151</f>
        <v>0</v>
      </c>
      <c r="AA113" s="287">
        <f>+MEX!AX151</f>
        <v>0</v>
      </c>
      <c r="AB113" s="287">
        <f>+MEX!AY151</f>
        <v>0</v>
      </c>
      <c r="AC113" s="287">
        <f>+MEX!AZ151</f>
        <v>0</v>
      </c>
      <c r="AD113" s="287">
        <f>+MEX!BA151</f>
        <v>0</v>
      </c>
    </row>
    <row r="114" spans="1:30" ht="24.75" hidden="1">
      <c r="A114" s="290"/>
      <c r="B114" s="247" t="e">
        <f>+CONCATENATE(#REF!,C114,D114,E114,F114,G114,H114,I114)</f>
        <v>#REF!</v>
      </c>
      <c r="C114" s="284">
        <v>3</v>
      </c>
      <c r="D114" s="284">
        <v>5</v>
      </c>
      <c r="E114" s="284">
        <v>5000</v>
      </c>
      <c r="F114" s="284">
        <v>5400</v>
      </c>
      <c r="G114" s="284">
        <v>541</v>
      </c>
      <c r="H114" s="285">
        <v>7</v>
      </c>
      <c r="I114" s="285">
        <v>1</v>
      </c>
      <c r="J114" s="286" t="s">
        <v>148</v>
      </c>
      <c r="K114" s="287">
        <f>+MEX!N152</f>
        <v>0</v>
      </c>
      <c r="L114" s="287">
        <f>+MEX!O152</f>
        <v>0</v>
      </c>
      <c r="M114" s="287">
        <f>+MEX!P152</f>
        <v>0</v>
      </c>
      <c r="N114" s="288" t="str">
        <f>+MEX!Q152</f>
        <v>Pieza</v>
      </c>
      <c r="O114" s="289">
        <f>+MEX!R152</f>
        <v>0</v>
      </c>
      <c r="P114" s="289">
        <f>+MEX!S152</f>
        <v>0</v>
      </c>
      <c r="Q114" s="287">
        <f>+MEX!AD152</f>
        <v>0</v>
      </c>
      <c r="R114" s="287">
        <f>+MEX!AG152</f>
        <v>0</v>
      </c>
      <c r="S114" s="287">
        <f>+MEX!AJ152</f>
        <v>0</v>
      </c>
      <c r="T114" s="287">
        <f>+MEX!AM152</f>
        <v>0</v>
      </c>
      <c r="U114" s="287">
        <f>+MEX!AP152</f>
        <v>0</v>
      </c>
      <c r="V114" s="287">
        <f>+MEX!AS152</f>
        <v>0</v>
      </c>
      <c r="W114" s="287">
        <f>+MEX!AT152</f>
        <v>0</v>
      </c>
      <c r="X114" s="287">
        <f>+MEX!AU152</f>
        <v>0</v>
      </c>
      <c r="Y114" s="287">
        <f>+MEX!AV152</f>
        <v>0</v>
      </c>
      <c r="Z114" s="287">
        <f>+MEX!AW152</f>
        <v>0</v>
      </c>
      <c r="AA114" s="287">
        <f>+MEX!AX152</f>
        <v>0</v>
      </c>
      <c r="AB114" s="287">
        <f>+MEX!AY152</f>
        <v>0</v>
      </c>
      <c r="AC114" s="287">
        <f>+MEX!AZ152</f>
        <v>0</v>
      </c>
      <c r="AD114" s="287">
        <f>+MEX!BA152</f>
        <v>0</v>
      </c>
    </row>
    <row r="115" spans="1:30" ht="24.75" hidden="1">
      <c r="A115" s="290"/>
      <c r="B115" s="247" t="e">
        <f>+CONCATENATE(#REF!,C115,D115,E115,F115,G115,H115,I115)</f>
        <v>#REF!</v>
      </c>
      <c r="C115" s="284">
        <v>3</v>
      </c>
      <c r="D115" s="284">
        <v>5</v>
      </c>
      <c r="E115" s="284">
        <v>5000</v>
      </c>
      <c r="F115" s="284">
        <v>5400</v>
      </c>
      <c r="G115" s="284">
        <v>541</v>
      </c>
      <c r="H115" s="285">
        <v>8</v>
      </c>
      <c r="I115" s="285">
        <v>1</v>
      </c>
      <c r="J115" s="286" t="s">
        <v>149</v>
      </c>
      <c r="K115" s="287">
        <f>+MEX!N153</f>
        <v>0</v>
      </c>
      <c r="L115" s="287">
        <f>+MEX!O153</f>
        <v>0</v>
      </c>
      <c r="M115" s="287">
        <f>+MEX!P153</f>
        <v>0</v>
      </c>
      <c r="N115" s="288" t="str">
        <f>+MEX!Q153</f>
        <v>Pieza</v>
      </c>
      <c r="O115" s="289">
        <f>+MEX!R153</f>
        <v>0</v>
      </c>
      <c r="P115" s="289">
        <f>+MEX!S153</f>
        <v>0</v>
      </c>
      <c r="Q115" s="287">
        <f>+MEX!AD153</f>
        <v>0</v>
      </c>
      <c r="R115" s="287">
        <f>+MEX!AG153</f>
        <v>0</v>
      </c>
      <c r="S115" s="287">
        <f>+MEX!AJ153</f>
        <v>0</v>
      </c>
      <c r="T115" s="287">
        <f>+MEX!AM153</f>
        <v>0</v>
      </c>
      <c r="U115" s="287">
        <f>+MEX!AP153</f>
        <v>0</v>
      </c>
      <c r="V115" s="287">
        <f>+MEX!AS153</f>
        <v>0</v>
      </c>
      <c r="W115" s="287">
        <f>+MEX!AT153</f>
        <v>0</v>
      </c>
      <c r="X115" s="287">
        <f>+MEX!AU153</f>
        <v>0</v>
      </c>
      <c r="Y115" s="287">
        <f>+MEX!AV153</f>
        <v>0</v>
      </c>
      <c r="Z115" s="287">
        <f>+MEX!AW153</f>
        <v>0</v>
      </c>
      <c r="AA115" s="287">
        <f>+MEX!AX153</f>
        <v>0</v>
      </c>
      <c r="AB115" s="287">
        <f>+MEX!AY153</f>
        <v>0</v>
      </c>
      <c r="AC115" s="287">
        <f>+MEX!AZ153</f>
        <v>0</v>
      </c>
      <c r="AD115" s="287">
        <f>+MEX!BA153</f>
        <v>0</v>
      </c>
    </row>
    <row r="116" spans="1:30" ht="24.75" hidden="1">
      <c r="A116" s="290"/>
      <c r="B116" s="247" t="e">
        <f>+CONCATENATE(#REF!,C116,D116,E116,F116,G116,H116,I116)</f>
        <v>#REF!</v>
      </c>
      <c r="C116" s="284">
        <v>3</v>
      </c>
      <c r="D116" s="284">
        <v>5</v>
      </c>
      <c r="E116" s="284">
        <v>5000</v>
      </c>
      <c r="F116" s="284">
        <v>5400</v>
      </c>
      <c r="G116" s="284">
        <v>541</v>
      </c>
      <c r="H116" s="285">
        <v>9</v>
      </c>
      <c r="I116" s="285">
        <v>1</v>
      </c>
      <c r="J116" s="286" t="s">
        <v>150</v>
      </c>
      <c r="K116" s="287">
        <f>+MEX!N154</f>
        <v>0</v>
      </c>
      <c r="L116" s="287">
        <f>+MEX!O154</f>
        <v>0</v>
      </c>
      <c r="M116" s="287">
        <f>+MEX!P154</f>
        <v>0</v>
      </c>
      <c r="N116" s="288" t="str">
        <f>+MEX!Q154</f>
        <v>Pieza</v>
      </c>
      <c r="O116" s="289">
        <f>+MEX!R154</f>
        <v>0</v>
      </c>
      <c r="P116" s="289">
        <f>+MEX!S154</f>
        <v>0</v>
      </c>
      <c r="Q116" s="287">
        <f>+MEX!AD154</f>
        <v>0</v>
      </c>
      <c r="R116" s="287">
        <f>+MEX!AG154</f>
        <v>0</v>
      </c>
      <c r="S116" s="287">
        <f>+MEX!AJ154</f>
        <v>0</v>
      </c>
      <c r="T116" s="287">
        <f>+MEX!AM154</f>
        <v>0</v>
      </c>
      <c r="U116" s="287">
        <f>+MEX!AP154</f>
        <v>0</v>
      </c>
      <c r="V116" s="287">
        <f>+MEX!AS154</f>
        <v>0</v>
      </c>
      <c r="W116" s="287">
        <f>+MEX!AT154</f>
        <v>0</v>
      </c>
      <c r="X116" s="287">
        <f>+MEX!AU154</f>
        <v>0</v>
      </c>
      <c r="Y116" s="287">
        <f>+MEX!AV154</f>
        <v>0</v>
      </c>
      <c r="Z116" s="287">
        <f>+MEX!AW154</f>
        <v>0</v>
      </c>
      <c r="AA116" s="287">
        <f>+MEX!AX154</f>
        <v>0</v>
      </c>
      <c r="AB116" s="287">
        <f>+MEX!AY154</f>
        <v>0</v>
      </c>
      <c r="AC116" s="287">
        <f>+MEX!AZ154</f>
        <v>0</v>
      </c>
      <c r="AD116" s="287">
        <f>+MEX!BA154</f>
        <v>0</v>
      </c>
    </row>
    <row r="117" spans="1:30" ht="24.75">
      <c r="B117" s="247" t="e">
        <f>+CONCATENATE(#REF!,C117,D117,E117,F117,G117,H117,I117)</f>
        <v>#REF!</v>
      </c>
      <c r="C117" s="272">
        <v>3</v>
      </c>
      <c r="D117" s="272">
        <v>5</v>
      </c>
      <c r="E117" s="272">
        <v>5000</v>
      </c>
      <c r="F117" s="272">
        <v>5500</v>
      </c>
      <c r="G117" s="272"/>
      <c r="H117" s="273" t="s">
        <v>46</v>
      </c>
      <c r="I117" s="273">
        <v>1</v>
      </c>
      <c r="J117" s="274" t="s">
        <v>151</v>
      </c>
      <c r="K117" s="275">
        <f>+MEX!N155</f>
        <v>0</v>
      </c>
      <c r="L117" s="275">
        <f>+MEX!O155</f>
        <v>26324986</v>
      </c>
      <c r="M117" s="275">
        <f>+MEX!P155</f>
        <v>26324986</v>
      </c>
      <c r="N117" s="276"/>
      <c r="O117" s="277"/>
      <c r="P117" s="277"/>
      <c r="Q117" s="275">
        <f>+MEX!AD155</f>
        <v>26324986</v>
      </c>
      <c r="R117" s="275">
        <f>+MEX!AG155</f>
        <v>0</v>
      </c>
      <c r="S117" s="275">
        <f>+MEX!AJ155</f>
        <v>0</v>
      </c>
      <c r="T117" s="275">
        <f>+MEX!AM155</f>
        <v>0</v>
      </c>
      <c r="U117" s="275">
        <f>+MEX!AP155</f>
        <v>0</v>
      </c>
      <c r="V117" s="275">
        <f>+MEX!AS155</f>
        <v>26324986</v>
      </c>
      <c r="W117" s="275"/>
      <c r="X117" s="275"/>
      <c r="Y117" s="275"/>
      <c r="Z117" s="275"/>
      <c r="AA117" s="275"/>
      <c r="AB117" s="275"/>
      <c r="AC117" s="275"/>
      <c r="AD117" s="275"/>
    </row>
    <row r="118" spans="1:30" ht="24.75">
      <c r="B118" s="247" t="e">
        <f>+CONCATENATE(#REF!,C118,D118,E118,F118,G118,H118,I118)</f>
        <v>#REF!</v>
      </c>
      <c r="C118" s="278">
        <v>3</v>
      </c>
      <c r="D118" s="278">
        <v>5</v>
      </c>
      <c r="E118" s="278">
        <v>5000</v>
      </c>
      <c r="F118" s="278">
        <v>5500</v>
      </c>
      <c r="G118" s="278">
        <v>551</v>
      </c>
      <c r="H118" s="279"/>
      <c r="I118" s="279">
        <v>1</v>
      </c>
      <c r="J118" s="280" t="s">
        <v>152</v>
      </c>
      <c r="K118" s="281">
        <f>+MEX!N156</f>
        <v>0</v>
      </c>
      <c r="L118" s="281">
        <f>+MEX!O156</f>
        <v>26324986</v>
      </c>
      <c r="M118" s="281">
        <f>+MEX!P156</f>
        <v>26324986</v>
      </c>
      <c r="N118" s="282"/>
      <c r="O118" s="283"/>
      <c r="P118" s="283"/>
      <c r="Q118" s="281">
        <f>+MEX!AD156</f>
        <v>26324986</v>
      </c>
      <c r="R118" s="281">
        <f>+MEX!AG156</f>
        <v>0</v>
      </c>
      <c r="S118" s="281">
        <f>+MEX!AJ156</f>
        <v>0</v>
      </c>
      <c r="T118" s="281">
        <f>+MEX!AM156</f>
        <v>0</v>
      </c>
      <c r="U118" s="281">
        <f>+MEX!AP156</f>
        <v>0</v>
      </c>
      <c r="V118" s="281">
        <f>+MEX!AS156</f>
        <v>26324986</v>
      </c>
      <c r="W118" s="281"/>
      <c r="X118" s="281"/>
      <c r="Y118" s="281"/>
      <c r="Z118" s="281"/>
      <c r="AA118" s="281"/>
      <c r="AB118" s="281"/>
      <c r="AC118" s="281"/>
      <c r="AD118" s="281"/>
    </row>
    <row r="119" spans="1:30" ht="24.75" hidden="1">
      <c r="B119" s="247" t="e">
        <f>+CONCATENATE(#REF!,C119,D119,E119,F119,G119,H119,I119)</f>
        <v>#REF!</v>
      </c>
      <c r="C119" s="284">
        <v>3</v>
      </c>
      <c r="D119" s="284">
        <v>5</v>
      </c>
      <c r="E119" s="284">
        <v>5000</v>
      </c>
      <c r="F119" s="284">
        <v>5500</v>
      </c>
      <c r="G119" s="284">
        <v>551</v>
      </c>
      <c r="H119" s="285">
        <v>1</v>
      </c>
      <c r="I119" s="285">
        <v>1</v>
      </c>
      <c r="J119" s="286" t="s">
        <v>153</v>
      </c>
      <c r="K119" s="287">
        <f>+MEX!N157</f>
        <v>0</v>
      </c>
      <c r="L119" s="287">
        <f>+MEX!O157</f>
        <v>0</v>
      </c>
      <c r="M119" s="287">
        <f>+MEX!P157</f>
        <v>0</v>
      </c>
      <c r="N119" s="288" t="str">
        <f>+MEX!Q157</f>
        <v>Pieza</v>
      </c>
      <c r="O119" s="289">
        <f>+MEX!R157</f>
        <v>0</v>
      </c>
      <c r="P119" s="289">
        <f>+MEX!S157</f>
        <v>0</v>
      </c>
      <c r="Q119" s="287">
        <f>+MEX!AD157</f>
        <v>0</v>
      </c>
      <c r="R119" s="287">
        <f>+MEX!AG157</f>
        <v>0</v>
      </c>
      <c r="S119" s="287">
        <f>+MEX!AJ157</f>
        <v>0</v>
      </c>
      <c r="T119" s="287">
        <f>+MEX!AM157</f>
        <v>0</v>
      </c>
      <c r="U119" s="287">
        <f>+MEX!AP157</f>
        <v>0</v>
      </c>
      <c r="V119" s="287">
        <f>+MEX!AS157</f>
        <v>0</v>
      </c>
      <c r="W119" s="287">
        <f>+MEX!AT157</f>
        <v>0</v>
      </c>
      <c r="X119" s="287">
        <f>+MEX!AU157</f>
        <v>0</v>
      </c>
      <c r="Y119" s="287">
        <f>+MEX!AV157</f>
        <v>0</v>
      </c>
      <c r="Z119" s="287">
        <f>+MEX!AW157</f>
        <v>0</v>
      </c>
      <c r="AA119" s="287">
        <f>+MEX!AX157</f>
        <v>0</v>
      </c>
      <c r="AB119" s="287">
        <f>+MEX!AY157</f>
        <v>0</v>
      </c>
      <c r="AC119" s="287">
        <f>+MEX!AZ157</f>
        <v>0</v>
      </c>
      <c r="AD119" s="287">
        <f>+MEX!BA157</f>
        <v>0</v>
      </c>
    </row>
    <row r="120" spans="1:30" ht="24.75" hidden="1">
      <c r="B120" s="247" t="e">
        <f>+CONCATENATE(#REF!,C120,D120,E120,F120,G120,H120,I120)</f>
        <v>#REF!</v>
      </c>
      <c r="C120" s="284">
        <v>3</v>
      </c>
      <c r="D120" s="284">
        <v>5</v>
      </c>
      <c r="E120" s="284">
        <v>5000</v>
      </c>
      <c r="F120" s="284">
        <v>5500</v>
      </c>
      <c r="G120" s="284">
        <v>551</v>
      </c>
      <c r="H120" s="285">
        <v>2</v>
      </c>
      <c r="I120" s="285">
        <v>1</v>
      </c>
      <c r="J120" s="286" t="s">
        <v>154</v>
      </c>
      <c r="K120" s="287">
        <f>+MEX!N158</f>
        <v>0</v>
      </c>
      <c r="L120" s="287">
        <f>+MEX!O158</f>
        <v>0</v>
      </c>
      <c r="M120" s="287">
        <f>+MEX!P158</f>
        <v>0</v>
      </c>
      <c r="N120" s="288" t="str">
        <f>+MEX!Q158</f>
        <v>Pieza</v>
      </c>
      <c r="O120" s="289">
        <f>+MEX!R158</f>
        <v>0</v>
      </c>
      <c r="P120" s="289">
        <f>+MEX!S158</f>
        <v>0</v>
      </c>
      <c r="Q120" s="287">
        <f>+MEX!AD158</f>
        <v>0</v>
      </c>
      <c r="R120" s="287">
        <f>+MEX!AG158</f>
        <v>0</v>
      </c>
      <c r="S120" s="287">
        <f>+MEX!AJ158</f>
        <v>0</v>
      </c>
      <c r="T120" s="287">
        <f>+MEX!AM158</f>
        <v>0</v>
      </c>
      <c r="U120" s="287">
        <f>+MEX!AP158</f>
        <v>0</v>
      </c>
      <c r="V120" s="287">
        <f>+MEX!AS158</f>
        <v>0</v>
      </c>
      <c r="W120" s="287">
        <f>+MEX!AT158</f>
        <v>0</v>
      </c>
      <c r="X120" s="287">
        <f>+MEX!AU158</f>
        <v>0</v>
      </c>
      <c r="Y120" s="287">
        <f>+MEX!AV158</f>
        <v>0</v>
      </c>
      <c r="Z120" s="287">
        <f>+MEX!AW158</f>
        <v>0</v>
      </c>
      <c r="AA120" s="287">
        <f>+MEX!AX158</f>
        <v>0</v>
      </c>
      <c r="AB120" s="287">
        <f>+MEX!AY158</f>
        <v>0</v>
      </c>
      <c r="AC120" s="287">
        <f>+MEX!AZ158</f>
        <v>0</v>
      </c>
      <c r="AD120" s="287">
        <f>+MEX!BA158</f>
        <v>0</v>
      </c>
    </row>
    <row r="121" spans="1:30" ht="24.75">
      <c r="B121" s="247" t="e">
        <f>+CONCATENATE(#REF!,C121,D121,E121,F121,G121,H121,I121)</f>
        <v>#REF!</v>
      </c>
      <c r="C121" s="284">
        <v>3</v>
      </c>
      <c r="D121" s="284">
        <v>5</v>
      </c>
      <c r="E121" s="284">
        <v>5000</v>
      </c>
      <c r="F121" s="284">
        <v>5500</v>
      </c>
      <c r="G121" s="284">
        <v>551</v>
      </c>
      <c r="H121" s="285">
        <v>3</v>
      </c>
      <c r="I121" s="285">
        <v>1</v>
      </c>
      <c r="J121" s="286" t="s">
        <v>155</v>
      </c>
      <c r="K121" s="287">
        <f>+MEX!N159</f>
        <v>0</v>
      </c>
      <c r="L121" s="287">
        <f>+MEX!O159</f>
        <v>26324986</v>
      </c>
      <c r="M121" s="287">
        <f>+MEX!P159</f>
        <v>26324986</v>
      </c>
      <c r="N121" s="288" t="str">
        <f>+MEX!Q159</f>
        <v>Pieza</v>
      </c>
      <c r="O121" s="289">
        <f>+MEX!R159</f>
        <v>20</v>
      </c>
      <c r="P121" s="289">
        <f>+MEX!S159</f>
        <v>0</v>
      </c>
      <c r="Q121" s="287">
        <f>+MEX!AD159</f>
        <v>26324986</v>
      </c>
      <c r="R121" s="287">
        <f>+MEX!AG159</f>
        <v>0</v>
      </c>
      <c r="S121" s="287">
        <f>+MEX!AJ159</f>
        <v>0</v>
      </c>
      <c r="T121" s="287">
        <f>+MEX!AM159</f>
        <v>0</v>
      </c>
      <c r="U121" s="287">
        <f>+MEX!AP159</f>
        <v>0</v>
      </c>
      <c r="V121" s="287">
        <f>+MEX!AS159</f>
        <v>26324986</v>
      </c>
      <c r="W121" s="287">
        <f>+MEX!AT159</f>
        <v>20</v>
      </c>
      <c r="X121" s="287">
        <f>+MEX!AU159</f>
        <v>0</v>
      </c>
      <c r="Y121" s="287">
        <f>+MEX!AV159</f>
        <v>0</v>
      </c>
      <c r="Z121" s="287">
        <f>+MEX!AW159</f>
        <v>0</v>
      </c>
      <c r="AA121" s="287">
        <f>+MEX!AX159</f>
        <v>0</v>
      </c>
      <c r="AB121" s="287">
        <f>+MEX!AY159</f>
        <v>0</v>
      </c>
      <c r="AC121" s="287">
        <f>+MEX!AZ159</f>
        <v>20</v>
      </c>
      <c r="AD121" s="287">
        <f>+MEX!BA159</f>
        <v>0</v>
      </c>
    </row>
    <row r="122" spans="1:30" ht="48.75">
      <c r="B122" s="247" t="e">
        <f>+CONCATENATE(#REF!,C122,D122,E122,F122,G122,H122,I122)</f>
        <v>#REF!</v>
      </c>
      <c r="C122" s="315">
        <v>3</v>
      </c>
      <c r="D122" s="315">
        <v>5</v>
      </c>
      <c r="E122" s="315"/>
      <c r="F122" s="315"/>
      <c r="G122" s="316"/>
      <c r="H122" s="317"/>
      <c r="I122" s="317">
        <v>2</v>
      </c>
      <c r="J122" s="318" t="s">
        <v>156</v>
      </c>
      <c r="K122" s="319">
        <f>+MEX!N160</f>
        <v>26000000</v>
      </c>
      <c r="L122" s="319">
        <f>+MEX!O160</f>
        <v>0</v>
      </c>
      <c r="M122" s="319">
        <f>+MEX!P160</f>
        <v>26000000</v>
      </c>
      <c r="N122" s="320"/>
      <c r="O122" s="319"/>
      <c r="P122" s="319"/>
      <c r="Q122" s="319">
        <f>+MEX!AD160</f>
        <v>26000000</v>
      </c>
      <c r="R122" s="319">
        <f>+MEX!AG160</f>
        <v>0</v>
      </c>
      <c r="S122" s="319">
        <f>+MEX!AJ160</f>
        <v>0</v>
      </c>
      <c r="T122" s="319">
        <f>+MEX!AM160</f>
        <v>0</v>
      </c>
      <c r="U122" s="319">
        <f>+MEX!AP160</f>
        <v>0</v>
      </c>
      <c r="V122" s="319">
        <f>+MEX!AS160</f>
        <v>26000000</v>
      </c>
      <c r="W122" s="319"/>
      <c r="X122" s="319"/>
      <c r="Y122" s="319"/>
      <c r="Z122" s="319"/>
      <c r="AA122" s="319"/>
      <c r="AB122" s="319"/>
      <c r="AC122" s="319"/>
      <c r="AD122" s="319"/>
    </row>
    <row r="123" spans="1:30" ht="24.75" hidden="1">
      <c r="B123" s="247" t="e">
        <f>+CONCATENATE(#REF!,C123,D123,E123,F123,G123,H123,I123)</f>
        <v>#REF!</v>
      </c>
      <c r="C123" s="298">
        <v>3</v>
      </c>
      <c r="D123" s="298">
        <v>5</v>
      </c>
      <c r="E123" s="298">
        <v>2000</v>
      </c>
      <c r="F123" s="298"/>
      <c r="G123" s="298"/>
      <c r="H123" s="298"/>
      <c r="I123" s="298">
        <v>2</v>
      </c>
      <c r="J123" s="268" t="s">
        <v>56</v>
      </c>
      <c r="K123" s="269">
        <f>+MEX!N161</f>
        <v>0</v>
      </c>
      <c r="L123" s="269">
        <f>+MEX!O161</f>
        <v>0</v>
      </c>
      <c r="M123" s="269">
        <f>+MEX!P161</f>
        <v>0</v>
      </c>
      <c r="N123" s="270"/>
      <c r="O123" s="271"/>
      <c r="P123" s="271"/>
      <c r="Q123" s="269">
        <f>+MEX!AD161</f>
        <v>0</v>
      </c>
      <c r="R123" s="269">
        <f>+MEX!AG161</f>
        <v>0</v>
      </c>
      <c r="S123" s="269">
        <f>+MEX!AJ161</f>
        <v>0</v>
      </c>
      <c r="T123" s="269">
        <f>+MEX!AM161</f>
        <v>0</v>
      </c>
      <c r="U123" s="269">
        <f>+MEX!AP161</f>
        <v>0</v>
      </c>
      <c r="V123" s="269">
        <f>+MEX!AS161</f>
        <v>0</v>
      </c>
      <c r="W123" s="269"/>
      <c r="X123" s="269"/>
      <c r="Y123" s="269"/>
      <c r="Z123" s="269"/>
      <c r="AA123" s="269"/>
      <c r="AB123" s="269"/>
      <c r="AC123" s="269"/>
      <c r="AD123" s="269"/>
    </row>
    <row r="124" spans="1:30" ht="48" hidden="1">
      <c r="B124" s="247" t="e">
        <f>+CONCATENATE(#REF!,C124,D124,E124,F124,G124,H124,I124)</f>
        <v>#REF!</v>
      </c>
      <c r="C124" s="299">
        <v>3</v>
      </c>
      <c r="D124" s="299">
        <v>5</v>
      </c>
      <c r="E124" s="299">
        <v>2000</v>
      </c>
      <c r="F124" s="299">
        <v>2100</v>
      </c>
      <c r="G124" s="299"/>
      <c r="H124" s="299"/>
      <c r="I124" s="299">
        <v>2</v>
      </c>
      <c r="J124" s="274" t="s">
        <v>106</v>
      </c>
      <c r="K124" s="275">
        <f>+MEX!N162</f>
        <v>0</v>
      </c>
      <c r="L124" s="275">
        <f>+MEX!O162</f>
        <v>0</v>
      </c>
      <c r="M124" s="275">
        <f>+MEX!P162</f>
        <v>0</v>
      </c>
      <c r="N124" s="276"/>
      <c r="O124" s="277"/>
      <c r="P124" s="277"/>
      <c r="Q124" s="275">
        <f>+MEX!AD162</f>
        <v>0</v>
      </c>
      <c r="R124" s="275">
        <f>+MEX!AG162</f>
        <v>0</v>
      </c>
      <c r="S124" s="275">
        <f>+MEX!AJ162</f>
        <v>0</v>
      </c>
      <c r="T124" s="275">
        <f>+MEX!AM162</f>
        <v>0</v>
      </c>
      <c r="U124" s="275">
        <f>+MEX!AP162</f>
        <v>0</v>
      </c>
      <c r="V124" s="275">
        <f>+MEX!AS162</f>
        <v>0</v>
      </c>
      <c r="W124" s="275"/>
      <c r="X124" s="275"/>
      <c r="Y124" s="275"/>
      <c r="Z124" s="275"/>
      <c r="AA124" s="275"/>
      <c r="AB124" s="275"/>
      <c r="AC124" s="275"/>
      <c r="AD124" s="275"/>
    </row>
    <row r="125" spans="1:30" ht="48" hidden="1">
      <c r="B125" s="247" t="e">
        <f>+CONCATENATE(#REF!,C125,D125,E125,F125,G125,H125,I125)</f>
        <v>#REF!</v>
      </c>
      <c r="C125" s="302">
        <v>3</v>
      </c>
      <c r="D125" s="302">
        <v>5</v>
      </c>
      <c r="E125" s="302">
        <v>2000</v>
      </c>
      <c r="F125" s="302">
        <v>2100</v>
      </c>
      <c r="G125" s="302">
        <v>214</v>
      </c>
      <c r="H125" s="302"/>
      <c r="I125" s="302">
        <v>2</v>
      </c>
      <c r="J125" s="280" t="s">
        <v>157</v>
      </c>
      <c r="K125" s="281">
        <f>+MEX!N163</f>
        <v>0</v>
      </c>
      <c r="L125" s="281">
        <f>+MEX!O163</f>
        <v>0</v>
      </c>
      <c r="M125" s="281">
        <f>+MEX!P163</f>
        <v>0</v>
      </c>
      <c r="N125" s="282"/>
      <c r="O125" s="283"/>
      <c r="P125" s="283"/>
      <c r="Q125" s="281">
        <f>+MEX!AD163</f>
        <v>0</v>
      </c>
      <c r="R125" s="281">
        <f>+MEX!AG163</f>
        <v>0</v>
      </c>
      <c r="S125" s="281">
        <f>+MEX!AJ163</f>
        <v>0</v>
      </c>
      <c r="T125" s="281">
        <f>+MEX!AM163</f>
        <v>0</v>
      </c>
      <c r="U125" s="281">
        <f>+MEX!AP163</f>
        <v>0</v>
      </c>
      <c r="V125" s="281">
        <f>+MEX!AS163</f>
        <v>0</v>
      </c>
      <c r="W125" s="281"/>
      <c r="X125" s="281"/>
      <c r="Y125" s="281"/>
      <c r="Z125" s="281"/>
      <c r="AA125" s="281"/>
      <c r="AB125" s="281"/>
      <c r="AC125" s="281"/>
      <c r="AD125" s="281"/>
    </row>
    <row r="126" spans="1:30" ht="46.5" hidden="1">
      <c r="B126" s="247" t="e">
        <f>+CONCATENATE(#REF!,C126,D126,E126,F126,G126,H126,I126)</f>
        <v>#REF!</v>
      </c>
      <c r="C126" s="284">
        <v>3</v>
      </c>
      <c r="D126" s="284">
        <v>5</v>
      </c>
      <c r="E126" s="325">
        <v>2000</v>
      </c>
      <c r="F126" s="325">
        <v>2100</v>
      </c>
      <c r="G126" s="325">
        <v>214</v>
      </c>
      <c r="H126" s="285">
        <v>1</v>
      </c>
      <c r="I126" s="285">
        <v>2</v>
      </c>
      <c r="J126" s="307" t="s">
        <v>158</v>
      </c>
      <c r="K126" s="287">
        <f>+MEX!N164</f>
        <v>0</v>
      </c>
      <c r="L126" s="287">
        <f>+MEX!O164</f>
        <v>0</v>
      </c>
      <c r="M126" s="287">
        <f>+MEX!P164</f>
        <v>0</v>
      </c>
      <c r="N126" s="308" t="str">
        <f>+MEX!Q164</f>
        <v>Lote</v>
      </c>
      <c r="O126" s="289">
        <f>+MEX!R164</f>
        <v>0</v>
      </c>
      <c r="P126" s="289">
        <f>+MEX!S164</f>
        <v>0</v>
      </c>
      <c r="Q126" s="287">
        <f>+MEX!AD164</f>
        <v>0</v>
      </c>
      <c r="R126" s="287">
        <f>+MEX!AG164</f>
        <v>0</v>
      </c>
      <c r="S126" s="287">
        <f>+MEX!AJ164</f>
        <v>0</v>
      </c>
      <c r="T126" s="287">
        <f>+MEX!AM164</f>
        <v>0</v>
      </c>
      <c r="U126" s="287">
        <f>+MEX!AP164</f>
        <v>0</v>
      </c>
      <c r="V126" s="287">
        <f>+MEX!AS164</f>
        <v>0</v>
      </c>
      <c r="W126" s="287">
        <f>+MEX!AT164</f>
        <v>0</v>
      </c>
      <c r="X126" s="287">
        <f>+MEX!AU164</f>
        <v>0</v>
      </c>
      <c r="Y126" s="287">
        <f>+MEX!AV164</f>
        <v>0</v>
      </c>
      <c r="Z126" s="287">
        <f>+MEX!AW164</f>
        <v>0</v>
      </c>
      <c r="AA126" s="287">
        <f>+MEX!AX164</f>
        <v>0</v>
      </c>
      <c r="AB126" s="287">
        <f>+MEX!AY164</f>
        <v>0</v>
      </c>
      <c r="AC126" s="287">
        <f>+MEX!AZ164</f>
        <v>0</v>
      </c>
      <c r="AD126" s="287">
        <f>+MEX!BA164</f>
        <v>0</v>
      </c>
    </row>
    <row r="127" spans="1:30" ht="24.75" hidden="1">
      <c r="B127" s="247" t="e">
        <f>+CONCATENATE(#REF!,C127,D127,E127,F127,G127,H127,I127)</f>
        <v>#REF!</v>
      </c>
      <c r="C127" s="299">
        <v>3</v>
      </c>
      <c r="D127" s="299">
        <v>5</v>
      </c>
      <c r="E127" s="299">
        <v>2000</v>
      </c>
      <c r="F127" s="299">
        <v>2500</v>
      </c>
      <c r="G127" s="299"/>
      <c r="H127" s="299"/>
      <c r="I127" s="299">
        <v>2</v>
      </c>
      <c r="J127" s="274" t="s">
        <v>160</v>
      </c>
      <c r="K127" s="275">
        <f>+MEX!N165</f>
        <v>0</v>
      </c>
      <c r="L127" s="275">
        <f>+MEX!O165</f>
        <v>0</v>
      </c>
      <c r="M127" s="275">
        <f>+MEX!P165</f>
        <v>0</v>
      </c>
      <c r="N127" s="276"/>
      <c r="O127" s="277"/>
      <c r="P127" s="277"/>
      <c r="Q127" s="275">
        <f>+MEX!AD165</f>
        <v>0</v>
      </c>
      <c r="R127" s="275">
        <f>+MEX!AG165</f>
        <v>0</v>
      </c>
      <c r="S127" s="275">
        <f>+MEX!AJ165</f>
        <v>0</v>
      </c>
      <c r="T127" s="275">
        <f>+MEX!AM165</f>
        <v>0</v>
      </c>
      <c r="U127" s="275">
        <f>+MEX!AP165</f>
        <v>0</v>
      </c>
      <c r="V127" s="275">
        <f>+MEX!AS165</f>
        <v>0</v>
      </c>
      <c r="W127" s="275"/>
      <c r="X127" s="275"/>
      <c r="Y127" s="275"/>
      <c r="Z127" s="275"/>
      <c r="AA127" s="275"/>
      <c r="AB127" s="275"/>
      <c r="AC127" s="275"/>
      <c r="AD127" s="275"/>
    </row>
    <row r="128" spans="1:30" ht="24.75" hidden="1">
      <c r="B128" s="247" t="e">
        <f>+CONCATENATE(#REF!,C128,D128,E128,F128,G128,H128,I128)</f>
        <v>#REF!</v>
      </c>
      <c r="C128" s="302">
        <v>3</v>
      </c>
      <c r="D128" s="302">
        <v>5</v>
      </c>
      <c r="E128" s="302">
        <v>2000</v>
      </c>
      <c r="F128" s="302">
        <v>2500</v>
      </c>
      <c r="G128" s="302">
        <v>254</v>
      </c>
      <c r="H128" s="302"/>
      <c r="I128" s="302">
        <v>2</v>
      </c>
      <c r="J128" s="280" t="s">
        <v>161</v>
      </c>
      <c r="K128" s="281">
        <f>+MEX!N166</f>
        <v>0</v>
      </c>
      <c r="L128" s="281">
        <f>+MEX!O166</f>
        <v>0</v>
      </c>
      <c r="M128" s="281">
        <f>+MEX!P166</f>
        <v>0</v>
      </c>
      <c r="N128" s="282"/>
      <c r="O128" s="283"/>
      <c r="P128" s="283"/>
      <c r="Q128" s="281">
        <f>+MEX!AD166</f>
        <v>0</v>
      </c>
      <c r="R128" s="281">
        <f>+MEX!AG166</f>
        <v>0</v>
      </c>
      <c r="S128" s="281">
        <f>+MEX!AJ166</f>
        <v>0</v>
      </c>
      <c r="T128" s="281">
        <f>+MEX!AM166</f>
        <v>0</v>
      </c>
      <c r="U128" s="281">
        <f>+MEX!AP166</f>
        <v>0</v>
      </c>
      <c r="V128" s="281">
        <f>+MEX!AS166</f>
        <v>0</v>
      </c>
      <c r="W128" s="281"/>
      <c r="X128" s="281"/>
      <c r="Y128" s="281"/>
      <c r="Z128" s="281"/>
      <c r="AA128" s="281"/>
      <c r="AB128" s="281"/>
      <c r="AC128" s="281"/>
      <c r="AD128" s="281"/>
    </row>
    <row r="129" spans="2:30" ht="24.75" hidden="1">
      <c r="B129" s="247" t="e">
        <f>+CONCATENATE(#REF!,C129,D129,E129,F129,G129,H129,I129)</f>
        <v>#REF!</v>
      </c>
      <c r="C129" s="284">
        <v>3</v>
      </c>
      <c r="D129" s="284">
        <v>5</v>
      </c>
      <c r="E129" s="325">
        <v>2000</v>
      </c>
      <c r="F129" s="325">
        <v>2500</v>
      </c>
      <c r="G129" s="325">
        <v>254</v>
      </c>
      <c r="H129" s="285">
        <v>1</v>
      </c>
      <c r="I129" s="285">
        <v>2</v>
      </c>
      <c r="J129" s="307" t="s">
        <v>162</v>
      </c>
      <c r="K129" s="287">
        <f>+MEX!N167</f>
        <v>0</v>
      </c>
      <c r="L129" s="287">
        <f>+MEX!O167</f>
        <v>0</v>
      </c>
      <c r="M129" s="287">
        <f>+MEX!P167</f>
        <v>0</v>
      </c>
      <c r="N129" s="308" t="str">
        <f>+MEX!Q167</f>
        <v>Kit</v>
      </c>
      <c r="O129" s="289">
        <f>+MEX!R167</f>
        <v>0</v>
      </c>
      <c r="P129" s="289">
        <f>+MEX!S167</f>
        <v>0</v>
      </c>
      <c r="Q129" s="287">
        <f>+MEX!AD167</f>
        <v>0</v>
      </c>
      <c r="R129" s="287">
        <f>+MEX!AG167</f>
        <v>0</v>
      </c>
      <c r="S129" s="287">
        <f>+MEX!AJ167</f>
        <v>0</v>
      </c>
      <c r="T129" s="287">
        <f>+MEX!AM167</f>
        <v>0</v>
      </c>
      <c r="U129" s="287">
        <f>+MEX!AP167</f>
        <v>0</v>
      </c>
      <c r="V129" s="287">
        <f>+MEX!AS167</f>
        <v>0</v>
      </c>
      <c r="W129" s="287">
        <f>+MEX!AT167</f>
        <v>0</v>
      </c>
      <c r="X129" s="287">
        <f>+MEX!AU167</f>
        <v>0</v>
      </c>
      <c r="Y129" s="287">
        <f>+MEX!AV167</f>
        <v>0</v>
      </c>
      <c r="Z129" s="287">
        <f>+MEX!AW167</f>
        <v>0</v>
      </c>
      <c r="AA129" s="287">
        <f>+MEX!AX167</f>
        <v>0</v>
      </c>
      <c r="AB129" s="287">
        <f>+MEX!AY167</f>
        <v>0</v>
      </c>
      <c r="AC129" s="287">
        <f>+MEX!AZ167</f>
        <v>0</v>
      </c>
      <c r="AD129" s="287">
        <f>+MEX!BA167</f>
        <v>0</v>
      </c>
    </row>
    <row r="130" spans="2:30" ht="24.75" hidden="1">
      <c r="B130" s="247" t="e">
        <f>+CONCATENATE(#REF!,C130,D130,E130,F130,G130,H130,I130)</f>
        <v>#REF!</v>
      </c>
      <c r="C130" s="284">
        <v>3</v>
      </c>
      <c r="D130" s="284">
        <v>5</v>
      </c>
      <c r="E130" s="325">
        <v>2000</v>
      </c>
      <c r="F130" s="325">
        <v>2500</v>
      </c>
      <c r="G130" s="325">
        <v>254</v>
      </c>
      <c r="H130" s="285">
        <v>2</v>
      </c>
      <c r="I130" s="285">
        <v>2</v>
      </c>
      <c r="J130" s="307" t="s">
        <v>164</v>
      </c>
      <c r="K130" s="287">
        <f>+MEX!N168</f>
        <v>0</v>
      </c>
      <c r="L130" s="287">
        <f>+MEX!O168</f>
        <v>0</v>
      </c>
      <c r="M130" s="287">
        <f>+MEX!P168</f>
        <v>0</v>
      </c>
      <c r="N130" s="308" t="str">
        <f>+MEX!Q168</f>
        <v>Pieza</v>
      </c>
      <c r="O130" s="289">
        <f>+MEX!R168</f>
        <v>0</v>
      </c>
      <c r="P130" s="289">
        <f>+MEX!S168</f>
        <v>0</v>
      </c>
      <c r="Q130" s="287">
        <f>+MEX!AD168</f>
        <v>0</v>
      </c>
      <c r="R130" s="287">
        <f>+MEX!AG168</f>
        <v>0</v>
      </c>
      <c r="S130" s="287">
        <f>+MEX!AJ168</f>
        <v>0</v>
      </c>
      <c r="T130" s="287">
        <f>+MEX!AM168</f>
        <v>0</v>
      </c>
      <c r="U130" s="287">
        <f>+MEX!AP168</f>
        <v>0</v>
      </c>
      <c r="V130" s="287">
        <f>+MEX!AS168</f>
        <v>0</v>
      </c>
      <c r="W130" s="287">
        <f>+MEX!AT168</f>
        <v>0</v>
      </c>
      <c r="X130" s="287">
        <f>+MEX!AU168</f>
        <v>0</v>
      </c>
      <c r="Y130" s="287">
        <f>+MEX!AV168</f>
        <v>0</v>
      </c>
      <c r="Z130" s="287">
        <f>+MEX!AW168</f>
        <v>0</v>
      </c>
      <c r="AA130" s="287">
        <f>+MEX!AX168</f>
        <v>0</v>
      </c>
      <c r="AB130" s="287">
        <f>+MEX!AY168</f>
        <v>0</v>
      </c>
      <c r="AC130" s="287">
        <f>+MEX!AZ168</f>
        <v>0</v>
      </c>
      <c r="AD130" s="287">
        <f>+MEX!BA168</f>
        <v>0</v>
      </c>
    </row>
    <row r="131" spans="2:30" ht="24.75" hidden="1">
      <c r="B131" s="247" t="e">
        <f>+CONCATENATE(#REF!,C131,D131,E131,F131,G131,H131,I131)</f>
        <v>#REF!</v>
      </c>
      <c r="C131" s="299">
        <v>3</v>
      </c>
      <c r="D131" s="299">
        <v>5</v>
      </c>
      <c r="E131" s="299">
        <v>2000</v>
      </c>
      <c r="F131" s="299">
        <v>2800</v>
      </c>
      <c r="G131" s="299"/>
      <c r="H131" s="299"/>
      <c r="I131" s="299">
        <v>2</v>
      </c>
      <c r="J131" s="274" t="s">
        <v>63</v>
      </c>
      <c r="K131" s="275">
        <f>+MEX!N169</f>
        <v>0</v>
      </c>
      <c r="L131" s="275">
        <f>+MEX!O169</f>
        <v>0</v>
      </c>
      <c r="M131" s="275">
        <f>+MEX!P169</f>
        <v>0</v>
      </c>
      <c r="N131" s="276"/>
      <c r="O131" s="277"/>
      <c r="P131" s="277"/>
      <c r="Q131" s="275">
        <f>+MEX!AD169</f>
        <v>0</v>
      </c>
      <c r="R131" s="275">
        <f>+MEX!AG169</f>
        <v>0</v>
      </c>
      <c r="S131" s="275">
        <f>+MEX!AJ169</f>
        <v>0</v>
      </c>
      <c r="T131" s="275">
        <f>+MEX!AM169</f>
        <v>0</v>
      </c>
      <c r="U131" s="275">
        <f>+MEX!AP169</f>
        <v>0</v>
      </c>
      <c r="V131" s="275">
        <f>+MEX!AS169</f>
        <v>0</v>
      </c>
      <c r="W131" s="275"/>
      <c r="X131" s="275"/>
      <c r="Y131" s="275"/>
      <c r="Z131" s="275"/>
      <c r="AA131" s="275"/>
      <c r="AB131" s="275"/>
      <c r="AC131" s="275"/>
      <c r="AD131" s="275"/>
    </row>
    <row r="132" spans="2:30" ht="24.75" hidden="1">
      <c r="B132" s="247" t="e">
        <f>+CONCATENATE(#REF!,C132,D132,E132,F132,G132,H132,I132)</f>
        <v>#REF!</v>
      </c>
      <c r="C132" s="302">
        <v>3</v>
      </c>
      <c r="D132" s="302">
        <v>5</v>
      </c>
      <c r="E132" s="302">
        <v>2000</v>
      </c>
      <c r="F132" s="302">
        <v>2800</v>
      </c>
      <c r="G132" s="302">
        <v>283</v>
      </c>
      <c r="H132" s="302"/>
      <c r="I132" s="302">
        <v>2</v>
      </c>
      <c r="J132" s="280" t="s">
        <v>64</v>
      </c>
      <c r="K132" s="281">
        <f>+MEX!N170</f>
        <v>0</v>
      </c>
      <c r="L132" s="281">
        <f>+MEX!O170</f>
        <v>0</v>
      </c>
      <c r="M132" s="281">
        <f>+MEX!P170</f>
        <v>0</v>
      </c>
      <c r="N132" s="282"/>
      <c r="O132" s="283"/>
      <c r="P132" s="283"/>
      <c r="Q132" s="281">
        <f>+MEX!AD170</f>
        <v>0</v>
      </c>
      <c r="R132" s="281">
        <f>+MEX!AG170</f>
        <v>0</v>
      </c>
      <c r="S132" s="281">
        <f>+MEX!AJ170</f>
        <v>0</v>
      </c>
      <c r="T132" s="281">
        <f>+MEX!AM170</f>
        <v>0</v>
      </c>
      <c r="U132" s="281">
        <f>+MEX!AP170</f>
        <v>0</v>
      </c>
      <c r="V132" s="281">
        <f>+MEX!AS170</f>
        <v>0</v>
      </c>
      <c r="W132" s="281"/>
      <c r="X132" s="281"/>
      <c r="Y132" s="281"/>
      <c r="Z132" s="281"/>
      <c r="AA132" s="281"/>
      <c r="AB132" s="281"/>
      <c r="AC132" s="281"/>
      <c r="AD132" s="281"/>
    </row>
    <row r="133" spans="2:30" ht="24.75" hidden="1">
      <c r="B133" s="247" t="e">
        <f>+CONCATENATE(#REF!,C133,D133,E133,F133,G133,H133,I133)</f>
        <v>#REF!</v>
      </c>
      <c r="C133" s="284">
        <v>3</v>
      </c>
      <c r="D133" s="284">
        <v>5</v>
      </c>
      <c r="E133" s="325">
        <v>2000</v>
      </c>
      <c r="F133" s="325">
        <v>2800</v>
      </c>
      <c r="G133" s="325">
        <v>283</v>
      </c>
      <c r="H133" s="285">
        <v>1</v>
      </c>
      <c r="I133" s="285">
        <v>2</v>
      </c>
      <c r="J133" s="307" t="s">
        <v>165</v>
      </c>
      <c r="K133" s="287">
        <f>+MEX!N171</f>
        <v>0</v>
      </c>
      <c r="L133" s="287">
        <f>+MEX!O171</f>
        <v>0</v>
      </c>
      <c r="M133" s="287">
        <f>+MEX!P171</f>
        <v>0</v>
      </c>
      <c r="N133" s="308" t="str">
        <f>+MEX!Q171</f>
        <v>Pieza</v>
      </c>
      <c r="O133" s="289">
        <f>+MEX!R171</f>
        <v>0</v>
      </c>
      <c r="P133" s="289">
        <f>+MEX!S171</f>
        <v>0</v>
      </c>
      <c r="Q133" s="287">
        <f>+MEX!AD171</f>
        <v>0</v>
      </c>
      <c r="R133" s="287">
        <f>+MEX!AG171</f>
        <v>0</v>
      </c>
      <c r="S133" s="287">
        <f>+MEX!AJ171</f>
        <v>0</v>
      </c>
      <c r="T133" s="287">
        <f>+MEX!AM171</f>
        <v>0</v>
      </c>
      <c r="U133" s="287">
        <f>+MEX!AP171</f>
        <v>0</v>
      </c>
      <c r="V133" s="287">
        <f>+MEX!AS171</f>
        <v>0</v>
      </c>
      <c r="W133" s="287">
        <f>+MEX!AT171</f>
        <v>0</v>
      </c>
      <c r="X133" s="287">
        <f>+MEX!AU171</f>
        <v>0</v>
      </c>
      <c r="Y133" s="287">
        <f>+MEX!AV171</f>
        <v>0</v>
      </c>
      <c r="Z133" s="287">
        <f>+MEX!AW171</f>
        <v>0</v>
      </c>
      <c r="AA133" s="287">
        <f>+MEX!AX171</f>
        <v>0</v>
      </c>
      <c r="AB133" s="287">
        <f>+MEX!AY171</f>
        <v>0</v>
      </c>
      <c r="AC133" s="287">
        <f>+MEX!AZ171</f>
        <v>0</v>
      </c>
      <c r="AD133" s="287">
        <f>+MEX!BA171</f>
        <v>0</v>
      </c>
    </row>
    <row r="134" spans="2:30" ht="24.75" hidden="1">
      <c r="B134" s="247" t="e">
        <f>+CONCATENATE(#REF!,C134,D134,E134,F134,G134,H134,I134)</f>
        <v>#REF!</v>
      </c>
      <c r="C134" s="284">
        <v>3</v>
      </c>
      <c r="D134" s="284">
        <v>5</v>
      </c>
      <c r="E134" s="325">
        <v>2000</v>
      </c>
      <c r="F134" s="325">
        <v>2800</v>
      </c>
      <c r="G134" s="325">
        <v>283</v>
      </c>
      <c r="H134" s="285">
        <v>2</v>
      </c>
      <c r="I134" s="285">
        <v>2</v>
      </c>
      <c r="J134" s="307" t="s">
        <v>166</v>
      </c>
      <c r="K134" s="287">
        <f>+MEX!N172</f>
        <v>0</v>
      </c>
      <c r="L134" s="287">
        <f>+MEX!O172</f>
        <v>0</v>
      </c>
      <c r="M134" s="287">
        <f>+MEX!P172</f>
        <v>0</v>
      </c>
      <c r="N134" s="308" t="str">
        <f>+MEX!Q172</f>
        <v>Kit</v>
      </c>
      <c r="O134" s="289">
        <f>+MEX!R172</f>
        <v>0</v>
      </c>
      <c r="P134" s="289">
        <f>+MEX!S172</f>
        <v>0</v>
      </c>
      <c r="Q134" s="287">
        <f>+MEX!AD172</f>
        <v>0</v>
      </c>
      <c r="R134" s="287">
        <f>+MEX!AG172</f>
        <v>0</v>
      </c>
      <c r="S134" s="287">
        <f>+MEX!AJ172</f>
        <v>0</v>
      </c>
      <c r="T134" s="287">
        <f>+MEX!AM172</f>
        <v>0</v>
      </c>
      <c r="U134" s="287">
        <f>+MEX!AP172</f>
        <v>0</v>
      </c>
      <c r="V134" s="287">
        <f>+MEX!AS172</f>
        <v>0</v>
      </c>
      <c r="W134" s="287">
        <f>+MEX!AT172</f>
        <v>0</v>
      </c>
      <c r="X134" s="287">
        <f>+MEX!AU172</f>
        <v>0</v>
      </c>
      <c r="Y134" s="287">
        <f>+MEX!AV172</f>
        <v>0</v>
      </c>
      <c r="Z134" s="287">
        <f>+MEX!AW172</f>
        <v>0</v>
      </c>
      <c r="AA134" s="287">
        <f>+MEX!AX172</f>
        <v>0</v>
      </c>
      <c r="AB134" s="287">
        <f>+MEX!AY172</f>
        <v>0</v>
      </c>
      <c r="AC134" s="287">
        <f>+MEX!AZ172</f>
        <v>0</v>
      </c>
      <c r="AD134" s="287">
        <f>+MEX!BA172</f>
        <v>0</v>
      </c>
    </row>
    <row r="135" spans="2:30" ht="24.75" hidden="1">
      <c r="B135" s="247" t="e">
        <f>+CONCATENATE(#REF!,C135,D135,E135,F135,G135,H135,I135)</f>
        <v>#REF!</v>
      </c>
      <c r="C135" s="298">
        <v>3</v>
      </c>
      <c r="D135" s="298">
        <v>5</v>
      </c>
      <c r="E135" s="298">
        <v>3000</v>
      </c>
      <c r="F135" s="298"/>
      <c r="G135" s="298"/>
      <c r="H135" s="298"/>
      <c r="I135" s="298">
        <v>2</v>
      </c>
      <c r="J135" s="268" t="s">
        <v>72</v>
      </c>
      <c r="K135" s="269">
        <f>+MEX!N173</f>
        <v>0</v>
      </c>
      <c r="L135" s="269">
        <f>+MEX!O173</f>
        <v>0</v>
      </c>
      <c r="M135" s="269">
        <f>+MEX!P173</f>
        <v>0</v>
      </c>
      <c r="N135" s="270"/>
      <c r="O135" s="271"/>
      <c r="P135" s="271"/>
      <c r="Q135" s="269">
        <f>+MEX!AD173</f>
        <v>0</v>
      </c>
      <c r="R135" s="269">
        <f>+MEX!AG173</f>
        <v>0</v>
      </c>
      <c r="S135" s="269">
        <f>+MEX!AJ173</f>
        <v>0</v>
      </c>
      <c r="T135" s="269">
        <f>+MEX!AM173</f>
        <v>0</v>
      </c>
      <c r="U135" s="269">
        <f>+MEX!AP173</f>
        <v>0</v>
      </c>
      <c r="V135" s="269">
        <f>+MEX!AS173</f>
        <v>0</v>
      </c>
      <c r="W135" s="269"/>
      <c r="X135" s="269"/>
      <c r="Y135" s="269"/>
      <c r="Z135" s="269"/>
      <c r="AA135" s="269"/>
      <c r="AB135" s="269"/>
      <c r="AC135" s="269"/>
      <c r="AD135" s="269"/>
    </row>
    <row r="136" spans="2:30" ht="24.75" hidden="1">
      <c r="B136" s="247" t="e">
        <f>+CONCATENATE(#REF!,C136,D136,E136,F136,G136,H136,I136)</f>
        <v>#REF!</v>
      </c>
      <c r="C136" s="299">
        <v>3</v>
      </c>
      <c r="D136" s="299">
        <v>5</v>
      </c>
      <c r="E136" s="299">
        <v>3000</v>
      </c>
      <c r="F136" s="299">
        <v>3100</v>
      </c>
      <c r="G136" s="299"/>
      <c r="H136" s="299"/>
      <c r="I136" s="299">
        <v>2</v>
      </c>
      <c r="J136" s="274" t="s">
        <v>167</v>
      </c>
      <c r="K136" s="275">
        <f>+MEX!N174</f>
        <v>0</v>
      </c>
      <c r="L136" s="275">
        <f>+MEX!O174</f>
        <v>0</v>
      </c>
      <c r="M136" s="275">
        <f>+MEX!P174</f>
        <v>0</v>
      </c>
      <c r="N136" s="276"/>
      <c r="O136" s="277"/>
      <c r="P136" s="277"/>
      <c r="Q136" s="275">
        <f>+MEX!AD174</f>
        <v>0</v>
      </c>
      <c r="R136" s="275">
        <f>+MEX!AG174</f>
        <v>0</v>
      </c>
      <c r="S136" s="275">
        <f>+MEX!AJ174</f>
        <v>0</v>
      </c>
      <c r="T136" s="275">
        <f>+MEX!AM174</f>
        <v>0</v>
      </c>
      <c r="U136" s="275">
        <f>+MEX!AP174</f>
        <v>0</v>
      </c>
      <c r="V136" s="275">
        <f>+MEX!AS174</f>
        <v>0</v>
      </c>
      <c r="W136" s="275"/>
      <c r="X136" s="275"/>
      <c r="Y136" s="275"/>
      <c r="Z136" s="275"/>
      <c r="AA136" s="275"/>
      <c r="AB136" s="275"/>
      <c r="AC136" s="275"/>
      <c r="AD136" s="275"/>
    </row>
    <row r="137" spans="2:30" ht="48" hidden="1">
      <c r="B137" s="247" t="e">
        <f>+CONCATENATE(#REF!,C137,D137,E137,F137,G137,H137,I137)</f>
        <v>#REF!</v>
      </c>
      <c r="C137" s="302">
        <v>3</v>
      </c>
      <c r="D137" s="302">
        <v>5</v>
      </c>
      <c r="E137" s="302">
        <v>3000</v>
      </c>
      <c r="F137" s="302">
        <v>3100</v>
      </c>
      <c r="G137" s="302">
        <v>317</v>
      </c>
      <c r="H137" s="302"/>
      <c r="I137" s="302">
        <v>2</v>
      </c>
      <c r="J137" s="280" t="s">
        <v>168</v>
      </c>
      <c r="K137" s="281">
        <f>+MEX!N175</f>
        <v>0</v>
      </c>
      <c r="L137" s="281">
        <f>+MEX!O175</f>
        <v>0</v>
      </c>
      <c r="M137" s="281">
        <f>+MEX!P175</f>
        <v>0</v>
      </c>
      <c r="N137" s="282"/>
      <c r="O137" s="283"/>
      <c r="P137" s="283"/>
      <c r="Q137" s="281">
        <f>+MEX!AD175</f>
        <v>0</v>
      </c>
      <c r="R137" s="281">
        <f>+MEX!AG175</f>
        <v>0</v>
      </c>
      <c r="S137" s="281">
        <f>+MEX!AJ175</f>
        <v>0</v>
      </c>
      <c r="T137" s="281">
        <f>+MEX!AM175</f>
        <v>0</v>
      </c>
      <c r="U137" s="281">
        <f>+MEX!AP175</f>
        <v>0</v>
      </c>
      <c r="V137" s="281">
        <f>+MEX!AS175</f>
        <v>0</v>
      </c>
      <c r="W137" s="281"/>
      <c r="X137" s="281"/>
      <c r="Y137" s="281"/>
      <c r="Z137" s="281"/>
      <c r="AA137" s="281"/>
      <c r="AB137" s="281"/>
      <c r="AC137" s="281"/>
      <c r="AD137" s="281"/>
    </row>
    <row r="138" spans="2:30" ht="24.75" hidden="1">
      <c r="B138" s="247" t="e">
        <f>+CONCATENATE(#REF!,C138,D138,E138,F138,G138,H138,I138)</f>
        <v>#REF!</v>
      </c>
      <c r="C138" s="284">
        <v>3</v>
      </c>
      <c r="D138" s="284">
        <v>5</v>
      </c>
      <c r="E138" s="325">
        <v>3000</v>
      </c>
      <c r="F138" s="325">
        <v>3100</v>
      </c>
      <c r="G138" s="325">
        <v>317</v>
      </c>
      <c r="H138" s="285">
        <v>1</v>
      </c>
      <c r="I138" s="285">
        <v>2</v>
      </c>
      <c r="J138" s="307" t="s">
        <v>169</v>
      </c>
      <c r="K138" s="287">
        <f>+MEX!N176</f>
        <v>0</v>
      </c>
      <c r="L138" s="287">
        <f>+MEX!O176</f>
        <v>0</v>
      </c>
      <c r="M138" s="287">
        <f>+MEX!P176</f>
        <v>0</v>
      </c>
      <c r="N138" s="308" t="str">
        <f>+MEX!Q176</f>
        <v>Servicio</v>
      </c>
      <c r="O138" s="289">
        <f>+MEX!R176</f>
        <v>0</v>
      </c>
      <c r="P138" s="289">
        <f>+MEX!S176</f>
        <v>0</v>
      </c>
      <c r="Q138" s="287">
        <f>+MEX!AD176</f>
        <v>0</v>
      </c>
      <c r="R138" s="287">
        <f>+MEX!AG176</f>
        <v>0</v>
      </c>
      <c r="S138" s="287">
        <f>+MEX!AJ176</f>
        <v>0</v>
      </c>
      <c r="T138" s="287">
        <f>+MEX!AM176</f>
        <v>0</v>
      </c>
      <c r="U138" s="287">
        <f>+MEX!AP176</f>
        <v>0</v>
      </c>
      <c r="V138" s="287">
        <f>+MEX!AS176</f>
        <v>0</v>
      </c>
      <c r="W138" s="287">
        <f>+MEX!AT176</f>
        <v>0</v>
      </c>
      <c r="X138" s="287">
        <f>+MEX!AU176</f>
        <v>0</v>
      </c>
      <c r="Y138" s="287">
        <f>+MEX!AV176</f>
        <v>0</v>
      </c>
      <c r="Z138" s="287">
        <f>+MEX!AW176</f>
        <v>0</v>
      </c>
      <c r="AA138" s="287">
        <f>+MEX!AX176</f>
        <v>0</v>
      </c>
      <c r="AB138" s="287">
        <f>+MEX!AY176</f>
        <v>0</v>
      </c>
      <c r="AC138" s="287">
        <f>+MEX!AZ176</f>
        <v>0</v>
      </c>
      <c r="AD138" s="287">
        <f>+MEX!BA176</f>
        <v>0</v>
      </c>
    </row>
    <row r="139" spans="2:30" ht="24.75" hidden="1">
      <c r="B139" s="247" t="e">
        <f>+CONCATENATE(#REF!,C139,D139,E139,F139,G139,H139,I139)</f>
        <v>#REF!</v>
      </c>
      <c r="C139" s="302">
        <v>3</v>
      </c>
      <c r="D139" s="302">
        <v>5</v>
      </c>
      <c r="E139" s="302">
        <v>3000</v>
      </c>
      <c r="F139" s="302">
        <v>3100</v>
      </c>
      <c r="G139" s="302">
        <v>319</v>
      </c>
      <c r="H139" s="302"/>
      <c r="I139" s="302">
        <v>2</v>
      </c>
      <c r="J139" s="280" t="s">
        <v>170</v>
      </c>
      <c r="K139" s="281">
        <f>+MEX!N177</f>
        <v>0</v>
      </c>
      <c r="L139" s="281">
        <f>+MEX!O177</f>
        <v>0</v>
      </c>
      <c r="M139" s="281">
        <f>+MEX!P177</f>
        <v>0</v>
      </c>
      <c r="N139" s="282"/>
      <c r="O139" s="283"/>
      <c r="P139" s="283"/>
      <c r="Q139" s="281">
        <f>+MEX!AD177</f>
        <v>0</v>
      </c>
      <c r="R139" s="281">
        <f>+MEX!AG177</f>
        <v>0</v>
      </c>
      <c r="S139" s="281">
        <f>+MEX!AJ177</f>
        <v>0</v>
      </c>
      <c r="T139" s="281">
        <f>+MEX!AM177</f>
        <v>0</v>
      </c>
      <c r="U139" s="281">
        <f>+MEX!AP177</f>
        <v>0</v>
      </c>
      <c r="V139" s="281">
        <f>+MEX!AS177</f>
        <v>0</v>
      </c>
      <c r="W139" s="281"/>
      <c r="X139" s="281"/>
      <c r="Y139" s="281"/>
      <c r="Z139" s="281"/>
      <c r="AA139" s="281"/>
      <c r="AB139" s="281"/>
      <c r="AC139" s="281"/>
      <c r="AD139" s="281"/>
    </row>
    <row r="140" spans="2:30" ht="24.75" hidden="1">
      <c r="B140" s="247" t="e">
        <f>+CONCATENATE(#REF!,C140,D140,E140,F140,G140,H140,I140)</f>
        <v>#REF!</v>
      </c>
      <c r="C140" s="284">
        <v>3</v>
      </c>
      <c r="D140" s="284">
        <v>5</v>
      </c>
      <c r="E140" s="325">
        <v>3000</v>
      </c>
      <c r="F140" s="325">
        <v>3100</v>
      </c>
      <c r="G140" s="325">
        <v>319</v>
      </c>
      <c r="H140" s="285">
        <v>1</v>
      </c>
      <c r="I140" s="285">
        <v>2</v>
      </c>
      <c r="J140" s="307" t="s">
        <v>171</v>
      </c>
      <c r="K140" s="287">
        <f>+MEX!N178</f>
        <v>0</v>
      </c>
      <c r="L140" s="287">
        <f>+MEX!O178</f>
        <v>0</v>
      </c>
      <c r="M140" s="287">
        <f>+MEX!P178</f>
        <v>0</v>
      </c>
      <c r="N140" s="308" t="str">
        <f>+MEX!Q178</f>
        <v>Servicio</v>
      </c>
      <c r="O140" s="289">
        <f>+MEX!R178</f>
        <v>0</v>
      </c>
      <c r="P140" s="289">
        <f>+MEX!S178</f>
        <v>0</v>
      </c>
      <c r="Q140" s="287">
        <f>+MEX!AD178</f>
        <v>0</v>
      </c>
      <c r="R140" s="287">
        <f>+MEX!AG178</f>
        <v>0</v>
      </c>
      <c r="S140" s="287">
        <f>+MEX!AJ178</f>
        <v>0</v>
      </c>
      <c r="T140" s="287">
        <f>+MEX!AM178</f>
        <v>0</v>
      </c>
      <c r="U140" s="287">
        <f>+MEX!AP178</f>
        <v>0</v>
      </c>
      <c r="V140" s="287">
        <f>+MEX!AS178</f>
        <v>0</v>
      </c>
      <c r="W140" s="287">
        <f>+MEX!AT178</f>
        <v>0</v>
      </c>
      <c r="X140" s="287">
        <f>+MEX!AU178</f>
        <v>0</v>
      </c>
      <c r="Y140" s="287">
        <f>+MEX!AV178</f>
        <v>0</v>
      </c>
      <c r="Z140" s="287">
        <f>+MEX!AW178</f>
        <v>0</v>
      </c>
      <c r="AA140" s="287">
        <f>+MEX!AX178</f>
        <v>0</v>
      </c>
      <c r="AB140" s="287">
        <f>+MEX!AY178</f>
        <v>0</v>
      </c>
      <c r="AC140" s="287">
        <f>+MEX!AZ178</f>
        <v>0</v>
      </c>
      <c r="AD140" s="287">
        <f>+MEX!BA178</f>
        <v>0</v>
      </c>
    </row>
    <row r="141" spans="2:30" ht="24.75" hidden="1">
      <c r="B141" s="247" t="e">
        <f>+CONCATENATE(#REF!,C141,D141,E141,F141,G141,H141,I141)</f>
        <v>#REF!</v>
      </c>
      <c r="C141" s="284">
        <v>3</v>
      </c>
      <c r="D141" s="284">
        <v>5</v>
      </c>
      <c r="E141" s="325">
        <v>3000</v>
      </c>
      <c r="F141" s="325">
        <v>3100</v>
      </c>
      <c r="G141" s="325">
        <v>319</v>
      </c>
      <c r="H141" s="285">
        <v>2</v>
      </c>
      <c r="I141" s="285">
        <v>2</v>
      </c>
      <c r="J141" s="307" t="s">
        <v>172</v>
      </c>
      <c r="K141" s="287">
        <f>+MEX!N179</f>
        <v>0</v>
      </c>
      <c r="L141" s="287">
        <f>+MEX!O179</f>
        <v>0</v>
      </c>
      <c r="M141" s="287">
        <f>+MEX!P179</f>
        <v>0</v>
      </c>
      <c r="N141" s="308" t="str">
        <f>+MEX!Q179</f>
        <v>Consulta</v>
      </c>
      <c r="O141" s="289">
        <f>+MEX!R179</f>
        <v>0</v>
      </c>
      <c r="P141" s="289">
        <f>+MEX!S179</f>
        <v>0</v>
      </c>
      <c r="Q141" s="287">
        <f>+MEX!AD179</f>
        <v>0</v>
      </c>
      <c r="R141" s="287">
        <f>+MEX!AG179</f>
        <v>0</v>
      </c>
      <c r="S141" s="287">
        <f>+MEX!AJ179</f>
        <v>0</v>
      </c>
      <c r="T141" s="287">
        <f>+MEX!AM179</f>
        <v>0</v>
      </c>
      <c r="U141" s="287">
        <f>+MEX!AP179</f>
        <v>0</v>
      </c>
      <c r="V141" s="287">
        <f>+MEX!AS179</f>
        <v>0</v>
      </c>
      <c r="W141" s="287">
        <f>+MEX!AT179</f>
        <v>0</v>
      </c>
      <c r="X141" s="287">
        <f>+MEX!AU179</f>
        <v>0</v>
      </c>
      <c r="Y141" s="287">
        <f>+MEX!AV179</f>
        <v>0</v>
      </c>
      <c r="Z141" s="287">
        <f>+MEX!AW179</f>
        <v>0</v>
      </c>
      <c r="AA141" s="287">
        <f>+MEX!AX179</f>
        <v>0</v>
      </c>
      <c r="AB141" s="287">
        <f>+MEX!AY179</f>
        <v>0</v>
      </c>
      <c r="AC141" s="287">
        <f>+MEX!AZ179</f>
        <v>0</v>
      </c>
      <c r="AD141" s="287">
        <f>+MEX!BA179</f>
        <v>0</v>
      </c>
    </row>
    <row r="142" spans="2:30" ht="48" hidden="1">
      <c r="B142" s="247" t="e">
        <f>+CONCATENATE(#REF!,C142,D142,E142,F142,G142,H142,I142)</f>
        <v>#REF!</v>
      </c>
      <c r="C142" s="299">
        <v>3</v>
      </c>
      <c r="D142" s="299">
        <v>5</v>
      </c>
      <c r="E142" s="299">
        <v>3000</v>
      </c>
      <c r="F142" s="299">
        <v>3300</v>
      </c>
      <c r="G142" s="299"/>
      <c r="H142" s="299"/>
      <c r="I142" s="299">
        <v>2</v>
      </c>
      <c r="J142" s="274" t="s">
        <v>73</v>
      </c>
      <c r="K142" s="275">
        <f>+MEX!N180</f>
        <v>0</v>
      </c>
      <c r="L142" s="275">
        <f>+MEX!O180</f>
        <v>0</v>
      </c>
      <c r="M142" s="275">
        <f>+MEX!P180</f>
        <v>0</v>
      </c>
      <c r="N142" s="276"/>
      <c r="O142" s="277"/>
      <c r="P142" s="277"/>
      <c r="Q142" s="275">
        <f>+MEX!AD180</f>
        <v>0</v>
      </c>
      <c r="R142" s="275">
        <f>+MEX!AG180</f>
        <v>0</v>
      </c>
      <c r="S142" s="275">
        <f>+MEX!AJ180</f>
        <v>0</v>
      </c>
      <c r="T142" s="275">
        <f>+MEX!AM180</f>
        <v>0</v>
      </c>
      <c r="U142" s="275">
        <f>+MEX!AP180</f>
        <v>0</v>
      </c>
      <c r="V142" s="275">
        <f>+MEX!AS180</f>
        <v>0</v>
      </c>
      <c r="W142" s="275"/>
      <c r="X142" s="275"/>
      <c r="Y142" s="275"/>
      <c r="Z142" s="275"/>
      <c r="AA142" s="275"/>
      <c r="AB142" s="275"/>
      <c r="AC142" s="275"/>
      <c r="AD142" s="275"/>
    </row>
    <row r="143" spans="2:30" ht="48" hidden="1">
      <c r="B143" s="247" t="e">
        <f>+CONCATENATE(#REF!,C143,D143,E143,F143,G143,H143,I143)</f>
        <v>#REF!</v>
      </c>
      <c r="C143" s="302">
        <v>3</v>
      </c>
      <c r="D143" s="302">
        <v>5</v>
      </c>
      <c r="E143" s="302">
        <v>3000</v>
      </c>
      <c r="F143" s="302">
        <v>3300</v>
      </c>
      <c r="G143" s="302">
        <v>333</v>
      </c>
      <c r="H143" s="302"/>
      <c r="I143" s="302">
        <v>2</v>
      </c>
      <c r="J143" s="280" t="s">
        <v>174</v>
      </c>
      <c r="K143" s="281">
        <f>+MEX!N181</f>
        <v>0</v>
      </c>
      <c r="L143" s="281">
        <f>+MEX!O181</f>
        <v>0</v>
      </c>
      <c r="M143" s="281">
        <f>+MEX!P181</f>
        <v>0</v>
      </c>
      <c r="N143" s="282"/>
      <c r="O143" s="283"/>
      <c r="P143" s="283"/>
      <c r="Q143" s="281">
        <f>+MEX!AD181</f>
        <v>0</v>
      </c>
      <c r="R143" s="281">
        <f>+MEX!AG181</f>
        <v>0</v>
      </c>
      <c r="S143" s="281">
        <f>+MEX!AJ181</f>
        <v>0</v>
      </c>
      <c r="T143" s="281">
        <f>+MEX!AM181</f>
        <v>0</v>
      </c>
      <c r="U143" s="281">
        <f>+MEX!AP181</f>
        <v>0</v>
      </c>
      <c r="V143" s="281">
        <f>+MEX!AS181</f>
        <v>0</v>
      </c>
      <c r="W143" s="281"/>
      <c r="X143" s="281"/>
      <c r="Y143" s="281"/>
      <c r="Z143" s="281"/>
      <c r="AA143" s="281"/>
      <c r="AB143" s="281"/>
      <c r="AC143" s="281"/>
      <c r="AD143" s="281"/>
    </row>
    <row r="144" spans="2:30" ht="46.5" hidden="1">
      <c r="B144" s="247" t="e">
        <f>+CONCATENATE(#REF!,C144,D144,E144,F144,G144,H144,I144)</f>
        <v>#REF!</v>
      </c>
      <c r="C144" s="284">
        <v>3</v>
      </c>
      <c r="D144" s="284">
        <v>5</v>
      </c>
      <c r="E144" s="325">
        <v>3000</v>
      </c>
      <c r="F144" s="325">
        <v>3300</v>
      </c>
      <c r="G144" s="325">
        <v>333</v>
      </c>
      <c r="H144" s="285">
        <v>1</v>
      </c>
      <c r="I144" s="285">
        <v>2</v>
      </c>
      <c r="J144" s="307" t="s">
        <v>175</v>
      </c>
      <c r="K144" s="287">
        <f>+MEX!N182</f>
        <v>0</v>
      </c>
      <c r="L144" s="287">
        <f>+MEX!O182</f>
        <v>0</v>
      </c>
      <c r="M144" s="287">
        <f>+MEX!P182</f>
        <v>0</v>
      </c>
      <c r="N144" s="308" t="str">
        <f>+MEX!Q182</f>
        <v xml:space="preserve">Servicio </v>
      </c>
      <c r="O144" s="289">
        <f>+MEX!R182</f>
        <v>0</v>
      </c>
      <c r="P144" s="289">
        <f>+MEX!S182</f>
        <v>0</v>
      </c>
      <c r="Q144" s="287">
        <f>+MEX!AD182</f>
        <v>0</v>
      </c>
      <c r="R144" s="287">
        <f>+MEX!AG182</f>
        <v>0</v>
      </c>
      <c r="S144" s="287">
        <f>+MEX!AJ182</f>
        <v>0</v>
      </c>
      <c r="T144" s="287">
        <f>+MEX!AM182</f>
        <v>0</v>
      </c>
      <c r="U144" s="287">
        <f>+MEX!AP182</f>
        <v>0</v>
      </c>
      <c r="V144" s="287">
        <f>+MEX!AS182</f>
        <v>0</v>
      </c>
      <c r="W144" s="287">
        <f>+MEX!AT182</f>
        <v>0</v>
      </c>
      <c r="X144" s="287">
        <f>+MEX!AU182</f>
        <v>0</v>
      </c>
      <c r="Y144" s="287">
        <f>+MEX!AV182</f>
        <v>0</v>
      </c>
      <c r="Z144" s="287">
        <f>+MEX!AW182</f>
        <v>0</v>
      </c>
      <c r="AA144" s="287">
        <f>+MEX!AX182</f>
        <v>0</v>
      </c>
      <c r="AB144" s="287">
        <f>+MEX!AY182</f>
        <v>0</v>
      </c>
      <c r="AC144" s="287">
        <f>+MEX!AZ182</f>
        <v>0</v>
      </c>
      <c r="AD144" s="287">
        <f>+MEX!BA182</f>
        <v>0</v>
      </c>
    </row>
    <row r="145" spans="2:30" ht="24.75">
      <c r="B145" s="247" t="e">
        <f>+CONCATENATE(#REF!,C145,D145,E145,F145,G145,H145,I145)</f>
        <v>#REF!</v>
      </c>
      <c r="C145" s="298">
        <v>3</v>
      </c>
      <c r="D145" s="298">
        <v>5</v>
      </c>
      <c r="E145" s="298">
        <v>5000</v>
      </c>
      <c r="F145" s="298"/>
      <c r="G145" s="298"/>
      <c r="H145" s="298"/>
      <c r="I145" s="298">
        <v>2</v>
      </c>
      <c r="J145" s="268" t="s">
        <v>130</v>
      </c>
      <c r="K145" s="269">
        <f>+MEX!N183</f>
        <v>26000000</v>
      </c>
      <c r="L145" s="269">
        <f>+MEX!O183</f>
        <v>0</v>
      </c>
      <c r="M145" s="269">
        <f>+MEX!P183</f>
        <v>26000000</v>
      </c>
      <c r="N145" s="270"/>
      <c r="O145" s="271"/>
      <c r="P145" s="271"/>
      <c r="Q145" s="269">
        <f>+MEX!AD183</f>
        <v>26000000</v>
      </c>
      <c r="R145" s="269">
        <f>+MEX!AG183</f>
        <v>0</v>
      </c>
      <c r="S145" s="269">
        <f>+MEX!AJ183</f>
        <v>0</v>
      </c>
      <c r="T145" s="269">
        <f>+MEX!AM183</f>
        <v>0</v>
      </c>
      <c r="U145" s="269">
        <f>+MEX!AP183</f>
        <v>0</v>
      </c>
      <c r="V145" s="269">
        <f>+MEX!AS183</f>
        <v>26000000</v>
      </c>
      <c r="W145" s="269"/>
      <c r="X145" s="269"/>
      <c r="Y145" s="269"/>
      <c r="Z145" s="269"/>
      <c r="AA145" s="269"/>
      <c r="AB145" s="269"/>
      <c r="AC145" s="269"/>
      <c r="AD145" s="269"/>
    </row>
    <row r="146" spans="2:30" ht="24.75" hidden="1">
      <c r="B146" s="247" t="e">
        <f>+CONCATENATE(#REF!,C146,D146,E146,F146,G146,H146,I146)</f>
        <v>#REF!</v>
      </c>
      <c r="C146" s="299">
        <v>3</v>
      </c>
      <c r="D146" s="299">
        <v>5</v>
      </c>
      <c r="E146" s="299">
        <v>5000</v>
      </c>
      <c r="F146" s="299">
        <v>5100</v>
      </c>
      <c r="G146" s="299"/>
      <c r="H146" s="299"/>
      <c r="I146" s="299">
        <v>2</v>
      </c>
      <c r="J146" s="274" t="s">
        <v>131</v>
      </c>
      <c r="K146" s="275">
        <f>+MEX!N184</f>
        <v>0</v>
      </c>
      <c r="L146" s="275">
        <f>+MEX!O184</f>
        <v>0</v>
      </c>
      <c r="M146" s="275">
        <f>+MEX!P184</f>
        <v>0</v>
      </c>
      <c r="N146" s="276"/>
      <c r="O146" s="277"/>
      <c r="P146" s="277"/>
      <c r="Q146" s="275">
        <f>+MEX!AD184</f>
        <v>0</v>
      </c>
      <c r="R146" s="275">
        <f>+MEX!AG184</f>
        <v>0</v>
      </c>
      <c r="S146" s="275">
        <f>+MEX!AJ184</f>
        <v>0</v>
      </c>
      <c r="T146" s="275">
        <f>+MEX!AM184</f>
        <v>0</v>
      </c>
      <c r="U146" s="275">
        <f>+MEX!AP184</f>
        <v>0</v>
      </c>
      <c r="V146" s="275">
        <f>+MEX!AS184</f>
        <v>0</v>
      </c>
      <c r="W146" s="275"/>
      <c r="X146" s="275"/>
      <c r="Y146" s="275"/>
      <c r="Z146" s="275"/>
      <c r="AA146" s="275"/>
      <c r="AB146" s="275"/>
      <c r="AC146" s="275"/>
      <c r="AD146" s="275"/>
    </row>
    <row r="147" spans="2:30" ht="24.75" hidden="1">
      <c r="B147" s="247" t="e">
        <f>+CONCATENATE(#REF!,C147,D147,E147,F147,G147,H147,I147)</f>
        <v>#REF!</v>
      </c>
      <c r="C147" s="302">
        <v>3</v>
      </c>
      <c r="D147" s="302">
        <v>5</v>
      </c>
      <c r="E147" s="302">
        <v>5000</v>
      </c>
      <c r="F147" s="302">
        <v>5100</v>
      </c>
      <c r="G147" s="302">
        <v>515</v>
      </c>
      <c r="H147" s="302"/>
      <c r="I147" s="302">
        <v>2</v>
      </c>
      <c r="J147" s="280" t="s">
        <v>132</v>
      </c>
      <c r="K147" s="281">
        <f>+MEX!N185</f>
        <v>0</v>
      </c>
      <c r="L147" s="281">
        <f>+MEX!O185</f>
        <v>0</v>
      </c>
      <c r="M147" s="281">
        <f>+MEX!P185</f>
        <v>0</v>
      </c>
      <c r="N147" s="282"/>
      <c r="O147" s="283"/>
      <c r="P147" s="283"/>
      <c r="Q147" s="281">
        <f>+MEX!AD185</f>
        <v>0</v>
      </c>
      <c r="R147" s="281">
        <f>+MEX!AG185</f>
        <v>0</v>
      </c>
      <c r="S147" s="281">
        <f>+MEX!AJ185</f>
        <v>0</v>
      </c>
      <c r="T147" s="281">
        <f>+MEX!AM185</f>
        <v>0</v>
      </c>
      <c r="U147" s="281">
        <f>+MEX!AP185</f>
        <v>0</v>
      </c>
      <c r="V147" s="281">
        <f>+MEX!AS185</f>
        <v>0</v>
      </c>
      <c r="W147" s="281"/>
      <c r="X147" s="281"/>
      <c r="Y147" s="281"/>
      <c r="Z147" s="281"/>
      <c r="AA147" s="281"/>
      <c r="AB147" s="281"/>
      <c r="AC147" s="281"/>
      <c r="AD147" s="281"/>
    </row>
    <row r="148" spans="2:30" ht="24.75" hidden="1">
      <c r="B148" s="247" t="e">
        <f>+CONCATENATE(#REF!,C148,D148,E148,F148,G148,H148,I148)</f>
        <v>#REF!</v>
      </c>
      <c r="C148" s="284">
        <v>3</v>
      </c>
      <c r="D148" s="284">
        <v>5</v>
      </c>
      <c r="E148" s="325">
        <v>5000</v>
      </c>
      <c r="F148" s="325">
        <v>5100</v>
      </c>
      <c r="G148" s="325">
        <v>515</v>
      </c>
      <c r="H148" s="285">
        <v>1</v>
      </c>
      <c r="I148" s="285">
        <v>2</v>
      </c>
      <c r="J148" s="307" t="s">
        <v>177</v>
      </c>
      <c r="K148" s="287">
        <f>+MEX!N186</f>
        <v>0</v>
      </c>
      <c r="L148" s="287">
        <f>+MEX!O186</f>
        <v>0</v>
      </c>
      <c r="M148" s="287">
        <f>+MEX!P186</f>
        <v>0</v>
      </c>
      <c r="N148" s="288" t="str">
        <f>+MEX!Q186</f>
        <v>Pieza</v>
      </c>
      <c r="O148" s="289">
        <f>+MEX!R186</f>
        <v>0</v>
      </c>
      <c r="P148" s="289">
        <f>+MEX!S186</f>
        <v>0</v>
      </c>
      <c r="Q148" s="287">
        <f>+MEX!AD186</f>
        <v>0</v>
      </c>
      <c r="R148" s="287">
        <f>+MEX!AG186</f>
        <v>0</v>
      </c>
      <c r="S148" s="287">
        <f>+MEX!AJ186</f>
        <v>0</v>
      </c>
      <c r="T148" s="287">
        <f>+MEX!AM186</f>
        <v>0</v>
      </c>
      <c r="U148" s="287">
        <f>+MEX!AP186</f>
        <v>0</v>
      </c>
      <c r="V148" s="287">
        <f>+MEX!AS186</f>
        <v>0</v>
      </c>
      <c r="W148" s="287">
        <f>+MEX!AT186</f>
        <v>0</v>
      </c>
      <c r="X148" s="287">
        <f>+MEX!AU186</f>
        <v>0</v>
      </c>
      <c r="Y148" s="287">
        <f>+MEX!AV186</f>
        <v>0</v>
      </c>
      <c r="Z148" s="287">
        <f>+MEX!AW186</f>
        <v>0</v>
      </c>
      <c r="AA148" s="287">
        <f>+MEX!AX186</f>
        <v>0</v>
      </c>
      <c r="AB148" s="287">
        <f>+MEX!AY186</f>
        <v>0</v>
      </c>
      <c r="AC148" s="287">
        <f>+MEX!AZ186</f>
        <v>0</v>
      </c>
      <c r="AD148" s="287">
        <f>+MEX!BA186</f>
        <v>0</v>
      </c>
    </row>
    <row r="149" spans="2:30" ht="24.75" hidden="1">
      <c r="B149" s="247" t="e">
        <f>+CONCATENATE(#REF!,C149,D149,E149,F149,G149,H149,I149)</f>
        <v>#REF!</v>
      </c>
      <c r="C149" s="284">
        <v>3</v>
      </c>
      <c r="D149" s="284">
        <v>5</v>
      </c>
      <c r="E149" s="325">
        <v>5000</v>
      </c>
      <c r="F149" s="325">
        <v>5100</v>
      </c>
      <c r="G149" s="325">
        <v>515</v>
      </c>
      <c r="H149" s="285">
        <v>2</v>
      </c>
      <c r="I149" s="285">
        <v>2</v>
      </c>
      <c r="J149" s="307" t="s">
        <v>178</v>
      </c>
      <c r="K149" s="287">
        <f>+MEX!N187</f>
        <v>0</v>
      </c>
      <c r="L149" s="287">
        <f>+MEX!O187</f>
        <v>0</v>
      </c>
      <c r="M149" s="287">
        <f>+MEX!P187</f>
        <v>0</v>
      </c>
      <c r="N149" s="288" t="str">
        <f>+MEX!Q187</f>
        <v>Pieza</v>
      </c>
      <c r="O149" s="289">
        <f>+MEX!R187</f>
        <v>0</v>
      </c>
      <c r="P149" s="289">
        <f>+MEX!S187</f>
        <v>0</v>
      </c>
      <c r="Q149" s="287">
        <f>+MEX!AD187</f>
        <v>0</v>
      </c>
      <c r="R149" s="287">
        <f>+MEX!AG187</f>
        <v>0</v>
      </c>
      <c r="S149" s="287">
        <f>+MEX!AJ187</f>
        <v>0</v>
      </c>
      <c r="T149" s="287">
        <f>+MEX!AM187</f>
        <v>0</v>
      </c>
      <c r="U149" s="287">
        <f>+MEX!AP187</f>
        <v>0</v>
      </c>
      <c r="V149" s="287">
        <f>+MEX!AS187</f>
        <v>0</v>
      </c>
      <c r="W149" s="287">
        <f>+MEX!AT187</f>
        <v>0</v>
      </c>
      <c r="X149" s="287">
        <f>+MEX!AU187</f>
        <v>0</v>
      </c>
      <c r="Y149" s="287">
        <f>+MEX!AV187</f>
        <v>0</v>
      </c>
      <c r="Z149" s="287">
        <f>+MEX!AW187</f>
        <v>0</v>
      </c>
      <c r="AA149" s="287">
        <f>+MEX!AX187</f>
        <v>0</v>
      </c>
      <c r="AB149" s="287">
        <f>+MEX!AY187</f>
        <v>0</v>
      </c>
      <c r="AC149" s="287">
        <f>+MEX!AZ187</f>
        <v>0</v>
      </c>
      <c r="AD149" s="287">
        <f>+MEX!BA187</f>
        <v>0</v>
      </c>
    </row>
    <row r="150" spans="2:30" ht="24.75" hidden="1">
      <c r="B150" s="247" t="e">
        <f>+CONCATENATE(#REF!,C150,D150,E150,F150,G150,H150,I150)</f>
        <v>#REF!</v>
      </c>
      <c r="C150" s="284">
        <v>3</v>
      </c>
      <c r="D150" s="284">
        <v>5</v>
      </c>
      <c r="E150" s="325">
        <v>5000</v>
      </c>
      <c r="F150" s="325">
        <v>5100</v>
      </c>
      <c r="G150" s="325">
        <v>515</v>
      </c>
      <c r="H150" s="285">
        <v>3</v>
      </c>
      <c r="I150" s="285">
        <v>2</v>
      </c>
      <c r="J150" s="307" t="s">
        <v>179</v>
      </c>
      <c r="K150" s="287">
        <f>+MEX!N188</f>
        <v>0</v>
      </c>
      <c r="L150" s="287">
        <f>+MEX!O188</f>
        <v>0</v>
      </c>
      <c r="M150" s="287">
        <f>+MEX!P188</f>
        <v>0</v>
      </c>
      <c r="N150" s="288" t="str">
        <f>+MEX!Q188</f>
        <v>Pieza</v>
      </c>
      <c r="O150" s="289">
        <f>+MEX!R188</f>
        <v>0</v>
      </c>
      <c r="P150" s="289">
        <f>+MEX!S188</f>
        <v>0</v>
      </c>
      <c r="Q150" s="287">
        <f>+MEX!AD188</f>
        <v>0</v>
      </c>
      <c r="R150" s="287">
        <f>+MEX!AG188</f>
        <v>0</v>
      </c>
      <c r="S150" s="287">
        <f>+MEX!AJ188</f>
        <v>0</v>
      </c>
      <c r="T150" s="287">
        <f>+MEX!AM188</f>
        <v>0</v>
      </c>
      <c r="U150" s="287">
        <f>+MEX!AP188</f>
        <v>0</v>
      </c>
      <c r="V150" s="287">
        <f>+MEX!AS188</f>
        <v>0</v>
      </c>
      <c r="W150" s="287">
        <f>+MEX!AT188</f>
        <v>0</v>
      </c>
      <c r="X150" s="287">
        <f>+MEX!AU188</f>
        <v>0</v>
      </c>
      <c r="Y150" s="287">
        <f>+MEX!AV188</f>
        <v>0</v>
      </c>
      <c r="Z150" s="287">
        <f>+MEX!AW188</f>
        <v>0</v>
      </c>
      <c r="AA150" s="287">
        <f>+MEX!AX188</f>
        <v>0</v>
      </c>
      <c r="AB150" s="287">
        <f>+MEX!AY188</f>
        <v>0</v>
      </c>
      <c r="AC150" s="287">
        <f>+MEX!AZ188</f>
        <v>0</v>
      </c>
      <c r="AD150" s="287">
        <f>+MEX!BA188</f>
        <v>0</v>
      </c>
    </row>
    <row r="151" spans="2:30" ht="24.75" hidden="1">
      <c r="B151" s="247" t="e">
        <f>+CONCATENATE(#REF!,C151,D151,E151,F151,G151,H151,I151)</f>
        <v>#REF!</v>
      </c>
      <c r="C151" s="284">
        <v>3</v>
      </c>
      <c r="D151" s="284">
        <v>5</v>
      </c>
      <c r="E151" s="325">
        <v>5000</v>
      </c>
      <c r="F151" s="325">
        <v>5100</v>
      </c>
      <c r="G151" s="325">
        <v>515</v>
      </c>
      <c r="H151" s="285">
        <v>4</v>
      </c>
      <c r="I151" s="285">
        <v>2</v>
      </c>
      <c r="J151" s="307" t="s">
        <v>180</v>
      </c>
      <c r="K151" s="287">
        <f>+MEX!N189</f>
        <v>0</v>
      </c>
      <c r="L151" s="287">
        <f>+MEX!O189</f>
        <v>0</v>
      </c>
      <c r="M151" s="287">
        <f>+MEX!P189</f>
        <v>0</v>
      </c>
      <c r="N151" s="288" t="str">
        <f>+MEX!Q189</f>
        <v>Pieza</v>
      </c>
      <c r="O151" s="289">
        <f>+MEX!R189</f>
        <v>0</v>
      </c>
      <c r="P151" s="289">
        <f>+MEX!S189</f>
        <v>0</v>
      </c>
      <c r="Q151" s="287">
        <f>+MEX!AD189</f>
        <v>0</v>
      </c>
      <c r="R151" s="287">
        <f>+MEX!AG189</f>
        <v>0</v>
      </c>
      <c r="S151" s="287">
        <f>+MEX!AJ189</f>
        <v>0</v>
      </c>
      <c r="T151" s="287">
        <f>+MEX!AM189</f>
        <v>0</v>
      </c>
      <c r="U151" s="287">
        <f>+MEX!AP189</f>
        <v>0</v>
      </c>
      <c r="V151" s="287">
        <f>+MEX!AS189</f>
        <v>0</v>
      </c>
      <c r="W151" s="287">
        <f>+MEX!AT189</f>
        <v>0</v>
      </c>
      <c r="X151" s="287">
        <f>+MEX!AU189</f>
        <v>0</v>
      </c>
      <c r="Y151" s="287">
        <f>+MEX!AV189</f>
        <v>0</v>
      </c>
      <c r="Z151" s="287">
        <f>+MEX!AW189</f>
        <v>0</v>
      </c>
      <c r="AA151" s="287">
        <f>+MEX!AX189</f>
        <v>0</v>
      </c>
      <c r="AB151" s="287">
        <f>+MEX!AY189</f>
        <v>0</v>
      </c>
      <c r="AC151" s="287">
        <f>+MEX!AZ189</f>
        <v>0</v>
      </c>
      <c r="AD151" s="287">
        <f>+MEX!BA189</f>
        <v>0</v>
      </c>
    </row>
    <row r="152" spans="2:30" ht="24.75" hidden="1">
      <c r="B152" s="247" t="e">
        <f>+CONCATENATE(#REF!,C152,D152,E152,F152,G152,H152,I152)</f>
        <v>#REF!</v>
      </c>
      <c r="C152" s="284">
        <v>3</v>
      </c>
      <c r="D152" s="284">
        <v>5</v>
      </c>
      <c r="E152" s="325">
        <v>5000</v>
      </c>
      <c r="F152" s="325">
        <v>5100</v>
      </c>
      <c r="G152" s="325">
        <v>515</v>
      </c>
      <c r="H152" s="285">
        <v>5</v>
      </c>
      <c r="I152" s="285">
        <v>2</v>
      </c>
      <c r="J152" s="307" t="s">
        <v>181</v>
      </c>
      <c r="K152" s="287">
        <f>+MEX!N190</f>
        <v>0</v>
      </c>
      <c r="L152" s="287">
        <f>+MEX!O190</f>
        <v>0</v>
      </c>
      <c r="M152" s="287">
        <f>+MEX!P190</f>
        <v>0</v>
      </c>
      <c r="N152" s="288" t="str">
        <f>+MEX!Q190</f>
        <v>Pieza</v>
      </c>
      <c r="O152" s="289">
        <f>+MEX!R190</f>
        <v>0</v>
      </c>
      <c r="P152" s="289">
        <f>+MEX!S190</f>
        <v>0</v>
      </c>
      <c r="Q152" s="287">
        <f>+MEX!AD190</f>
        <v>0</v>
      </c>
      <c r="R152" s="287">
        <f>+MEX!AG190</f>
        <v>0</v>
      </c>
      <c r="S152" s="287">
        <f>+MEX!AJ190</f>
        <v>0</v>
      </c>
      <c r="T152" s="287">
        <f>+MEX!AM190</f>
        <v>0</v>
      </c>
      <c r="U152" s="287">
        <f>+MEX!AP190</f>
        <v>0</v>
      </c>
      <c r="V152" s="287">
        <f>+MEX!AS190</f>
        <v>0</v>
      </c>
      <c r="W152" s="287">
        <f>+MEX!AT190</f>
        <v>0</v>
      </c>
      <c r="X152" s="287">
        <f>+MEX!AU190</f>
        <v>0</v>
      </c>
      <c r="Y152" s="287">
        <f>+MEX!AV190</f>
        <v>0</v>
      </c>
      <c r="Z152" s="287">
        <f>+MEX!AW190</f>
        <v>0</v>
      </c>
      <c r="AA152" s="287">
        <f>+MEX!AX190</f>
        <v>0</v>
      </c>
      <c r="AB152" s="287">
        <f>+MEX!AY190</f>
        <v>0</v>
      </c>
      <c r="AC152" s="287">
        <f>+MEX!AZ190</f>
        <v>0</v>
      </c>
      <c r="AD152" s="287">
        <f>+MEX!BA190</f>
        <v>0</v>
      </c>
    </row>
    <row r="153" spans="2:30" ht="24.75" hidden="1">
      <c r="B153" s="247" t="e">
        <f>+CONCATENATE(#REF!,C153,D153,E153,F153,G153,H153,I153)</f>
        <v>#REF!</v>
      </c>
      <c r="C153" s="284">
        <v>3</v>
      </c>
      <c r="D153" s="284">
        <v>5</v>
      </c>
      <c r="E153" s="325">
        <v>5000</v>
      </c>
      <c r="F153" s="325">
        <v>5100</v>
      </c>
      <c r="G153" s="325">
        <v>515</v>
      </c>
      <c r="H153" s="285">
        <v>6</v>
      </c>
      <c r="I153" s="285">
        <v>2</v>
      </c>
      <c r="J153" s="307" t="s">
        <v>182</v>
      </c>
      <c r="K153" s="287">
        <f>+MEX!N191</f>
        <v>0</v>
      </c>
      <c r="L153" s="287">
        <f>+MEX!O191</f>
        <v>0</v>
      </c>
      <c r="M153" s="287">
        <f>+MEX!P191</f>
        <v>0</v>
      </c>
      <c r="N153" s="288" t="str">
        <f>+MEX!Q191</f>
        <v>Pieza</v>
      </c>
      <c r="O153" s="289">
        <f>+MEX!R191</f>
        <v>0</v>
      </c>
      <c r="P153" s="289">
        <f>+MEX!S191</f>
        <v>0</v>
      </c>
      <c r="Q153" s="287">
        <f>+MEX!AD191</f>
        <v>0</v>
      </c>
      <c r="R153" s="287">
        <f>+MEX!AG191</f>
        <v>0</v>
      </c>
      <c r="S153" s="287">
        <f>+MEX!AJ191</f>
        <v>0</v>
      </c>
      <c r="T153" s="287">
        <f>+MEX!AM191</f>
        <v>0</v>
      </c>
      <c r="U153" s="287">
        <f>+MEX!AP191</f>
        <v>0</v>
      </c>
      <c r="V153" s="287">
        <f>+MEX!AS191</f>
        <v>0</v>
      </c>
      <c r="W153" s="287">
        <f>+MEX!AT191</f>
        <v>0</v>
      </c>
      <c r="X153" s="287">
        <f>+MEX!AU191</f>
        <v>0</v>
      </c>
      <c r="Y153" s="287">
        <f>+MEX!AV191</f>
        <v>0</v>
      </c>
      <c r="Z153" s="287">
        <f>+MEX!AW191</f>
        <v>0</v>
      </c>
      <c r="AA153" s="287">
        <f>+MEX!AX191</f>
        <v>0</v>
      </c>
      <c r="AB153" s="287">
        <f>+MEX!AY191</f>
        <v>0</v>
      </c>
      <c r="AC153" s="287">
        <f>+MEX!AZ191</f>
        <v>0</v>
      </c>
      <c r="AD153" s="287">
        <f>+MEX!BA191</f>
        <v>0</v>
      </c>
    </row>
    <row r="154" spans="2:30" ht="24.75" hidden="1">
      <c r="B154" s="247" t="e">
        <f>+CONCATENATE(#REF!,C154,D154,E154,F154,G154,H154,I154)</f>
        <v>#REF!</v>
      </c>
      <c r="C154" s="284">
        <v>3</v>
      </c>
      <c r="D154" s="284">
        <v>5</v>
      </c>
      <c r="E154" s="325">
        <v>5000</v>
      </c>
      <c r="F154" s="325">
        <v>5100</v>
      </c>
      <c r="G154" s="325">
        <v>515</v>
      </c>
      <c r="H154" s="285">
        <v>7</v>
      </c>
      <c r="I154" s="285">
        <v>2</v>
      </c>
      <c r="J154" s="307" t="s">
        <v>183</v>
      </c>
      <c r="K154" s="287">
        <f>+MEX!N192</f>
        <v>0</v>
      </c>
      <c r="L154" s="287">
        <f>+MEX!O192</f>
        <v>0</v>
      </c>
      <c r="M154" s="287">
        <f>+MEX!P192</f>
        <v>0</v>
      </c>
      <c r="N154" s="288" t="str">
        <f>+MEX!Q192</f>
        <v>Pieza</v>
      </c>
      <c r="O154" s="289">
        <f>+MEX!R192</f>
        <v>0</v>
      </c>
      <c r="P154" s="289">
        <f>+MEX!S192</f>
        <v>0</v>
      </c>
      <c r="Q154" s="287">
        <f>+MEX!AD192</f>
        <v>0</v>
      </c>
      <c r="R154" s="287">
        <f>+MEX!AG192</f>
        <v>0</v>
      </c>
      <c r="S154" s="287">
        <f>+MEX!AJ192</f>
        <v>0</v>
      </c>
      <c r="T154" s="287">
        <f>+MEX!AM192</f>
        <v>0</v>
      </c>
      <c r="U154" s="287">
        <f>+MEX!AP192</f>
        <v>0</v>
      </c>
      <c r="V154" s="287">
        <f>+MEX!AS192</f>
        <v>0</v>
      </c>
      <c r="W154" s="287">
        <f>+MEX!AT192</f>
        <v>0</v>
      </c>
      <c r="X154" s="287">
        <f>+MEX!AU192</f>
        <v>0</v>
      </c>
      <c r="Y154" s="287">
        <f>+MEX!AV192</f>
        <v>0</v>
      </c>
      <c r="Z154" s="287">
        <f>+MEX!AW192</f>
        <v>0</v>
      </c>
      <c r="AA154" s="287">
        <f>+MEX!AX192</f>
        <v>0</v>
      </c>
      <c r="AB154" s="287">
        <f>+MEX!AY192</f>
        <v>0</v>
      </c>
      <c r="AC154" s="287">
        <f>+MEX!AZ192</f>
        <v>0</v>
      </c>
      <c r="AD154" s="287">
        <f>+MEX!BA192</f>
        <v>0</v>
      </c>
    </row>
    <row r="155" spans="2:30" ht="24.75" hidden="1">
      <c r="B155" s="247" t="e">
        <f>+CONCATENATE(#REF!,C155,D155,E155,F155,G155,H155,I155)</f>
        <v>#REF!</v>
      </c>
      <c r="C155" s="284">
        <v>3</v>
      </c>
      <c r="D155" s="284">
        <v>5</v>
      </c>
      <c r="E155" s="325">
        <v>5000</v>
      </c>
      <c r="F155" s="325">
        <v>5100</v>
      </c>
      <c r="G155" s="325">
        <v>515</v>
      </c>
      <c r="H155" s="285">
        <v>8</v>
      </c>
      <c r="I155" s="285">
        <v>2</v>
      </c>
      <c r="J155" s="307" t="s">
        <v>184</v>
      </c>
      <c r="K155" s="287">
        <f>+MEX!N193</f>
        <v>0</v>
      </c>
      <c r="L155" s="287">
        <f>+MEX!O193</f>
        <v>0</v>
      </c>
      <c r="M155" s="287">
        <f>+MEX!P193</f>
        <v>0</v>
      </c>
      <c r="N155" s="288" t="str">
        <f>+MEX!Q193</f>
        <v>Pieza</v>
      </c>
      <c r="O155" s="289">
        <f>+MEX!R193</f>
        <v>0</v>
      </c>
      <c r="P155" s="289">
        <f>+MEX!S193</f>
        <v>0</v>
      </c>
      <c r="Q155" s="287">
        <f>+MEX!AD193</f>
        <v>0</v>
      </c>
      <c r="R155" s="287">
        <f>+MEX!AG193</f>
        <v>0</v>
      </c>
      <c r="S155" s="287">
        <f>+MEX!AJ193</f>
        <v>0</v>
      </c>
      <c r="T155" s="287">
        <f>+MEX!AM193</f>
        <v>0</v>
      </c>
      <c r="U155" s="287">
        <f>+MEX!AP193</f>
        <v>0</v>
      </c>
      <c r="V155" s="287">
        <f>+MEX!AS193</f>
        <v>0</v>
      </c>
      <c r="W155" s="287">
        <f>+MEX!AT193</f>
        <v>0</v>
      </c>
      <c r="X155" s="287">
        <f>+MEX!AU193</f>
        <v>0</v>
      </c>
      <c r="Y155" s="287">
        <f>+MEX!AV193</f>
        <v>0</v>
      </c>
      <c r="Z155" s="287">
        <f>+MEX!AW193</f>
        <v>0</v>
      </c>
      <c r="AA155" s="287">
        <f>+MEX!AX193</f>
        <v>0</v>
      </c>
      <c r="AB155" s="287">
        <f>+MEX!AY193</f>
        <v>0</v>
      </c>
      <c r="AC155" s="287">
        <f>+MEX!AZ193</f>
        <v>0</v>
      </c>
      <c r="AD155" s="287">
        <f>+MEX!BA193</f>
        <v>0</v>
      </c>
    </row>
    <row r="156" spans="2:30" ht="24.75" hidden="1">
      <c r="B156" s="247" t="e">
        <f>+CONCATENATE(#REF!,C156,D156,E156,F156,G156,H156,I156)</f>
        <v>#REF!</v>
      </c>
      <c r="C156" s="284">
        <v>3</v>
      </c>
      <c r="D156" s="284">
        <v>5</v>
      </c>
      <c r="E156" s="325">
        <v>5000</v>
      </c>
      <c r="F156" s="325">
        <v>5100</v>
      </c>
      <c r="G156" s="325">
        <v>515</v>
      </c>
      <c r="H156" s="285">
        <v>9</v>
      </c>
      <c r="I156" s="285">
        <v>2</v>
      </c>
      <c r="J156" s="307" t="s">
        <v>185</v>
      </c>
      <c r="K156" s="287">
        <f>+MEX!N194</f>
        <v>0</v>
      </c>
      <c r="L156" s="287">
        <f>+MEX!O194</f>
        <v>0</v>
      </c>
      <c r="M156" s="287">
        <f>+MEX!P194</f>
        <v>0</v>
      </c>
      <c r="N156" s="288" t="str">
        <f>+MEX!Q194</f>
        <v>Pieza</v>
      </c>
      <c r="O156" s="289">
        <f>+MEX!R194</f>
        <v>0</v>
      </c>
      <c r="P156" s="289">
        <f>+MEX!S194</f>
        <v>0</v>
      </c>
      <c r="Q156" s="287">
        <f>+MEX!AD194</f>
        <v>0</v>
      </c>
      <c r="R156" s="287">
        <f>+MEX!AG194</f>
        <v>0</v>
      </c>
      <c r="S156" s="287">
        <f>+MEX!AJ194</f>
        <v>0</v>
      </c>
      <c r="T156" s="287">
        <f>+MEX!AM194</f>
        <v>0</v>
      </c>
      <c r="U156" s="287">
        <f>+MEX!AP194</f>
        <v>0</v>
      </c>
      <c r="V156" s="287">
        <f>+MEX!AS194</f>
        <v>0</v>
      </c>
      <c r="W156" s="287">
        <f>+MEX!AT194</f>
        <v>0</v>
      </c>
      <c r="X156" s="287">
        <f>+MEX!AU194</f>
        <v>0</v>
      </c>
      <c r="Y156" s="287">
        <f>+MEX!AV194</f>
        <v>0</v>
      </c>
      <c r="Z156" s="287">
        <f>+MEX!AW194</f>
        <v>0</v>
      </c>
      <c r="AA156" s="287">
        <f>+MEX!AX194</f>
        <v>0</v>
      </c>
      <c r="AB156" s="287">
        <f>+MEX!AY194</f>
        <v>0</v>
      </c>
      <c r="AC156" s="287">
        <f>+MEX!AZ194</f>
        <v>0</v>
      </c>
      <c r="AD156" s="287">
        <f>+MEX!BA194</f>
        <v>0</v>
      </c>
    </row>
    <row r="157" spans="2:30" ht="24.75" hidden="1">
      <c r="B157" s="247" t="e">
        <f>+CONCATENATE(#REF!,C157,D157,E157,F157,G157,H157,I157)</f>
        <v>#REF!</v>
      </c>
      <c r="C157" s="284">
        <v>3</v>
      </c>
      <c r="D157" s="284">
        <v>5</v>
      </c>
      <c r="E157" s="325">
        <v>5000</v>
      </c>
      <c r="F157" s="325">
        <v>5100</v>
      </c>
      <c r="G157" s="325">
        <v>515</v>
      </c>
      <c r="H157" s="285">
        <v>10</v>
      </c>
      <c r="I157" s="285">
        <v>2</v>
      </c>
      <c r="J157" s="307" t="s">
        <v>186</v>
      </c>
      <c r="K157" s="287">
        <f>+MEX!N195</f>
        <v>0</v>
      </c>
      <c r="L157" s="287">
        <f>+MEX!O195</f>
        <v>0</v>
      </c>
      <c r="M157" s="287">
        <f>+MEX!P195</f>
        <v>0</v>
      </c>
      <c r="N157" s="308" t="str">
        <f>+MEX!Q195</f>
        <v>Kit</v>
      </c>
      <c r="O157" s="289">
        <f>+MEX!R195</f>
        <v>0</v>
      </c>
      <c r="P157" s="289">
        <f>+MEX!S195</f>
        <v>0</v>
      </c>
      <c r="Q157" s="287">
        <f>+MEX!AD195</f>
        <v>0</v>
      </c>
      <c r="R157" s="287">
        <f>+MEX!AG195</f>
        <v>0</v>
      </c>
      <c r="S157" s="287">
        <f>+MEX!AJ195</f>
        <v>0</v>
      </c>
      <c r="T157" s="287">
        <f>+MEX!AM195</f>
        <v>0</v>
      </c>
      <c r="U157" s="287">
        <f>+MEX!AP195</f>
        <v>0</v>
      </c>
      <c r="V157" s="287">
        <f>+MEX!AS195</f>
        <v>0</v>
      </c>
      <c r="W157" s="287">
        <f>+MEX!AT195</f>
        <v>0</v>
      </c>
      <c r="X157" s="287">
        <f>+MEX!AU195</f>
        <v>0</v>
      </c>
      <c r="Y157" s="287">
        <f>+MEX!AV195</f>
        <v>0</v>
      </c>
      <c r="Z157" s="287">
        <f>+MEX!AW195</f>
        <v>0</v>
      </c>
      <c r="AA157" s="287">
        <f>+MEX!AX195</f>
        <v>0</v>
      </c>
      <c r="AB157" s="287">
        <f>+MEX!AY195</f>
        <v>0</v>
      </c>
      <c r="AC157" s="287">
        <f>+MEX!AZ195</f>
        <v>0</v>
      </c>
      <c r="AD157" s="287">
        <f>+MEX!BA195</f>
        <v>0</v>
      </c>
    </row>
    <row r="158" spans="2:30" ht="24.75" hidden="1">
      <c r="B158" s="247" t="e">
        <f>+CONCATENATE(#REF!,C158,D158,E158,F158,G158,H158,I158)</f>
        <v>#REF!</v>
      </c>
      <c r="C158" s="284">
        <v>3</v>
      </c>
      <c r="D158" s="284">
        <v>5</v>
      </c>
      <c r="E158" s="325">
        <v>5000</v>
      </c>
      <c r="F158" s="325">
        <v>5100</v>
      </c>
      <c r="G158" s="325">
        <v>515</v>
      </c>
      <c r="H158" s="285">
        <v>11</v>
      </c>
      <c r="I158" s="285">
        <v>2</v>
      </c>
      <c r="J158" s="307" t="s">
        <v>187</v>
      </c>
      <c r="K158" s="287">
        <f>+MEX!N196</f>
        <v>0</v>
      </c>
      <c r="L158" s="287">
        <f>+MEX!O196</f>
        <v>0</v>
      </c>
      <c r="M158" s="287">
        <f>+MEX!P196</f>
        <v>0</v>
      </c>
      <c r="N158" s="288" t="str">
        <f>+MEX!Q196</f>
        <v>Pieza</v>
      </c>
      <c r="O158" s="289">
        <f>+MEX!R196</f>
        <v>0</v>
      </c>
      <c r="P158" s="289">
        <f>+MEX!S196</f>
        <v>0</v>
      </c>
      <c r="Q158" s="287">
        <f>+MEX!AD196</f>
        <v>0</v>
      </c>
      <c r="R158" s="287">
        <f>+MEX!AG196</f>
        <v>0</v>
      </c>
      <c r="S158" s="287">
        <f>+MEX!AJ196</f>
        <v>0</v>
      </c>
      <c r="T158" s="287">
        <f>+MEX!AM196</f>
        <v>0</v>
      </c>
      <c r="U158" s="287">
        <f>+MEX!AP196</f>
        <v>0</v>
      </c>
      <c r="V158" s="287">
        <f>+MEX!AS196</f>
        <v>0</v>
      </c>
      <c r="W158" s="287">
        <f>+MEX!AT196</f>
        <v>0</v>
      </c>
      <c r="X158" s="287">
        <f>+MEX!AU196</f>
        <v>0</v>
      </c>
      <c r="Y158" s="287">
        <f>+MEX!AV196</f>
        <v>0</v>
      </c>
      <c r="Z158" s="287">
        <f>+MEX!AW196</f>
        <v>0</v>
      </c>
      <c r="AA158" s="287">
        <f>+MEX!AX196</f>
        <v>0</v>
      </c>
      <c r="AB158" s="287">
        <f>+MEX!AY196</f>
        <v>0</v>
      </c>
      <c r="AC158" s="287">
        <f>+MEX!AZ196</f>
        <v>0</v>
      </c>
      <c r="AD158" s="287">
        <f>+MEX!BA196</f>
        <v>0</v>
      </c>
    </row>
    <row r="159" spans="2:30" ht="24.75" hidden="1">
      <c r="B159" s="247" t="e">
        <f>+CONCATENATE(#REF!,C159,D159,E159,F159,G159,H159,I159)</f>
        <v>#REF!</v>
      </c>
      <c r="C159" s="284">
        <v>3</v>
      </c>
      <c r="D159" s="284">
        <v>5</v>
      </c>
      <c r="E159" s="325">
        <v>5000</v>
      </c>
      <c r="F159" s="325">
        <v>5100</v>
      </c>
      <c r="G159" s="325">
        <v>515</v>
      </c>
      <c r="H159" s="285">
        <v>12</v>
      </c>
      <c r="I159" s="285">
        <v>2</v>
      </c>
      <c r="J159" s="307" t="s">
        <v>188</v>
      </c>
      <c r="K159" s="287">
        <f>+MEX!N197</f>
        <v>0</v>
      </c>
      <c r="L159" s="287">
        <f>+MEX!O197</f>
        <v>0</v>
      </c>
      <c r="M159" s="287">
        <f>+MEX!P197</f>
        <v>0</v>
      </c>
      <c r="N159" s="288" t="str">
        <f>+MEX!Q197</f>
        <v>Pieza</v>
      </c>
      <c r="O159" s="289">
        <f>+MEX!R197</f>
        <v>0</v>
      </c>
      <c r="P159" s="289">
        <f>+MEX!S197</f>
        <v>0</v>
      </c>
      <c r="Q159" s="287">
        <f>+MEX!AD197</f>
        <v>0</v>
      </c>
      <c r="R159" s="287">
        <f>+MEX!AG197</f>
        <v>0</v>
      </c>
      <c r="S159" s="287">
        <f>+MEX!AJ197</f>
        <v>0</v>
      </c>
      <c r="T159" s="287">
        <f>+MEX!AM197</f>
        <v>0</v>
      </c>
      <c r="U159" s="287">
        <f>+MEX!AP197</f>
        <v>0</v>
      </c>
      <c r="V159" s="287">
        <f>+MEX!AS197</f>
        <v>0</v>
      </c>
      <c r="W159" s="287">
        <f>+MEX!AT197</f>
        <v>0</v>
      </c>
      <c r="X159" s="287">
        <f>+MEX!AU197</f>
        <v>0</v>
      </c>
      <c r="Y159" s="287">
        <f>+MEX!AV197</f>
        <v>0</v>
      </c>
      <c r="Z159" s="287">
        <f>+MEX!AW197</f>
        <v>0</v>
      </c>
      <c r="AA159" s="287">
        <f>+MEX!AX197</f>
        <v>0</v>
      </c>
      <c r="AB159" s="287">
        <f>+MEX!AY197</f>
        <v>0</v>
      </c>
      <c r="AC159" s="287">
        <f>+MEX!AZ197</f>
        <v>0</v>
      </c>
      <c r="AD159" s="287">
        <f>+MEX!BA197</f>
        <v>0</v>
      </c>
    </row>
    <row r="160" spans="2:30" ht="24.75" hidden="1">
      <c r="B160" s="247" t="e">
        <f>+CONCATENATE(#REF!,C160,D160,E160,F160,G160,H160,I160)</f>
        <v>#REF!</v>
      </c>
      <c r="C160" s="284">
        <v>3</v>
      </c>
      <c r="D160" s="284">
        <v>5</v>
      </c>
      <c r="E160" s="325">
        <v>5000</v>
      </c>
      <c r="F160" s="325">
        <v>5100</v>
      </c>
      <c r="G160" s="325">
        <v>515</v>
      </c>
      <c r="H160" s="285">
        <v>13</v>
      </c>
      <c r="I160" s="285">
        <v>2</v>
      </c>
      <c r="J160" s="307" t="s">
        <v>189</v>
      </c>
      <c r="K160" s="287">
        <f>+MEX!N198</f>
        <v>0</v>
      </c>
      <c r="L160" s="287">
        <f>+MEX!O198</f>
        <v>0</v>
      </c>
      <c r="M160" s="287">
        <f>+MEX!P198</f>
        <v>0</v>
      </c>
      <c r="N160" s="288" t="str">
        <f>+MEX!Q198</f>
        <v>Pieza</v>
      </c>
      <c r="O160" s="289">
        <f>+MEX!R198</f>
        <v>0</v>
      </c>
      <c r="P160" s="289">
        <f>+MEX!S198</f>
        <v>0</v>
      </c>
      <c r="Q160" s="287">
        <f>+MEX!AD198</f>
        <v>0</v>
      </c>
      <c r="R160" s="287">
        <f>+MEX!AG198</f>
        <v>0</v>
      </c>
      <c r="S160" s="287">
        <f>+MEX!AJ198</f>
        <v>0</v>
      </c>
      <c r="T160" s="287">
        <f>+MEX!AM198</f>
        <v>0</v>
      </c>
      <c r="U160" s="287">
        <f>+MEX!AP198</f>
        <v>0</v>
      </c>
      <c r="V160" s="287">
        <f>+MEX!AS198</f>
        <v>0</v>
      </c>
      <c r="W160" s="287">
        <f>+MEX!AT198</f>
        <v>0</v>
      </c>
      <c r="X160" s="287">
        <f>+MEX!AU198</f>
        <v>0</v>
      </c>
      <c r="Y160" s="287">
        <f>+MEX!AV198</f>
        <v>0</v>
      </c>
      <c r="Z160" s="287">
        <f>+MEX!AW198</f>
        <v>0</v>
      </c>
      <c r="AA160" s="287">
        <f>+MEX!AX198</f>
        <v>0</v>
      </c>
      <c r="AB160" s="287">
        <f>+MEX!AY198</f>
        <v>0</v>
      </c>
      <c r="AC160" s="287">
        <f>+MEX!AZ198</f>
        <v>0</v>
      </c>
      <c r="AD160" s="287">
        <f>+MEX!BA198</f>
        <v>0</v>
      </c>
    </row>
    <row r="161" spans="2:30" ht="24.75" hidden="1">
      <c r="B161" s="247" t="e">
        <f>+CONCATENATE(#REF!,C161,D161,E161,F161,G161,H161,I161)</f>
        <v>#REF!</v>
      </c>
      <c r="C161" s="284">
        <v>3</v>
      </c>
      <c r="D161" s="284">
        <v>5</v>
      </c>
      <c r="E161" s="325">
        <v>5000</v>
      </c>
      <c r="F161" s="325">
        <v>5100</v>
      </c>
      <c r="G161" s="325">
        <v>515</v>
      </c>
      <c r="H161" s="285">
        <v>14</v>
      </c>
      <c r="I161" s="285">
        <v>2</v>
      </c>
      <c r="J161" s="307" t="s">
        <v>190</v>
      </c>
      <c r="K161" s="287">
        <f>+MEX!N199</f>
        <v>0</v>
      </c>
      <c r="L161" s="287">
        <f>+MEX!O199</f>
        <v>0</v>
      </c>
      <c r="M161" s="287">
        <f>+MEX!P199</f>
        <v>0</v>
      </c>
      <c r="N161" s="288" t="str">
        <f>+MEX!Q199</f>
        <v>Pieza</v>
      </c>
      <c r="O161" s="289">
        <f>+MEX!R199</f>
        <v>0</v>
      </c>
      <c r="P161" s="289">
        <f>+MEX!S199</f>
        <v>0</v>
      </c>
      <c r="Q161" s="287">
        <f>+MEX!AD199</f>
        <v>0</v>
      </c>
      <c r="R161" s="287">
        <f>+MEX!AG199</f>
        <v>0</v>
      </c>
      <c r="S161" s="287">
        <f>+MEX!AJ199</f>
        <v>0</v>
      </c>
      <c r="T161" s="287">
        <f>+MEX!AM199</f>
        <v>0</v>
      </c>
      <c r="U161" s="287">
        <f>+MEX!AP199</f>
        <v>0</v>
      </c>
      <c r="V161" s="287">
        <f>+MEX!AS199</f>
        <v>0</v>
      </c>
      <c r="W161" s="287">
        <f>+MEX!AT199</f>
        <v>0</v>
      </c>
      <c r="X161" s="287">
        <f>+MEX!AU199</f>
        <v>0</v>
      </c>
      <c r="Y161" s="287">
        <f>+MEX!AV199</f>
        <v>0</v>
      </c>
      <c r="Z161" s="287">
        <f>+MEX!AW199</f>
        <v>0</v>
      </c>
      <c r="AA161" s="287">
        <f>+MEX!AX199</f>
        <v>0</v>
      </c>
      <c r="AB161" s="287">
        <f>+MEX!AY199</f>
        <v>0</v>
      </c>
      <c r="AC161" s="287">
        <f>+MEX!AZ199</f>
        <v>0</v>
      </c>
      <c r="AD161" s="287">
        <f>+MEX!BA199</f>
        <v>0</v>
      </c>
    </row>
    <row r="162" spans="2:30" ht="24.75" hidden="1">
      <c r="B162" s="247" t="e">
        <f>+CONCATENATE(#REF!,C162,D162,E162,F162,G162,H162,I162)</f>
        <v>#REF!</v>
      </c>
      <c r="C162" s="284">
        <v>3</v>
      </c>
      <c r="D162" s="284">
        <v>5</v>
      </c>
      <c r="E162" s="325">
        <v>5000</v>
      </c>
      <c r="F162" s="325">
        <v>5100</v>
      </c>
      <c r="G162" s="325">
        <v>515</v>
      </c>
      <c r="H162" s="285">
        <v>15</v>
      </c>
      <c r="I162" s="285">
        <v>2</v>
      </c>
      <c r="J162" s="307" t="s">
        <v>191</v>
      </c>
      <c r="K162" s="287">
        <f>+MEX!N200</f>
        <v>0</v>
      </c>
      <c r="L162" s="287">
        <f>+MEX!O200</f>
        <v>0</v>
      </c>
      <c r="M162" s="287">
        <f>+MEX!P200</f>
        <v>0</v>
      </c>
      <c r="N162" s="288" t="str">
        <f>+MEX!Q200</f>
        <v>Pieza</v>
      </c>
      <c r="O162" s="289">
        <f>+MEX!R200</f>
        <v>0</v>
      </c>
      <c r="P162" s="289">
        <f>+MEX!S200</f>
        <v>0</v>
      </c>
      <c r="Q162" s="287">
        <f>+MEX!AD200</f>
        <v>0</v>
      </c>
      <c r="R162" s="287">
        <f>+MEX!AG200</f>
        <v>0</v>
      </c>
      <c r="S162" s="287">
        <f>+MEX!AJ200</f>
        <v>0</v>
      </c>
      <c r="T162" s="287">
        <f>+MEX!AM200</f>
        <v>0</v>
      </c>
      <c r="U162" s="287">
        <f>+MEX!AP200</f>
        <v>0</v>
      </c>
      <c r="V162" s="287">
        <f>+MEX!AS200</f>
        <v>0</v>
      </c>
      <c r="W162" s="287">
        <f>+MEX!AT200</f>
        <v>0</v>
      </c>
      <c r="X162" s="287">
        <f>+MEX!AU200</f>
        <v>0</v>
      </c>
      <c r="Y162" s="287">
        <f>+MEX!AV200</f>
        <v>0</v>
      </c>
      <c r="Z162" s="287">
        <f>+MEX!AW200</f>
        <v>0</v>
      </c>
      <c r="AA162" s="287">
        <f>+MEX!AX200</f>
        <v>0</v>
      </c>
      <c r="AB162" s="287">
        <f>+MEX!AY200</f>
        <v>0</v>
      </c>
      <c r="AC162" s="287">
        <f>+MEX!AZ200</f>
        <v>0</v>
      </c>
      <c r="AD162" s="287">
        <f>+MEX!BA200</f>
        <v>0</v>
      </c>
    </row>
    <row r="163" spans="2:30" ht="24.75" hidden="1">
      <c r="B163" s="247" t="e">
        <f>+CONCATENATE(#REF!,C163,D163,E163,F163,G163,H163,I163)</f>
        <v>#REF!</v>
      </c>
      <c r="C163" s="284">
        <v>3</v>
      </c>
      <c r="D163" s="284">
        <v>5</v>
      </c>
      <c r="E163" s="325">
        <v>5000</v>
      </c>
      <c r="F163" s="325">
        <v>5100</v>
      </c>
      <c r="G163" s="325">
        <v>515</v>
      </c>
      <c r="H163" s="285">
        <v>16</v>
      </c>
      <c r="I163" s="285">
        <v>2</v>
      </c>
      <c r="J163" s="307" t="s">
        <v>192</v>
      </c>
      <c r="K163" s="287">
        <f>+MEX!N201</f>
        <v>0</v>
      </c>
      <c r="L163" s="287">
        <f>+MEX!O201</f>
        <v>0</v>
      </c>
      <c r="M163" s="287">
        <f>+MEX!P201</f>
        <v>0</v>
      </c>
      <c r="N163" s="288" t="str">
        <f>+MEX!Q201</f>
        <v>Pieza</v>
      </c>
      <c r="O163" s="289">
        <f>+MEX!R201</f>
        <v>0</v>
      </c>
      <c r="P163" s="289">
        <f>+MEX!S201</f>
        <v>0</v>
      </c>
      <c r="Q163" s="287">
        <f>+MEX!AD201</f>
        <v>0</v>
      </c>
      <c r="R163" s="287">
        <f>+MEX!AG201</f>
        <v>0</v>
      </c>
      <c r="S163" s="287">
        <f>+MEX!AJ201</f>
        <v>0</v>
      </c>
      <c r="T163" s="287">
        <f>+MEX!AM201</f>
        <v>0</v>
      </c>
      <c r="U163" s="287">
        <f>+MEX!AP201</f>
        <v>0</v>
      </c>
      <c r="V163" s="287">
        <f>+MEX!AS201</f>
        <v>0</v>
      </c>
      <c r="W163" s="287">
        <f>+MEX!AT201</f>
        <v>0</v>
      </c>
      <c r="X163" s="287">
        <f>+MEX!AU201</f>
        <v>0</v>
      </c>
      <c r="Y163" s="287">
        <f>+MEX!AV201</f>
        <v>0</v>
      </c>
      <c r="Z163" s="287">
        <f>+MEX!AW201</f>
        <v>0</v>
      </c>
      <c r="AA163" s="287">
        <f>+MEX!AX201</f>
        <v>0</v>
      </c>
      <c r="AB163" s="287">
        <f>+MEX!AY201</f>
        <v>0</v>
      </c>
      <c r="AC163" s="287">
        <f>+MEX!AZ201</f>
        <v>0</v>
      </c>
      <c r="AD163" s="287">
        <f>+MEX!BA201</f>
        <v>0</v>
      </c>
    </row>
    <row r="164" spans="2:30" ht="24.75" hidden="1">
      <c r="B164" s="247" t="e">
        <f>+CONCATENATE(#REF!,C164,D164,E164,F164,G164,H164,I164)</f>
        <v>#REF!</v>
      </c>
      <c r="C164" s="302">
        <v>3</v>
      </c>
      <c r="D164" s="302">
        <v>5</v>
      </c>
      <c r="E164" s="302">
        <v>5000</v>
      </c>
      <c r="F164" s="302">
        <v>5100</v>
      </c>
      <c r="G164" s="302">
        <v>519</v>
      </c>
      <c r="H164" s="302"/>
      <c r="I164" s="302">
        <v>2</v>
      </c>
      <c r="J164" s="280" t="s">
        <v>193</v>
      </c>
      <c r="K164" s="281">
        <f>+MEX!N202</f>
        <v>0</v>
      </c>
      <c r="L164" s="281">
        <f>+MEX!O202</f>
        <v>0</v>
      </c>
      <c r="M164" s="281">
        <f>+MEX!P202</f>
        <v>0</v>
      </c>
      <c r="N164" s="282"/>
      <c r="O164" s="283"/>
      <c r="P164" s="283"/>
      <c r="Q164" s="281">
        <f>+MEX!AD202</f>
        <v>0</v>
      </c>
      <c r="R164" s="281">
        <f>+MEX!AG202</f>
        <v>0</v>
      </c>
      <c r="S164" s="281">
        <f>+MEX!AJ202</f>
        <v>0</v>
      </c>
      <c r="T164" s="281">
        <f>+MEX!AM202</f>
        <v>0</v>
      </c>
      <c r="U164" s="281">
        <f>+MEX!AP202</f>
        <v>0</v>
      </c>
      <c r="V164" s="281">
        <f>+MEX!AS202</f>
        <v>0</v>
      </c>
      <c r="W164" s="281"/>
      <c r="X164" s="281"/>
      <c r="Y164" s="281"/>
      <c r="Z164" s="281"/>
      <c r="AA164" s="281"/>
      <c r="AB164" s="281"/>
      <c r="AC164" s="281"/>
      <c r="AD164" s="281"/>
    </row>
    <row r="165" spans="2:30" ht="24.75" hidden="1">
      <c r="B165" s="247" t="e">
        <f>+CONCATENATE(#REF!,C165,D165,E165,F165,G165,H165,I165)</f>
        <v>#REF!</v>
      </c>
      <c r="C165" s="284">
        <v>3</v>
      </c>
      <c r="D165" s="284">
        <v>5</v>
      </c>
      <c r="E165" s="325">
        <v>5000</v>
      </c>
      <c r="F165" s="325">
        <v>5100</v>
      </c>
      <c r="G165" s="325">
        <v>519</v>
      </c>
      <c r="H165" s="285">
        <v>1</v>
      </c>
      <c r="I165" s="285">
        <v>2</v>
      </c>
      <c r="J165" s="307" t="s">
        <v>194</v>
      </c>
      <c r="K165" s="287">
        <f>+MEX!N203</f>
        <v>0</v>
      </c>
      <c r="L165" s="287">
        <f>+MEX!O203</f>
        <v>0</v>
      </c>
      <c r="M165" s="287">
        <f>+MEX!P203</f>
        <v>0</v>
      </c>
      <c r="N165" s="308" t="str">
        <f>+MEX!Q203</f>
        <v>Pieza</v>
      </c>
      <c r="O165" s="289">
        <f>+MEX!R203</f>
        <v>0</v>
      </c>
      <c r="P165" s="289">
        <f>+MEX!S203</f>
        <v>0</v>
      </c>
      <c r="Q165" s="287">
        <f>+MEX!AD203</f>
        <v>0</v>
      </c>
      <c r="R165" s="287">
        <f>+MEX!AG203</f>
        <v>0</v>
      </c>
      <c r="S165" s="287">
        <f>+MEX!AJ203</f>
        <v>0</v>
      </c>
      <c r="T165" s="287">
        <f>+MEX!AM203</f>
        <v>0</v>
      </c>
      <c r="U165" s="287">
        <f>+MEX!AP203</f>
        <v>0</v>
      </c>
      <c r="V165" s="287">
        <f>+MEX!AS203</f>
        <v>0</v>
      </c>
      <c r="W165" s="287">
        <f>+MEX!AT203</f>
        <v>0</v>
      </c>
      <c r="X165" s="287">
        <f>+MEX!AU203</f>
        <v>0</v>
      </c>
      <c r="Y165" s="287">
        <f>+MEX!AV203</f>
        <v>0</v>
      </c>
      <c r="Z165" s="287">
        <f>+MEX!AW203</f>
        <v>0</v>
      </c>
      <c r="AA165" s="287">
        <f>+MEX!AX203</f>
        <v>0</v>
      </c>
      <c r="AB165" s="287">
        <f>+MEX!AY203</f>
        <v>0</v>
      </c>
      <c r="AC165" s="287">
        <f>+MEX!AZ203</f>
        <v>0</v>
      </c>
      <c r="AD165" s="287">
        <f>+MEX!BA203</f>
        <v>0</v>
      </c>
    </row>
    <row r="166" spans="2:30" ht="24.75" hidden="1">
      <c r="B166" s="247" t="e">
        <f>+CONCATENATE(#REF!,C166,D166,E166,F166,G166,H166,I166)</f>
        <v>#REF!</v>
      </c>
      <c r="C166" s="284">
        <v>3</v>
      </c>
      <c r="D166" s="284">
        <v>5</v>
      </c>
      <c r="E166" s="325">
        <v>5000</v>
      </c>
      <c r="F166" s="325">
        <v>5100</v>
      </c>
      <c r="G166" s="325">
        <v>519</v>
      </c>
      <c r="H166" s="285">
        <v>3</v>
      </c>
      <c r="I166" s="285">
        <v>2</v>
      </c>
      <c r="J166" s="307" t="s">
        <v>195</v>
      </c>
      <c r="K166" s="287">
        <f>+MEX!N204</f>
        <v>0</v>
      </c>
      <c r="L166" s="287">
        <f>+MEX!O204</f>
        <v>0</v>
      </c>
      <c r="M166" s="287">
        <f>+MEX!P204</f>
        <v>0</v>
      </c>
      <c r="N166" s="308" t="str">
        <f>+MEX!Q204</f>
        <v>Pieza</v>
      </c>
      <c r="O166" s="289">
        <f>+MEX!R204</f>
        <v>0</v>
      </c>
      <c r="P166" s="289">
        <f>+MEX!S204</f>
        <v>0</v>
      </c>
      <c r="Q166" s="287">
        <f>+MEX!AD204</f>
        <v>0</v>
      </c>
      <c r="R166" s="287">
        <f>+MEX!AG204</f>
        <v>0</v>
      </c>
      <c r="S166" s="287">
        <f>+MEX!AJ204</f>
        <v>0</v>
      </c>
      <c r="T166" s="287">
        <f>+MEX!AM204</f>
        <v>0</v>
      </c>
      <c r="U166" s="287">
        <f>+MEX!AP204</f>
        <v>0</v>
      </c>
      <c r="V166" s="287">
        <f>+MEX!AS204</f>
        <v>0</v>
      </c>
      <c r="W166" s="287">
        <f>+MEX!AT204</f>
        <v>0</v>
      </c>
      <c r="X166" s="287">
        <f>+MEX!AU204</f>
        <v>0</v>
      </c>
      <c r="Y166" s="287">
        <f>+MEX!AV204</f>
        <v>0</v>
      </c>
      <c r="Z166" s="287">
        <f>+MEX!AW204</f>
        <v>0</v>
      </c>
      <c r="AA166" s="287">
        <f>+MEX!AX204</f>
        <v>0</v>
      </c>
      <c r="AB166" s="287">
        <f>+MEX!AY204</f>
        <v>0</v>
      </c>
      <c r="AC166" s="287">
        <f>+MEX!AZ204</f>
        <v>0</v>
      </c>
      <c r="AD166" s="287">
        <f>+MEX!BA204</f>
        <v>0</v>
      </c>
    </row>
    <row r="167" spans="2:30" ht="24.75" hidden="1">
      <c r="B167" s="247" t="e">
        <f>+CONCATENATE(#REF!,C167,D167,E167,F167,G167,H167,I167)</f>
        <v>#REF!</v>
      </c>
      <c r="C167" s="299">
        <v>3</v>
      </c>
      <c r="D167" s="299">
        <v>5</v>
      </c>
      <c r="E167" s="299">
        <v>5000</v>
      </c>
      <c r="F167" s="299">
        <v>5200</v>
      </c>
      <c r="G167" s="299"/>
      <c r="H167" s="299"/>
      <c r="I167" s="299">
        <v>2</v>
      </c>
      <c r="J167" s="274" t="s">
        <v>134</v>
      </c>
      <c r="K167" s="275">
        <f>+MEX!N205</f>
        <v>0</v>
      </c>
      <c r="L167" s="275">
        <f>+MEX!O205</f>
        <v>0</v>
      </c>
      <c r="M167" s="275">
        <f>+MEX!P205</f>
        <v>0</v>
      </c>
      <c r="N167" s="276"/>
      <c r="O167" s="277"/>
      <c r="P167" s="277"/>
      <c r="Q167" s="275">
        <f>+MEX!AD205</f>
        <v>0</v>
      </c>
      <c r="R167" s="275">
        <f>+MEX!AG205</f>
        <v>0</v>
      </c>
      <c r="S167" s="275">
        <f>+MEX!AJ205</f>
        <v>0</v>
      </c>
      <c r="T167" s="275">
        <f>+MEX!AM205</f>
        <v>0</v>
      </c>
      <c r="U167" s="275">
        <f>+MEX!AP205</f>
        <v>0</v>
      </c>
      <c r="V167" s="275">
        <f>+MEX!AS205</f>
        <v>0</v>
      </c>
      <c r="W167" s="275"/>
      <c r="X167" s="275"/>
      <c r="Y167" s="275"/>
      <c r="Z167" s="275"/>
      <c r="AA167" s="275"/>
      <c r="AB167" s="275"/>
      <c r="AC167" s="275"/>
      <c r="AD167" s="275"/>
    </row>
    <row r="168" spans="2:30" ht="24.75" hidden="1">
      <c r="B168" s="247" t="e">
        <f>+CONCATENATE(#REF!,C168,D168,E168,F168,G168,H168,I168)</f>
        <v>#REF!</v>
      </c>
      <c r="C168" s="302">
        <v>3</v>
      </c>
      <c r="D168" s="302">
        <v>5</v>
      </c>
      <c r="E168" s="302">
        <v>5000</v>
      </c>
      <c r="F168" s="302">
        <v>5200</v>
      </c>
      <c r="G168" s="302">
        <v>521</v>
      </c>
      <c r="H168" s="302"/>
      <c r="I168" s="302">
        <v>2</v>
      </c>
      <c r="J168" s="280" t="s">
        <v>196</v>
      </c>
      <c r="K168" s="281">
        <f>+MEX!N206</f>
        <v>0</v>
      </c>
      <c r="L168" s="281">
        <f>+MEX!O206</f>
        <v>0</v>
      </c>
      <c r="M168" s="281">
        <f>+MEX!P206</f>
        <v>0</v>
      </c>
      <c r="N168" s="282"/>
      <c r="O168" s="283"/>
      <c r="P168" s="283"/>
      <c r="Q168" s="281">
        <f>+MEX!AD206</f>
        <v>0</v>
      </c>
      <c r="R168" s="281">
        <f>+MEX!AG206</f>
        <v>0</v>
      </c>
      <c r="S168" s="281">
        <f>+MEX!AJ206</f>
        <v>0</v>
      </c>
      <c r="T168" s="281">
        <f>+MEX!AM206</f>
        <v>0</v>
      </c>
      <c r="U168" s="281">
        <f>+MEX!AP206</f>
        <v>0</v>
      </c>
      <c r="V168" s="281">
        <f>+MEX!AS206</f>
        <v>0</v>
      </c>
      <c r="W168" s="281"/>
      <c r="X168" s="281"/>
      <c r="Y168" s="281"/>
      <c r="Z168" s="281"/>
      <c r="AA168" s="281"/>
      <c r="AB168" s="281"/>
      <c r="AC168" s="281"/>
      <c r="AD168" s="281"/>
    </row>
    <row r="169" spans="2:30" ht="24.75" hidden="1">
      <c r="B169" s="247" t="e">
        <f>+CONCATENATE(#REF!,C169,D169,E169,F169,G169,H169,I169)</f>
        <v>#REF!</v>
      </c>
      <c r="C169" s="284">
        <v>3</v>
      </c>
      <c r="D169" s="284">
        <v>5</v>
      </c>
      <c r="E169" s="325">
        <v>5000</v>
      </c>
      <c r="F169" s="325">
        <v>5200</v>
      </c>
      <c r="G169" s="325">
        <v>521</v>
      </c>
      <c r="H169" s="285">
        <v>1</v>
      </c>
      <c r="I169" s="285">
        <v>2</v>
      </c>
      <c r="J169" s="307" t="s">
        <v>197</v>
      </c>
      <c r="K169" s="287">
        <f>+MEX!N207</f>
        <v>0</v>
      </c>
      <c r="L169" s="287">
        <f>+MEX!O207</f>
        <v>0</v>
      </c>
      <c r="M169" s="287">
        <f>+MEX!P207</f>
        <v>0</v>
      </c>
      <c r="N169" s="308" t="str">
        <f>+MEX!Q207</f>
        <v>Pieza</v>
      </c>
      <c r="O169" s="289">
        <f>+MEX!R207</f>
        <v>0</v>
      </c>
      <c r="P169" s="289">
        <f>+MEX!S207</f>
        <v>0</v>
      </c>
      <c r="Q169" s="287">
        <f>+MEX!AD207</f>
        <v>0</v>
      </c>
      <c r="R169" s="287">
        <f>+MEX!AG207</f>
        <v>0</v>
      </c>
      <c r="S169" s="287">
        <f>+MEX!AJ207</f>
        <v>0</v>
      </c>
      <c r="T169" s="287">
        <f>+MEX!AM207</f>
        <v>0</v>
      </c>
      <c r="U169" s="287">
        <f>+MEX!AP207</f>
        <v>0</v>
      </c>
      <c r="V169" s="287">
        <f>+MEX!AS207</f>
        <v>0</v>
      </c>
      <c r="W169" s="287">
        <f>+MEX!AT207</f>
        <v>0</v>
      </c>
      <c r="X169" s="287">
        <f>+MEX!AU207</f>
        <v>0</v>
      </c>
      <c r="Y169" s="287">
        <f>+MEX!AV207</f>
        <v>0</v>
      </c>
      <c r="Z169" s="287">
        <f>+MEX!AW207</f>
        <v>0</v>
      </c>
      <c r="AA169" s="287">
        <f>+MEX!AX207</f>
        <v>0</v>
      </c>
      <c r="AB169" s="287">
        <f>+MEX!AY207</f>
        <v>0</v>
      </c>
      <c r="AC169" s="287">
        <f>+MEX!AZ207</f>
        <v>0</v>
      </c>
      <c r="AD169" s="287">
        <f>+MEX!BA207</f>
        <v>0</v>
      </c>
    </row>
    <row r="170" spans="2:30" ht="24.75" hidden="1">
      <c r="B170" s="247" t="e">
        <f>+CONCATENATE(#REF!,C170,D170,E170,F170,G170,H170,I170)</f>
        <v>#REF!</v>
      </c>
      <c r="C170" s="284">
        <v>3</v>
      </c>
      <c r="D170" s="284">
        <v>5</v>
      </c>
      <c r="E170" s="325">
        <v>5000</v>
      </c>
      <c r="F170" s="325">
        <v>5200</v>
      </c>
      <c r="G170" s="325">
        <v>521</v>
      </c>
      <c r="H170" s="285">
        <v>2</v>
      </c>
      <c r="I170" s="285">
        <v>2</v>
      </c>
      <c r="J170" s="307" t="s">
        <v>198</v>
      </c>
      <c r="K170" s="287">
        <f>+MEX!N208</f>
        <v>0</v>
      </c>
      <c r="L170" s="287">
        <f>+MEX!O208</f>
        <v>0</v>
      </c>
      <c r="M170" s="287">
        <f>+MEX!P208</f>
        <v>0</v>
      </c>
      <c r="N170" s="308" t="str">
        <f>+MEX!Q208</f>
        <v>Kit</v>
      </c>
      <c r="O170" s="289">
        <f>+MEX!R208</f>
        <v>0</v>
      </c>
      <c r="P170" s="289">
        <f>+MEX!S208</f>
        <v>0</v>
      </c>
      <c r="Q170" s="287">
        <f>+MEX!AD208</f>
        <v>0</v>
      </c>
      <c r="R170" s="287">
        <f>+MEX!AG208</f>
        <v>0</v>
      </c>
      <c r="S170" s="287">
        <f>+MEX!AJ208</f>
        <v>0</v>
      </c>
      <c r="T170" s="287">
        <f>+MEX!AM208</f>
        <v>0</v>
      </c>
      <c r="U170" s="287">
        <f>+MEX!AP208</f>
        <v>0</v>
      </c>
      <c r="V170" s="287">
        <f>+MEX!AS208</f>
        <v>0</v>
      </c>
      <c r="W170" s="287">
        <f>+MEX!AT208</f>
        <v>0</v>
      </c>
      <c r="X170" s="287">
        <f>+MEX!AU208</f>
        <v>0</v>
      </c>
      <c r="Y170" s="287">
        <f>+MEX!AV208</f>
        <v>0</v>
      </c>
      <c r="Z170" s="287">
        <f>+MEX!AW208</f>
        <v>0</v>
      </c>
      <c r="AA170" s="287">
        <f>+MEX!AX208</f>
        <v>0</v>
      </c>
      <c r="AB170" s="287">
        <f>+MEX!AY208</f>
        <v>0</v>
      </c>
      <c r="AC170" s="287">
        <f>+MEX!AZ208</f>
        <v>0</v>
      </c>
      <c r="AD170" s="287">
        <f>+MEX!BA208</f>
        <v>0</v>
      </c>
    </row>
    <row r="171" spans="2:30" ht="24.75" hidden="1">
      <c r="B171" s="247" t="e">
        <f>+CONCATENATE(#REF!,C171,D171,E171,F171,G171,H171,I171)</f>
        <v>#REF!</v>
      </c>
      <c r="C171" s="284">
        <v>3</v>
      </c>
      <c r="D171" s="284">
        <v>5</v>
      </c>
      <c r="E171" s="325">
        <v>5000</v>
      </c>
      <c r="F171" s="325">
        <v>5200</v>
      </c>
      <c r="G171" s="325">
        <v>521</v>
      </c>
      <c r="H171" s="285">
        <v>3</v>
      </c>
      <c r="I171" s="285">
        <v>2</v>
      </c>
      <c r="J171" s="307" t="s">
        <v>199</v>
      </c>
      <c r="K171" s="287">
        <f>+MEX!N209</f>
        <v>0</v>
      </c>
      <c r="L171" s="287">
        <f>+MEX!O209</f>
        <v>0</v>
      </c>
      <c r="M171" s="287">
        <f>+MEX!P209</f>
        <v>0</v>
      </c>
      <c r="N171" s="308" t="str">
        <f>+MEX!Q209</f>
        <v>Pieza</v>
      </c>
      <c r="O171" s="289">
        <f>+MEX!R209</f>
        <v>0</v>
      </c>
      <c r="P171" s="289">
        <f>+MEX!S209</f>
        <v>0</v>
      </c>
      <c r="Q171" s="287">
        <f>+MEX!AD209</f>
        <v>0</v>
      </c>
      <c r="R171" s="287">
        <f>+MEX!AG209</f>
        <v>0</v>
      </c>
      <c r="S171" s="287">
        <f>+MEX!AJ209</f>
        <v>0</v>
      </c>
      <c r="T171" s="287">
        <f>+MEX!AM209</f>
        <v>0</v>
      </c>
      <c r="U171" s="287">
        <f>+MEX!AP209</f>
        <v>0</v>
      </c>
      <c r="V171" s="287">
        <f>+MEX!AS209</f>
        <v>0</v>
      </c>
      <c r="W171" s="287">
        <f>+MEX!AT209</f>
        <v>0</v>
      </c>
      <c r="X171" s="287">
        <f>+MEX!AU209</f>
        <v>0</v>
      </c>
      <c r="Y171" s="287">
        <f>+MEX!AV209</f>
        <v>0</v>
      </c>
      <c r="Z171" s="287">
        <f>+MEX!AW209</f>
        <v>0</v>
      </c>
      <c r="AA171" s="287">
        <f>+MEX!AX209</f>
        <v>0</v>
      </c>
      <c r="AB171" s="287">
        <f>+MEX!AY209</f>
        <v>0</v>
      </c>
      <c r="AC171" s="287">
        <f>+MEX!AZ209</f>
        <v>0</v>
      </c>
      <c r="AD171" s="287">
        <f>+MEX!BA209</f>
        <v>0</v>
      </c>
    </row>
    <row r="172" spans="2:30" ht="24.75" hidden="1">
      <c r="B172" s="247" t="e">
        <f>+CONCATENATE(#REF!,C172,D172,E172,F172,G172,H172,I172)</f>
        <v>#REF!</v>
      </c>
      <c r="C172" s="302">
        <v>3</v>
      </c>
      <c r="D172" s="302">
        <v>5</v>
      </c>
      <c r="E172" s="302">
        <v>5000</v>
      </c>
      <c r="F172" s="302">
        <v>5200</v>
      </c>
      <c r="G172" s="302">
        <v>523</v>
      </c>
      <c r="H172" s="302"/>
      <c r="I172" s="302">
        <v>2</v>
      </c>
      <c r="J172" s="280" t="s">
        <v>135</v>
      </c>
      <c r="K172" s="281">
        <f>+MEX!N210</f>
        <v>0</v>
      </c>
      <c r="L172" s="281">
        <f>+MEX!O210</f>
        <v>0</v>
      </c>
      <c r="M172" s="281">
        <f>+MEX!P210</f>
        <v>0</v>
      </c>
      <c r="N172" s="282"/>
      <c r="O172" s="283"/>
      <c r="P172" s="283"/>
      <c r="Q172" s="281">
        <f>+MEX!AD210</f>
        <v>0</v>
      </c>
      <c r="R172" s="281">
        <f>+MEX!AG210</f>
        <v>0</v>
      </c>
      <c r="S172" s="281">
        <f>+MEX!AJ210</f>
        <v>0</v>
      </c>
      <c r="T172" s="281">
        <f>+MEX!AM210</f>
        <v>0</v>
      </c>
      <c r="U172" s="281">
        <f>+MEX!AP210</f>
        <v>0</v>
      </c>
      <c r="V172" s="281">
        <f>+MEX!AS210</f>
        <v>0</v>
      </c>
      <c r="W172" s="281"/>
      <c r="X172" s="281"/>
      <c r="Y172" s="281"/>
      <c r="Z172" s="281"/>
      <c r="AA172" s="281"/>
      <c r="AB172" s="281"/>
      <c r="AC172" s="281"/>
      <c r="AD172" s="281"/>
    </row>
    <row r="173" spans="2:30" ht="24.75" hidden="1">
      <c r="B173" s="247" t="e">
        <f>+CONCATENATE(#REF!,C173,D173,E173,F173,G173,H173,I173)</f>
        <v>#REF!</v>
      </c>
      <c r="C173" s="284">
        <v>3</v>
      </c>
      <c r="D173" s="284">
        <v>5</v>
      </c>
      <c r="E173" s="325">
        <v>5000</v>
      </c>
      <c r="F173" s="325">
        <v>5200</v>
      </c>
      <c r="G173" s="325">
        <v>523</v>
      </c>
      <c r="H173" s="285">
        <v>2</v>
      </c>
      <c r="I173" s="285">
        <v>2</v>
      </c>
      <c r="J173" s="307" t="s">
        <v>200</v>
      </c>
      <c r="K173" s="287">
        <f>+MEX!N211</f>
        <v>0</v>
      </c>
      <c r="L173" s="287">
        <f>+MEX!O211</f>
        <v>0</v>
      </c>
      <c r="M173" s="287">
        <f>+MEX!P211</f>
        <v>0</v>
      </c>
      <c r="N173" s="308" t="str">
        <f>+MEX!Q211</f>
        <v>Kit</v>
      </c>
      <c r="O173" s="289">
        <f>+MEX!R211</f>
        <v>0</v>
      </c>
      <c r="P173" s="289">
        <f>+MEX!S211</f>
        <v>0</v>
      </c>
      <c r="Q173" s="287">
        <f>+MEX!AD211</f>
        <v>0</v>
      </c>
      <c r="R173" s="287">
        <f>+MEX!AG211</f>
        <v>0</v>
      </c>
      <c r="S173" s="287">
        <f>+MEX!AJ211</f>
        <v>0</v>
      </c>
      <c r="T173" s="287">
        <f>+MEX!AM211</f>
        <v>0</v>
      </c>
      <c r="U173" s="287">
        <f>+MEX!AP211</f>
        <v>0</v>
      </c>
      <c r="V173" s="287">
        <f>+MEX!AS211</f>
        <v>0</v>
      </c>
      <c r="W173" s="287">
        <f>+MEX!AT211</f>
        <v>0</v>
      </c>
      <c r="X173" s="287">
        <f>+MEX!AU211</f>
        <v>0</v>
      </c>
      <c r="Y173" s="287">
        <f>+MEX!AV211</f>
        <v>0</v>
      </c>
      <c r="Z173" s="287">
        <f>+MEX!AW211</f>
        <v>0</v>
      </c>
      <c r="AA173" s="287">
        <f>+MEX!AX211</f>
        <v>0</v>
      </c>
      <c r="AB173" s="287">
        <f>+MEX!AY211</f>
        <v>0</v>
      </c>
      <c r="AC173" s="287">
        <f>+MEX!AZ211</f>
        <v>0</v>
      </c>
      <c r="AD173" s="287">
        <f>+MEX!BA211</f>
        <v>0</v>
      </c>
    </row>
    <row r="174" spans="2:30" ht="24.75" hidden="1">
      <c r="B174" s="247" t="e">
        <f>+CONCATENATE(#REF!,C174,D174,E174,F174,G174,H174,I174)</f>
        <v>#REF!</v>
      </c>
      <c r="C174" s="284">
        <v>3</v>
      </c>
      <c r="D174" s="284">
        <v>5</v>
      </c>
      <c r="E174" s="325">
        <v>5000</v>
      </c>
      <c r="F174" s="325">
        <v>5200</v>
      </c>
      <c r="G174" s="325">
        <v>523</v>
      </c>
      <c r="H174" s="285">
        <v>6</v>
      </c>
      <c r="I174" s="285">
        <v>2</v>
      </c>
      <c r="J174" s="307" t="s">
        <v>201</v>
      </c>
      <c r="K174" s="287">
        <f>+MEX!N212</f>
        <v>0</v>
      </c>
      <c r="L174" s="287">
        <f>+MEX!O212</f>
        <v>0</v>
      </c>
      <c r="M174" s="287">
        <f>+MEX!P212</f>
        <v>0</v>
      </c>
      <c r="N174" s="308" t="str">
        <f>+MEX!Q212</f>
        <v>Pieza</v>
      </c>
      <c r="O174" s="289">
        <f>+MEX!R212</f>
        <v>0</v>
      </c>
      <c r="P174" s="289">
        <f>+MEX!S212</f>
        <v>0</v>
      </c>
      <c r="Q174" s="287">
        <f>+MEX!AD212</f>
        <v>0</v>
      </c>
      <c r="R174" s="287">
        <f>+MEX!AG212</f>
        <v>0</v>
      </c>
      <c r="S174" s="287">
        <f>+MEX!AJ212</f>
        <v>0</v>
      </c>
      <c r="T174" s="287">
        <f>+MEX!AM212</f>
        <v>0</v>
      </c>
      <c r="U174" s="287">
        <f>+MEX!AP212</f>
        <v>0</v>
      </c>
      <c r="V174" s="287">
        <f>+MEX!AS212</f>
        <v>0</v>
      </c>
      <c r="W174" s="287">
        <f>+MEX!AT212</f>
        <v>0</v>
      </c>
      <c r="X174" s="287">
        <f>+MEX!AU212</f>
        <v>0</v>
      </c>
      <c r="Y174" s="287">
        <f>+MEX!AV212</f>
        <v>0</v>
      </c>
      <c r="Z174" s="287">
        <f>+MEX!AW212</f>
        <v>0</v>
      </c>
      <c r="AA174" s="287">
        <f>+MEX!AX212</f>
        <v>0</v>
      </c>
      <c r="AB174" s="287">
        <f>+MEX!AY212</f>
        <v>0</v>
      </c>
      <c r="AC174" s="287">
        <f>+MEX!AZ212</f>
        <v>0</v>
      </c>
      <c r="AD174" s="287">
        <f>+MEX!BA212</f>
        <v>0</v>
      </c>
    </row>
    <row r="175" spans="2:30" ht="24.75" hidden="1">
      <c r="B175" s="247" t="e">
        <f>+CONCATENATE(#REF!,C175,D175,E175,F175,G175,H175,I175)</f>
        <v>#REF!</v>
      </c>
      <c r="C175" s="284">
        <v>3</v>
      </c>
      <c r="D175" s="284">
        <v>5</v>
      </c>
      <c r="E175" s="325">
        <v>5000</v>
      </c>
      <c r="F175" s="325">
        <v>5200</v>
      </c>
      <c r="G175" s="325">
        <v>523</v>
      </c>
      <c r="H175" s="285">
        <v>7</v>
      </c>
      <c r="I175" s="285">
        <v>2</v>
      </c>
      <c r="J175" s="307" t="s">
        <v>202</v>
      </c>
      <c r="K175" s="287">
        <f>+MEX!N213</f>
        <v>0</v>
      </c>
      <c r="L175" s="287">
        <f>+MEX!O213</f>
        <v>0</v>
      </c>
      <c r="M175" s="287">
        <f>+MEX!P213</f>
        <v>0</v>
      </c>
      <c r="N175" s="308" t="str">
        <f>+MEX!Q213</f>
        <v>Pieza</v>
      </c>
      <c r="O175" s="289">
        <f>+MEX!R213</f>
        <v>0</v>
      </c>
      <c r="P175" s="289">
        <f>+MEX!S213</f>
        <v>0</v>
      </c>
      <c r="Q175" s="287">
        <f>+MEX!AD213</f>
        <v>0</v>
      </c>
      <c r="R175" s="287">
        <f>+MEX!AG213</f>
        <v>0</v>
      </c>
      <c r="S175" s="287">
        <f>+MEX!AJ213</f>
        <v>0</v>
      </c>
      <c r="T175" s="287">
        <f>+MEX!AM213</f>
        <v>0</v>
      </c>
      <c r="U175" s="287">
        <f>+MEX!AP213</f>
        <v>0</v>
      </c>
      <c r="V175" s="287">
        <f>+MEX!AS213</f>
        <v>0</v>
      </c>
      <c r="W175" s="287">
        <f>+MEX!AT213</f>
        <v>0</v>
      </c>
      <c r="X175" s="287">
        <f>+MEX!AU213</f>
        <v>0</v>
      </c>
      <c r="Y175" s="287">
        <f>+MEX!AV213</f>
        <v>0</v>
      </c>
      <c r="Z175" s="287">
        <f>+MEX!AW213</f>
        <v>0</v>
      </c>
      <c r="AA175" s="287">
        <f>+MEX!AX213</f>
        <v>0</v>
      </c>
      <c r="AB175" s="287">
        <f>+MEX!AY213</f>
        <v>0</v>
      </c>
      <c r="AC175" s="287">
        <f>+MEX!AZ213</f>
        <v>0</v>
      </c>
      <c r="AD175" s="287">
        <f>+MEX!BA213</f>
        <v>0</v>
      </c>
    </row>
    <row r="176" spans="2:30" ht="24.75" hidden="1">
      <c r="B176" s="247" t="e">
        <f>+CONCATENATE(#REF!,C176,D176,E176,F176,G176,H176,I176)</f>
        <v>#REF!</v>
      </c>
      <c r="C176" s="299">
        <v>3</v>
      </c>
      <c r="D176" s="299">
        <v>5</v>
      </c>
      <c r="E176" s="299">
        <v>5000</v>
      </c>
      <c r="F176" s="299">
        <v>5300</v>
      </c>
      <c r="G176" s="299"/>
      <c r="H176" s="299"/>
      <c r="I176" s="299">
        <v>2</v>
      </c>
      <c r="J176" s="274" t="s">
        <v>203</v>
      </c>
      <c r="K176" s="275">
        <f>+MEX!N214</f>
        <v>0</v>
      </c>
      <c r="L176" s="275">
        <f>+MEX!O214</f>
        <v>0</v>
      </c>
      <c r="M176" s="275">
        <f>+MEX!P214</f>
        <v>0</v>
      </c>
      <c r="N176" s="276"/>
      <c r="O176" s="277"/>
      <c r="P176" s="277"/>
      <c r="Q176" s="275">
        <f>+MEX!AD214</f>
        <v>0</v>
      </c>
      <c r="R176" s="275">
        <f>+MEX!AG214</f>
        <v>0</v>
      </c>
      <c r="S176" s="275">
        <f>+MEX!AJ214</f>
        <v>0</v>
      </c>
      <c r="T176" s="275">
        <f>+MEX!AM214</f>
        <v>0</v>
      </c>
      <c r="U176" s="275">
        <f>+MEX!AP214</f>
        <v>0</v>
      </c>
      <c r="V176" s="275">
        <f>+MEX!AS214</f>
        <v>0</v>
      </c>
      <c r="W176" s="275"/>
      <c r="X176" s="275"/>
      <c r="Y176" s="275"/>
      <c r="Z176" s="275"/>
      <c r="AA176" s="275"/>
      <c r="AB176" s="275"/>
      <c r="AC176" s="275"/>
      <c r="AD176" s="275"/>
    </row>
    <row r="177" spans="2:30" ht="24.75" hidden="1">
      <c r="B177" s="247" t="e">
        <f>+CONCATENATE(#REF!,C177,D177,E177,F177,G177,H177,I177)</f>
        <v>#REF!</v>
      </c>
      <c r="C177" s="302">
        <v>3</v>
      </c>
      <c r="D177" s="302">
        <v>5</v>
      </c>
      <c r="E177" s="302">
        <v>5000</v>
      </c>
      <c r="F177" s="302">
        <v>5300</v>
      </c>
      <c r="G177" s="302">
        <v>531</v>
      </c>
      <c r="H177" s="302"/>
      <c r="I177" s="302">
        <v>2</v>
      </c>
      <c r="J177" s="280" t="s">
        <v>204</v>
      </c>
      <c r="K177" s="281">
        <f>+MEX!N215</f>
        <v>0</v>
      </c>
      <c r="L177" s="281">
        <f>+MEX!O215</f>
        <v>0</v>
      </c>
      <c r="M177" s="281">
        <f>+MEX!P215</f>
        <v>0</v>
      </c>
      <c r="N177" s="282"/>
      <c r="O177" s="283"/>
      <c r="P177" s="283"/>
      <c r="Q177" s="281">
        <f>+MEX!AD215</f>
        <v>0</v>
      </c>
      <c r="R177" s="281">
        <f>+MEX!AG215</f>
        <v>0</v>
      </c>
      <c r="S177" s="281">
        <f>+MEX!AJ215</f>
        <v>0</v>
      </c>
      <c r="T177" s="281">
        <f>+MEX!AM215</f>
        <v>0</v>
      </c>
      <c r="U177" s="281">
        <f>+MEX!AP215</f>
        <v>0</v>
      </c>
      <c r="V177" s="281">
        <f>+MEX!AS215</f>
        <v>0</v>
      </c>
      <c r="W177" s="281"/>
      <c r="X177" s="281"/>
      <c r="Y177" s="281"/>
      <c r="Z177" s="281"/>
      <c r="AA177" s="281"/>
      <c r="AB177" s="281"/>
      <c r="AC177" s="281"/>
      <c r="AD177" s="281"/>
    </row>
    <row r="178" spans="2:30" ht="46.5" hidden="1">
      <c r="B178" s="247" t="e">
        <f>+CONCATENATE(#REF!,C178,D178,E178,F178,G178,H178,I178)</f>
        <v>#REF!</v>
      </c>
      <c r="C178" s="284">
        <v>3</v>
      </c>
      <c r="D178" s="284">
        <v>5</v>
      </c>
      <c r="E178" s="325">
        <v>5000</v>
      </c>
      <c r="F178" s="325">
        <v>5300</v>
      </c>
      <c r="G178" s="325">
        <v>531</v>
      </c>
      <c r="H178" s="285">
        <v>1</v>
      </c>
      <c r="I178" s="285">
        <v>2</v>
      </c>
      <c r="J178" s="307" t="s">
        <v>205</v>
      </c>
      <c r="K178" s="287">
        <f>+MEX!N216</f>
        <v>0</v>
      </c>
      <c r="L178" s="287">
        <f>+MEX!O216</f>
        <v>0</v>
      </c>
      <c r="M178" s="287">
        <f>+MEX!P216</f>
        <v>0</v>
      </c>
      <c r="N178" s="308" t="str">
        <f>+MEX!Q216</f>
        <v>Equipo/ Pieza</v>
      </c>
      <c r="O178" s="289">
        <f>+MEX!R216</f>
        <v>0</v>
      </c>
      <c r="P178" s="289">
        <f>+MEX!S216</f>
        <v>0</v>
      </c>
      <c r="Q178" s="287">
        <f>+MEX!AD216</f>
        <v>0</v>
      </c>
      <c r="R178" s="287">
        <f>+MEX!AG216</f>
        <v>0</v>
      </c>
      <c r="S178" s="287">
        <f>+MEX!AJ216</f>
        <v>0</v>
      </c>
      <c r="T178" s="287">
        <f>+MEX!AM216</f>
        <v>0</v>
      </c>
      <c r="U178" s="287">
        <f>+MEX!AP216</f>
        <v>0</v>
      </c>
      <c r="V178" s="287">
        <f>+MEX!AS216</f>
        <v>0</v>
      </c>
      <c r="W178" s="287">
        <f>+MEX!AT216</f>
        <v>0</v>
      </c>
      <c r="X178" s="287">
        <f>+MEX!AU216</f>
        <v>0</v>
      </c>
      <c r="Y178" s="287">
        <f>+MEX!AV216</f>
        <v>0</v>
      </c>
      <c r="Z178" s="287">
        <f>+MEX!AW216</f>
        <v>0</v>
      </c>
      <c r="AA178" s="287">
        <f>+MEX!AX216</f>
        <v>0</v>
      </c>
      <c r="AB178" s="287">
        <f>+MEX!AY216</f>
        <v>0</v>
      </c>
      <c r="AC178" s="287">
        <f>+MEX!AZ216</f>
        <v>0</v>
      </c>
      <c r="AD178" s="287">
        <f>+MEX!BA216</f>
        <v>0</v>
      </c>
    </row>
    <row r="179" spans="2:30" ht="46.5" hidden="1">
      <c r="B179" s="247" t="e">
        <f>+CONCATENATE(#REF!,C179,D179,E179,F179,G179,H179,I179)</f>
        <v>#REF!</v>
      </c>
      <c r="C179" s="284">
        <v>3</v>
      </c>
      <c r="D179" s="284">
        <v>5</v>
      </c>
      <c r="E179" s="325">
        <v>5000</v>
      </c>
      <c r="F179" s="325">
        <v>5300</v>
      </c>
      <c r="G179" s="325">
        <v>531</v>
      </c>
      <c r="H179" s="285">
        <v>3</v>
      </c>
      <c r="I179" s="285">
        <v>2</v>
      </c>
      <c r="J179" s="307" t="s">
        <v>207</v>
      </c>
      <c r="K179" s="287">
        <f>+MEX!N217</f>
        <v>0</v>
      </c>
      <c r="L179" s="287">
        <f>+MEX!O217</f>
        <v>0</v>
      </c>
      <c r="M179" s="287">
        <f>+MEX!P217</f>
        <v>0</v>
      </c>
      <c r="N179" s="308" t="str">
        <f>+MEX!Q217</f>
        <v>Equipo/ Pieza</v>
      </c>
      <c r="O179" s="289">
        <f>+MEX!R217</f>
        <v>0</v>
      </c>
      <c r="P179" s="289">
        <f>+MEX!S217</f>
        <v>0</v>
      </c>
      <c r="Q179" s="287">
        <f>+MEX!AD217</f>
        <v>0</v>
      </c>
      <c r="R179" s="287">
        <f>+MEX!AG217</f>
        <v>0</v>
      </c>
      <c r="S179" s="287">
        <f>+MEX!AJ217</f>
        <v>0</v>
      </c>
      <c r="T179" s="287">
        <f>+MEX!AM217</f>
        <v>0</v>
      </c>
      <c r="U179" s="287">
        <f>+MEX!AP217</f>
        <v>0</v>
      </c>
      <c r="V179" s="287">
        <f>+MEX!AS217</f>
        <v>0</v>
      </c>
      <c r="W179" s="287">
        <f>+MEX!AT217</f>
        <v>0</v>
      </c>
      <c r="X179" s="287">
        <f>+MEX!AU217</f>
        <v>0</v>
      </c>
      <c r="Y179" s="287">
        <f>+MEX!AV217</f>
        <v>0</v>
      </c>
      <c r="Z179" s="287">
        <f>+MEX!AW217</f>
        <v>0</v>
      </c>
      <c r="AA179" s="287">
        <f>+MEX!AX217</f>
        <v>0</v>
      </c>
      <c r="AB179" s="287">
        <f>+MEX!AY217</f>
        <v>0</v>
      </c>
      <c r="AC179" s="287">
        <f>+MEX!AZ217</f>
        <v>0</v>
      </c>
      <c r="AD179" s="287">
        <f>+MEX!BA217</f>
        <v>0</v>
      </c>
    </row>
    <row r="180" spans="2:30" ht="46.5" hidden="1">
      <c r="B180" s="247" t="e">
        <f>+CONCATENATE(#REF!,C180,D180,E180,F180,G180,H180,I180)</f>
        <v>#REF!</v>
      </c>
      <c r="C180" s="284">
        <v>3</v>
      </c>
      <c r="D180" s="284">
        <v>5</v>
      </c>
      <c r="E180" s="325">
        <v>5000</v>
      </c>
      <c r="F180" s="325">
        <v>5300</v>
      </c>
      <c r="G180" s="325">
        <v>531</v>
      </c>
      <c r="H180" s="285">
        <v>4</v>
      </c>
      <c r="I180" s="285">
        <v>2</v>
      </c>
      <c r="J180" s="307" t="s">
        <v>208</v>
      </c>
      <c r="K180" s="287">
        <f>+MEX!N218</f>
        <v>0</v>
      </c>
      <c r="L180" s="287">
        <f>+MEX!O218</f>
        <v>0</v>
      </c>
      <c r="M180" s="287">
        <f>+MEX!P218</f>
        <v>0</v>
      </c>
      <c r="N180" s="308" t="str">
        <f>+MEX!Q218</f>
        <v>Equipo/ Pieza</v>
      </c>
      <c r="O180" s="289">
        <f>+MEX!R218</f>
        <v>0</v>
      </c>
      <c r="P180" s="289">
        <f>+MEX!S218</f>
        <v>0</v>
      </c>
      <c r="Q180" s="287">
        <f>+MEX!AD218</f>
        <v>0</v>
      </c>
      <c r="R180" s="287">
        <f>+MEX!AG218</f>
        <v>0</v>
      </c>
      <c r="S180" s="287">
        <f>+MEX!AJ218</f>
        <v>0</v>
      </c>
      <c r="T180" s="287">
        <f>+MEX!AM218</f>
        <v>0</v>
      </c>
      <c r="U180" s="287">
        <f>+MEX!AP218</f>
        <v>0</v>
      </c>
      <c r="V180" s="287">
        <f>+MEX!AS218</f>
        <v>0</v>
      </c>
      <c r="W180" s="287">
        <f>+MEX!AT218</f>
        <v>0</v>
      </c>
      <c r="X180" s="287">
        <f>+MEX!AU218</f>
        <v>0</v>
      </c>
      <c r="Y180" s="287">
        <f>+MEX!AV218</f>
        <v>0</v>
      </c>
      <c r="Z180" s="287">
        <f>+MEX!AW218</f>
        <v>0</v>
      </c>
      <c r="AA180" s="287">
        <f>+MEX!AX218</f>
        <v>0</v>
      </c>
      <c r="AB180" s="287">
        <f>+MEX!AY218</f>
        <v>0</v>
      </c>
      <c r="AC180" s="287">
        <f>+MEX!AZ218</f>
        <v>0</v>
      </c>
      <c r="AD180" s="287">
        <f>+MEX!BA218</f>
        <v>0</v>
      </c>
    </row>
    <row r="181" spans="2:30" ht="46.5" hidden="1">
      <c r="B181" s="247" t="e">
        <f>+CONCATENATE(#REF!,C181,D181,E181,F181,G181,H181,I181)</f>
        <v>#REF!</v>
      </c>
      <c r="C181" s="284">
        <v>3</v>
      </c>
      <c r="D181" s="284">
        <v>5</v>
      </c>
      <c r="E181" s="325">
        <v>5000</v>
      </c>
      <c r="F181" s="325">
        <v>5300</v>
      </c>
      <c r="G181" s="325">
        <v>531</v>
      </c>
      <c r="H181" s="285">
        <v>6</v>
      </c>
      <c r="I181" s="285">
        <v>2</v>
      </c>
      <c r="J181" s="307" t="s">
        <v>209</v>
      </c>
      <c r="K181" s="287">
        <f>+MEX!N219</f>
        <v>0</v>
      </c>
      <c r="L181" s="287">
        <f>+MEX!O219</f>
        <v>0</v>
      </c>
      <c r="M181" s="287">
        <f>+MEX!P219</f>
        <v>0</v>
      </c>
      <c r="N181" s="308" t="str">
        <f>+MEX!Q219</f>
        <v>Equipo/ Pieza</v>
      </c>
      <c r="O181" s="289">
        <f>+MEX!R219</f>
        <v>0</v>
      </c>
      <c r="P181" s="289">
        <f>+MEX!S219</f>
        <v>0</v>
      </c>
      <c r="Q181" s="287">
        <f>+MEX!AD219</f>
        <v>0</v>
      </c>
      <c r="R181" s="287">
        <f>+MEX!AG219</f>
        <v>0</v>
      </c>
      <c r="S181" s="287">
        <f>+MEX!AJ219</f>
        <v>0</v>
      </c>
      <c r="T181" s="287">
        <f>+MEX!AM219</f>
        <v>0</v>
      </c>
      <c r="U181" s="287">
        <f>+MEX!AP219</f>
        <v>0</v>
      </c>
      <c r="V181" s="287">
        <f>+MEX!AS219</f>
        <v>0</v>
      </c>
      <c r="W181" s="287">
        <f>+MEX!AT219</f>
        <v>0</v>
      </c>
      <c r="X181" s="287">
        <f>+MEX!AU219</f>
        <v>0</v>
      </c>
      <c r="Y181" s="287">
        <f>+MEX!AV219</f>
        <v>0</v>
      </c>
      <c r="Z181" s="287">
        <f>+MEX!AW219</f>
        <v>0</v>
      </c>
      <c r="AA181" s="287">
        <f>+MEX!AX219</f>
        <v>0</v>
      </c>
      <c r="AB181" s="287">
        <f>+MEX!AY219</f>
        <v>0</v>
      </c>
      <c r="AC181" s="287">
        <f>+MEX!AZ219</f>
        <v>0</v>
      </c>
      <c r="AD181" s="287">
        <f>+MEX!BA219</f>
        <v>0</v>
      </c>
    </row>
    <row r="182" spans="2:30" ht="46.5" hidden="1">
      <c r="B182" s="247" t="e">
        <f>+CONCATENATE(#REF!,C182,D182,E182,F182,G182,H182,I182)</f>
        <v>#REF!</v>
      </c>
      <c r="C182" s="284">
        <v>3</v>
      </c>
      <c r="D182" s="284">
        <v>5</v>
      </c>
      <c r="E182" s="325">
        <v>5000</v>
      </c>
      <c r="F182" s="325">
        <v>5300</v>
      </c>
      <c r="G182" s="325">
        <v>531</v>
      </c>
      <c r="H182" s="285">
        <v>8</v>
      </c>
      <c r="I182" s="285">
        <v>2</v>
      </c>
      <c r="J182" s="307" t="s">
        <v>210</v>
      </c>
      <c r="K182" s="287">
        <f>+MEX!N220</f>
        <v>0</v>
      </c>
      <c r="L182" s="287">
        <f>+MEX!O220</f>
        <v>0</v>
      </c>
      <c r="M182" s="287">
        <f>+MEX!P220</f>
        <v>0</v>
      </c>
      <c r="N182" s="308" t="str">
        <f>+MEX!Q220</f>
        <v>Equipo/ Pieza</v>
      </c>
      <c r="O182" s="289">
        <f>+MEX!R220</f>
        <v>0</v>
      </c>
      <c r="P182" s="289">
        <f>+MEX!S220</f>
        <v>0</v>
      </c>
      <c r="Q182" s="287">
        <f>+MEX!AD220</f>
        <v>0</v>
      </c>
      <c r="R182" s="287">
        <f>+MEX!AG220</f>
        <v>0</v>
      </c>
      <c r="S182" s="287">
        <f>+MEX!AJ220</f>
        <v>0</v>
      </c>
      <c r="T182" s="287">
        <f>+MEX!AM220</f>
        <v>0</v>
      </c>
      <c r="U182" s="287">
        <f>+MEX!AP220</f>
        <v>0</v>
      </c>
      <c r="V182" s="287">
        <f>+MEX!AS220</f>
        <v>0</v>
      </c>
      <c r="W182" s="287">
        <f>+MEX!AT220</f>
        <v>0</v>
      </c>
      <c r="X182" s="287">
        <f>+MEX!AU220</f>
        <v>0</v>
      </c>
      <c r="Y182" s="287">
        <f>+MEX!AV220</f>
        <v>0</v>
      </c>
      <c r="Z182" s="287">
        <f>+MEX!AW220</f>
        <v>0</v>
      </c>
      <c r="AA182" s="287">
        <f>+MEX!AX220</f>
        <v>0</v>
      </c>
      <c r="AB182" s="287">
        <f>+MEX!AY220</f>
        <v>0</v>
      </c>
      <c r="AC182" s="287">
        <f>+MEX!AZ220</f>
        <v>0</v>
      </c>
      <c r="AD182" s="287">
        <f>+MEX!BA220</f>
        <v>0</v>
      </c>
    </row>
    <row r="183" spans="2:30" ht="24.75" hidden="1">
      <c r="B183" s="247" t="e">
        <f>+CONCATENATE(#REF!,C183,D183,E183,F183,G183,H183,I183)</f>
        <v>#REF!</v>
      </c>
      <c r="C183" s="299">
        <v>3</v>
      </c>
      <c r="D183" s="299">
        <v>5</v>
      </c>
      <c r="E183" s="299">
        <v>5000</v>
      </c>
      <c r="F183" s="299">
        <v>5500</v>
      </c>
      <c r="G183" s="299"/>
      <c r="H183" s="299"/>
      <c r="I183" s="299">
        <v>2</v>
      </c>
      <c r="J183" s="274" t="s">
        <v>151</v>
      </c>
      <c r="K183" s="275">
        <f>+MEX!N221</f>
        <v>0</v>
      </c>
      <c r="L183" s="275">
        <f>+MEX!O221</f>
        <v>0</v>
      </c>
      <c r="M183" s="275">
        <f>+MEX!P221</f>
        <v>0</v>
      </c>
      <c r="N183" s="276"/>
      <c r="O183" s="277"/>
      <c r="P183" s="277"/>
      <c r="Q183" s="275">
        <f>+MEX!AD221</f>
        <v>0</v>
      </c>
      <c r="R183" s="275">
        <f>+MEX!AG221</f>
        <v>0</v>
      </c>
      <c r="S183" s="275">
        <f>+MEX!AJ221</f>
        <v>0</v>
      </c>
      <c r="T183" s="275">
        <f>+MEX!AM221</f>
        <v>0</v>
      </c>
      <c r="U183" s="275">
        <f>+MEX!AP221</f>
        <v>0</v>
      </c>
      <c r="V183" s="275">
        <f>+MEX!AS221</f>
        <v>0</v>
      </c>
      <c r="W183" s="275"/>
      <c r="X183" s="275"/>
      <c r="Y183" s="275"/>
      <c r="Z183" s="275"/>
      <c r="AA183" s="275"/>
      <c r="AB183" s="275"/>
      <c r="AC183" s="275"/>
      <c r="AD183" s="275"/>
    </row>
    <row r="184" spans="2:30" ht="24.75" hidden="1">
      <c r="B184" s="247" t="e">
        <f>+CONCATENATE(#REF!,C184,D184,E184,F184,G184,H184,I184)</f>
        <v>#REF!</v>
      </c>
      <c r="C184" s="302">
        <v>3</v>
      </c>
      <c r="D184" s="302">
        <v>5</v>
      </c>
      <c r="E184" s="302">
        <v>5000</v>
      </c>
      <c r="F184" s="302">
        <v>5500</v>
      </c>
      <c r="G184" s="302">
        <v>551</v>
      </c>
      <c r="H184" s="302"/>
      <c r="I184" s="302">
        <v>2</v>
      </c>
      <c r="J184" s="280" t="s">
        <v>152</v>
      </c>
      <c r="K184" s="281">
        <f>+MEX!N222</f>
        <v>0</v>
      </c>
      <c r="L184" s="281">
        <f>+MEX!O222</f>
        <v>0</v>
      </c>
      <c r="M184" s="281">
        <f>+MEX!P222</f>
        <v>0</v>
      </c>
      <c r="N184" s="282"/>
      <c r="O184" s="283"/>
      <c r="P184" s="283"/>
      <c r="Q184" s="281">
        <f>+MEX!AD222</f>
        <v>0</v>
      </c>
      <c r="R184" s="281">
        <f>+MEX!AG222</f>
        <v>0</v>
      </c>
      <c r="S184" s="281">
        <f>+MEX!AJ222</f>
        <v>0</v>
      </c>
      <c r="T184" s="281">
        <f>+MEX!AM222</f>
        <v>0</v>
      </c>
      <c r="U184" s="281">
        <f>+MEX!AP222</f>
        <v>0</v>
      </c>
      <c r="V184" s="281">
        <f>+MEX!AS222</f>
        <v>0</v>
      </c>
      <c r="W184" s="281"/>
      <c r="X184" s="281"/>
      <c r="Y184" s="281"/>
      <c r="Z184" s="281"/>
      <c r="AA184" s="281"/>
      <c r="AB184" s="281"/>
      <c r="AC184" s="281"/>
      <c r="AD184" s="281"/>
    </row>
    <row r="185" spans="2:30" ht="24.75" hidden="1">
      <c r="B185" s="247" t="e">
        <f>+CONCATENATE(#REF!,C185,D185,E185,F185,G185,H185,I185)</f>
        <v>#REF!</v>
      </c>
      <c r="C185" s="284">
        <v>3</v>
      </c>
      <c r="D185" s="284">
        <v>5</v>
      </c>
      <c r="E185" s="325">
        <v>5000</v>
      </c>
      <c r="F185" s="284">
        <v>5500</v>
      </c>
      <c r="G185" s="284">
        <v>551</v>
      </c>
      <c r="H185" s="285">
        <v>1</v>
      </c>
      <c r="I185" s="285">
        <v>2</v>
      </c>
      <c r="J185" s="307" t="s">
        <v>211</v>
      </c>
      <c r="K185" s="287">
        <f>+MEX!N223</f>
        <v>0</v>
      </c>
      <c r="L185" s="287">
        <f>+MEX!O223</f>
        <v>0</v>
      </c>
      <c r="M185" s="287">
        <f>+MEX!P223</f>
        <v>0</v>
      </c>
      <c r="N185" s="308" t="str">
        <f>+MEX!Q223</f>
        <v>Pieza</v>
      </c>
      <c r="O185" s="289">
        <f>+MEX!R223</f>
        <v>0</v>
      </c>
      <c r="P185" s="289">
        <f>+MEX!S223</f>
        <v>0</v>
      </c>
      <c r="Q185" s="287">
        <f>+MEX!AD223</f>
        <v>0</v>
      </c>
      <c r="R185" s="287">
        <f>+MEX!AG223</f>
        <v>0</v>
      </c>
      <c r="S185" s="287">
        <f>+MEX!AJ223</f>
        <v>0</v>
      </c>
      <c r="T185" s="287">
        <f>+MEX!AM223</f>
        <v>0</v>
      </c>
      <c r="U185" s="287">
        <f>+MEX!AP223</f>
        <v>0</v>
      </c>
      <c r="V185" s="287">
        <f>+MEX!AS223</f>
        <v>0</v>
      </c>
      <c r="W185" s="287">
        <f>+MEX!AT223</f>
        <v>0</v>
      </c>
      <c r="X185" s="287">
        <f>+MEX!AU223</f>
        <v>0</v>
      </c>
      <c r="Y185" s="287">
        <f>+MEX!AV223</f>
        <v>0</v>
      </c>
      <c r="Z185" s="287">
        <f>+MEX!AW223</f>
        <v>0</v>
      </c>
      <c r="AA185" s="287">
        <f>+MEX!AX223</f>
        <v>0</v>
      </c>
      <c r="AB185" s="287">
        <f>+MEX!AY223</f>
        <v>0</v>
      </c>
      <c r="AC185" s="287">
        <f>+MEX!AZ223</f>
        <v>0</v>
      </c>
      <c r="AD185" s="287">
        <f>+MEX!BA223</f>
        <v>0</v>
      </c>
    </row>
    <row r="186" spans="2:30" ht="24.75" hidden="1">
      <c r="B186" s="247" t="e">
        <f>+CONCATENATE(#REF!,C186,D186,E186,F186,G186,H186,I186)</f>
        <v>#REF!</v>
      </c>
      <c r="C186" s="284">
        <v>3</v>
      </c>
      <c r="D186" s="284">
        <v>5</v>
      </c>
      <c r="E186" s="325">
        <v>5000</v>
      </c>
      <c r="F186" s="284">
        <v>5500</v>
      </c>
      <c r="G186" s="284">
        <v>551</v>
      </c>
      <c r="H186" s="285">
        <v>2</v>
      </c>
      <c r="I186" s="285">
        <v>2</v>
      </c>
      <c r="J186" s="307" t="s">
        <v>212</v>
      </c>
      <c r="K186" s="287">
        <f>+MEX!N224</f>
        <v>0</v>
      </c>
      <c r="L186" s="287">
        <f>+MEX!O224</f>
        <v>0</v>
      </c>
      <c r="M186" s="287">
        <f>+MEX!P224</f>
        <v>0</v>
      </c>
      <c r="N186" s="308" t="str">
        <f>+MEX!Q224</f>
        <v>Pieza</v>
      </c>
      <c r="O186" s="289">
        <f>+MEX!R224</f>
        <v>0</v>
      </c>
      <c r="P186" s="289">
        <f>+MEX!S224</f>
        <v>0</v>
      </c>
      <c r="Q186" s="287">
        <f>+MEX!AD224</f>
        <v>0</v>
      </c>
      <c r="R186" s="287">
        <f>+MEX!AG224</f>
        <v>0</v>
      </c>
      <c r="S186" s="287">
        <f>+MEX!AJ224</f>
        <v>0</v>
      </c>
      <c r="T186" s="287">
        <f>+MEX!AM224</f>
        <v>0</v>
      </c>
      <c r="U186" s="287">
        <f>+MEX!AP224</f>
        <v>0</v>
      </c>
      <c r="V186" s="287">
        <f>+MEX!AS224</f>
        <v>0</v>
      </c>
      <c r="W186" s="287">
        <f>+MEX!AT224</f>
        <v>0</v>
      </c>
      <c r="X186" s="287">
        <f>+MEX!AU224</f>
        <v>0</v>
      </c>
      <c r="Y186" s="287">
        <f>+MEX!AV224</f>
        <v>0</v>
      </c>
      <c r="Z186" s="287">
        <f>+MEX!AW224</f>
        <v>0</v>
      </c>
      <c r="AA186" s="287">
        <f>+MEX!AX224</f>
        <v>0</v>
      </c>
      <c r="AB186" s="287">
        <f>+MEX!AY224</f>
        <v>0</v>
      </c>
      <c r="AC186" s="287">
        <f>+MEX!AZ224</f>
        <v>0</v>
      </c>
      <c r="AD186" s="287">
        <f>+MEX!BA224</f>
        <v>0</v>
      </c>
    </row>
    <row r="187" spans="2:30" ht="24.75" hidden="1">
      <c r="B187" s="247" t="e">
        <f>+CONCATENATE(#REF!,C187,D187,E187,F187,G187,H187,I187)</f>
        <v>#REF!</v>
      </c>
      <c r="C187" s="284">
        <v>3</v>
      </c>
      <c r="D187" s="284">
        <v>5</v>
      </c>
      <c r="E187" s="325">
        <v>5000</v>
      </c>
      <c r="F187" s="284">
        <v>5500</v>
      </c>
      <c r="G187" s="284">
        <v>551</v>
      </c>
      <c r="H187" s="285">
        <v>3</v>
      </c>
      <c r="I187" s="285">
        <v>2</v>
      </c>
      <c r="J187" s="307" t="s">
        <v>213</v>
      </c>
      <c r="K187" s="287">
        <f>+MEX!N225</f>
        <v>0</v>
      </c>
      <c r="L187" s="287">
        <f>+MEX!O225</f>
        <v>0</v>
      </c>
      <c r="M187" s="287">
        <f>+MEX!P225</f>
        <v>0</v>
      </c>
      <c r="N187" s="308" t="str">
        <f>+MEX!Q225</f>
        <v>Kit</v>
      </c>
      <c r="O187" s="289">
        <f>+MEX!R225</f>
        <v>0</v>
      </c>
      <c r="P187" s="289">
        <f>+MEX!S225</f>
        <v>0</v>
      </c>
      <c r="Q187" s="287">
        <f>+MEX!AD225</f>
        <v>0</v>
      </c>
      <c r="R187" s="287">
        <f>+MEX!AG225</f>
        <v>0</v>
      </c>
      <c r="S187" s="287">
        <f>+MEX!AJ225</f>
        <v>0</v>
      </c>
      <c r="T187" s="287">
        <f>+MEX!AM225</f>
        <v>0</v>
      </c>
      <c r="U187" s="287">
        <f>+MEX!AP225</f>
        <v>0</v>
      </c>
      <c r="V187" s="287">
        <f>+MEX!AS225</f>
        <v>0</v>
      </c>
      <c r="W187" s="287">
        <f>+MEX!AT225</f>
        <v>0</v>
      </c>
      <c r="X187" s="287">
        <f>+MEX!AU225</f>
        <v>0</v>
      </c>
      <c r="Y187" s="287">
        <f>+MEX!AV225</f>
        <v>0</v>
      </c>
      <c r="Z187" s="287">
        <f>+MEX!AW225</f>
        <v>0</v>
      </c>
      <c r="AA187" s="287">
        <f>+MEX!AX225</f>
        <v>0</v>
      </c>
      <c r="AB187" s="287">
        <f>+MEX!AY225</f>
        <v>0</v>
      </c>
      <c r="AC187" s="287">
        <f>+MEX!AZ225</f>
        <v>0</v>
      </c>
      <c r="AD187" s="287">
        <f>+MEX!BA225</f>
        <v>0</v>
      </c>
    </row>
    <row r="188" spans="2:30" ht="24.75" hidden="1">
      <c r="B188" s="247" t="e">
        <f>+CONCATENATE(#REF!,C188,D188,E188,F188,G188,H188,I188)</f>
        <v>#REF!</v>
      </c>
      <c r="C188" s="284">
        <v>3</v>
      </c>
      <c r="D188" s="284">
        <v>5</v>
      </c>
      <c r="E188" s="325">
        <v>5000</v>
      </c>
      <c r="F188" s="284">
        <v>5500</v>
      </c>
      <c r="G188" s="284">
        <v>551</v>
      </c>
      <c r="H188" s="285">
        <v>4</v>
      </c>
      <c r="I188" s="285">
        <v>2</v>
      </c>
      <c r="J188" s="307" t="s">
        <v>214</v>
      </c>
      <c r="K188" s="287">
        <f>+MEX!N226</f>
        <v>0</v>
      </c>
      <c r="L188" s="287">
        <f>+MEX!O226</f>
        <v>0</v>
      </c>
      <c r="M188" s="287">
        <f>+MEX!P226</f>
        <v>0</v>
      </c>
      <c r="N188" s="308" t="str">
        <f>+MEX!Q226</f>
        <v>Pieza</v>
      </c>
      <c r="O188" s="289">
        <f>+MEX!R226</f>
        <v>0</v>
      </c>
      <c r="P188" s="289">
        <f>+MEX!S226</f>
        <v>0</v>
      </c>
      <c r="Q188" s="287">
        <f>+MEX!AD226</f>
        <v>0</v>
      </c>
      <c r="R188" s="287">
        <f>+MEX!AG226</f>
        <v>0</v>
      </c>
      <c r="S188" s="287">
        <f>+MEX!AJ226</f>
        <v>0</v>
      </c>
      <c r="T188" s="287">
        <f>+MEX!AM226</f>
        <v>0</v>
      </c>
      <c r="U188" s="287">
        <f>+MEX!AP226</f>
        <v>0</v>
      </c>
      <c r="V188" s="287">
        <f>+MEX!AS226</f>
        <v>0</v>
      </c>
      <c r="W188" s="287">
        <f>+MEX!AT226</f>
        <v>0</v>
      </c>
      <c r="X188" s="287">
        <f>+MEX!AU226</f>
        <v>0</v>
      </c>
      <c r="Y188" s="287">
        <f>+MEX!AV226</f>
        <v>0</v>
      </c>
      <c r="Z188" s="287">
        <f>+MEX!AW226</f>
        <v>0</v>
      </c>
      <c r="AA188" s="287">
        <f>+MEX!AX226</f>
        <v>0</v>
      </c>
      <c r="AB188" s="287">
        <f>+MEX!AY226</f>
        <v>0</v>
      </c>
      <c r="AC188" s="287">
        <f>+MEX!AZ226</f>
        <v>0</v>
      </c>
      <c r="AD188" s="287">
        <f>+MEX!BA226</f>
        <v>0</v>
      </c>
    </row>
    <row r="189" spans="2:30" ht="24.75">
      <c r="B189" s="247" t="e">
        <f>+CONCATENATE(#REF!,C189,D189,E189,F189,G189,H189,I189)</f>
        <v>#REF!</v>
      </c>
      <c r="C189" s="299">
        <v>3</v>
      </c>
      <c r="D189" s="299">
        <v>5</v>
      </c>
      <c r="E189" s="299">
        <v>5000</v>
      </c>
      <c r="F189" s="299">
        <v>5600</v>
      </c>
      <c r="G189" s="299"/>
      <c r="H189" s="299"/>
      <c r="I189" s="299">
        <v>2</v>
      </c>
      <c r="J189" s="274" t="s">
        <v>215</v>
      </c>
      <c r="K189" s="275">
        <f>+MEX!N227</f>
        <v>11495310</v>
      </c>
      <c r="L189" s="275">
        <f>+MEX!O227</f>
        <v>0</v>
      </c>
      <c r="M189" s="275">
        <f>+MEX!P227</f>
        <v>11495310</v>
      </c>
      <c r="N189" s="276"/>
      <c r="O189" s="277"/>
      <c r="P189" s="277"/>
      <c r="Q189" s="275">
        <f>+MEX!AD227</f>
        <v>11495310</v>
      </c>
      <c r="R189" s="275">
        <f>+MEX!AG227</f>
        <v>0</v>
      </c>
      <c r="S189" s="275">
        <f>+MEX!AJ227</f>
        <v>0</v>
      </c>
      <c r="T189" s="275">
        <f>+MEX!AM227</f>
        <v>0</v>
      </c>
      <c r="U189" s="275">
        <f>+MEX!AP227</f>
        <v>0</v>
      </c>
      <c r="V189" s="275">
        <f>+MEX!AS227</f>
        <v>11495310</v>
      </c>
      <c r="W189" s="275"/>
      <c r="X189" s="275"/>
      <c r="Y189" s="275"/>
      <c r="Z189" s="275"/>
      <c r="AA189" s="275"/>
      <c r="AB189" s="275"/>
      <c r="AC189" s="275"/>
      <c r="AD189" s="275"/>
    </row>
    <row r="190" spans="2:30" ht="24.75">
      <c r="B190" s="247" t="e">
        <f>+CONCATENATE(#REF!,C190,D190,E190,F190,G190,H190,I190)</f>
        <v>#REF!</v>
      </c>
      <c r="C190" s="302">
        <v>3</v>
      </c>
      <c r="D190" s="302">
        <v>5</v>
      </c>
      <c r="E190" s="302">
        <v>5000</v>
      </c>
      <c r="F190" s="302">
        <v>5600</v>
      </c>
      <c r="G190" s="302">
        <v>565</v>
      </c>
      <c r="H190" s="302"/>
      <c r="I190" s="302">
        <v>2</v>
      </c>
      <c r="J190" s="280" t="s">
        <v>216</v>
      </c>
      <c r="K190" s="281">
        <f>+MEX!N228</f>
        <v>11495310</v>
      </c>
      <c r="L190" s="281">
        <f>+MEX!O228</f>
        <v>0</v>
      </c>
      <c r="M190" s="281">
        <f>+MEX!P228</f>
        <v>11495310</v>
      </c>
      <c r="N190" s="282"/>
      <c r="O190" s="283"/>
      <c r="P190" s="283"/>
      <c r="Q190" s="281">
        <f>+MEX!AD228</f>
        <v>11495310</v>
      </c>
      <c r="R190" s="281">
        <f>+MEX!AG228</f>
        <v>0</v>
      </c>
      <c r="S190" s="281">
        <f>+MEX!AJ228</f>
        <v>0</v>
      </c>
      <c r="T190" s="281">
        <f>+MEX!AM228</f>
        <v>0</v>
      </c>
      <c r="U190" s="281">
        <f>+MEX!AP228</f>
        <v>0</v>
      </c>
      <c r="V190" s="281">
        <f>+MEX!AS228</f>
        <v>11495310</v>
      </c>
      <c r="W190" s="281"/>
      <c r="X190" s="281"/>
      <c r="Y190" s="281"/>
      <c r="Z190" s="281"/>
      <c r="AA190" s="281"/>
      <c r="AB190" s="281"/>
      <c r="AC190" s="281"/>
      <c r="AD190" s="281"/>
    </row>
    <row r="191" spans="2:30" ht="24.75" hidden="1">
      <c r="B191" s="247" t="e">
        <f>+CONCATENATE(#REF!,C191,D191,E191,F191,G191,H191,I191)</f>
        <v>#REF!</v>
      </c>
      <c r="C191" s="284">
        <v>3</v>
      </c>
      <c r="D191" s="284">
        <v>5</v>
      </c>
      <c r="E191" s="284">
        <v>5000</v>
      </c>
      <c r="F191" s="284">
        <v>5600</v>
      </c>
      <c r="G191" s="284">
        <v>565</v>
      </c>
      <c r="H191" s="285">
        <v>1</v>
      </c>
      <c r="I191" s="285">
        <v>2</v>
      </c>
      <c r="J191" s="307" t="s">
        <v>217</v>
      </c>
      <c r="K191" s="287">
        <f>+MEX!N229</f>
        <v>0</v>
      </c>
      <c r="L191" s="287">
        <f>+MEX!O229</f>
        <v>0</v>
      </c>
      <c r="M191" s="287">
        <f>+MEX!P229</f>
        <v>0</v>
      </c>
      <c r="N191" s="308" t="str">
        <f>+MEX!Q229</f>
        <v>Pieza</v>
      </c>
      <c r="O191" s="289">
        <f>+MEX!R229</f>
        <v>0</v>
      </c>
      <c r="P191" s="289">
        <f>+MEX!S229</f>
        <v>0</v>
      </c>
      <c r="Q191" s="287">
        <f>+MEX!AD229</f>
        <v>0</v>
      </c>
      <c r="R191" s="287">
        <f>+MEX!AG229</f>
        <v>0</v>
      </c>
      <c r="S191" s="287">
        <f>+MEX!AJ229</f>
        <v>0</v>
      </c>
      <c r="T191" s="287">
        <f>+MEX!AM229</f>
        <v>0</v>
      </c>
      <c r="U191" s="287">
        <f>+MEX!AP229</f>
        <v>0</v>
      </c>
      <c r="V191" s="287">
        <f>+MEX!AS229</f>
        <v>0</v>
      </c>
      <c r="W191" s="287">
        <f>+MEX!AT229</f>
        <v>0</v>
      </c>
      <c r="X191" s="287">
        <f>+MEX!AU229</f>
        <v>0</v>
      </c>
      <c r="Y191" s="287">
        <f>+MEX!AV229</f>
        <v>0</v>
      </c>
      <c r="Z191" s="287">
        <f>+MEX!AW229</f>
        <v>0</v>
      </c>
      <c r="AA191" s="287">
        <f>+MEX!AX229</f>
        <v>0</v>
      </c>
      <c r="AB191" s="287">
        <f>+MEX!AY229</f>
        <v>0</v>
      </c>
      <c r="AC191" s="287">
        <f>+MEX!AZ229</f>
        <v>0</v>
      </c>
      <c r="AD191" s="287">
        <f>+MEX!BA229</f>
        <v>0</v>
      </c>
    </row>
    <row r="192" spans="2:30" ht="24.75" hidden="1">
      <c r="B192" s="247" t="e">
        <f>+CONCATENATE(#REF!,C192,D192,E192,F192,G192,H192,I192)</f>
        <v>#REF!</v>
      </c>
      <c r="C192" s="284">
        <v>3</v>
      </c>
      <c r="D192" s="284">
        <v>5</v>
      </c>
      <c r="E192" s="284">
        <v>5000</v>
      </c>
      <c r="F192" s="284">
        <v>5600</v>
      </c>
      <c r="G192" s="284">
        <v>565</v>
      </c>
      <c r="H192" s="285">
        <v>2</v>
      </c>
      <c r="I192" s="285">
        <v>2</v>
      </c>
      <c r="J192" s="307" t="s">
        <v>218</v>
      </c>
      <c r="K192" s="287">
        <f>+MEX!N230</f>
        <v>0</v>
      </c>
      <c r="L192" s="287">
        <f>+MEX!O230</f>
        <v>0</v>
      </c>
      <c r="M192" s="287">
        <f>+MEX!P230</f>
        <v>0</v>
      </c>
      <c r="N192" s="308" t="str">
        <f>+MEX!Q230</f>
        <v>Pieza</v>
      </c>
      <c r="O192" s="289">
        <f>+MEX!R230</f>
        <v>0</v>
      </c>
      <c r="P192" s="289">
        <f>+MEX!S230</f>
        <v>0</v>
      </c>
      <c r="Q192" s="287">
        <f>+MEX!AD230</f>
        <v>0</v>
      </c>
      <c r="R192" s="287">
        <f>+MEX!AG230</f>
        <v>0</v>
      </c>
      <c r="S192" s="287">
        <f>+MEX!AJ230</f>
        <v>0</v>
      </c>
      <c r="T192" s="287">
        <f>+MEX!AM230</f>
        <v>0</v>
      </c>
      <c r="U192" s="287">
        <f>+MEX!AP230</f>
        <v>0</v>
      </c>
      <c r="V192" s="287">
        <f>+MEX!AS230</f>
        <v>0</v>
      </c>
      <c r="W192" s="287">
        <f>+MEX!AT230</f>
        <v>0</v>
      </c>
      <c r="X192" s="287">
        <f>+MEX!AU230</f>
        <v>0</v>
      </c>
      <c r="Y192" s="287">
        <f>+MEX!AV230</f>
        <v>0</v>
      </c>
      <c r="Z192" s="287">
        <f>+MEX!AW230</f>
        <v>0</v>
      </c>
      <c r="AA192" s="287">
        <f>+MEX!AX230</f>
        <v>0</v>
      </c>
      <c r="AB192" s="287">
        <f>+MEX!AY230</f>
        <v>0</v>
      </c>
      <c r="AC192" s="287">
        <f>+MEX!AZ230</f>
        <v>0</v>
      </c>
      <c r="AD192" s="287">
        <f>+MEX!BA230</f>
        <v>0</v>
      </c>
    </row>
    <row r="193" spans="2:30" ht="24.75" hidden="1">
      <c r="B193" s="247" t="e">
        <f>+CONCATENATE(#REF!,C193,D193,E193,F193,G193,H193,I193)</f>
        <v>#REF!</v>
      </c>
      <c r="C193" s="284">
        <v>3</v>
      </c>
      <c r="D193" s="284">
        <v>5</v>
      </c>
      <c r="E193" s="284">
        <v>5000</v>
      </c>
      <c r="F193" s="284">
        <v>5600</v>
      </c>
      <c r="G193" s="284">
        <v>565</v>
      </c>
      <c r="H193" s="285">
        <v>3</v>
      </c>
      <c r="I193" s="285">
        <v>2</v>
      </c>
      <c r="J193" s="307" t="s">
        <v>219</v>
      </c>
      <c r="K193" s="287">
        <f>+MEX!N231</f>
        <v>0</v>
      </c>
      <c r="L193" s="287">
        <f>+MEX!O231</f>
        <v>0</v>
      </c>
      <c r="M193" s="287">
        <f>+MEX!P231</f>
        <v>0</v>
      </c>
      <c r="N193" s="308" t="str">
        <f>+MEX!Q231</f>
        <v>Pieza</v>
      </c>
      <c r="O193" s="289">
        <f>+MEX!R231</f>
        <v>0</v>
      </c>
      <c r="P193" s="289">
        <f>+MEX!S231</f>
        <v>0</v>
      </c>
      <c r="Q193" s="287">
        <f>+MEX!AD231</f>
        <v>0</v>
      </c>
      <c r="R193" s="287">
        <f>+MEX!AG231</f>
        <v>0</v>
      </c>
      <c r="S193" s="287">
        <f>+MEX!AJ231</f>
        <v>0</v>
      </c>
      <c r="T193" s="287">
        <f>+MEX!AM231</f>
        <v>0</v>
      </c>
      <c r="U193" s="287">
        <f>+MEX!AP231</f>
        <v>0</v>
      </c>
      <c r="V193" s="287">
        <f>+MEX!AS231</f>
        <v>0</v>
      </c>
      <c r="W193" s="287">
        <f>+MEX!AT231</f>
        <v>0</v>
      </c>
      <c r="X193" s="287">
        <f>+MEX!AU231</f>
        <v>0</v>
      </c>
      <c r="Y193" s="287">
        <f>+MEX!AV231</f>
        <v>0</v>
      </c>
      <c r="Z193" s="287">
        <f>+MEX!AW231</f>
        <v>0</v>
      </c>
      <c r="AA193" s="287">
        <f>+MEX!AX231</f>
        <v>0</v>
      </c>
      <c r="AB193" s="287">
        <f>+MEX!AY231</f>
        <v>0</v>
      </c>
      <c r="AC193" s="287">
        <f>+MEX!AZ231</f>
        <v>0</v>
      </c>
      <c r="AD193" s="287">
        <f>+MEX!BA231</f>
        <v>0</v>
      </c>
    </row>
    <row r="194" spans="2:30" ht="24.75" hidden="1">
      <c r="B194" s="247" t="e">
        <f>+CONCATENATE(#REF!,C194,D194,E194,F194,G194,H194,I194)</f>
        <v>#REF!</v>
      </c>
      <c r="C194" s="284">
        <v>3</v>
      </c>
      <c r="D194" s="284">
        <v>5</v>
      </c>
      <c r="E194" s="284">
        <v>5000</v>
      </c>
      <c r="F194" s="284">
        <v>5600</v>
      </c>
      <c r="G194" s="284">
        <v>565</v>
      </c>
      <c r="H194" s="285">
        <v>4</v>
      </c>
      <c r="I194" s="285">
        <v>2</v>
      </c>
      <c r="J194" s="307" t="s">
        <v>220</v>
      </c>
      <c r="K194" s="287">
        <f>+MEX!N232</f>
        <v>0</v>
      </c>
      <c r="L194" s="287">
        <f>+MEX!O232</f>
        <v>0</v>
      </c>
      <c r="M194" s="287">
        <f>+MEX!P232</f>
        <v>0</v>
      </c>
      <c r="N194" s="308" t="str">
        <f>+MEX!Q232</f>
        <v>Pieza</v>
      </c>
      <c r="O194" s="289">
        <f>+MEX!R232</f>
        <v>0</v>
      </c>
      <c r="P194" s="289">
        <f>+MEX!S232</f>
        <v>0</v>
      </c>
      <c r="Q194" s="287">
        <f>+MEX!AD232</f>
        <v>0</v>
      </c>
      <c r="R194" s="287">
        <f>+MEX!AG232</f>
        <v>0</v>
      </c>
      <c r="S194" s="287">
        <f>+MEX!AJ232</f>
        <v>0</v>
      </c>
      <c r="T194" s="287">
        <f>+MEX!AM232</f>
        <v>0</v>
      </c>
      <c r="U194" s="287">
        <f>+MEX!AP232</f>
        <v>0</v>
      </c>
      <c r="V194" s="287">
        <f>+MEX!AS232</f>
        <v>0</v>
      </c>
      <c r="W194" s="287">
        <f>+MEX!AT232</f>
        <v>0</v>
      </c>
      <c r="X194" s="287">
        <f>+MEX!AU232</f>
        <v>0</v>
      </c>
      <c r="Y194" s="287">
        <f>+MEX!AV232</f>
        <v>0</v>
      </c>
      <c r="Z194" s="287">
        <f>+MEX!AW232</f>
        <v>0</v>
      </c>
      <c r="AA194" s="287">
        <f>+MEX!AX232</f>
        <v>0</v>
      </c>
      <c r="AB194" s="287">
        <f>+MEX!AY232</f>
        <v>0</v>
      </c>
      <c r="AC194" s="287">
        <f>+MEX!AZ232</f>
        <v>0</v>
      </c>
      <c r="AD194" s="287">
        <f>+MEX!BA232</f>
        <v>0</v>
      </c>
    </row>
    <row r="195" spans="2:30" ht="46.5" hidden="1">
      <c r="B195" s="247" t="e">
        <f>+CONCATENATE(#REF!,C195,D195,E195,F195,G195,H195,I195)</f>
        <v>#REF!</v>
      </c>
      <c r="C195" s="284">
        <v>3</v>
      </c>
      <c r="D195" s="284">
        <v>5</v>
      </c>
      <c r="E195" s="284">
        <v>5000</v>
      </c>
      <c r="F195" s="284">
        <v>5600</v>
      </c>
      <c r="G195" s="284">
        <v>565</v>
      </c>
      <c r="H195" s="285">
        <v>5</v>
      </c>
      <c r="I195" s="285">
        <v>2</v>
      </c>
      <c r="J195" s="307" t="s">
        <v>221</v>
      </c>
      <c r="K195" s="287">
        <f>+MEX!N233</f>
        <v>0</v>
      </c>
      <c r="L195" s="287">
        <f>+MEX!O233</f>
        <v>0</v>
      </c>
      <c r="M195" s="287">
        <f>+MEX!P233</f>
        <v>0</v>
      </c>
      <c r="N195" s="308" t="str">
        <f>+MEX!Q233</f>
        <v>Pieza</v>
      </c>
      <c r="O195" s="289">
        <f>+MEX!R233</f>
        <v>0</v>
      </c>
      <c r="P195" s="289">
        <f>+MEX!S233</f>
        <v>0</v>
      </c>
      <c r="Q195" s="287">
        <f>+MEX!AD233</f>
        <v>0</v>
      </c>
      <c r="R195" s="287">
        <f>+MEX!AG233</f>
        <v>0</v>
      </c>
      <c r="S195" s="287">
        <f>+MEX!AJ233</f>
        <v>0</v>
      </c>
      <c r="T195" s="287">
        <f>+MEX!AM233</f>
        <v>0</v>
      </c>
      <c r="U195" s="287">
        <f>+MEX!AP233</f>
        <v>0</v>
      </c>
      <c r="V195" s="287">
        <f>+MEX!AS233</f>
        <v>0</v>
      </c>
      <c r="W195" s="287">
        <f>+MEX!AT233</f>
        <v>0</v>
      </c>
      <c r="X195" s="287">
        <f>+MEX!AU233</f>
        <v>0</v>
      </c>
      <c r="Y195" s="287">
        <f>+MEX!AV233</f>
        <v>0</v>
      </c>
      <c r="Z195" s="287">
        <f>+MEX!AW233</f>
        <v>0</v>
      </c>
      <c r="AA195" s="287">
        <f>+MEX!AX233</f>
        <v>0</v>
      </c>
      <c r="AB195" s="287">
        <f>+MEX!AY233</f>
        <v>0</v>
      </c>
      <c r="AC195" s="287">
        <f>+MEX!AZ233</f>
        <v>0</v>
      </c>
      <c r="AD195" s="287">
        <f>+MEX!BA233</f>
        <v>0</v>
      </c>
    </row>
    <row r="196" spans="2:30" ht="24.75" hidden="1">
      <c r="B196" s="247" t="e">
        <f>+CONCATENATE(#REF!,C196,D196,E196,F196,G196,H196,I196)</f>
        <v>#REF!</v>
      </c>
      <c r="C196" s="284">
        <v>3</v>
      </c>
      <c r="D196" s="284">
        <v>5</v>
      </c>
      <c r="E196" s="284">
        <v>5000</v>
      </c>
      <c r="F196" s="284">
        <v>5600</v>
      </c>
      <c r="G196" s="284">
        <v>565</v>
      </c>
      <c r="H196" s="285">
        <v>6</v>
      </c>
      <c r="I196" s="285">
        <v>2</v>
      </c>
      <c r="J196" s="307" t="s">
        <v>222</v>
      </c>
      <c r="K196" s="287">
        <f>+MEX!N234</f>
        <v>0</v>
      </c>
      <c r="L196" s="287">
        <f>+MEX!O234</f>
        <v>0</v>
      </c>
      <c r="M196" s="287">
        <f>+MEX!P234</f>
        <v>0</v>
      </c>
      <c r="N196" s="308" t="str">
        <f>+MEX!Q234</f>
        <v>Pieza</v>
      </c>
      <c r="O196" s="289">
        <f>+MEX!R234</f>
        <v>0</v>
      </c>
      <c r="P196" s="289">
        <f>+MEX!S234</f>
        <v>0</v>
      </c>
      <c r="Q196" s="287">
        <f>+MEX!AD234</f>
        <v>0</v>
      </c>
      <c r="R196" s="287">
        <f>+MEX!AG234</f>
        <v>0</v>
      </c>
      <c r="S196" s="287">
        <f>+MEX!AJ234</f>
        <v>0</v>
      </c>
      <c r="T196" s="287">
        <f>+MEX!AM234</f>
        <v>0</v>
      </c>
      <c r="U196" s="287">
        <f>+MEX!AP234</f>
        <v>0</v>
      </c>
      <c r="V196" s="287">
        <f>+MEX!AS234</f>
        <v>0</v>
      </c>
      <c r="W196" s="287">
        <f>+MEX!AT234</f>
        <v>0</v>
      </c>
      <c r="X196" s="287">
        <f>+MEX!AU234</f>
        <v>0</v>
      </c>
      <c r="Y196" s="287">
        <f>+MEX!AV234</f>
        <v>0</v>
      </c>
      <c r="Z196" s="287">
        <f>+MEX!AW234</f>
        <v>0</v>
      </c>
      <c r="AA196" s="287">
        <f>+MEX!AX234</f>
        <v>0</v>
      </c>
      <c r="AB196" s="287">
        <f>+MEX!AY234</f>
        <v>0</v>
      </c>
      <c r="AC196" s="287">
        <f>+MEX!AZ234</f>
        <v>0</v>
      </c>
      <c r="AD196" s="287">
        <f>+MEX!BA234</f>
        <v>0</v>
      </c>
    </row>
    <row r="197" spans="2:30" ht="24.75" hidden="1">
      <c r="B197" s="247" t="e">
        <f>+CONCATENATE(#REF!,C197,D197,E197,F197,G197,H197,I197)</f>
        <v>#REF!</v>
      </c>
      <c r="C197" s="284">
        <v>3</v>
      </c>
      <c r="D197" s="284">
        <v>5</v>
      </c>
      <c r="E197" s="284">
        <v>5000</v>
      </c>
      <c r="F197" s="284">
        <v>5600</v>
      </c>
      <c r="G197" s="284">
        <v>565</v>
      </c>
      <c r="H197" s="285">
        <v>7</v>
      </c>
      <c r="I197" s="285">
        <v>2</v>
      </c>
      <c r="J197" s="307" t="s">
        <v>223</v>
      </c>
      <c r="K197" s="287">
        <f>+MEX!N235</f>
        <v>0</v>
      </c>
      <c r="L197" s="287">
        <f>+MEX!O235</f>
        <v>0</v>
      </c>
      <c r="M197" s="287">
        <f>+MEX!P235</f>
        <v>0</v>
      </c>
      <c r="N197" s="308" t="str">
        <f>+MEX!Q235</f>
        <v>Pieza</v>
      </c>
      <c r="O197" s="289">
        <f>+MEX!R235</f>
        <v>0</v>
      </c>
      <c r="P197" s="289">
        <f>+MEX!S235</f>
        <v>0</v>
      </c>
      <c r="Q197" s="287">
        <f>+MEX!AD235</f>
        <v>0</v>
      </c>
      <c r="R197" s="287">
        <f>+MEX!AG235</f>
        <v>0</v>
      </c>
      <c r="S197" s="287">
        <f>+MEX!AJ235</f>
        <v>0</v>
      </c>
      <c r="T197" s="287">
        <f>+MEX!AM235</f>
        <v>0</v>
      </c>
      <c r="U197" s="287">
        <f>+MEX!AP235</f>
        <v>0</v>
      </c>
      <c r="V197" s="287">
        <f>+MEX!AS235</f>
        <v>0</v>
      </c>
      <c r="W197" s="287">
        <f>+MEX!AT235</f>
        <v>0</v>
      </c>
      <c r="X197" s="287">
        <f>+MEX!AU235</f>
        <v>0</v>
      </c>
      <c r="Y197" s="287">
        <f>+MEX!AV235</f>
        <v>0</v>
      </c>
      <c r="Z197" s="287">
        <f>+MEX!AW235</f>
        <v>0</v>
      </c>
      <c r="AA197" s="287">
        <f>+MEX!AX235</f>
        <v>0</v>
      </c>
      <c r="AB197" s="287">
        <f>+MEX!AY235</f>
        <v>0</v>
      </c>
      <c r="AC197" s="287">
        <f>+MEX!AZ235</f>
        <v>0</v>
      </c>
      <c r="AD197" s="287">
        <f>+MEX!BA235</f>
        <v>0</v>
      </c>
    </row>
    <row r="198" spans="2:30" ht="24.75" hidden="1">
      <c r="B198" s="247" t="e">
        <f>+CONCATENATE(#REF!,C198,D198,E198,F198,G198,H198,I198)</f>
        <v>#REF!</v>
      </c>
      <c r="C198" s="284">
        <v>3</v>
      </c>
      <c r="D198" s="284">
        <v>5</v>
      </c>
      <c r="E198" s="284">
        <v>5000</v>
      </c>
      <c r="F198" s="284">
        <v>5600</v>
      </c>
      <c r="G198" s="284">
        <v>565</v>
      </c>
      <c r="H198" s="285">
        <v>8</v>
      </c>
      <c r="I198" s="285">
        <v>2</v>
      </c>
      <c r="J198" s="307" t="s">
        <v>224</v>
      </c>
      <c r="K198" s="287">
        <f>+MEX!N236</f>
        <v>0</v>
      </c>
      <c r="L198" s="287">
        <f>+MEX!O236</f>
        <v>0</v>
      </c>
      <c r="M198" s="287">
        <f>+MEX!P236</f>
        <v>0</v>
      </c>
      <c r="N198" s="308" t="str">
        <f>+MEX!Q236</f>
        <v>Pieza</v>
      </c>
      <c r="O198" s="289">
        <f>+MEX!R236</f>
        <v>0</v>
      </c>
      <c r="P198" s="289">
        <f>+MEX!S236</f>
        <v>0</v>
      </c>
      <c r="Q198" s="287">
        <f>+MEX!AD236</f>
        <v>0</v>
      </c>
      <c r="R198" s="287">
        <f>+MEX!AG236</f>
        <v>0</v>
      </c>
      <c r="S198" s="287">
        <f>+MEX!AJ236</f>
        <v>0</v>
      </c>
      <c r="T198" s="287">
        <f>+MEX!AM236</f>
        <v>0</v>
      </c>
      <c r="U198" s="287">
        <f>+MEX!AP236</f>
        <v>0</v>
      </c>
      <c r="V198" s="287">
        <f>+MEX!AS236</f>
        <v>0</v>
      </c>
      <c r="W198" s="287">
        <f>+MEX!AT236</f>
        <v>0</v>
      </c>
      <c r="X198" s="287">
        <f>+MEX!AU236</f>
        <v>0</v>
      </c>
      <c r="Y198" s="287">
        <f>+MEX!AV236</f>
        <v>0</v>
      </c>
      <c r="Z198" s="287">
        <f>+MEX!AW236</f>
        <v>0</v>
      </c>
      <c r="AA198" s="287">
        <f>+MEX!AX236</f>
        <v>0</v>
      </c>
      <c r="AB198" s="287">
        <f>+MEX!AY236</f>
        <v>0</v>
      </c>
      <c r="AC198" s="287">
        <f>+MEX!AZ236</f>
        <v>0</v>
      </c>
      <c r="AD198" s="287">
        <f>+MEX!BA236</f>
        <v>0</v>
      </c>
    </row>
    <row r="199" spans="2:30" ht="24.75" hidden="1">
      <c r="B199" s="247" t="e">
        <f>+CONCATENATE(#REF!,C199,D199,E199,F199,G199,H199,I199)</f>
        <v>#REF!</v>
      </c>
      <c r="C199" s="284">
        <v>3</v>
      </c>
      <c r="D199" s="284">
        <v>5</v>
      </c>
      <c r="E199" s="284">
        <v>5000</v>
      </c>
      <c r="F199" s="284">
        <v>5600</v>
      </c>
      <c r="G199" s="284">
        <v>565</v>
      </c>
      <c r="H199" s="285">
        <v>9</v>
      </c>
      <c r="I199" s="285">
        <v>2</v>
      </c>
      <c r="J199" s="307" t="s">
        <v>225</v>
      </c>
      <c r="K199" s="287">
        <f>+MEX!N237</f>
        <v>0</v>
      </c>
      <c r="L199" s="287">
        <f>+MEX!O237</f>
        <v>0</v>
      </c>
      <c r="M199" s="287">
        <f>+MEX!P237</f>
        <v>0</v>
      </c>
      <c r="N199" s="308" t="str">
        <f>+MEX!Q237</f>
        <v>Kit</v>
      </c>
      <c r="O199" s="289">
        <f>+MEX!R237</f>
        <v>0</v>
      </c>
      <c r="P199" s="289">
        <f>+MEX!S237</f>
        <v>0</v>
      </c>
      <c r="Q199" s="287">
        <f>+MEX!AD237</f>
        <v>0</v>
      </c>
      <c r="R199" s="287">
        <f>+MEX!AG237</f>
        <v>0</v>
      </c>
      <c r="S199" s="287">
        <f>+MEX!AJ237</f>
        <v>0</v>
      </c>
      <c r="T199" s="287">
        <f>+MEX!AM237</f>
        <v>0</v>
      </c>
      <c r="U199" s="287">
        <f>+MEX!AP237</f>
        <v>0</v>
      </c>
      <c r="V199" s="287">
        <f>+MEX!AS237</f>
        <v>0</v>
      </c>
      <c r="W199" s="287">
        <f>+MEX!AT237</f>
        <v>0</v>
      </c>
      <c r="X199" s="287">
        <f>+MEX!AU237</f>
        <v>0</v>
      </c>
      <c r="Y199" s="287">
        <f>+MEX!AV237</f>
        <v>0</v>
      </c>
      <c r="Z199" s="287">
        <f>+MEX!AW237</f>
        <v>0</v>
      </c>
      <c r="AA199" s="287">
        <f>+MEX!AX237</f>
        <v>0</v>
      </c>
      <c r="AB199" s="287">
        <f>+MEX!AY237</f>
        <v>0</v>
      </c>
      <c r="AC199" s="287">
        <f>+MEX!AZ237</f>
        <v>0</v>
      </c>
      <c r="AD199" s="287">
        <f>+MEX!BA237</f>
        <v>0</v>
      </c>
    </row>
    <row r="200" spans="2:30" ht="24.75" hidden="1">
      <c r="B200" s="247" t="e">
        <f>+CONCATENATE(#REF!,C200,D200,E200,F200,G200,H200,I200)</f>
        <v>#REF!</v>
      </c>
      <c r="C200" s="284">
        <v>3</v>
      </c>
      <c r="D200" s="284">
        <v>5</v>
      </c>
      <c r="E200" s="284">
        <v>5000</v>
      </c>
      <c r="F200" s="284">
        <v>5600</v>
      </c>
      <c r="G200" s="284">
        <v>565</v>
      </c>
      <c r="H200" s="285">
        <v>10</v>
      </c>
      <c r="I200" s="285">
        <v>2</v>
      </c>
      <c r="J200" s="307" t="s">
        <v>226</v>
      </c>
      <c r="K200" s="287">
        <f>+MEX!N238</f>
        <v>0</v>
      </c>
      <c r="L200" s="287">
        <f>+MEX!O238</f>
        <v>0</v>
      </c>
      <c r="M200" s="287">
        <f>+MEX!P238</f>
        <v>0</v>
      </c>
      <c r="N200" s="308" t="str">
        <f>+MEX!Q238</f>
        <v>Kit</v>
      </c>
      <c r="O200" s="289">
        <f>+MEX!R238</f>
        <v>0</v>
      </c>
      <c r="P200" s="289">
        <f>+MEX!S238</f>
        <v>0</v>
      </c>
      <c r="Q200" s="287">
        <f>+MEX!AD238</f>
        <v>0</v>
      </c>
      <c r="R200" s="287">
        <f>+MEX!AG238</f>
        <v>0</v>
      </c>
      <c r="S200" s="287">
        <f>+MEX!AJ238</f>
        <v>0</v>
      </c>
      <c r="T200" s="287">
        <f>+MEX!AM238</f>
        <v>0</v>
      </c>
      <c r="U200" s="287">
        <f>+MEX!AP238</f>
        <v>0</v>
      </c>
      <c r="V200" s="287">
        <f>+MEX!AS238</f>
        <v>0</v>
      </c>
      <c r="W200" s="287">
        <f>+MEX!AT238</f>
        <v>0</v>
      </c>
      <c r="X200" s="287">
        <f>+MEX!AU238</f>
        <v>0</v>
      </c>
      <c r="Y200" s="287">
        <f>+MEX!AV238</f>
        <v>0</v>
      </c>
      <c r="Z200" s="287">
        <f>+MEX!AW238</f>
        <v>0</v>
      </c>
      <c r="AA200" s="287">
        <f>+MEX!AX238</f>
        <v>0</v>
      </c>
      <c r="AB200" s="287">
        <f>+MEX!AY238</f>
        <v>0</v>
      </c>
      <c r="AC200" s="287">
        <f>+MEX!AZ238</f>
        <v>0</v>
      </c>
      <c r="AD200" s="287">
        <f>+MEX!BA238</f>
        <v>0</v>
      </c>
    </row>
    <row r="201" spans="2:30" ht="46.5" hidden="1">
      <c r="B201" s="247" t="e">
        <f>+CONCATENATE(#REF!,C201,D201,E201,F201,G201,H201,I201)</f>
        <v>#REF!</v>
      </c>
      <c r="C201" s="284">
        <v>3</v>
      </c>
      <c r="D201" s="284">
        <v>5</v>
      </c>
      <c r="E201" s="284">
        <v>5000</v>
      </c>
      <c r="F201" s="284">
        <v>5600</v>
      </c>
      <c r="G201" s="284">
        <v>565</v>
      </c>
      <c r="H201" s="285">
        <v>11</v>
      </c>
      <c r="I201" s="285">
        <v>2</v>
      </c>
      <c r="J201" s="307" t="s">
        <v>227</v>
      </c>
      <c r="K201" s="287">
        <f>+MEX!N239</f>
        <v>0</v>
      </c>
      <c r="L201" s="287">
        <f>+MEX!O239</f>
        <v>0</v>
      </c>
      <c r="M201" s="287">
        <f>+MEX!P239</f>
        <v>0</v>
      </c>
      <c r="N201" s="308" t="str">
        <f>+MEX!Q239</f>
        <v>Equipo/ Pieza</v>
      </c>
      <c r="O201" s="289">
        <f>+MEX!R239</f>
        <v>0</v>
      </c>
      <c r="P201" s="289">
        <f>+MEX!S239</f>
        <v>0</v>
      </c>
      <c r="Q201" s="287">
        <f>+MEX!AD239</f>
        <v>0</v>
      </c>
      <c r="R201" s="287">
        <f>+MEX!AG239</f>
        <v>0</v>
      </c>
      <c r="S201" s="287">
        <f>+MEX!AJ239</f>
        <v>0</v>
      </c>
      <c r="T201" s="287">
        <f>+MEX!AM239</f>
        <v>0</v>
      </c>
      <c r="U201" s="287">
        <f>+MEX!AP239</f>
        <v>0</v>
      </c>
      <c r="V201" s="287">
        <f>+MEX!AS239</f>
        <v>0</v>
      </c>
      <c r="W201" s="287">
        <f>+MEX!AT239</f>
        <v>0</v>
      </c>
      <c r="X201" s="287">
        <f>+MEX!AU239</f>
        <v>0</v>
      </c>
      <c r="Y201" s="287">
        <f>+MEX!AV239</f>
        <v>0</v>
      </c>
      <c r="Z201" s="287">
        <f>+MEX!AW239</f>
        <v>0</v>
      </c>
      <c r="AA201" s="287">
        <f>+MEX!AX239</f>
        <v>0</v>
      </c>
      <c r="AB201" s="287">
        <f>+MEX!AY239</f>
        <v>0</v>
      </c>
      <c r="AC201" s="287">
        <f>+MEX!AZ239</f>
        <v>0</v>
      </c>
      <c r="AD201" s="287">
        <f>+MEX!BA239</f>
        <v>0</v>
      </c>
    </row>
    <row r="202" spans="2:30" ht="46.5" hidden="1">
      <c r="B202" s="247" t="e">
        <f>+CONCATENATE(#REF!,C202,D202,E202,F202,G202,H202,I202)</f>
        <v>#REF!</v>
      </c>
      <c r="C202" s="284">
        <v>3</v>
      </c>
      <c r="D202" s="284">
        <v>5</v>
      </c>
      <c r="E202" s="284">
        <v>5000</v>
      </c>
      <c r="F202" s="284">
        <v>5600</v>
      </c>
      <c r="G202" s="284">
        <v>565</v>
      </c>
      <c r="H202" s="285">
        <v>12</v>
      </c>
      <c r="I202" s="285">
        <v>2</v>
      </c>
      <c r="J202" s="307" t="s">
        <v>228</v>
      </c>
      <c r="K202" s="287">
        <f>+MEX!N240</f>
        <v>0</v>
      </c>
      <c r="L202" s="287">
        <f>+MEX!O240</f>
        <v>0</v>
      </c>
      <c r="M202" s="287">
        <f>+MEX!P240</f>
        <v>0</v>
      </c>
      <c r="N202" s="308" t="str">
        <f>+MEX!Q240</f>
        <v>Equipo/ Pieza</v>
      </c>
      <c r="O202" s="289">
        <f>+MEX!R240</f>
        <v>0</v>
      </c>
      <c r="P202" s="289">
        <f>+MEX!S240</f>
        <v>0</v>
      </c>
      <c r="Q202" s="287">
        <f>+MEX!AD240</f>
        <v>0</v>
      </c>
      <c r="R202" s="287">
        <f>+MEX!AG240</f>
        <v>0</v>
      </c>
      <c r="S202" s="287">
        <f>+MEX!AJ240</f>
        <v>0</v>
      </c>
      <c r="T202" s="287">
        <f>+MEX!AM240</f>
        <v>0</v>
      </c>
      <c r="U202" s="287">
        <f>+MEX!AP240</f>
        <v>0</v>
      </c>
      <c r="V202" s="287">
        <f>+MEX!AS240</f>
        <v>0</v>
      </c>
      <c r="W202" s="287">
        <f>+MEX!AT240</f>
        <v>0</v>
      </c>
      <c r="X202" s="287">
        <f>+MEX!AU240</f>
        <v>0</v>
      </c>
      <c r="Y202" s="287">
        <f>+MEX!AV240</f>
        <v>0</v>
      </c>
      <c r="Z202" s="287">
        <f>+MEX!AW240</f>
        <v>0</v>
      </c>
      <c r="AA202" s="287">
        <f>+MEX!AX240</f>
        <v>0</v>
      </c>
      <c r="AB202" s="287">
        <f>+MEX!AY240</f>
        <v>0</v>
      </c>
      <c r="AC202" s="287">
        <f>+MEX!AZ240</f>
        <v>0</v>
      </c>
      <c r="AD202" s="287">
        <f>+MEX!BA240</f>
        <v>0</v>
      </c>
    </row>
    <row r="203" spans="2:30" ht="46.5" hidden="1">
      <c r="B203" s="247" t="e">
        <f>+CONCATENATE(#REF!,C203,D203,E203,F203,G203,H203,I203)</f>
        <v>#REF!</v>
      </c>
      <c r="C203" s="284">
        <v>3</v>
      </c>
      <c r="D203" s="284">
        <v>5</v>
      </c>
      <c r="E203" s="284">
        <v>5000</v>
      </c>
      <c r="F203" s="284">
        <v>5600</v>
      </c>
      <c r="G203" s="284">
        <v>565</v>
      </c>
      <c r="H203" s="285">
        <v>13</v>
      </c>
      <c r="I203" s="285">
        <v>2</v>
      </c>
      <c r="J203" s="307" t="s">
        <v>229</v>
      </c>
      <c r="K203" s="287">
        <f>+MEX!N241</f>
        <v>0</v>
      </c>
      <c r="L203" s="287">
        <f>+MEX!O241</f>
        <v>0</v>
      </c>
      <c r="M203" s="287">
        <f>+MEX!P241</f>
        <v>0</v>
      </c>
      <c r="N203" s="308" t="str">
        <f>+MEX!Q241</f>
        <v>Equipo/ Pieza</v>
      </c>
      <c r="O203" s="289">
        <f>+MEX!R241</f>
        <v>0</v>
      </c>
      <c r="P203" s="289">
        <f>+MEX!S241</f>
        <v>0</v>
      </c>
      <c r="Q203" s="287">
        <f>+MEX!AD241</f>
        <v>0</v>
      </c>
      <c r="R203" s="287">
        <f>+MEX!AG241</f>
        <v>0</v>
      </c>
      <c r="S203" s="287">
        <f>+MEX!AJ241</f>
        <v>0</v>
      </c>
      <c r="T203" s="287">
        <f>+MEX!AM241</f>
        <v>0</v>
      </c>
      <c r="U203" s="287">
        <f>+MEX!AP241</f>
        <v>0</v>
      </c>
      <c r="V203" s="287">
        <f>+MEX!AS241</f>
        <v>0</v>
      </c>
      <c r="W203" s="287">
        <f>+MEX!AT241</f>
        <v>0</v>
      </c>
      <c r="X203" s="287">
        <f>+MEX!AU241</f>
        <v>0</v>
      </c>
      <c r="Y203" s="287">
        <f>+MEX!AV241</f>
        <v>0</v>
      </c>
      <c r="Z203" s="287">
        <f>+MEX!AW241</f>
        <v>0</v>
      </c>
      <c r="AA203" s="287">
        <f>+MEX!AX241</f>
        <v>0</v>
      </c>
      <c r="AB203" s="287">
        <f>+MEX!AY241</f>
        <v>0</v>
      </c>
      <c r="AC203" s="287">
        <f>+MEX!AZ241</f>
        <v>0</v>
      </c>
      <c r="AD203" s="287">
        <f>+MEX!BA241</f>
        <v>0</v>
      </c>
    </row>
    <row r="204" spans="2:30" ht="46.5" hidden="1">
      <c r="B204" s="247" t="e">
        <f>+CONCATENATE(#REF!,C204,D204,E204,F204,G204,H204,I204)</f>
        <v>#REF!</v>
      </c>
      <c r="C204" s="284">
        <v>3</v>
      </c>
      <c r="D204" s="284">
        <v>5</v>
      </c>
      <c r="E204" s="284">
        <v>5000</v>
      </c>
      <c r="F204" s="284">
        <v>5600</v>
      </c>
      <c r="G204" s="284">
        <v>565</v>
      </c>
      <c r="H204" s="285">
        <v>14</v>
      </c>
      <c r="I204" s="285">
        <v>2</v>
      </c>
      <c r="J204" s="307" t="s">
        <v>230</v>
      </c>
      <c r="K204" s="287">
        <f>+MEX!N242</f>
        <v>0</v>
      </c>
      <c r="L204" s="287">
        <f>+MEX!O242</f>
        <v>0</v>
      </c>
      <c r="M204" s="287">
        <f>+MEX!P242</f>
        <v>0</v>
      </c>
      <c r="N204" s="308" t="str">
        <f>+MEX!Q242</f>
        <v>Equipo/ Pieza</v>
      </c>
      <c r="O204" s="289">
        <f>+MEX!R242</f>
        <v>0</v>
      </c>
      <c r="P204" s="289">
        <f>+MEX!S242</f>
        <v>0</v>
      </c>
      <c r="Q204" s="287">
        <f>+MEX!AD242</f>
        <v>0</v>
      </c>
      <c r="R204" s="287">
        <f>+MEX!AG242</f>
        <v>0</v>
      </c>
      <c r="S204" s="287">
        <f>+MEX!AJ242</f>
        <v>0</v>
      </c>
      <c r="T204" s="287">
        <f>+MEX!AM242</f>
        <v>0</v>
      </c>
      <c r="U204" s="287">
        <f>+MEX!AP242</f>
        <v>0</v>
      </c>
      <c r="V204" s="287">
        <f>+MEX!AS242</f>
        <v>0</v>
      </c>
      <c r="W204" s="287">
        <f>+MEX!AT242</f>
        <v>0</v>
      </c>
      <c r="X204" s="287">
        <f>+MEX!AU242</f>
        <v>0</v>
      </c>
      <c r="Y204" s="287">
        <f>+MEX!AV242</f>
        <v>0</v>
      </c>
      <c r="Z204" s="287">
        <f>+MEX!AW242</f>
        <v>0</v>
      </c>
      <c r="AA204" s="287">
        <f>+MEX!AX242</f>
        <v>0</v>
      </c>
      <c r="AB204" s="287">
        <f>+MEX!AY242</f>
        <v>0</v>
      </c>
      <c r="AC204" s="287">
        <f>+MEX!AZ242</f>
        <v>0</v>
      </c>
      <c r="AD204" s="287">
        <f>+MEX!BA242</f>
        <v>0</v>
      </c>
    </row>
    <row r="205" spans="2:30" ht="46.5" hidden="1">
      <c r="B205" s="247" t="e">
        <f>+CONCATENATE(#REF!,C205,D205,E205,F205,G205,H205,I205)</f>
        <v>#REF!</v>
      </c>
      <c r="C205" s="284">
        <v>3</v>
      </c>
      <c r="D205" s="284">
        <v>5</v>
      </c>
      <c r="E205" s="284">
        <v>5000</v>
      </c>
      <c r="F205" s="284">
        <v>5600</v>
      </c>
      <c r="G205" s="284">
        <v>565</v>
      </c>
      <c r="H205" s="285">
        <v>15</v>
      </c>
      <c r="I205" s="285">
        <v>2</v>
      </c>
      <c r="J205" s="307" t="s">
        <v>231</v>
      </c>
      <c r="K205" s="287">
        <f>+MEX!N243</f>
        <v>0</v>
      </c>
      <c r="L205" s="287">
        <f>+MEX!O243</f>
        <v>0</v>
      </c>
      <c r="M205" s="287">
        <f>+MEX!P243</f>
        <v>0</v>
      </c>
      <c r="N205" s="308" t="str">
        <f>+MEX!Q243</f>
        <v>Equipo/ Pieza</v>
      </c>
      <c r="O205" s="289">
        <f>+MEX!R243</f>
        <v>0</v>
      </c>
      <c r="P205" s="289">
        <f>+MEX!S243</f>
        <v>0</v>
      </c>
      <c r="Q205" s="287">
        <f>+MEX!AD243</f>
        <v>0</v>
      </c>
      <c r="R205" s="287">
        <f>+MEX!AG243</f>
        <v>0</v>
      </c>
      <c r="S205" s="287">
        <f>+MEX!AJ243</f>
        <v>0</v>
      </c>
      <c r="T205" s="287">
        <f>+MEX!AM243</f>
        <v>0</v>
      </c>
      <c r="U205" s="287">
        <f>+MEX!AP243</f>
        <v>0</v>
      </c>
      <c r="V205" s="287">
        <f>+MEX!AS243</f>
        <v>0</v>
      </c>
      <c r="W205" s="287">
        <f>+MEX!AT243</f>
        <v>0</v>
      </c>
      <c r="X205" s="287">
        <f>+MEX!AU243</f>
        <v>0</v>
      </c>
      <c r="Y205" s="287">
        <f>+MEX!AV243</f>
        <v>0</v>
      </c>
      <c r="Z205" s="287">
        <f>+MEX!AW243</f>
        <v>0</v>
      </c>
      <c r="AA205" s="287">
        <f>+MEX!AX243</f>
        <v>0</v>
      </c>
      <c r="AB205" s="287">
        <f>+MEX!AY243</f>
        <v>0</v>
      </c>
      <c r="AC205" s="287">
        <f>+MEX!AZ243</f>
        <v>0</v>
      </c>
      <c r="AD205" s="287">
        <f>+MEX!BA243</f>
        <v>0</v>
      </c>
    </row>
    <row r="206" spans="2:30" ht="46.5" hidden="1">
      <c r="B206" s="247" t="e">
        <f>+CONCATENATE(#REF!,C206,D206,E206,F206,G206,H206,I206)</f>
        <v>#REF!</v>
      </c>
      <c r="C206" s="284">
        <v>3</v>
      </c>
      <c r="D206" s="284">
        <v>5</v>
      </c>
      <c r="E206" s="284">
        <v>5000</v>
      </c>
      <c r="F206" s="284">
        <v>5600</v>
      </c>
      <c r="G206" s="284">
        <v>565</v>
      </c>
      <c r="H206" s="285">
        <v>16</v>
      </c>
      <c r="I206" s="285">
        <v>2</v>
      </c>
      <c r="J206" s="307" t="s">
        <v>232</v>
      </c>
      <c r="K206" s="287">
        <f>+MEX!N244</f>
        <v>0</v>
      </c>
      <c r="L206" s="287">
        <f>+MEX!O244</f>
        <v>0</v>
      </c>
      <c r="M206" s="287">
        <f>+MEX!P244</f>
        <v>0</v>
      </c>
      <c r="N206" s="308" t="str">
        <f>+MEX!Q244</f>
        <v>Equipo/ Pieza</v>
      </c>
      <c r="O206" s="289">
        <f>+MEX!R244</f>
        <v>0</v>
      </c>
      <c r="P206" s="289">
        <f>+MEX!S244</f>
        <v>0</v>
      </c>
      <c r="Q206" s="287">
        <f>+MEX!AD244</f>
        <v>0</v>
      </c>
      <c r="R206" s="287">
        <f>+MEX!AG244</f>
        <v>0</v>
      </c>
      <c r="S206" s="287">
        <f>+MEX!AJ244</f>
        <v>0</v>
      </c>
      <c r="T206" s="287">
        <f>+MEX!AM244</f>
        <v>0</v>
      </c>
      <c r="U206" s="287">
        <f>+MEX!AP244</f>
        <v>0</v>
      </c>
      <c r="V206" s="287">
        <f>+MEX!AS244</f>
        <v>0</v>
      </c>
      <c r="W206" s="287">
        <f>+MEX!AT244</f>
        <v>0</v>
      </c>
      <c r="X206" s="287">
        <f>+MEX!AU244</f>
        <v>0</v>
      </c>
      <c r="Y206" s="287">
        <f>+MEX!AV244</f>
        <v>0</v>
      </c>
      <c r="Z206" s="287">
        <f>+MEX!AW244</f>
        <v>0</v>
      </c>
      <c r="AA206" s="287">
        <f>+MEX!AX244</f>
        <v>0</v>
      </c>
      <c r="AB206" s="287">
        <f>+MEX!AY244</f>
        <v>0</v>
      </c>
      <c r="AC206" s="287">
        <f>+MEX!AZ244</f>
        <v>0</v>
      </c>
      <c r="AD206" s="287">
        <f>+MEX!BA244</f>
        <v>0</v>
      </c>
    </row>
    <row r="207" spans="2:30" ht="46.5" hidden="1">
      <c r="B207" s="247" t="e">
        <f>+CONCATENATE(#REF!,C207,D207,E207,F207,G207,H207,I207)</f>
        <v>#REF!</v>
      </c>
      <c r="C207" s="284">
        <v>3</v>
      </c>
      <c r="D207" s="284">
        <v>5</v>
      </c>
      <c r="E207" s="284">
        <v>5000</v>
      </c>
      <c r="F207" s="284">
        <v>5600</v>
      </c>
      <c r="G207" s="284">
        <v>565</v>
      </c>
      <c r="H207" s="285">
        <v>17</v>
      </c>
      <c r="I207" s="285">
        <v>2</v>
      </c>
      <c r="J207" s="307" t="s">
        <v>233</v>
      </c>
      <c r="K207" s="287">
        <f>+MEX!N245</f>
        <v>0</v>
      </c>
      <c r="L207" s="287">
        <f>+MEX!O245</f>
        <v>0</v>
      </c>
      <c r="M207" s="287">
        <f>+MEX!P245</f>
        <v>0</v>
      </c>
      <c r="N207" s="308" t="str">
        <f>+MEX!Q245</f>
        <v>Equipo/ Pieza</v>
      </c>
      <c r="O207" s="289">
        <f>+MEX!R245</f>
        <v>0</v>
      </c>
      <c r="P207" s="289">
        <f>+MEX!S245</f>
        <v>0</v>
      </c>
      <c r="Q207" s="287">
        <f>+MEX!AD245</f>
        <v>0</v>
      </c>
      <c r="R207" s="287">
        <f>+MEX!AG245</f>
        <v>0</v>
      </c>
      <c r="S207" s="287">
        <f>+MEX!AJ245</f>
        <v>0</v>
      </c>
      <c r="T207" s="287">
        <f>+MEX!AM245</f>
        <v>0</v>
      </c>
      <c r="U207" s="287">
        <f>+MEX!AP245</f>
        <v>0</v>
      </c>
      <c r="V207" s="287">
        <f>+MEX!AS245</f>
        <v>0</v>
      </c>
      <c r="W207" s="287">
        <f>+MEX!AT245</f>
        <v>0</v>
      </c>
      <c r="X207" s="287">
        <f>+MEX!AU245</f>
        <v>0</v>
      </c>
      <c r="Y207" s="287">
        <f>+MEX!AV245</f>
        <v>0</v>
      </c>
      <c r="Z207" s="287">
        <f>+MEX!AW245</f>
        <v>0</v>
      </c>
      <c r="AA207" s="287">
        <f>+MEX!AX245</f>
        <v>0</v>
      </c>
      <c r="AB207" s="287">
        <f>+MEX!AY245</f>
        <v>0</v>
      </c>
      <c r="AC207" s="287">
        <f>+MEX!AZ245</f>
        <v>0</v>
      </c>
      <c r="AD207" s="287">
        <f>+MEX!BA245</f>
        <v>0</v>
      </c>
    </row>
    <row r="208" spans="2:30" ht="24.75">
      <c r="B208" s="247" t="e">
        <f>+CONCATENATE(#REF!,C208,D208,E208,F208,G208,H208,I208)</f>
        <v>#REF!</v>
      </c>
      <c r="C208" s="284">
        <v>3</v>
      </c>
      <c r="D208" s="284">
        <v>5</v>
      </c>
      <c r="E208" s="284">
        <v>5000</v>
      </c>
      <c r="F208" s="284">
        <v>5600</v>
      </c>
      <c r="G208" s="284">
        <v>565</v>
      </c>
      <c r="H208" s="285">
        <v>18</v>
      </c>
      <c r="I208" s="285">
        <v>2</v>
      </c>
      <c r="J208" s="307" t="s">
        <v>234</v>
      </c>
      <c r="K208" s="287">
        <f>+MEX!N246</f>
        <v>11495310</v>
      </c>
      <c r="L208" s="287">
        <f>+MEX!O246</f>
        <v>0</v>
      </c>
      <c r="M208" s="287">
        <f>+MEX!P246</f>
        <v>11495310</v>
      </c>
      <c r="N208" s="308" t="str">
        <f>+MEX!Q246</f>
        <v>Equipo</v>
      </c>
      <c r="O208" s="289">
        <f>+MEX!R246</f>
        <v>7</v>
      </c>
      <c r="P208" s="289">
        <f>+MEX!S246</f>
        <v>0</v>
      </c>
      <c r="Q208" s="287">
        <f>+MEX!AD246</f>
        <v>11495310</v>
      </c>
      <c r="R208" s="287">
        <f>+MEX!AG246</f>
        <v>0</v>
      </c>
      <c r="S208" s="287">
        <f>+MEX!AJ246</f>
        <v>0</v>
      </c>
      <c r="T208" s="287">
        <f>+MEX!AM246</f>
        <v>0</v>
      </c>
      <c r="U208" s="287">
        <f>+MEX!AP246</f>
        <v>0</v>
      </c>
      <c r="V208" s="287">
        <f>+MEX!AS246</f>
        <v>11495310</v>
      </c>
      <c r="W208" s="287">
        <f>+MEX!AT246</f>
        <v>7</v>
      </c>
      <c r="X208" s="287">
        <f>+MEX!AU246</f>
        <v>0</v>
      </c>
      <c r="Y208" s="287">
        <f>+MEX!AV246</f>
        <v>0</v>
      </c>
      <c r="Z208" s="287">
        <f>+MEX!AW246</f>
        <v>0</v>
      </c>
      <c r="AA208" s="287">
        <f>+MEX!AX246</f>
        <v>0</v>
      </c>
      <c r="AB208" s="287">
        <f>+MEX!AY246</f>
        <v>0</v>
      </c>
      <c r="AC208" s="287">
        <f>+MEX!AZ246</f>
        <v>7</v>
      </c>
      <c r="AD208" s="287">
        <f>+MEX!BA246</f>
        <v>0</v>
      </c>
    </row>
    <row r="209" spans="1:30" ht="24.75" hidden="1">
      <c r="A209" s="290"/>
      <c r="B209" s="247" t="e">
        <f>+CONCATENATE(#REF!,C209,D209,E209,F209,G209,H209,I209)</f>
        <v>#REF!</v>
      </c>
      <c r="C209" s="284">
        <v>3</v>
      </c>
      <c r="D209" s="284">
        <v>5</v>
      </c>
      <c r="E209" s="284">
        <v>5000</v>
      </c>
      <c r="F209" s="284">
        <v>5600</v>
      </c>
      <c r="G209" s="284">
        <v>565</v>
      </c>
      <c r="H209" s="285">
        <v>19</v>
      </c>
      <c r="I209" s="285">
        <v>2</v>
      </c>
      <c r="J209" s="307" t="s">
        <v>236</v>
      </c>
      <c r="K209" s="287">
        <f>+MEX!N247</f>
        <v>0</v>
      </c>
      <c r="L209" s="287">
        <f>+MEX!O247</f>
        <v>0</v>
      </c>
      <c r="M209" s="287">
        <f>+MEX!P247</f>
        <v>0</v>
      </c>
      <c r="N209" s="308" t="str">
        <f>+MEX!Q247</f>
        <v>Equipo</v>
      </c>
      <c r="O209" s="289">
        <f>+MEX!R247</f>
        <v>0</v>
      </c>
      <c r="P209" s="289">
        <f>+MEX!S247</f>
        <v>0</v>
      </c>
      <c r="Q209" s="287">
        <f>+MEX!AD247</f>
        <v>0</v>
      </c>
      <c r="R209" s="287">
        <f>+MEX!AG247</f>
        <v>0</v>
      </c>
      <c r="S209" s="287">
        <f>+MEX!AJ247</f>
        <v>0</v>
      </c>
      <c r="T209" s="287">
        <f>+MEX!AM247</f>
        <v>0</v>
      </c>
      <c r="U209" s="287">
        <f>+MEX!AP247</f>
        <v>0</v>
      </c>
      <c r="V209" s="287">
        <f>+MEX!AS247</f>
        <v>0</v>
      </c>
      <c r="W209" s="287">
        <f>+MEX!AT247</f>
        <v>0</v>
      </c>
      <c r="X209" s="287">
        <f>+MEX!AU247</f>
        <v>0</v>
      </c>
      <c r="Y209" s="287">
        <f>+MEX!AV247</f>
        <v>0</v>
      </c>
      <c r="Z209" s="287">
        <f>+MEX!AW247</f>
        <v>0</v>
      </c>
      <c r="AA209" s="287">
        <f>+MEX!AX247</f>
        <v>0</v>
      </c>
      <c r="AB209" s="287">
        <f>+MEX!AY247</f>
        <v>0</v>
      </c>
      <c r="AC209" s="287">
        <f>+MEX!AZ247</f>
        <v>0</v>
      </c>
      <c r="AD209" s="287">
        <f>+MEX!BA247</f>
        <v>0</v>
      </c>
    </row>
    <row r="210" spans="1:30" ht="48" hidden="1">
      <c r="B210" s="247" t="e">
        <f>+CONCATENATE(#REF!,C210,D210,E210,F210,G210,H210,I210)</f>
        <v>#REF!</v>
      </c>
      <c r="C210" s="302">
        <v>3</v>
      </c>
      <c r="D210" s="302">
        <v>5</v>
      </c>
      <c r="E210" s="302">
        <v>5000</v>
      </c>
      <c r="F210" s="302">
        <v>5600</v>
      </c>
      <c r="G210" s="302">
        <v>566</v>
      </c>
      <c r="H210" s="302"/>
      <c r="I210" s="302">
        <v>2</v>
      </c>
      <c r="J210" s="280" t="s">
        <v>237</v>
      </c>
      <c r="K210" s="281">
        <f>+MEX!N248</f>
        <v>0</v>
      </c>
      <c r="L210" s="281">
        <f>+MEX!O248</f>
        <v>0</v>
      </c>
      <c r="M210" s="281">
        <f>+MEX!P248</f>
        <v>0</v>
      </c>
      <c r="N210" s="282"/>
      <c r="O210" s="283"/>
      <c r="P210" s="283"/>
      <c r="Q210" s="281">
        <f>+MEX!AD248</f>
        <v>0</v>
      </c>
      <c r="R210" s="281">
        <f>+MEX!AG248</f>
        <v>0</v>
      </c>
      <c r="S210" s="281">
        <f>+MEX!AJ248</f>
        <v>0</v>
      </c>
      <c r="T210" s="281">
        <f>+MEX!AM248</f>
        <v>0</v>
      </c>
      <c r="U210" s="281">
        <f>+MEX!AP248</f>
        <v>0</v>
      </c>
      <c r="V210" s="281">
        <f>+MEX!AS248</f>
        <v>0</v>
      </c>
      <c r="W210" s="281"/>
      <c r="X210" s="281"/>
      <c r="Y210" s="281"/>
      <c r="Z210" s="281"/>
      <c r="AA210" s="281"/>
      <c r="AB210" s="281"/>
      <c r="AC210" s="281"/>
      <c r="AD210" s="281"/>
    </row>
    <row r="211" spans="1:30" ht="24.75" hidden="1">
      <c r="B211" s="247" t="e">
        <f>+CONCATENATE(#REF!,C211,D211,E211,F211,G211,H211,I211)</f>
        <v>#REF!</v>
      </c>
      <c r="C211" s="284">
        <v>3</v>
      </c>
      <c r="D211" s="284">
        <v>5</v>
      </c>
      <c r="E211" s="284">
        <v>5000</v>
      </c>
      <c r="F211" s="284">
        <v>5600</v>
      </c>
      <c r="G211" s="284">
        <v>566</v>
      </c>
      <c r="H211" s="285">
        <v>1</v>
      </c>
      <c r="I211" s="285">
        <v>2</v>
      </c>
      <c r="J211" s="307" t="s">
        <v>238</v>
      </c>
      <c r="K211" s="287">
        <f>+MEX!N249</f>
        <v>0</v>
      </c>
      <c r="L211" s="287">
        <f>+MEX!O249</f>
        <v>0</v>
      </c>
      <c r="M211" s="287">
        <f>+MEX!P249</f>
        <v>0</v>
      </c>
      <c r="N211" s="308" t="str">
        <f>+MEX!Q249</f>
        <v>Pieza</v>
      </c>
      <c r="O211" s="289">
        <f>+MEX!R249</f>
        <v>0</v>
      </c>
      <c r="P211" s="289">
        <f>+MEX!S249</f>
        <v>0</v>
      </c>
      <c r="Q211" s="287">
        <f>+MEX!AD249</f>
        <v>0</v>
      </c>
      <c r="R211" s="287">
        <f>+MEX!AG249</f>
        <v>0</v>
      </c>
      <c r="S211" s="287">
        <f>+MEX!AJ249</f>
        <v>0</v>
      </c>
      <c r="T211" s="287">
        <f>+MEX!AM249</f>
        <v>0</v>
      </c>
      <c r="U211" s="287">
        <f>+MEX!AP249</f>
        <v>0</v>
      </c>
      <c r="V211" s="287">
        <f>+MEX!AS249</f>
        <v>0</v>
      </c>
      <c r="W211" s="287">
        <f>+MEX!AT249</f>
        <v>0</v>
      </c>
      <c r="X211" s="287">
        <f>+MEX!AU249</f>
        <v>0</v>
      </c>
      <c r="Y211" s="287">
        <f>+MEX!AV249</f>
        <v>0</v>
      </c>
      <c r="Z211" s="287">
        <f>+MEX!AW249</f>
        <v>0</v>
      </c>
      <c r="AA211" s="287">
        <f>+MEX!AX249</f>
        <v>0</v>
      </c>
      <c r="AB211" s="287">
        <f>+MEX!AY249</f>
        <v>0</v>
      </c>
      <c r="AC211" s="287">
        <f>+MEX!AZ249</f>
        <v>0</v>
      </c>
      <c r="AD211" s="287">
        <f>+MEX!BA249</f>
        <v>0</v>
      </c>
    </row>
    <row r="212" spans="1:30" ht="24.75" hidden="1">
      <c r="B212" s="247" t="e">
        <f>+CONCATENATE(#REF!,C212,D212,E212,F212,G212,H212,I212)</f>
        <v>#REF!</v>
      </c>
      <c r="C212" s="302">
        <v>3</v>
      </c>
      <c r="D212" s="302">
        <v>5</v>
      </c>
      <c r="E212" s="302">
        <v>5000</v>
      </c>
      <c r="F212" s="302">
        <v>5600</v>
      </c>
      <c r="G212" s="302">
        <v>569</v>
      </c>
      <c r="H212" s="302"/>
      <c r="I212" s="302">
        <v>2</v>
      </c>
      <c r="J212" s="280" t="s">
        <v>239</v>
      </c>
      <c r="K212" s="281">
        <f>+MEX!N250</f>
        <v>0</v>
      </c>
      <c r="L212" s="281">
        <f>+MEX!O250</f>
        <v>0</v>
      </c>
      <c r="M212" s="281">
        <f>+MEX!P250</f>
        <v>0</v>
      </c>
      <c r="N212" s="282"/>
      <c r="O212" s="283"/>
      <c r="P212" s="283"/>
      <c r="Q212" s="281">
        <f>+MEX!AD250</f>
        <v>0</v>
      </c>
      <c r="R212" s="281">
        <f>+MEX!AG250</f>
        <v>0</v>
      </c>
      <c r="S212" s="281">
        <f>+MEX!AJ250</f>
        <v>0</v>
      </c>
      <c r="T212" s="281">
        <f>+MEX!AM250</f>
        <v>0</v>
      </c>
      <c r="U212" s="281">
        <f>+MEX!AP250</f>
        <v>0</v>
      </c>
      <c r="V212" s="281">
        <f>+MEX!AS250</f>
        <v>0</v>
      </c>
      <c r="W212" s="281"/>
      <c r="X212" s="281"/>
      <c r="Y212" s="281"/>
      <c r="Z212" s="281"/>
      <c r="AA212" s="281"/>
      <c r="AB212" s="281"/>
      <c r="AC212" s="281"/>
      <c r="AD212" s="281"/>
    </row>
    <row r="213" spans="1:30" ht="24.75" hidden="1">
      <c r="B213" s="247" t="e">
        <f>+CONCATENATE(#REF!,C213,D213,E213,F213,G213,H213,I213)</f>
        <v>#REF!</v>
      </c>
      <c r="C213" s="284">
        <v>3</v>
      </c>
      <c r="D213" s="284">
        <v>5</v>
      </c>
      <c r="E213" s="284">
        <v>5000</v>
      </c>
      <c r="F213" s="284">
        <v>5600</v>
      </c>
      <c r="G213" s="284">
        <v>569</v>
      </c>
      <c r="H213" s="285">
        <v>1</v>
      </c>
      <c r="I213" s="285">
        <v>2</v>
      </c>
      <c r="J213" s="307" t="s">
        <v>240</v>
      </c>
      <c r="K213" s="287">
        <f>+MEX!N251</f>
        <v>0</v>
      </c>
      <c r="L213" s="287">
        <f>+MEX!O251</f>
        <v>0</v>
      </c>
      <c r="M213" s="287">
        <f>+MEX!P251</f>
        <v>0</v>
      </c>
      <c r="N213" s="308" t="str">
        <f>+MEX!Q251</f>
        <v>Pieza</v>
      </c>
      <c r="O213" s="289">
        <f>+MEX!R251</f>
        <v>0</v>
      </c>
      <c r="P213" s="289">
        <f>+MEX!S251</f>
        <v>0</v>
      </c>
      <c r="Q213" s="287">
        <f>+MEX!AD251</f>
        <v>0</v>
      </c>
      <c r="R213" s="287">
        <f>+MEX!AG251</f>
        <v>0</v>
      </c>
      <c r="S213" s="287">
        <f>+MEX!AJ251</f>
        <v>0</v>
      </c>
      <c r="T213" s="287">
        <f>+MEX!AM251</f>
        <v>0</v>
      </c>
      <c r="U213" s="287">
        <f>+MEX!AP251</f>
        <v>0</v>
      </c>
      <c r="V213" s="287">
        <f>+MEX!AS251</f>
        <v>0</v>
      </c>
      <c r="W213" s="287">
        <f>+MEX!AT251</f>
        <v>0</v>
      </c>
      <c r="X213" s="287">
        <f>+MEX!AU251</f>
        <v>0</v>
      </c>
      <c r="Y213" s="287">
        <f>+MEX!AV251</f>
        <v>0</v>
      </c>
      <c r="Z213" s="287">
        <f>+MEX!AW251</f>
        <v>0</v>
      </c>
      <c r="AA213" s="287">
        <f>+MEX!AX251</f>
        <v>0</v>
      </c>
      <c r="AB213" s="287">
        <f>+MEX!AY251</f>
        <v>0</v>
      </c>
      <c r="AC213" s="287">
        <f>+MEX!AZ251</f>
        <v>0</v>
      </c>
      <c r="AD213" s="287">
        <f>+MEX!BA251</f>
        <v>0</v>
      </c>
    </row>
    <row r="214" spans="1:30" ht="24.75">
      <c r="B214" s="247" t="e">
        <f>+CONCATENATE(#REF!,C214,D214,E214,F214,G214,H214,I214)</f>
        <v>#REF!</v>
      </c>
      <c r="C214" s="299">
        <v>3</v>
      </c>
      <c r="D214" s="299">
        <v>5</v>
      </c>
      <c r="E214" s="299">
        <v>5000</v>
      </c>
      <c r="F214" s="299">
        <v>5900</v>
      </c>
      <c r="G214" s="299"/>
      <c r="H214" s="299"/>
      <c r="I214" s="299">
        <v>2</v>
      </c>
      <c r="J214" s="274" t="s">
        <v>241</v>
      </c>
      <c r="K214" s="275">
        <f>+MEX!N252</f>
        <v>14504690</v>
      </c>
      <c r="L214" s="275">
        <f>+MEX!O252</f>
        <v>0</v>
      </c>
      <c r="M214" s="275">
        <f>+MEX!P252</f>
        <v>14504690</v>
      </c>
      <c r="N214" s="276"/>
      <c r="O214" s="277"/>
      <c r="P214" s="277"/>
      <c r="Q214" s="275">
        <f>+MEX!AD252</f>
        <v>14504690</v>
      </c>
      <c r="R214" s="275">
        <f>+MEX!AG252</f>
        <v>0</v>
      </c>
      <c r="S214" s="275">
        <f>+MEX!AJ252</f>
        <v>0</v>
      </c>
      <c r="T214" s="275">
        <f>+MEX!AM252</f>
        <v>0</v>
      </c>
      <c r="U214" s="275">
        <f>+MEX!AP252</f>
        <v>0</v>
      </c>
      <c r="V214" s="275">
        <f>+MEX!AS252</f>
        <v>14504690</v>
      </c>
      <c r="W214" s="275"/>
      <c r="X214" s="275"/>
      <c r="Y214" s="275"/>
      <c r="Z214" s="275"/>
      <c r="AA214" s="275"/>
      <c r="AB214" s="275"/>
      <c r="AC214" s="275"/>
      <c r="AD214" s="275"/>
    </row>
    <row r="215" spans="1:30" ht="24.75">
      <c r="B215" s="247" t="e">
        <f>+CONCATENATE(#REF!,C215,D215,E215,F215,G215,H215,I215)</f>
        <v>#REF!</v>
      </c>
      <c r="C215" s="302">
        <v>3</v>
      </c>
      <c r="D215" s="302">
        <v>5</v>
      </c>
      <c r="E215" s="302">
        <v>5000</v>
      </c>
      <c r="F215" s="302">
        <v>5900</v>
      </c>
      <c r="G215" s="302">
        <v>591</v>
      </c>
      <c r="H215" s="302"/>
      <c r="I215" s="302">
        <v>2</v>
      </c>
      <c r="J215" s="280" t="s">
        <v>242</v>
      </c>
      <c r="K215" s="281">
        <f>+MEX!N253</f>
        <v>14504690</v>
      </c>
      <c r="L215" s="281">
        <f>+MEX!O253</f>
        <v>0</v>
      </c>
      <c r="M215" s="281">
        <f>+MEX!P253</f>
        <v>14504690</v>
      </c>
      <c r="N215" s="282"/>
      <c r="O215" s="283"/>
      <c r="P215" s="283"/>
      <c r="Q215" s="281">
        <f>+MEX!AD253</f>
        <v>14504690</v>
      </c>
      <c r="R215" s="281">
        <f>+MEX!AG253</f>
        <v>0</v>
      </c>
      <c r="S215" s="281">
        <f>+MEX!AJ253</f>
        <v>0</v>
      </c>
      <c r="T215" s="281">
        <f>+MEX!AM253</f>
        <v>0</v>
      </c>
      <c r="U215" s="281">
        <f>+MEX!AP253</f>
        <v>0</v>
      </c>
      <c r="V215" s="281">
        <f>+MEX!AS253</f>
        <v>14504690</v>
      </c>
      <c r="W215" s="281"/>
      <c r="X215" s="281"/>
      <c r="Y215" s="281"/>
      <c r="Z215" s="281"/>
      <c r="AA215" s="281"/>
      <c r="AB215" s="281"/>
      <c r="AC215" s="281"/>
      <c r="AD215" s="281"/>
    </row>
    <row r="216" spans="1:30" ht="24.75">
      <c r="B216" s="247" t="e">
        <f>+CONCATENATE(#REF!,C216,D216,E216,F216,G216,H216,I216)</f>
        <v>#REF!</v>
      </c>
      <c r="C216" s="284">
        <v>3</v>
      </c>
      <c r="D216" s="284">
        <v>5</v>
      </c>
      <c r="E216" s="284">
        <v>5000</v>
      </c>
      <c r="F216" s="325">
        <v>5900</v>
      </c>
      <c r="G216" s="325">
        <v>591</v>
      </c>
      <c r="H216" s="285">
        <v>1</v>
      </c>
      <c r="I216" s="285">
        <v>2</v>
      </c>
      <c r="J216" s="307" t="s">
        <v>243</v>
      </c>
      <c r="K216" s="287">
        <f>+MEX!N254</f>
        <v>14504690</v>
      </c>
      <c r="L216" s="287">
        <f>+MEX!O254</f>
        <v>0</v>
      </c>
      <c r="M216" s="287">
        <f>+MEX!P254</f>
        <v>14504690</v>
      </c>
      <c r="N216" s="308" t="str">
        <f>+MEX!Q254</f>
        <v>Licencia</v>
      </c>
      <c r="O216" s="289">
        <f>+MEX!R254</f>
        <v>1</v>
      </c>
      <c r="P216" s="289">
        <f>+MEX!S254</f>
        <v>0</v>
      </c>
      <c r="Q216" s="287">
        <f>+MEX!AD254</f>
        <v>14504690</v>
      </c>
      <c r="R216" s="287">
        <f>+MEX!AG254</f>
        <v>0</v>
      </c>
      <c r="S216" s="287">
        <f>+MEX!AJ254</f>
        <v>0</v>
      </c>
      <c r="T216" s="287">
        <f>+MEX!AM254</f>
        <v>0</v>
      </c>
      <c r="U216" s="287">
        <f>+MEX!AP254</f>
        <v>0</v>
      </c>
      <c r="V216" s="287">
        <f>+MEX!AS254</f>
        <v>14504690</v>
      </c>
      <c r="W216" s="287">
        <f>+MEX!AT254</f>
        <v>1</v>
      </c>
      <c r="X216" s="287">
        <f>+MEX!AU254</f>
        <v>0</v>
      </c>
      <c r="Y216" s="287">
        <f>+MEX!AV254</f>
        <v>0</v>
      </c>
      <c r="Z216" s="287">
        <f>+MEX!AW254</f>
        <v>0</v>
      </c>
      <c r="AA216" s="287">
        <f>+MEX!AX254</f>
        <v>0</v>
      </c>
      <c r="AB216" s="287">
        <f>+MEX!AY254</f>
        <v>0</v>
      </c>
      <c r="AC216" s="287">
        <f>+MEX!AZ254</f>
        <v>1</v>
      </c>
      <c r="AD216" s="287">
        <f>+MEX!BA254</f>
        <v>0</v>
      </c>
    </row>
    <row r="217" spans="1:30" ht="24.75" hidden="1">
      <c r="B217" s="247" t="e">
        <f>+CONCATENATE(#REF!,C217,D217,E217,F217,G217,H217,I217)</f>
        <v>#REF!</v>
      </c>
      <c r="C217" s="284">
        <v>3</v>
      </c>
      <c r="D217" s="284">
        <v>5</v>
      </c>
      <c r="E217" s="284">
        <v>5000</v>
      </c>
      <c r="F217" s="325">
        <v>5900</v>
      </c>
      <c r="G217" s="325">
        <v>591</v>
      </c>
      <c r="H217" s="285">
        <v>2</v>
      </c>
      <c r="I217" s="285">
        <v>2</v>
      </c>
      <c r="J217" s="307" t="s">
        <v>245</v>
      </c>
      <c r="K217" s="287">
        <f>+MEX!N255</f>
        <v>0</v>
      </c>
      <c r="L217" s="287">
        <f>+MEX!O255</f>
        <v>0</v>
      </c>
      <c r="M217" s="287">
        <f>+MEX!P255</f>
        <v>0</v>
      </c>
      <c r="N217" s="326" t="str">
        <f>+MEX!Q255</f>
        <v>Licencia</v>
      </c>
      <c r="O217" s="289">
        <f>+MEX!R255</f>
        <v>0</v>
      </c>
      <c r="P217" s="289">
        <f>+MEX!S255</f>
        <v>0</v>
      </c>
      <c r="Q217" s="287">
        <f>+MEX!AD255</f>
        <v>0</v>
      </c>
      <c r="R217" s="287">
        <f>+MEX!AG255</f>
        <v>0</v>
      </c>
      <c r="S217" s="287">
        <f>+MEX!AJ255</f>
        <v>0</v>
      </c>
      <c r="T217" s="287">
        <f>+MEX!AM255</f>
        <v>0</v>
      </c>
      <c r="U217" s="287">
        <f>+MEX!AP255</f>
        <v>0</v>
      </c>
      <c r="V217" s="287">
        <f>+MEX!AS255</f>
        <v>0</v>
      </c>
      <c r="W217" s="287">
        <f>+MEX!AT255</f>
        <v>0</v>
      </c>
      <c r="X217" s="287">
        <f>+MEX!AU255</f>
        <v>0</v>
      </c>
      <c r="Y217" s="287">
        <f>+MEX!AV255</f>
        <v>0</v>
      </c>
      <c r="Z217" s="287">
        <f>+MEX!AW255</f>
        <v>0</v>
      </c>
      <c r="AA217" s="287">
        <f>+MEX!AX255</f>
        <v>0</v>
      </c>
      <c r="AB217" s="287">
        <f>+MEX!AY255</f>
        <v>0</v>
      </c>
      <c r="AC217" s="287">
        <f>+MEX!AZ255</f>
        <v>0</v>
      </c>
      <c r="AD217" s="287">
        <f>+MEX!BA255</f>
        <v>0</v>
      </c>
    </row>
    <row r="218" spans="1:30" ht="46.5" hidden="1">
      <c r="B218" s="247" t="e">
        <f>+CONCATENATE(#REF!,C218,D218,E218,F218,G218,H218,I218)</f>
        <v>#REF!</v>
      </c>
      <c r="C218" s="284">
        <v>3</v>
      </c>
      <c r="D218" s="284">
        <v>5</v>
      </c>
      <c r="E218" s="284">
        <v>5000</v>
      </c>
      <c r="F218" s="325">
        <v>5900</v>
      </c>
      <c r="G218" s="325">
        <v>591</v>
      </c>
      <c r="H218" s="285">
        <v>3</v>
      </c>
      <c r="I218" s="285">
        <v>2</v>
      </c>
      <c r="J218" s="307" t="s">
        <v>246</v>
      </c>
      <c r="K218" s="287">
        <f>+MEX!N256</f>
        <v>0</v>
      </c>
      <c r="L218" s="287">
        <f>+MEX!O256</f>
        <v>0</v>
      </c>
      <c r="M218" s="287">
        <f>+MEX!P256</f>
        <v>0</v>
      </c>
      <c r="N218" s="326" t="str">
        <f>+MEX!Q256</f>
        <v>Licencia</v>
      </c>
      <c r="O218" s="289">
        <f>+MEX!R256</f>
        <v>0</v>
      </c>
      <c r="P218" s="289">
        <f>+MEX!S256</f>
        <v>0</v>
      </c>
      <c r="Q218" s="287">
        <f>+MEX!AD256</f>
        <v>0</v>
      </c>
      <c r="R218" s="287">
        <f>+MEX!AG256</f>
        <v>0</v>
      </c>
      <c r="S218" s="287">
        <f>+MEX!AJ256</f>
        <v>0</v>
      </c>
      <c r="T218" s="287">
        <f>+MEX!AM256</f>
        <v>0</v>
      </c>
      <c r="U218" s="287">
        <f>+MEX!AP256</f>
        <v>0</v>
      </c>
      <c r="V218" s="287">
        <f>+MEX!AS256</f>
        <v>0</v>
      </c>
      <c r="W218" s="287">
        <f>+MEX!AT256</f>
        <v>0</v>
      </c>
      <c r="X218" s="287">
        <f>+MEX!AU256</f>
        <v>0</v>
      </c>
      <c r="Y218" s="287">
        <f>+MEX!AV256</f>
        <v>0</v>
      </c>
      <c r="Z218" s="287">
        <f>+MEX!AW256</f>
        <v>0</v>
      </c>
      <c r="AA218" s="287">
        <f>+MEX!AX256</f>
        <v>0</v>
      </c>
      <c r="AB218" s="287">
        <f>+MEX!AY256</f>
        <v>0</v>
      </c>
      <c r="AC218" s="287">
        <f>+MEX!AZ256</f>
        <v>0</v>
      </c>
      <c r="AD218" s="287">
        <f>+MEX!BA256</f>
        <v>0</v>
      </c>
    </row>
    <row r="219" spans="1:30" ht="46.5" hidden="1">
      <c r="B219" s="247" t="e">
        <f>+CONCATENATE(#REF!,C219,D219,E219,F219,G219,H219,I219)</f>
        <v>#REF!</v>
      </c>
      <c r="C219" s="284">
        <v>3</v>
      </c>
      <c r="D219" s="284">
        <v>5</v>
      </c>
      <c r="E219" s="284">
        <v>5000</v>
      </c>
      <c r="F219" s="325">
        <v>5900</v>
      </c>
      <c r="G219" s="325">
        <v>591</v>
      </c>
      <c r="H219" s="285">
        <v>4</v>
      </c>
      <c r="I219" s="285">
        <v>2</v>
      </c>
      <c r="J219" s="307" t="s">
        <v>247</v>
      </c>
      <c r="K219" s="287">
        <f>+MEX!N257</f>
        <v>0</v>
      </c>
      <c r="L219" s="287">
        <f>+MEX!O257</f>
        <v>0</v>
      </c>
      <c r="M219" s="287">
        <f>+MEX!P257</f>
        <v>0</v>
      </c>
      <c r="N219" s="326" t="str">
        <f>+MEX!Q257</f>
        <v>Licencia</v>
      </c>
      <c r="O219" s="289">
        <f>+MEX!R257</f>
        <v>0</v>
      </c>
      <c r="P219" s="289">
        <f>+MEX!S257</f>
        <v>0</v>
      </c>
      <c r="Q219" s="287">
        <f>+MEX!AD257</f>
        <v>0</v>
      </c>
      <c r="R219" s="287">
        <f>+MEX!AG257</f>
        <v>0</v>
      </c>
      <c r="S219" s="287">
        <f>+MEX!AJ257</f>
        <v>0</v>
      </c>
      <c r="T219" s="287">
        <f>+MEX!AM257</f>
        <v>0</v>
      </c>
      <c r="U219" s="287">
        <f>+MEX!AP257</f>
        <v>0</v>
      </c>
      <c r="V219" s="287">
        <f>+MEX!AS257</f>
        <v>0</v>
      </c>
      <c r="W219" s="287">
        <f>+MEX!AT257</f>
        <v>0</v>
      </c>
      <c r="X219" s="287">
        <f>+MEX!AU257</f>
        <v>0</v>
      </c>
      <c r="Y219" s="287">
        <f>+MEX!AV257</f>
        <v>0</v>
      </c>
      <c r="Z219" s="287">
        <f>+MEX!AW257</f>
        <v>0</v>
      </c>
      <c r="AA219" s="287">
        <f>+MEX!AX257</f>
        <v>0</v>
      </c>
      <c r="AB219" s="287">
        <f>+MEX!AY257</f>
        <v>0</v>
      </c>
      <c r="AC219" s="287">
        <f>+MEX!AZ257</f>
        <v>0</v>
      </c>
      <c r="AD219" s="287">
        <f>+MEX!BA257</f>
        <v>0</v>
      </c>
    </row>
    <row r="220" spans="1:30" ht="24.75" hidden="1">
      <c r="B220" s="247" t="e">
        <f>+CONCATENATE(#REF!,C220,D220,E220,F220,G220,H220,I220)</f>
        <v>#REF!</v>
      </c>
      <c r="C220" s="284">
        <v>3</v>
      </c>
      <c r="D220" s="284">
        <v>5</v>
      </c>
      <c r="E220" s="284">
        <v>5000</v>
      </c>
      <c r="F220" s="325">
        <v>5900</v>
      </c>
      <c r="G220" s="325">
        <v>591</v>
      </c>
      <c r="H220" s="285">
        <v>5</v>
      </c>
      <c r="I220" s="285">
        <v>2</v>
      </c>
      <c r="J220" s="307" t="s">
        <v>248</v>
      </c>
      <c r="K220" s="287">
        <f>+MEX!N258</f>
        <v>0</v>
      </c>
      <c r="L220" s="287">
        <f>+MEX!O258</f>
        <v>0</v>
      </c>
      <c r="M220" s="287">
        <f>+MEX!P258</f>
        <v>0</v>
      </c>
      <c r="N220" s="326" t="str">
        <f>+MEX!Q258</f>
        <v>Licencia</v>
      </c>
      <c r="O220" s="289">
        <f>+MEX!R258</f>
        <v>0</v>
      </c>
      <c r="P220" s="289">
        <f>+MEX!S258</f>
        <v>0</v>
      </c>
      <c r="Q220" s="287">
        <f>+MEX!AD258</f>
        <v>0</v>
      </c>
      <c r="R220" s="287">
        <f>+MEX!AG258</f>
        <v>0</v>
      </c>
      <c r="S220" s="287">
        <f>+MEX!AJ258</f>
        <v>0</v>
      </c>
      <c r="T220" s="287">
        <f>+MEX!AM258</f>
        <v>0</v>
      </c>
      <c r="U220" s="287">
        <f>+MEX!AP258</f>
        <v>0</v>
      </c>
      <c r="V220" s="287">
        <f>+MEX!AS258</f>
        <v>0</v>
      </c>
      <c r="W220" s="287">
        <f>+MEX!AT258</f>
        <v>0</v>
      </c>
      <c r="X220" s="287">
        <f>+MEX!AU258</f>
        <v>0</v>
      </c>
      <c r="Y220" s="287">
        <f>+MEX!AV258</f>
        <v>0</v>
      </c>
      <c r="Z220" s="287">
        <f>+MEX!AW258</f>
        <v>0</v>
      </c>
      <c r="AA220" s="287">
        <f>+MEX!AX258</f>
        <v>0</v>
      </c>
      <c r="AB220" s="287">
        <f>+MEX!AY258</f>
        <v>0</v>
      </c>
      <c r="AC220" s="287">
        <f>+MEX!AZ258</f>
        <v>0</v>
      </c>
      <c r="AD220" s="287">
        <f>+MEX!BA258</f>
        <v>0</v>
      </c>
    </row>
    <row r="221" spans="1:30" ht="24.75" hidden="1">
      <c r="B221" s="247" t="e">
        <f>+CONCATENATE(#REF!,C221,D221,E221,F221,G221,H221,I221)</f>
        <v>#REF!</v>
      </c>
      <c r="C221" s="284">
        <v>3</v>
      </c>
      <c r="D221" s="284">
        <v>5</v>
      </c>
      <c r="E221" s="284">
        <v>5000</v>
      </c>
      <c r="F221" s="325">
        <v>5900</v>
      </c>
      <c r="G221" s="325">
        <v>591</v>
      </c>
      <c r="H221" s="285">
        <v>6</v>
      </c>
      <c r="I221" s="285">
        <v>2</v>
      </c>
      <c r="J221" s="307" t="s">
        <v>249</v>
      </c>
      <c r="K221" s="287">
        <f>+MEX!N259</f>
        <v>0</v>
      </c>
      <c r="L221" s="287">
        <f>+MEX!O259</f>
        <v>0</v>
      </c>
      <c r="M221" s="287">
        <f>+MEX!P259</f>
        <v>0</v>
      </c>
      <c r="N221" s="326" t="str">
        <f>+MEX!Q259</f>
        <v>Licencia</v>
      </c>
      <c r="O221" s="289">
        <f>+MEX!R259</f>
        <v>0</v>
      </c>
      <c r="P221" s="289">
        <f>+MEX!S259</f>
        <v>0</v>
      </c>
      <c r="Q221" s="287">
        <f>+MEX!AD259</f>
        <v>0</v>
      </c>
      <c r="R221" s="287">
        <f>+MEX!AG259</f>
        <v>0</v>
      </c>
      <c r="S221" s="287">
        <f>+MEX!AJ259</f>
        <v>0</v>
      </c>
      <c r="T221" s="287">
        <f>+MEX!AM259</f>
        <v>0</v>
      </c>
      <c r="U221" s="287">
        <f>+MEX!AP259</f>
        <v>0</v>
      </c>
      <c r="V221" s="287">
        <f>+MEX!AS259</f>
        <v>0</v>
      </c>
      <c r="W221" s="287">
        <f>+MEX!AT259</f>
        <v>0</v>
      </c>
      <c r="X221" s="287">
        <f>+MEX!AU259</f>
        <v>0</v>
      </c>
      <c r="Y221" s="287">
        <f>+MEX!AV259</f>
        <v>0</v>
      </c>
      <c r="Z221" s="287">
        <f>+MEX!AW259</f>
        <v>0</v>
      </c>
      <c r="AA221" s="287">
        <f>+MEX!AX259</f>
        <v>0</v>
      </c>
      <c r="AB221" s="287">
        <f>+MEX!AY259</f>
        <v>0</v>
      </c>
      <c r="AC221" s="287">
        <f>+MEX!AZ259</f>
        <v>0</v>
      </c>
      <c r="AD221" s="287">
        <f>+MEX!BA259</f>
        <v>0</v>
      </c>
    </row>
    <row r="222" spans="1:30" ht="24.75" hidden="1">
      <c r="B222" s="247" t="e">
        <f>+CONCATENATE(#REF!,C222,D222,E222,F222,G222,H222,I222)</f>
        <v>#REF!</v>
      </c>
      <c r="C222" s="284">
        <v>3</v>
      </c>
      <c r="D222" s="284">
        <v>5</v>
      </c>
      <c r="E222" s="284">
        <v>5000</v>
      </c>
      <c r="F222" s="325">
        <v>5900</v>
      </c>
      <c r="G222" s="325">
        <v>591</v>
      </c>
      <c r="H222" s="285">
        <v>7</v>
      </c>
      <c r="I222" s="285">
        <v>2</v>
      </c>
      <c r="J222" s="307" t="s">
        <v>250</v>
      </c>
      <c r="K222" s="287">
        <f>+MEX!N260</f>
        <v>0</v>
      </c>
      <c r="L222" s="287">
        <f>+MEX!O260</f>
        <v>0</v>
      </c>
      <c r="M222" s="287">
        <f>+MEX!P260</f>
        <v>0</v>
      </c>
      <c r="N222" s="326" t="str">
        <f>+MEX!Q260</f>
        <v>Licencia</v>
      </c>
      <c r="O222" s="289">
        <f>+MEX!R260</f>
        <v>0</v>
      </c>
      <c r="P222" s="289">
        <f>+MEX!S260</f>
        <v>0</v>
      </c>
      <c r="Q222" s="287">
        <f>+MEX!AD260</f>
        <v>0</v>
      </c>
      <c r="R222" s="287">
        <f>+MEX!AG260</f>
        <v>0</v>
      </c>
      <c r="S222" s="287">
        <f>+MEX!AJ260</f>
        <v>0</v>
      </c>
      <c r="T222" s="287">
        <f>+MEX!AM260</f>
        <v>0</v>
      </c>
      <c r="U222" s="287">
        <f>+MEX!AP260</f>
        <v>0</v>
      </c>
      <c r="V222" s="287">
        <f>+MEX!AS260</f>
        <v>0</v>
      </c>
      <c r="W222" s="287">
        <f>+MEX!AT260</f>
        <v>0</v>
      </c>
      <c r="X222" s="287">
        <f>+MEX!AU260</f>
        <v>0</v>
      </c>
      <c r="Y222" s="287">
        <f>+MEX!AV260</f>
        <v>0</v>
      </c>
      <c r="Z222" s="287">
        <f>+MEX!AW260</f>
        <v>0</v>
      </c>
      <c r="AA222" s="287">
        <f>+MEX!AX260</f>
        <v>0</v>
      </c>
      <c r="AB222" s="287">
        <f>+MEX!AY260</f>
        <v>0</v>
      </c>
      <c r="AC222" s="287">
        <f>+MEX!AZ260</f>
        <v>0</v>
      </c>
      <c r="AD222" s="287">
        <f>+MEX!BA260</f>
        <v>0</v>
      </c>
    </row>
    <row r="223" spans="1:30" ht="24.75" hidden="1">
      <c r="B223" s="247" t="e">
        <f>+CONCATENATE(#REF!,C223,D223,E223,F223,G223,H223,I223)</f>
        <v>#REF!</v>
      </c>
      <c r="C223" s="284">
        <v>3</v>
      </c>
      <c r="D223" s="284">
        <v>5</v>
      </c>
      <c r="E223" s="284">
        <v>5000</v>
      </c>
      <c r="F223" s="325">
        <v>5900</v>
      </c>
      <c r="G223" s="325">
        <v>591</v>
      </c>
      <c r="H223" s="285">
        <v>8</v>
      </c>
      <c r="I223" s="285">
        <v>2</v>
      </c>
      <c r="J223" s="307" t="s">
        <v>251</v>
      </c>
      <c r="K223" s="287">
        <f>+MEX!N261</f>
        <v>0</v>
      </c>
      <c r="L223" s="287">
        <f>+MEX!O261</f>
        <v>0</v>
      </c>
      <c r="M223" s="287">
        <f>+MEX!P261</f>
        <v>0</v>
      </c>
      <c r="N223" s="326" t="str">
        <f>+MEX!Q261</f>
        <v>Licencia</v>
      </c>
      <c r="O223" s="289">
        <f>+MEX!R261</f>
        <v>0</v>
      </c>
      <c r="P223" s="289">
        <f>+MEX!S261</f>
        <v>0</v>
      </c>
      <c r="Q223" s="287">
        <f>+MEX!AD261</f>
        <v>0</v>
      </c>
      <c r="R223" s="287">
        <f>+MEX!AG261</f>
        <v>0</v>
      </c>
      <c r="S223" s="287">
        <f>+MEX!AJ261</f>
        <v>0</v>
      </c>
      <c r="T223" s="287">
        <f>+MEX!AM261</f>
        <v>0</v>
      </c>
      <c r="U223" s="287">
        <f>+MEX!AP261</f>
        <v>0</v>
      </c>
      <c r="V223" s="287">
        <f>+MEX!AS261</f>
        <v>0</v>
      </c>
      <c r="W223" s="287">
        <f>+MEX!AT261</f>
        <v>0</v>
      </c>
      <c r="X223" s="287">
        <f>+MEX!AU261</f>
        <v>0</v>
      </c>
      <c r="Y223" s="287">
        <f>+MEX!AV261</f>
        <v>0</v>
      </c>
      <c r="Z223" s="287">
        <f>+MEX!AW261</f>
        <v>0</v>
      </c>
      <c r="AA223" s="287">
        <f>+MEX!AX261</f>
        <v>0</v>
      </c>
      <c r="AB223" s="287">
        <f>+MEX!AY261</f>
        <v>0</v>
      </c>
      <c r="AC223" s="287">
        <f>+MEX!AZ261</f>
        <v>0</v>
      </c>
      <c r="AD223" s="287">
        <f>+MEX!BA261</f>
        <v>0</v>
      </c>
    </row>
    <row r="224" spans="1:30" ht="24.75" hidden="1">
      <c r="B224" s="247" t="e">
        <f>+CONCATENATE(#REF!,C224,D224,E224,F224,G224,H224,I224)</f>
        <v>#REF!</v>
      </c>
      <c r="C224" s="284">
        <v>3</v>
      </c>
      <c r="D224" s="284">
        <v>5</v>
      </c>
      <c r="E224" s="284">
        <v>5000</v>
      </c>
      <c r="F224" s="325">
        <v>5900</v>
      </c>
      <c r="G224" s="325">
        <v>591</v>
      </c>
      <c r="H224" s="285">
        <v>9</v>
      </c>
      <c r="I224" s="285">
        <v>2</v>
      </c>
      <c r="J224" s="307" t="s">
        <v>252</v>
      </c>
      <c r="K224" s="287">
        <f>+MEX!N262</f>
        <v>0</v>
      </c>
      <c r="L224" s="287">
        <f>+MEX!O262</f>
        <v>0</v>
      </c>
      <c r="M224" s="287">
        <f>+MEX!P262</f>
        <v>0</v>
      </c>
      <c r="N224" s="326" t="str">
        <f>+MEX!Q262</f>
        <v>Licencia</v>
      </c>
      <c r="O224" s="289">
        <f>+MEX!R262</f>
        <v>0</v>
      </c>
      <c r="P224" s="289">
        <f>+MEX!S262</f>
        <v>0</v>
      </c>
      <c r="Q224" s="287">
        <f>+MEX!AD262</f>
        <v>0</v>
      </c>
      <c r="R224" s="287">
        <f>+MEX!AG262</f>
        <v>0</v>
      </c>
      <c r="S224" s="287">
        <f>+MEX!AJ262</f>
        <v>0</v>
      </c>
      <c r="T224" s="287">
        <f>+MEX!AM262</f>
        <v>0</v>
      </c>
      <c r="U224" s="287">
        <f>+MEX!AP262</f>
        <v>0</v>
      </c>
      <c r="V224" s="287">
        <f>+MEX!AS262</f>
        <v>0</v>
      </c>
      <c r="W224" s="287">
        <f>+MEX!AT262</f>
        <v>0</v>
      </c>
      <c r="X224" s="287">
        <f>+MEX!AU262</f>
        <v>0</v>
      </c>
      <c r="Y224" s="287">
        <f>+MEX!AV262</f>
        <v>0</v>
      </c>
      <c r="Z224" s="287">
        <f>+MEX!AW262</f>
        <v>0</v>
      </c>
      <c r="AA224" s="287">
        <f>+MEX!AX262</f>
        <v>0</v>
      </c>
      <c r="AB224" s="287">
        <f>+MEX!AY262</f>
        <v>0</v>
      </c>
      <c r="AC224" s="287">
        <f>+MEX!AZ262</f>
        <v>0</v>
      </c>
      <c r="AD224" s="287">
        <f>+MEX!BA262</f>
        <v>0</v>
      </c>
    </row>
    <row r="225" spans="2:30" ht="46.5" hidden="1">
      <c r="B225" s="247" t="e">
        <f>+CONCATENATE(#REF!,C225,D225,E225,F225,G225,H225,I225)</f>
        <v>#REF!</v>
      </c>
      <c r="C225" s="284">
        <v>3</v>
      </c>
      <c r="D225" s="284">
        <v>5</v>
      </c>
      <c r="E225" s="284">
        <v>5000</v>
      </c>
      <c r="F225" s="325">
        <v>5900</v>
      </c>
      <c r="G225" s="325">
        <v>591</v>
      </c>
      <c r="H225" s="285">
        <v>10</v>
      </c>
      <c r="I225" s="285">
        <v>2</v>
      </c>
      <c r="J225" s="307" t="s">
        <v>253</v>
      </c>
      <c r="K225" s="287">
        <f>+MEX!N263</f>
        <v>0</v>
      </c>
      <c r="L225" s="287">
        <f>+MEX!O263</f>
        <v>0</v>
      </c>
      <c r="M225" s="287">
        <f>+MEX!P263</f>
        <v>0</v>
      </c>
      <c r="N225" s="326" t="str">
        <f>+MEX!Q263</f>
        <v>Licencia</v>
      </c>
      <c r="O225" s="289">
        <f>+MEX!R263</f>
        <v>0</v>
      </c>
      <c r="P225" s="289">
        <f>+MEX!S263</f>
        <v>0</v>
      </c>
      <c r="Q225" s="287">
        <f>+MEX!AD263</f>
        <v>0</v>
      </c>
      <c r="R225" s="287">
        <f>+MEX!AG263</f>
        <v>0</v>
      </c>
      <c r="S225" s="287">
        <f>+MEX!AJ263</f>
        <v>0</v>
      </c>
      <c r="T225" s="287">
        <f>+MEX!AM263</f>
        <v>0</v>
      </c>
      <c r="U225" s="287">
        <f>+MEX!AP263</f>
        <v>0</v>
      </c>
      <c r="V225" s="287">
        <f>+MEX!AS263</f>
        <v>0</v>
      </c>
      <c r="W225" s="287">
        <f>+MEX!AT263</f>
        <v>0</v>
      </c>
      <c r="X225" s="287">
        <f>+MEX!AU263</f>
        <v>0</v>
      </c>
      <c r="Y225" s="287">
        <f>+MEX!AV263</f>
        <v>0</v>
      </c>
      <c r="Z225" s="287">
        <f>+MEX!AW263</f>
        <v>0</v>
      </c>
      <c r="AA225" s="287">
        <f>+MEX!AX263</f>
        <v>0</v>
      </c>
      <c r="AB225" s="287">
        <f>+MEX!AY263</f>
        <v>0</v>
      </c>
      <c r="AC225" s="287">
        <f>+MEX!AZ263</f>
        <v>0</v>
      </c>
      <c r="AD225" s="287">
        <f>+MEX!BA263</f>
        <v>0</v>
      </c>
    </row>
    <row r="226" spans="2:30" ht="24.75" hidden="1">
      <c r="B226" s="247" t="e">
        <f>+CONCATENATE(#REF!,C226,D226,E226,F226,G226,H226,I226)</f>
        <v>#REF!</v>
      </c>
      <c r="C226" s="284">
        <v>3</v>
      </c>
      <c r="D226" s="284">
        <v>5</v>
      </c>
      <c r="E226" s="284">
        <v>5000</v>
      </c>
      <c r="F226" s="325">
        <v>5900</v>
      </c>
      <c r="G226" s="325">
        <v>591</v>
      </c>
      <c r="H226" s="285">
        <v>11</v>
      </c>
      <c r="I226" s="285">
        <v>2</v>
      </c>
      <c r="J226" s="307" t="s">
        <v>254</v>
      </c>
      <c r="K226" s="287">
        <f>+MEX!N264</f>
        <v>0</v>
      </c>
      <c r="L226" s="287">
        <f>+MEX!O264</f>
        <v>0</v>
      </c>
      <c r="M226" s="287">
        <f>+MEX!P264</f>
        <v>0</v>
      </c>
      <c r="N226" s="326" t="str">
        <f>+MEX!Q264</f>
        <v>Licencia</v>
      </c>
      <c r="O226" s="289">
        <f>+MEX!R264</f>
        <v>0</v>
      </c>
      <c r="P226" s="289">
        <f>+MEX!S264</f>
        <v>0</v>
      </c>
      <c r="Q226" s="287">
        <f>+MEX!AD264</f>
        <v>0</v>
      </c>
      <c r="R226" s="287">
        <f>+MEX!AG264</f>
        <v>0</v>
      </c>
      <c r="S226" s="287">
        <f>+MEX!AJ264</f>
        <v>0</v>
      </c>
      <c r="T226" s="287">
        <f>+MEX!AM264</f>
        <v>0</v>
      </c>
      <c r="U226" s="287">
        <f>+MEX!AP264</f>
        <v>0</v>
      </c>
      <c r="V226" s="287">
        <f>+MEX!AS264</f>
        <v>0</v>
      </c>
      <c r="W226" s="287">
        <f>+MEX!AT264</f>
        <v>0</v>
      </c>
      <c r="X226" s="287">
        <f>+MEX!AU264</f>
        <v>0</v>
      </c>
      <c r="Y226" s="287">
        <f>+MEX!AV264</f>
        <v>0</v>
      </c>
      <c r="Z226" s="287">
        <f>+MEX!AW264</f>
        <v>0</v>
      </c>
      <c r="AA226" s="287">
        <f>+MEX!AX264</f>
        <v>0</v>
      </c>
      <c r="AB226" s="287">
        <f>+MEX!AY264</f>
        <v>0</v>
      </c>
      <c r="AC226" s="287">
        <f>+MEX!AZ264</f>
        <v>0</v>
      </c>
      <c r="AD226" s="287">
        <f>+MEX!BA264</f>
        <v>0</v>
      </c>
    </row>
    <row r="227" spans="2:30" ht="48.75" hidden="1">
      <c r="B227" s="247" t="e">
        <f>+CONCATENATE(#REF!,C227,D227,E227,F227,G227,H227,I227)</f>
        <v>#REF!</v>
      </c>
      <c r="C227" s="315">
        <v>3</v>
      </c>
      <c r="D227" s="315">
        <v>5</v>
      </c>
      <c r="E227" s="315"/>
      <c r="F227" s="315"/>
      <c r="G227" s="316"/>
      <c r="H227" s="317"/>
      <c r="I227" s="317">
        <v>3</v>
      </c>
      <c r="J227" s="318" t="s">
        <v>255</v>
      </c>
      <c r="K227" s="319">
        <f>+MEX!N265</f>
        <v>0</v>
      </c>
      <c r="L227" s="319">
        <f>+MEX!O265</f>
        <v>0</v>
      </c>
      <c r="M227" s="319">
        <f>+MEX!P265</f>
        <v>0</v>
      </c>
      <c r="N227" s="320"/>
      <c r="O227" s="319"/>
      <c r="P227" s="319"/>
      <c r="Q227" s="319">
        <f>+MEX!AD265</f>
        <v>0</v>
      </c>
      <c r="R227" s="319">
        <f>+MEX!AG265</f>
        <v>0</v>
      </c>
      <c r="S227" s="319">
        <f>+MEX!AJ265</f>
        <v>0</v>
      </c>
      <c r="T227" s="319">
        <f>+MEX!AM265</f>
        <v>0</v>
      </c>
      <c r="U227" s="319">
        <f>+MEX!AP265</f>
        <v>0</v>
      </c>
      <c r="V227" s="319">
        <f>+MEX!AS265</f>
        <v>0</v>
      </c>
      <c r="W227" s="319"/>
      <c r="X227" s="319"/>
      <c r="Y227" s="319"/>
      <c r="Z227" s="319"/>
      <c r="AA227" s="319"/>
      <c r="AB227" s="319"/>
      <c r="AC227" s="319"/>
      <c r="AD227" s="319"/>
    </row>
    <row r="228" spans="2:30" ht="24.75" hidden="1">
      <c r="B228" s="247" t="e">
        <f>+CONCATENATE(#REF!,C228,D228,E228,F228,G228,H228,I228)</f>
        <v>#REF!</v>
      </c>
      <c r="C228" s="266">
        <v>3</v>
      </c>
      <c r="D228" s="266">
        <v>5</v>
      </c>
      <c r="E228" s="266">
        <v>3000</v>
      </c>
      <c r="F228" s="266"/>
      <c r="G228" s="266"/>
      <c r="H228" s="267"/>
      <c r="I228" s="267">
        <v>3</v>
      </c>
      <c r="J228" s="268" t="s">
        <v>72</v>
      </c>
      <c r="K228" s="269">
        <f>+MEX!N266</f>
        <v>0</v>
      </c>
      <c r="L228" s="269">
        <f>+MEX!O266</f>
        <v>0</v>
      </c>
      <c r="M228" s="269">
        <f>+MEX!P266</f>
        <v>0</v>
      </c>
      <c r="N228" s="327"/>
      <c r="O228" s="328"/>
      <c r="P228" s="328"/>
      <c r="Q228" s="269">
        <f>+MEX!AD266</f>
        <v>0</v>
      </c>
      <c r="R228" s="269">
        <f>+MEX!AG266</f>
        <v>0</v>
      </c>
      <c r="S228" s="269">
        <f>+MEX!AJ266</f>
        <v>0</v>
      </c>
      <c r="T228" s="269">
        <f>+MEX!AM266</f>
        <v>0</v>
      </c>
      <c r="U228" s="269">
        <f>+MEX!AP266</f>
        <v>0</v>
      </c>
      <c r="V228" s="269">
        <f>+MEX!AS266</f>
        <v>0</v>
      </c>
      <c r="W228" s="269"/>
      <c r="X228" s="269"/>
      <c r="Y228" s="269"/>
      <c r="Z228" s="269"/>
      <c r="AA228" s="269"/>
      <c r="AB228" s="269"/>
      <c r="AC228" s="269"/>
      <c r="AD228" s="269"/>
    </row>
    <row r="229" spans="2:30" ht="48" hidden="1">
      <c r="B229" s="247" t="e">
        <f>+CONCATENATE(#REF!,C229,D229,E229,F229,G229,H229,I229)</f>
        <v>#REF!</v>
      </c>
      <c r="C229" s="272">
        <v>3</v>
      </c>
      <c r="D229" s="272">
        <v>5</v>
      </c>
      <c r="E229" s="272">
        <v>3000</v>
      </c>
      <c r="F229" s="272">
        <v>3300</v>
      </c>
      <c r="G229" s="272"/>
      <c r="H229" s="273"/>
      <c r="I229" s="273">
        <v>3</v>
      </c>
      <c r="J229" s="274" t="s">
        <v>73</v>
      </c>
      <c r="K229" s="275">
        <f>+MEX!N267</f>
        <v>0</v>
      </c>
      <c r="L229" s="275">
        <f>+MEX!O267</f>
        <v>0</v>
      </c>
      <c r="M229" s="275">
        <f>+MEX!P267</f>
        <v>0</v>
      </c>
      <c r="N229" s="329"/>
      <c r="O229" s="330"/>
      <c r="P229" s="330"/>
      <c r="Q229" s="275">
        <f>+MEX!AD267</f>
        <v>0</v>
      </c>
      <c r="R229" s="275">
        <f>+MEX!AG267</f>
        <v>0</v>
      </c>
      <c r="S229" s="275">
        <f>+MEX!AJ267</f>
        <v>0</v>
      </c>
      <c r="T229" s="275">
        <f>+MEX!AM267</f>
        <v>0</v>
      </c>
      <c r="U229" s="275">
        <f>+MEX!AP267</f>
        <v>0</v>
      </c>
      <c r="V229" s="275">
        <f>+MEX!AS267</f>
        <v>0</v>
      </c>
      <c r="W229" s="275"/>
      <c r="X229" s="275"/>
      <c r="Y229" s="275"/>
      <c r="Z229" s="275"/>
      <c r="AA229" s="275"/>
      <c r="AB229" s="275"/>
      <c r="AC229" s="275"/>
      <c r="AD229" s="275"/>
    </row>
    <row r="230" spans="2:30" ht="48" hidden="1">
      <c r="B230" s="247" t="e">
        <f>+CONCATENATE(#REF!,C230,D230,E230,F230,G230,H230,I230)</f>
        <v>#REF!</v>
      </c>
      <c r="C230" s="278">
        <v>3</v>
      </c>
      <c r="D230" s="278">
        <v>5</v>
      </c>
      <c r="E230" s="278">
        <v>3000</v>
      </c>
      <c r="F230" s="278">
        <v>3300</v>
      </c>
      <c r="G230" s="278">
        <v>333</v>
      </c>
      <c r="H230" s="279"/>
      <c r="I230" s="279">
        <v>3</v>
      </c>
      <c r="J230" s="280" t="s">
        <v>175</v>
      </c>
      <c r="K230" s="281">
        <f>+MEX!N268</f>
        <v>0</v>
      </c>
      <c r="L230" s="281">
        <f>+MEX!O268</f>
        <v>0</v>
      </c>
      <c r="M230" s="281">
        <f>+MEX!P268</f>
        <v>0</v>
      </c>
      <c r="N230" s="331"/>
      <c r="O230" s="332"/>
      <c r="P230" s="332"/>
      <c r="Q230" s="281">
        <f>+MEX!AD268</f>
        <v>0</v>
      </c>
      <c r="R230" s="281">
        <f>+MEX!AG268</f>
        <v>0</v>
      </c>
      <c r="S230" s="281">
        <f>+MEX!AJ268</f>
        <v>0</v>
      </c>
      <c r="T230" s="281">
        <f>+MEX!AM268</f>
        <v>0</v>
      </c>
      <c r="U230" s="281">
        <f>+MEX!AP268</f>
        <v>0</v>
      </c>
      <c r="V230" s="281">
        <f>+MEX!AS268</f>
        <v>0</v>
      </c>
      <c r="W230" s="281"/>
      <c r="X230" s="281"/>
      <c r="Y230" s="281"/>
      <c r="Z230" s="281"/>
      <c r="AA230" s="281"/>
      <c r="AB230" s="281"/>
      <c r="AC230" s="281"/>
      <c r="AD230" s="281"/>
    </row>
    <row r="231" spans="2:30" ht="46.5" hidden="1">
      <c r="B231" s="247" t="e">
        <f>+CONCATENATE(#REF!,C231,D231,E231,F231,G231,H231,I231)</f>
        <v>#REF!</v>
      </c>
      <c r="C231" s="284">
        <v>3</v>
      </c>
      <c r="D231" s="284">
        <v>5</v>
      </c>
      <c r="E231" s="284">
        <v>3000</v>
      </c>
      <c r="F231" s="284">
        <v>3300</v>
      </c>
      <c r="G231" s="284">
        <v>333</v>
      </c>
      <c r="H231" s="285">
        <v>1</v>
      </c>
      <c r="I231" s="285">
        <v>3</v>
      </c>
      <c r="J231" s="286" t="s">
        <v>256</v>
      </c>
      <c r="K231" s="287">
        <f>+MEX!N269</f>
        <v>0</v>
      </c>
      <c r="L231" s="287">
        <f>+MEX!O269</f>
        <v>0</v>
      </c>
      <c r="M231" s="287">
        <f>+MEX!P269</f>
        <v>0</v>
      </c>
      <c r="N231" s="326" t="str">
        <f>+MEX!Q269</f>
        <v>Servicio</v>
      </c>
      <c r="O231" s="289">
        <f>+MEX!R269</f>
        <v>0</v>
      </c>
      <c r="P231" s="289">
        <f>+MEX!S269</f>
        <v>0</v>
      </c>
      <c r="Q231" s="287">
        <f>+MEX!AD269</f>
        <v>0</v>
      </c>
      <c r="R231" s="287">
        <f>+MEX!AG269</f>
        <v>0</v>
      </c>
      <c r="S231" s="287">
        <f>+MEX!AJ269</f>
        <v>0</v>
      </c>
      <c r="T231" s="287">
        <f>+MEX!AM269</f>
        <v>0</v>
      </c>
      <c r="U231" s="287">
        <f>+MEX!AP269</f>
        <v>0</v>
      </c>
      <c r="V231" s="287">
        <f>+MEX!AS269</f>
        <v>0</v>
      </c>
      <c r="W231" s="287">
        <f>+MEX!AT269</f>
        <v>0</v>
      </c>
      <c r="X231" s="287">
        <f>+MEX!AU269</f>
        <v>0</v>
      </c>
      <c r="Y231" s="287">
        <f>+MEX!AV269</f>
        <v>0</v>
      </c>
      <c r="Z231" s="287">
        <f>+MEX!AW269</f>
        <v>0</v>
      </c>
      <c r="AA231" s="287">
        <f>+MEX!AX269</f>
        <v>0</v>
      </c>
      <c r="AB231" s="287">
        <f>+MEX!AY269</f>
        <v>0</v>
      </c>
      <c r="AC231" s="287">
        <f>+MEX!AZ269</f>
        <v>0</v>
      </c>
      <c r="AD231" s="287">
        <f>+MEX!BA269</f>
        <v>0</v>
      </c>
    </row>
    <row r="232" spans="2:30" ht="24.75" hidden="1">
      <c r="B232" s="247" t="e">
        <f>+CONCATENATE(#REF!,C232,D232,E232,F232,G232,H232,I232)</f>
        <v>#REF!</v>
      </c>
      <c r="C232" s="266">
        <v>3</v>
      </c>
      <c r="D232" s="266">
        <v>5</v>
      </c>
      <c r="E232" s="266">
        <v>5000</v>
      </c>
      <c r="F232" s="266"/>
      <c r="G232" s="266"/>
      <c r="H232" s="267"/>
      <c r="I232" s="267">
        <v>3</v>
      </c>
      <c r="J232" s="268" t="s">
        <v>130</v>
      </c>
      <c r="K232" s="269">
        <f>+MEX!N270</f>
        <v>0</v>
      </c>
      <c r="L232" s="269">
        <f>+MEX!O270</f>
        <v>0</v>
      </c>
      <c r="M232" s="269">
        <f>+MEX!P270</f>
        <v>0</v>
      </c>
      <c r="N232" s="327"/>
      <c r="O232" s="328"/>
      <c r="P232" s="328"/>
      <c r="Q232" s="269">
        <f>+MEX!AD270</f>
        <v>0</v>
      </c>
      <c r="R232" s="269">
        <f>+MEX!AG270</f>
        <v>0</v>
      </c>
      <c r="S232" s="269">
        <f>+MEX!AJ270</f>
        <v>0</v>
      </c>
      <c r="T232" s="269">
        <f>+MEX!AM270</f>
        <v>0</v>
      </c>
      <c r="U232" s="269">
        <f>+MEX!AP270</f>
        <v>0</v>
      </c>
      <c r="V232" s="269">
        <f>+MEX!AS270</f>
        <v>0</v>
      </c>
      <c r="W232" s="269"/>
      <c r="X232" s="269"/>
      <c r="Y232" s="269"/>
      <c r="Z232" s="269"/>
      <c r="AA232" s="269"/>
      <c r="AB232" s="269"/>
      <c r="AC232" s="269"/>
      <c r="AD232" s="269"/>
    </row>
    <row r="233" spans="2:30" ht="24.75" hidden="1">
      <c r="B233" s="247" t="e">
        <f>+CONCATENATE(#REF!,C233,D233,E233,F233,G233,H233,I233)</f>
        <v>#REF!</v>
      </c>
      <c r="C233" s="272">
        <v>3</v>
      </c>
      <c r="D233" s="272">
        <v>5</v>
      </c>
      <c r="E233" s="272">
        <v>5000</v>
      </c>
      <c r="F233" s="272">
        <v>5100</v>
      </c>
      <c r="G233" s="272"/>
      <c r="H233" s="273"/>
      <c r="I233" s="273">
        <v>3</v>
      </c>
      <c r="J233" s="274" t="s">
        <v>131</v>
      </c>
      <c r="K233" s="275">
        <f>+MEX!N271</f>
        <v>0</v>
      </c>
      <c r="L233" s="275">
        <f>+MEX!O271</f>
        <v>0</v>
      </c>
      <c r="M233" s="275">
        <f>+MEX!P271</f>
        <v>0</v>
      </c>
      <c r="N233" s="329"/>
      <c r="O233" s="330"/>
      <c r="P233" s="330"/>
      <c r="Q233" s="275">
        <f>+MEX!AD271</f>
        <v>0</v>
      </c>
      <c r="R233" s="275">
        <f>+MEX!AG271</f>
        <v>0</v>
      </c>
      <c r="S233" s="275">
        <f>+MEX!AJ271</f>
        <v>0</v>
      </c>
      <c r="T233" s="275">
        <f>+MEX!AM271</f>
        <v>0</v>
      </c>
      <c r="U233" s="275">
        <f>+MEX!AP271</f>
        <v>0</v>
      </c>
      <c r="V233" s="275">
        <f>+MEX!AS271</f>
        <v>0</v>
      </c>
      <c r="W233" s="275"/>
      <c r="X233" s="275"/>
      <c r="Y233" s="275"/>
      <c r="Z233" s="275"/>
      <c r="AA233" s="275"/>
      <c r="AB233" s="275"/>
      <c r="AC233" s="275"/>
      <c r="AD233" s="275"/>
    </row>
    <row r="234" spans="2:30" ht="24.75" hidden="1">
      <c r="B234" s="247" t="e">
        <f>+CONCATENATE(#REF!,C234,D234,E234,F234,G234,H234,I234)</f>
        <v>#REF!</v>
      </c>
      <c r="C234" s="278">
        <v>3</v>
      </c>
      <c r="D234" s="278">
        <v>5</v>
      </c>
      <c r="E234" s="278">
        <v>5000</v>
      </c>
      <c r="F234" s="278">
        <v>5100</v>
      </c>
      <c r="G234" s="278">
        <v>515</v>
      </c>
      <c r="H234" s="279"/>
      <c r="I234" s="279">
        <v>3</v>
      </c>
      <c r="J234" s="280" t="s">
        <v>132</v>
      </c>
      <c r="K234" s="281">
        <f>+MEX!N272</f>
        <v>0</v>
      </c>
      <c r="L234" s="281">
        <f>+MEX!O272</f>
        <v>0</v>
      </c>
      <c r="M234" s="281">
        <f>+MEX!P272</f>
        <v>0</v>
      </c>
      <c r="N234" s="331"/>
      <c r="O234" s="332"/>
      <c r="P234" s="332"/>
      <c r="Q234" s="281">
        <f>+MEX!AD272</f>
        <v>0</v>
      </c>
      <c r="R234" s="281">
        <f>+MEX!AG272</f>
        <v>0</v>
      </c>
      <c r="S234" s="281">
        <f>+MEX!AJ272</f>
        <v>0</v>
      </c>
      <c r="T234" s="281">
        <f>+MEX!AM272</f>
        <v>0</v>
      </c>
      <c r="U234" s="281">
        <f>+MEX!AP272</f>
        <v>0</v>
      </c>
      <c r="V234" s="281">
        <f>+MEX!AS272</f>
        <v>0</v>
      </c>
      <c r="W234" s="281"/>
      <c r="X234" s="281"/>
      <c r="Y234" s="281"/>
      <c r="Z234" s="281"/>
      <c r="AA234" s="281"/>
      <c r="AB234" s="281"/>
      <c r="AC234" s="281"/>
      <c r="AD234" s="281"/>
    </row>
    <row r="235" spans="2:30" ht="24.75" hidden="1">
      <c r="B235" s="247" t="e">
        <f>+CONCATENATE(#REF!,C235,D235,E235,F235,G235,H235,I235)</f>
        <v>#REF!</v>
      </c>
      <c r="C235" s="284">
        <v>3</v>
      </c>
      <c r="D235" s="284">
        <v>5</v>
      </c>
      <c r="E235" s="284">
        <v>5000</v>
      </c>
      <c r="F235" s="284">
        <v>5100</v>
      </c>
      <c r="G235" s="284">
        <v>515</v>
      </c>
      <c r="H235" s="285">
        <v>1</v>
      </c>
      <c r="I235" s="285">
        <v>3</v>
      </c>
      <c r="J235" s="286" t="s">
        <v>187</v>
      </c>
      <c r="K235" s="287">
        <f>+MEX!N273</f>
        <v>0</v>
      </c>
      <c r="L235" s="287">
        <f>+MEX!O273</f>
        <v>0</v>
      </c>
      <c r="M235" s="287">
        <f>+MEX!P273</f>
        <v>0</v>
      </c>
      <c r="N235" s="326" t="str">
        <f>+MEX!Q273</f>
        <v>Pieza</v>
      </c>
      <c r="O235" s="289">
        <f>+MEX!R273</f>
        <v>0</v>
      </c>
      <c r="P235" s="289">
        <f>+MEX!S273</f>
        <v>0</v>
      </c>
      <c r="Q235" s="287">
        <f>+MEX!AD273</f>
        <v>0</v>
      </c>
      <c r="R235" s="287">
        <f>+MEX!AG273</f>
        <v>0</v>
      </c>
      <c r="S235" s="287">
        <f>+MEX!AJ273</f>
        <v>0</v>
      </c>
      <c r="T235" s="287">
        <f>+MEX!AM273</f>
        <v>0</v>
      </c>
      <c r="U235" s="287">
        <f>+MEX!AP273</f>
        <v>0</v>
      </c>
      <c r="V235" s="287">
        <f>+MEX!AS273</f>
        <v>0</v>
      </c>
      <c r="W235" s="287">
        <f>+MEX!AT273</f>
        <v>0</v>
      </c>
      <c r="X235" s="287">
        <f>+MEX!AU273</f>
        <v>0</v>
      </c>
      <c r="Y235" s="287">
        <f>+MEX!AV273</f>
        <v>0</v>
      </c>
      <c r="Z235" s="287">
        <f>+MEX!AW273</f>
        <v>0</v>
      </c>
      <c r="AA235" s="287">
        <f>+MEX!AX273</f>
        <v>0</v>
      </c>
      <c r="AB235" s="287">
        <f>+MEX!AY273</f>
        <v>0</v>
      </c>
      <c r="AC235" s="287">
        <f>+MEX!AZ273</f>
        <v>0</v>
      </c>
      <c r="AD235" s="287">
        <f>+MEX!BA273</f>
        <v>0</v>
      </c>
    </row>
    <row r="236" spans="2:30" ht="24.75" hidden="1">
      <c r="B236" s="247" t="e">
        <f>+CONCATENATE(#REF!,C236,D236,E236,F236,G236,H236,I236)</f>
        <v>#REF!</v>
      </c>
      <c r="C236" s="284">
        <v>3</v>
      </c>
      <c r="D236" s="284">
        <v>5</v>
      </c>
      <c r="E236" s="284">
        <v>5000</v>
      </c>
      <c r="F236" s="284">
        <v>5100</v>
      </c>
      <c r="G236" s="284">
        <v>515</v>
      </c>
      <c r="H236" s="285">
        <v>2</v>
      </c>
      <c r="I236" s="285">
        <v>3</v>
      </c>
      <c r="J236" s="286" t="s">
        <v>257</v>
      </c>
      <c r="K236" s="287">
        <f>+MEX!N274</f>
        <v>0</v>
      </c>
      <c r="L236" s="287">
        <f>+MEX!O274</f>
        <v>0</v>
      </c>
      <c r="M236" s="287">
        <f>+MEX!P274</f>
        <v>0</v>
      </c>
      <c r="N236" s="326" t="str">
        <f>+MEX!Q274</f>
        <v>Pieza</v>
      </c>
      <c r="O236" s="289">
        <f>+MEX!R274</f>
        <v>0</v>
      </c>
      <c r="P236" s="289">
        <f>+MEX!S274</f>
        <v>0</v>
      </c>
      <c r="Q236" s="287">
        <f>+MEX!AD274</f>
        <v>0</v>
      </c>
      <c r="R236" s="287">
        <f>+MEX!AG274</f>
        <v>0</v>
      </c>
      <c r="S236" s="287">
        <f>+MEX!AJ274</f>
        <v>0</v>
      </c>
      <c r="T236" s="287">
        <f>+MEX!AM274</f>
        <v>0</v>
      </c>
      <c r="U236" s="287">
        <f>+MEX!AP274</f>
        <v>0</v>
      </c>
      <c r="V236" s="287">
        <f>+MEX!AS274</f>
        <v>0</v>
      </c>
      <c r="W236" s="287">
        <f>+MEX!AT274</f>
        <v>0</v>
      </c>
      <c r="X236" s="287">
        <f>+MEX!AU274</f>
        <v>0</v>
      </c>
      <c r="Y236" s="287">
        <f>+MEX!AV274</f>
        <v>0</v>
      </c>
      <c r="Z236" s="287">
        <f>+MEX!AW274</f>
        <v>0</v>
      </c>
      <c r="AA236" s="287">
        <f>+MEX!AX274</f>
        <v>0</v>
      </c>
      <c r="AB236" s="287">
        <f>+MEX!AY274</f>
        <v>0</v>
      </c>
      <c r="AC236" s="287">
        <f>+MEX!AZ274</f>
        <v>0</v>
      </c>
      <c r="AD236" s="287">
        <f>+MEX!BA274</f>
        <v>0</v>
      </c>
    </row>
    <row r="237" spans="2:30" ht="24.75" hidden="1">
      <c r="B237" s="247" t="e">
        <f>+CONCATENATE(#REF!,C237,D237,E237,F237,G237,H237,I237)</f>
        <v>#REF!</v>
      </c>
      <c r="C237" s="284">
        <v>3</v>
      </c>
      <c r="D237" s="284">
        <v>5</v>
      </c>
      <c r="E237" s="284">
        <v>5000</v>
      </c>
      <c r="F237" s="284">
        <v>5100</v>
      </c>
      <c r="G237" s="284">
        <v>515</v>
      </c>
      <c r="H237" s="285">
        <v>3</v>
      </c>
      <c r="I237" s="285">
        <v>3</v>
      </c>
      <c r="J237" s="286" t="s">
        <v>258</v>
      </c>
      <c r="K237" s="287">
        <f>+MEX!N275</f>
        <v>0</v>
      </c>
      <c r="L237" s="287">
        <f>+MEX!O275</f>
        <v>0</v>
      </c>
      <c r="M237" s="287">
        <f>+MEX!P275</f>
        <v>0</v>
      </c>
      <c r="N237" s="326" t="str">
        <f>+MEX!Q275</f>
        <v>Pieza</v>
      </c>
      <c r="O237" s="289">
        <f>+MEX!R275</f>
        <v>0</v>
      </c>
      <c r="P237" s="289">
        <f>+MEX!S275</f>
        <v>0</v>
      </c>
      <c r="Q237" s="287">
        <f>+MEX!AD275</f>
        <v>0</v>
      </c>
      <c r="R237" s="287">
        <f>+MEX!AG275</f>
        <v>0</v>
      </c>
      <c r="S237" s="287">
        <f>+MEX!AJ275</f>
        <v>0</v>
      </c>
      <c r="T237" s="287">
        <f>+MEX!AM275</f>
        <v>0</v>
      </c>
      <c r="U237" s="287">
        <f>+MEX!AP275</f>
        <v>0</v>
      </c>
      <c r="V237" s="287">
        <f>+MEX!AS275</f>
        <v>0</v>
      </c>
      <c r="W237" s="287">
        <f>+MEX!AT275</f>
        <v>0</v>
      </c>
      <c r="X237" s="287">
        <f>+MEX!AU275</f>
        <v>0</v>
      </c>
      <c r="Y237" s="287">
        <f>+MEX!AV275</f>
        <v>0</v>
      </c>
      <c r="Z237" s="287">
        <f>+MEX!AW275</f>
        <v>0</v>
      </c>
      <c r="AA237" s="287">
        <f>+MEX!AX275</f>
        <v>0</v>
      </c>
      <c r="AB237" s="287">
        <f>+MEX!AY275</f>
        <v>0</v>
      </c>
      <c r="AC237" s="287">
        <f>+MEX!AZ275</f>
        <v>0</v>
      </c>
      <c r="AD237" s="287">
        <f>+MEX!BA275</f>
        <v>0</v>
      </c>
    </row>
    <row r="238" spans="2:30" ht="24.75" hidden="1">
      <c r="B238" s="247" t="e">
        <f>+CONCATENATE(#REF!,C238,D238,E238,F238,G238,H238,I238)</f>
        <v>#REF!</v>
      </c>
      <c r="C238" s="284">
        <v>3</v>
      </c>
      <c r="D238" s="284">
        <v>5</v>
      </c>
      <c r="E238" s="284">
        <v>5000</v>
      </c>
      <c r="F238" s="284">
        <v>5100</v>
      </c>
      <c r="G238" s="284">
        <v>515</v>
      </c>
      <c r="H238" s="285">
        <v>4</v>
      </c>
      <c r="I238" s="285">
        <v>3</v>
      </c>
      <c r="J238" s="286" t="s">
        <v>259</v>
      </c>
      <c r="K238" s="287">
        <f>+MEX!N276</f>
        <v>0</v>
      </c>
      <c r="L238" s="287">
        <f>+MEX!O276</f>
        <v>0</v>
      </c>
      <c r="M238" s="287">
        <f>+MEX!P276</f>
        <v>0</v>
      </c>
      <c r="N238" s="326" t="str">
        <f>+MEX!Q276</f>
        <v>Pieza</v>
      </c>
      <c r="O238" s="289">
        <f>+MEX!R276</f>
        <v>0</v>
      </c>
      <c r="P238" s="289">
        <f>+MEX!S276</f>
        <v>0</v>
      </c>
      <c r="Q238" s="287">
        <f>+MEX!AD276</f>
        <v>0</v>
      </c>
      <c r="R238" s="287">
        <f>+MEX!AG276</f>
        <v>0</v>
      </c>
      <c r="S238" s="287">
        <f>+MEX!AJ276</f>
        <v>0</v>
      </c>
      <c r="T238" s="287">
        <f>+MEX!AM276</f>
        <v>0</v>
      </c>
      <c r="U238" s="287">
        <f>+MEX!AP276</f>
        <v>0</v>
      </c>
      <c r="V238" s="287">
        <f>+MEX!AS276</f>
        <v>0</v>
      </c>
      <c r="W238" s="287">
        <f>+MEX!AT276</f>
        <v>0</v>
      </c>
      <c r="X238" s="287">
        <f>+MEX!AU276</f>
        <v>0</v>
      </c>
      <c r="Y238" s="287">
        <f>+MEX!AV276</f>
        <v>0</v>
      </c>
      <c r="Z238" s="287">
        <f>+MEX!AW276</f>
        <v>0</v>
      </c>
      <c r="AA238" s="287">
        <f>+MEX!AX276</f>
        <v>0</v>
      </c>
      <c r="AB238" s="287">
        <f>+MEX!AY276</f>
        <v>0</v>
      </c>
      <c r="AC238" s="287">
        <f>+MEX!AZ276</f>
        <v>0</v>
      </c>
      <c r="AD238" s="287">
        <f>+MEX!BA276</f>
        <v>0</v>
      </c>
    </row>
    <row r="239" spans="2:30" ht="24.75" hidden="1">
      <c r="B239" s="247" t="e">
        <f>+CONCATENATE(#REF!,C239,D239,E239,F239,G239,H239,I239)</f>
        <v>#REF!</v>
      </c>
      <c r="C239" s="284">
        <v>3</v>
      </c>
      <c r="D239" s="284">
        <v>5</v>
      </c>
      <c r="E239" s="284">
        <v>5000</v>
      </c>
      <c r="F239" s="284">
        <v>5100</v>
      </c>
      <c r="G239" s="284">
        <v>515</v>
      </c>
      <c r="H239" s="285">
        <v>5</v>
      </c>
      <c r="I239" s="285">
        <v>3</v>
      </c>
      <c r="J239" s="286" t="s">
        <v>192</v>
      </c>
      <c r="K239" s="287">
        <f>+MEX!N277</f>
        <v>0</v>
      </c>
      <c r="L239" s="287">
        <f>+MEX!O277</f>
        <v>0</v>
      </c>
      <c r="M239" s="287">
        <f>+MEX!P277</f>
        <v>0</v>
      </c>
      <c r="N239" s="326" t="str">
        <f>+MEX!Q277</f>
        <v>Pieza</v>
      </c>
      <c r="O239" s="289">
        <f>+MEX!R277</f>
        <v>0</v>
      </c>
      <c r="P239" s="289">
        <f>+MEX!S277</f>
        <v>0</v>
      </c>
      <c r="Q239" s="287">
        <f>+MEX!AD277</f>
        <v>0</v>
      </c>
      <c r="R239" s="287">
        <f>+MEX!AG277</f>
        <v>0</v>
      </c>
      <c r="S239" s="287">
        <f>+MEX!AJ277</f>
        <v>0</v>
      </c>
      <c r="T239" s="287">
        <f>+MEX!AM277</f>
        <v>0</v>
      </c>
      <c r="U239" s="287">
        <f>+MEX!AP277</f>
        <v>0</v>
      </c>
      <c r="V239" s="287">
        <f>+MEX!AS277</f>
        <v>0</v>
      </c>
      <c r="W239" s="287">
        <f>+MEX!AT277</f>
        <v>0</v>
      </c>
      <c r="X239" s="287">
        <f>+MEX!AU277</f>
        <v>0</v>
      </c>
      <c r="Y239" s="287">
        <f>+MEX!AV277</f>
        <v>0</v>
      </c>
      <c r="Z239" s="287">
        <f>+MEX!AW277</f>
        <v>0</v>
      </c>
      <c r="AA239" s="287">
        <f>+MEX!AX277</f>
        <v>0</v>
      </c>
      <c r="AB239" s="287">
        <f>+MEX!AY277</f>
        <v>0</v>
      </c>
      <c r="AC239" s="287">
        <f>+MEX!AZ277</f>
        <v>0</v>
      </c>
      <c r="AD239" s="287">
        <f>+MEX!BA277</f>
        <v>0</v>
      </c>
    </row>
    <row r="240" spans="2:30" ht="24.75" hidden="1">
      <c r="B240" s="247" t="e">
        <f>+CONCATENATE(#REF!,C240,D240,E240,F240,G240,H240,I240)</f>
        <v>#REF!</v>
      </c>
      <c r="C240" s="284">
        <v>3</v>
      </c>
      <c r="D240" s="284">
        <v>5</v>
      </c>
      <c r="E240" s="284">
        <v>5000</v>
      </c>
      <c r="F240" s="284">
        <v>5100</v>
      </c>
      <c r="G240" s="284">
        <v>515</v>
      </c>
      <c r="H240" s="285">
        <v>6</v>
      </c>
      <c r="I240" s="285">
        <v>3</v>
      </c>
      <c r="J240" s="286" t="s">
        <v>260</v>
      </c>
      <c r="K240" s="287">
        <f>+MEX!N278</f>
        <v>0</v>
      </c>
      <c r="L240" s="287">
        <f>+MEX!O278</f>
        <v>0</v>
      </c>
      <c r="M240" s="287">
        <f>+MEX!P278</f>
        <v>0</v>
      </c>
      <c r="N240" s="326" t="str">
        <f>+MEX!Q278</f>
        <v>Pieza</v>
      </c>
      <c r="O240" s="289">
        <f>+MEX!R278</f>
        <v>0</v>
      </c>
      <c r="P240" s="289">
        <f>+MEX!S278</f>
        <v>0</v>
      </c>
      <c r="Q240" s="287">
        <f>+MEX!AD278</f>
        <v>0</v>
      </c>
      <c r="R240" s="287">
        <f>+MEX!AG278</f>
        <v>0</v>
      </c>
      <c r="S240" s="287">
        <f>+MEX!AJ278</f>
        <v>0</v>
      </c>
      <c r="T240" s="287">
        <f>+MEX!AM278</f>
        <v>0</v>
      </c>
      <c r="U240" s="287">
        <f>+MEX!AP278</f>
        <v>0</v>
      </c>
      <c r="V240" s="287">
        <f>+MEX!AS278</f>
        <v>0</v>
      </c>
      <c r="W240" s="287">
        <f>+MEX!AT278</f>
        <v>0</v>
      </c>
      <c r="X240" s="287">
        <f>+MEX!AU278</f>
        <v>0</v>
      </c>
      <c r="Y240" s="287">
        <f>+MEX!AV278</f>
        <v>0</v>
      </c>
      <c r="Z240" s="287">
        <f>+MEX!AW278</f>
        <v>0</v>
      </c>
      <c r="AA240" s="287">
        <f>+MEX!AX278</f>
        <v>0</v>
      </c>
      <c r="AB240" s="287">
        <f>+MEX!AY278</f>
        <v>0</v>
      </c>
      <c r="AC240" s="287">
        <f>+MEX!AZ278</f>
        <v>0</v>
      </c>
      <c r="AD240" s="287">
        <f>+MEX!BA278</f>
        <v>0</v>
      </c>
    </row>
    <row r="241" spans="2:30" ht="24.75" hidden="1">
      <c r="B241" s="247" t="e">
        <f>+CONCATENATE(#REF!,C241,D241,E241,F241,G241,H241,I241)</f>
        <v>#REF!</v>
      </c>
      <c r="C241" s="278">
        <v>3</v>
      </c>
      <c r="D241" s="278">
        <v>5</v>
      </c>
      <c r="E241" s="278">
        <v>5000</v>
      </c>
      <c r="F241" s="278">
        <v>5100</v>
      </c>
      <c r="G241" s="278">
        <v>519</v>
      </c>
      <c r="H241" s="279"/>
      <c r="I241" s="279">
        <v>3</v>
      </c>
      <c r="J241" s="280" t="s">
        <v>193</v>
      </c>
      <c r="K241" s="281">
        <f>+MEX!N279</f>
        <v>0</v>
      </c>
      <c r="L241" s="281">
        <f>+MEX!O279</f>
        <v>0</v>
      </c>
      <c r="M241" s="281">
        <f>+MEX!P279</f>
        <v>0</v>
      </c>
      <c r="N241" s="331"/>
      <c r="O241" s="332"/>
      <c r="P241" s="332"/>
      <c r="Q241" s="281">
        <f>+MEX!AD279</f>
        <v>0</v>
      </c>
      <c r="R241" s="281">
        <f>+MEX!AG279</f>
        <v>0</v>
      </c>
      <c r="S241" s="281">
        <f>+MEX!AJ279</f>
        <v>0</v>
      </c>
      <c r="T241" s="281">
        <f>+MEX!AM279</f>
        <v>0</v>
      </c>
      <c r="U241" s="281">
        <f>+MEX!AP279</f>
        <v>0</v>
      </c>
      <c r="V241" s="281">
        <f>+MEX!AS279</f>
        <v>0</v>
      </c>
      <c r="W241" s="281"/>
      <c r="X241" s="281"/>
      <c r="Y241" s="281"/>
      <c r="Z241" s="281"/>
      <c r="AA241" s="281"/>
      <c r="AB241" s="281"/>
      <c r="AC241" s="281"/>
      <c r="AD241" s="281"/>
    </row>
    <row r="242" spans="2:30" ht="24.75" hidden="1">
      <c r="B242" s="247" t="e">
        <f>+CONCATENATE(#REF!,C242,D242,E242,F242,G242,H242,I242)</f>
        <v>#REF!</v>
      </c>
      <c r="C242" s="284">
        <v>3</v>
      </c>
      <c r="D242" s="284">
        <v>5</v>
      </c>
      <c r="E242" s="284">
        <v>5000</v>
      </c>
      <c r="F242" s="284">
        <v>5100</v>
      </c>
      <c r="G242" s="284">
        <v>519</v>
      </c>
      <c r="H242" s="285">
        <v>1</v>
      </c>
      <c r="I242" s="285">
        <v>3</v>
      </c>
      <c r="J242" s="286" t="s">
        <v>261</v>
      </c>
      <c r="K242" s="287">
        <f>+MEX!N280</f>
        <v>0</v>
      </c>
      <c r="L242" s="287">
        <f>+MEX!O280</f>
        <v>0</v>
      </c>
      <c r="M242" s="287">
        <f>+MEX!P280</f>
        <v>0</v>
      </c>
      <c r="N242" s="326" t="str">
        <f>+MEX!Q280</f>
        <v>Pieza</v>
      </c>
      <c r="O242" s="289">
        <f>+MEX!R280</f>
        <v>0</v>
      </c>
      <c r="P242" s="289">
        <f>+MEX!S280</f>
        <v>0</v>
      </c>
      <c r="Q242" s="287">
        <f>+MEX!AD280</f>
        <v>0</v>
      </c>
      <c r="R242" s="287">
        <f>+MEX!AG280</f>
        <v>0</v>
      </c>
      <c r="S242" s="287">
        <f>+MEX!AJ280</f>
        <v>0</v>
      </c>
      <c r="T242" s="287">
        <f>+MEX!AM280</f>
        <v>0</v>
      </c>
      <c r="U242" s="287">
        <f>+MEX!AP280</f>
        <v>0</v>
      </c>
      <c r="V242" s="287">
        <f>+MEX!AS280</f>
        <v>0</v>
      </c>
      <c r="W242" s="287">
        <f>+MEX!AT280</f>
        <v>0</v>
      </c>
      <c r="X242" s="287">
        <f>+MEX!AU280</f>
        <v>0</v>
      </c>
      <c r="Y242" s="287">
        <f>+MEX!AV280</f>
        <v>0</v>
      </c>
      <c r="Z242" s="287">
        <f>+MEX!AW280</f>
        <v>0</v>
      </c>
      <c r="AA242" s="287">
        <f>+MEX!AX280</f>
        <v>0</v>
      </c>
      <c r="AB242" s="287">
        <f>+MEX!AY280</f>
        <v>0</v>
      </c>
      <c r="AC242" s="287">
        <f>+MEX!AZ280</f>
        <v>0</v>
      </c>
      <c r="AD242" s="287">
        <f>+MEX!BA280</f>
        <v>0</v>
      </c>
    </row>
    <row r="243" spans="2:30" ht="24.75" hidden="1">
      <c r="B243" s="247" t="e">
        <f>+CONCATENATE(#REF!,C243,D243,E243,F243,G243,H243,I243)</f>
        <v>#REF!</v>
      </c>
      <c r="C243" s="272">
        <v>3</v>
      </c>
      <c r="D243" s="272">
        <v>5</v>
      </c>
      <c r="E243" s="272">
        <v>5000</v>
      </c>
      <c r="F243" s="272">
        <v>5200</v>
      </c>
      <c r="G243" s="272"/>
      <c r="H243" s="273"/>
      <c r="I243" s="273">
        <v>3</v>
      </c>
      <c r="J243" s="274" t="s">
        <v>134</v>
      </c>
      <c r="K243" s="275">
        <f>+MEX!N281</f>
        <v>0</v>
      </c>
      <c r="L243" s="275">
        <f>+MEX!O281</f>
        <v>0</v>
      </c>
      <c r="M243" s="275">
        <f>+MEX!P281</f>
        <v>0</v>
      </c>
      <c r="N243" s="329"/>
      <c r="O243" s="330"/>
      <c r="P243" s="330"/>
      <c r="Q243" s="275">
        <f>+MEX!AD281</f>
        <v>0</v>
      </c>
      <c r="R243" s="275">
        <f>+MEX!AG281</f>
        <v>0</v>
      </c>
      <c r="S243" s="275">
        <f>+MEX!AJ281</f>
        <v>0</v>
      </c>
      <c r="T243" s="275">
        <f>+MEX!AM281</f>
        <v>0</v>
      </c>
      <c r="U243" s="275">
        <f>+MEX!AP281</f>
        <v>0</v>
      </c>
      <c r="V243" s="275">
        <f>+MEX!AS281</f>
        <v>0</v>
      </c>
      <c r="W243" s="275"/>
      <c r="X243" s="275"/>
      <c r="Y243" s="275"/>
      <c r="Z243" s="275"/>
      <c r="AA243" s="275"/>
      <c r="AB243" s="275"/>
      <c r="AC243" s="275"/>
      <c r="AD243" s="275"/>
    </row>
    <row r="244" spans="2:30" ht="24.75" hidden="1">
      <c r="B244" s="247" t="e">
        <f>+CONCATENATE(#REF!,C244,D244,E244,F244,G244,H244,I244)</f>
        <v>#REF!</v>
      </c>
      <c r="C244" s="278">
        <v>3</v>
      </c>
      <c r="D244" s="278">
        <v>5</v>
      </c>
      <c r="E244" s="278">
        <v>5000</v>
      </c>
      <c r="F244" s="278">
        <v>5200</v>
      </c>
      <c r="G244" s="278">
        <v>521</v>
      </c>
      <c r="H244" s="279"/>
      <c r="I244" s="279">
        <v>3</v>
      </c>
      <c r="J244" s="280" t="s">
        <v>196</v>
      </c>
      <c r="K244" s="281">
        <f>+MEX!N282</f>
        <v>0</v>
      </c>
      <c r="L244" s="281">
        <f>+MEX!O282</f>
        <v>0</v>
      </c>
      <c r="M244" s="281">
        <f>+MEX!P282</f>
        <v>0</v>
      </c>
      <c r="N244" s="331"/>
      <c r="O244" s="332"/>
      <c r="P244" s="332"/>
      <c r="Q244" s="281">
        <f>+MEX!AD282</f>
        <v>0</v>
      </c>
      <c r="R244" s="281">
        <f>+MEX!AG282</f>
        <v>0</v>
      </c>
      <c r="S244" s="281">
        <f>+MEX!AJ282</f>
        <v>0</v>
      </c>
      <c r="T244" s="281">
        <f>+MEX!AM282</f>
        <v>0</v>
      </c>
      <c r="U244" s="281">
        <f>+MEX!AP282</f>
        <v>0</v>
      </c>
      <c r="V244" s="281">
        <f>+MEX!AS282</f>
        <v>0</v>
      </c>
      <c r="W244" s="281"/>
      <c r="X244" s="281"/>
      <c r="Y244" s="281"/>
      <c r="Z244" s="281"/>
      <c r="AA244" s="281"/>
      <c r="AB244" s="281"/>
      <c r="AC244" s="281"/>
      <c r="AD244" s="281"/>
    </row>
    <row r="245" spans="2:30" ht="46.5" hidden="1">
      <c r="B245" s="247" t="e">
        <f>+CONCATENATE(#REF!,C245,D245,E245,F245,G245,H245,I245)</f>
        <v>#REF!</v>
      </c>
      <c r="C245" s="284">
        <v>3</v>
      </c>
      <c r="D245" s="284">
        <v>5</v>
      </c>
      <c r="E245" s="284">
        <v>5000</v>
      </c>
      <c r="F245" s="284">
        <v>5200</v>
      </c>
      <c r="G245" s="284">
        <v>521</v>
      </c>
      <c r="H245" s="285">
        <v>1</v>
      </c>
      <c r="I245" s="285">
        <v>3</v>
      </c>
      <c r="J245" s="286" t="s">
        <v>197</v>
      </c>
      <c r="K245" s="287">
        <f>+MEX!N283</f>
        <v>0</v>
      </c>
      <c r="L245" s="287">
        <f>+MEX!O283</f>
        <v>0</v>
      </c>
      <c r="M245" s="287">
        <f>+MEX!P283</f>
        <v>0</v>
      </c>
      <c r="N245" s="308" t="str">
        <f>+MEX!Q283</f>
        <v>Equipo/ Pieza</v>
      </c>
      <c r="O245" s="289">
        <f>+MEX!R283</f>
        <v>0</v>
      </c>
      <c r="P245" s="289">
        <f>+MEX!S283</f>
        <v>0</v>
      </c>
      <c r="Q245" s="287">
        <f>+MEX!AD283</f>
        <v>0</v>
      </c>
      <c r="R245" s="287">
        <f>+MEX!AG283</f>
        <v>0</v>
      </c>
      <c r="S245" s="287">
        <f>+MEX!AJ283</f>
        <v>0</v>
      </c>
      <c r="T245" s="287">
        <f>+MEX!AM283</f>
        <v>0</v>
      </c>
      <c r="U245" s="287">
        <f>+MEX!AP283</f>
        <v>0</v>
      </c>
      <c r="V245" s="287">
        <f>+MEX!AS283</f>
        <v>0</v>
      </c>
      <c r="W245" s="287">
        <f>+MEX!AT283</f>
        <v>0</v>
      </c>
      <c r="X245" s="287">
        <f>+MEX!AU283</f>
        <v>0</v>
      </c>
      <c r="Y245" s="287">
        <f>+MEX!AV283</f>
        <v>0</v>
      </c>
      <c r="Z245" s="287">
        <f>+MEX!AW283</f>
        <v>0</v>
      </c>
      <c r="AA245" s="287">
        <f>+MEX!AX283</f>
        <v>0</v>
      </c>
      <c r="AB245" s="287">
        <f>+MEX!AY283</f>
        <v>0</v>
      </c>
      <c r="AC245" s="287">
        <f>+MEX!AZ283</f>
        <v>0</v>
      </c>
      <c r="AD245" s="287">
        <f>+MEX!BA283</f>
        <v>0</v>
      </c>
    </row>
    <row r="246" spans="2:30" ht="46.5" hidden="1">
      <c r="B246" s="247" t="e">
        <f>+CONCATENATE(#REF!,C246,D246,E246,F246,G246,H246,I246)</f>
        <v>#REF!</v>
      </c>
      <c r="C246" s="284">
        <v>3</v>
      </c>
      <c r="D246" s="284">
        <v>5</v>
      </c>
      <c r="E246" s="284">
        <v>5000</v>
      </c>
      <c r="F246" s="284">
        <v>5200</v>
      </c>
      <c r="G246" s="284">
        <v>521</v>
      </c>
      <c r="H246" s="285">
        <v>2</v>
      </c>
      <c r="I246" s="285">
        <v>3</v>
      </c>
      <c r="J246" s="286" t="s">
        <v>262</v>
      </c>
      <c r="K246" s="287">
        <f>+MEX!N284</f>
        <v>0</v>
      </c>
      <c r="L246" s="287">
        <f>+MEX!O284</f>
        <v>0</v>
      </c>
      <c r="M246" s="287">
        <f>+MEX!P284</f>
        <v>0</v>
      </c>
      <c r="N246" s="308" t="str">
        <f>+MEX!Q284</f>
        <v>Equipo/ Pieza</v>
      </c>
      <c r="O246" s="289">
        <f>+MEX!R284</f>
        <v>0</v>
      </c>
      <c r="P246" s="289">
        <f>+MEX!S284</f>
        <v>0</v>
      </c>
      <c r="Q246" s="287">
        <f>+MEX!AD284</f>
        <v>0</v>
      </c>
      <c r="R246" s="287">
        <f>+MEX!AG284</f>
        <v>0</v>
      </c>
      <c r="S246" s="287">
        <f>+MEX!AJ284</f>
        <v>0</v>
      </c>
      <c r="T246" s="287">
        <f>+MEX!AM284</f>
        <v>0</v>
      </c>
      <c r="U246" s="287">
        <f>+MEX!AP284</f>
        <v>0</v>
      </c>
      <c r="V246" s="287">
        <f>+MEX!AS284</f>
        <v>0</v>
      </c>
      <c r="W246" s="287">
        <f>+MEX!AT284</f>
        <v>0</v>
      </c>
      <c r="X246" s="287">
        <f>+MEX!AU284</f>
        <v>0</v>
      </c>
      <c r="Y246" s="287">
        <f>+MEX!AV284</f>
        <v>0</v>
      </c>
      <c r="Z246" s="287">
        <f>+MEX!AW284</f>
        <v>0</v>
      </c>
      <c r="AA246" s="287">
        <f>+MEX!AX284</f>
        <v>0</v>
      </c>
      <c r="AB246" s="287">
        <f>+MEX!AY284</f>
        <v>0</v>
      </c>
      <c r="AC246" s="287">
        <f>+MEX!AZ284</f>
        <v>0</v>
      </c>
      <c r="AD246" s="287">
        <f>+MEX!BA284</f>
        <v>0</v>
      </c>
    </row>
    <row r="247" spans="2:30" ht="46.5" hidden="1">
      <c r="B247" s="247" t="e">
        <f>+CONCATENATE(#REF!,C247,D247,E247,F247,G247,H247,I247)</f>
        <v>#REF!</v>
      </c>
      <c r="C247" s="284">
        <v>3</v>
      </c>
      <c r="D247" s="284">
        <v>5</v>
      </c>
      <c r="E247" s="284">
        <v>5000</v>
      </c>
      <c r="F247" s="284">
        <v>5200</v>
      </c>
      <c r="G247" s="284">
        <v>521</v>
      </c>
      <c r="H247" s="285">
        <v>3</v>
      </c>
      <c r="I247" s="285">
        <v>3</v>
      </c>
      <c r="J247" s="286" t="s">
        <v>263</v>
      </c>
      <c r="K247" s="287">
        <f>+MEX!N285</f>
        <v>0</v>
      </c>
      <c r="L247" s="287">
        <f>+MEX!O285</f>
        <v>0</v>
      </c>
      <c r="M247" s="287">
        <f>+MEX!P285</f>
        <v>0</v>
      </c>
      <c r="N247" s="308" t="str">
        <f>+MEX!Q285</f>
        <v>Equipo/ Pieza</v>
      </c>
      <c r="O247" s="289">
        <f>+MEX!R285</f>
        <v>0</v>
      </c>
      <c r="P247" s="289">
        <f>+MEX!S285</f>
        <v>0</v>
      </c>
      <c r="Q247" s="287">
        <f>+MEX!AD285</f>
        <v>0</v>
      </c>
      <c r="R247" s="287">
        <f>+MEX!AG285</f>
        <v>0</v>
      </c>
      <c r="S247" s="287">
        <f>+MEX!AJ285</f>
        <v>0</v>
      </c>
      <c r="T247" s="287">
        <f>+MEX!AM285</f>
        <v>0</v>
      </c>
      <c r="U247" s="287">
        <f>+MEX!AP285</f>
        <v>0</v>
      </c>
      <c r="V247" s="287">
        <f>+MEX!AS285</f>
        <v>0</v>
      </c>
      <c r="W247" s="287">
        <f>+MEX!AT285</f>
        <v>0</v>
      </c>
      <c r="X247" s="287">
        <f>+MEX!AU285</f>
        <v>0</v>
      </c>
      <c r="Y247" s="287">
        <f>+MEX!AV285</f>
        <v>0</v>
      </c>
      <c r="Z247" s="287">
        <f>+MEX!AW285</f>
        <v>0</v>
      </c>
      <c r="AA247" s="287">
        <f>+MEX!AX285</f>
        <v>0</v>
      </c>
      <c r="AB247" s="287">
        <f>+MEX!AY285</f>
        <v>0</v>
      </c>
      <c r="AC247" s="287">
        <f>+MEX!AZ285</f>
        <v>0</v>
      </c>
      <c r="AD247" s="287">
        <f>+MEX!BA285</f>
        <v>0</v>
      </c>
    </row>
    <row r="248" spans="2:30" ht="46.5" hidden="1">
      <c r="B248" s="247" t="e">
        <f>+CONCATENATE(#REF!,C248,D248,E248,F248,G248,H248,I248)</f>
        <v>#REF!</v>
      </c>
      <c r="C248" s="284">
        <v>3</v>
      </c>
      <c r="D248" s="284">
        <v>5</v>
      </c>
      <c r="E248" s="284">
        <v>5000</v>
      </c>
      <c r="F248" s="284">
        <v>5200</v>
      </c>
      <c r="G248" s="284">
        <v>521</v>
      </c>
      <c r="H248" s="285">
        <v>4</v>
      </c>
      <c r="I248" s="285">
        <v>3</v>
      </c>
      <c r="J248" s="286" t="s">
        <v>264</v>
      </c>
      <c r="K248" s="287">
        <f>+MEX!N286</f>
        <v>0</v>
      </c>
      <c r="L248" s="287">
        <f>+MEX!O286</f>
        <v>0</v>
      </c>
      <c r="M248" s="287">
        <f>+MEX!P286</f>
        <v>0</v>
      </c>
      <c r="N248" s="308" t="str">
        <f>+MEX!Q286</f>
        <v>Equipo/ Pieza</v>
      </c>
      <c r="O248" s="289">
        <f>+MEX!R286</f>
        <v>0</v>
      </c>
      <c r="P248" s="289">
        <f>+MEX!S286</f>
        <v>0</v>
      </c>
      <c r="Q248" s="287">
        <f>+MEX!AD286</f>
        <v>0</v>
      </c>
      <c r="R248" s="287">
        <f>+MEX!AG286</f>
        <v>0</v>
      </c>
      <c r="S248" s="287">
        <f>+MEX!AJ286</f>
        <v>0</v>
      </c>
      <c r="T248" s="287">
        <f>+MEX!AM286</f>
        <v>0</v>
      </c>
      <c r="U248" s="287">
        <f>+MEX!AP286</f>
        <v>0</v>
      </c>
      <c r="V248" s="287">
        <f>+MEX!AS286</f>
        <v>0</v>
      </c>
      <c r="W248" s="287">
        <f>+MEX!AT286</f>
        <v>0</v>
      </c>
      <c r="X248" s="287">
        <f>+MEX!AU286</f>
        <v>0</v>
      </c>
      <c r="Y248" s="287">
        <f>+MEX!AV286</f>
        <v>0</v>
      </c>
      <c r="Z248" s="287">
        <f>+MEX!AW286</f>
        <v>0</v>
      </c>
      <c r="AA248" s="287">
        <f>+MEX!AX286</f>
        <v>0</v>
      </c>
      <c r="AB248" s="287">
        <f>+MEX!AY286</f>
        <v>0</v>
      </c>
      <c r="AC248" s="287">
        <f>+MEX!AZ286</f>
        <v>0</v>
      </c>
      <c r="AD248" s="287">
        <f>+MEX!BA286</f>
        <v>0</v>
      </c>
    </row>
    <row r="249" spans="2:30" ht="46.5" hidden="1">
      <c r="B249" s="247" t="e">
        <f>+CONCATENATE(#REF!,C249,D249,E249,F249,G249,H249,I249)</f>
        <v>#REF!</v>
      </c>
      <c r="C249" s="284">
        <v>3</v>
      </c>
      <c r="D249" s="284">
        <v>5</v>
      </c>
      <c r="E249" s="284">
        <v>5000</v>
      </c>
      <c r="F249" s="284">
        <v>5200</v>
      </c>
      <c r="G249" s="284">
        <v>521</v>
      </c>
      <c r="H249" s="285">
        <v>5</v>
      </c>
      <c r="I249" s="285">
        <v>3</v>
      </c>
      <c r="J249" s="286" t="s">
        <v>265</v>
      </c>
      <c r="K249" s="287">
        <f>+MEX!N287</f>
        <v>0</v>
      </c>
      <c r="L249" s="287">
        <f>+MEX!O287</f>
        <v>0</v>
      </c>
      <c r="M249" s="287">
        <f>+MEX!P287</f>
        <v>0</v>
      </c>
      <c r="N249" s="308" t="str">
        <f>+MEX!Q287</f>
        <v>Equipo/ Pieza</v>
      </c>
      <c r="O249" s="289">
        <f>+MEX!R287</f>
        <v>0</v>
      </c>
      <c r="P249" s="289">
        <f>+MEX!S287</f>
        <v>0</v>
      </c>
      <c r="Q249" s="287">
        <f>+MEX!AD287</f>
        <v>0</v>
      </c>
      <c r="R249" s="287">
        <f>+MEX!AG287</f>
        <v>0</v>
      </c>
      <c r="S249" s="287">
        <f>+MEX!AJ287</f>
        <v>0</v>
      </c>
      <c r="T249" s="287">
        <f>+MEX!AM287</f>
        <v>0</v>
      </c>
      <c r="U249" s="287">
        <f>+MEX!AP287</f>
        <v>0</v>
      </c>
      <c r="V249" s="287">
        <f>+MEX!AS287</f>
        <v>0</v>
      </c>
      <c r="W249" s="287">
        <f>+MEX!AT287</f>
        <v>0</v>
      </c>
      <c r="X249" s="287">
        <f>+MEX!AU287</f>
        <v>0</v>
      </c>
      <c r="Y249" s="287">
        <f>+MEX!AV287</f>
        <v>0</v>
      </c>
      <c r="Z249" s="287">
        <f>+MEX!AW287</f>
        <v>0</v>
      </c>
      <c r="AA249" s="287">
        <f>+MEX!AX287</f>
        <v>0</v>
      </c>
      <c r="AB249" s="287">
        <f>+MEX!AY287</f>
        <v>0</v>
      </c>
      <c r="AC249" s="287">
        <f>+MEX!AZ287</f>
        <v>0</v>
      </c>
      <c r="AD249" s="287">
        <f>+MEX!BA287</f>
        <v>0</v>
      </c>
    </row>
    <row r="250" spans="2:30" ht="46.5" hidden="1">
      <c r="B250" s="247" t="e">
        <f>+CONCATENATE(#REF!,C250,D250,E250,F250,G250,H250,I250)</f>
        <v>#REF!</v>
      </c>
      <c r="C250" s="284">
        <v>3</v>
      </c>
      <c r="D250" s="284">
        <v>5</v>
      </c>
      <c r="E250" s="284">
        <v>5000</v>
      </c>
      <c r="F250" s="284">
        <v>5200</v>
      </c>
      <c r="G250" s="284">
        <v>521</v>
      </c>
      <c r="H250" s="285">
        <v>6</v>
      </c>
      <c r="I250" s="285">
        <v>3</v>
      </c>
      <c r="J250" s="286" t="s">
        <v>266</v>
      </c>
      <c r="K250" s="287">
        <f>+MEX!N288</f>
        <v>0</v>
      </c>
      <c r="L250" s="287">
        <f>+MEX!O288</f>
        <v>0</v>
      </c>
      <c r="M250" s="287">
        <f>+MEX!P288</f>
        <v>0</v>
      </c>
      <c r="N250" s="308" t="str">
        <f>+MEX!Q288</f>
        <v>Equipo/ Pieza</v>
      </c>
      <c r="O250" s="289">
        <f>+MEX!R288</f>
        <v>0</v>
      </c>
      <c r="P250" s="289">
        <f>+MEX!S288</f>
        <v>0</v>
      </c>
      <c r="Q250" s="287">
        <f>+MEX!AD288</f>
        <v>0</v>
      </c>
      <c r="R250" s="287">
        <f>+MEX!AG288</f>
        <v>0</v>
      </c>
      <c r="S250" s="287">
        <f>+MEX!AJ288</f>
        <v>0</v>
      </c>
      <c r="T250" s="287">
        <f>+MEX!AM288</f>
        <v>0</v>
      </c>
      <c r="U250" s="287">
        <f>+MEX!AP288</f>
        <v>0</v>
      </c>
      <c r="V250" s="287">
        <f>+MEX!AS288</f>
        <v>0</v>
      </c>
      <c r="W250" s="287">
        <f>+MEX!AT288</f>
        <v>0</v>
      </c>
      <c r="X250" s="287">
        <f>+MEX!AU288</f>
        <v>0</v>
      </c>
      <c r="Y250" s="287">
        <f>+MEX!AV288</f>
        <v>0</v>
      </c>
      <c r="Z250" s="287">
        <f>+MEX!AW288</f>
        <v>0</v>
      </c>
      <c r="AA250" s="287">
        <f>+MEX!AX288</f>
        <v>0</v>
      </c>
      <c r="AB250" s="287">
        <f>+MEX!AY288</f>
        <v>0</v>
      </c>
      <c r="AC250" s="287">
        <f>+MEX!AZ288</f>
        <v>0</v>
      </c>
      <c r="AD250" s="287">
        <f>+MEX!BA288</f>
        <v>0</v>
      </c>
    </row>
    <row r="251" spans="2:30" ht="24.75" hidden="1">
      <c r="B251" s="247" t="e">
        <f>+CONCATENATE(#REF!,C251,D251,E251,F251,G251,H251,I251)</f>
        <v>#REF!</v>
      </c>
      <c r="C251" s="284">
        <v>3</v>
      </c>
      <c r="D251" s="284">
        <v>5</v>
      </c>
      <c r="E251" s="284">
        <v>5000</v>
      </c>
      <c r="F251" s="284">
        <v>5200</v>
      </c>
      <c r="G251" s="284">
        <v>521</v>
      </c>
      <c r="H251" s="285">
        <v>7</v>
      </c>
      <c r="I251" s="285">
        <v>3</v>
      </c>
      <c r="J251" s="286" t="s">
        <v>267</v>
      </c>
      <c r="K251" s="287">
        <f>+MEX!N289</f>
        <v>0</v>
      </c>
      <c r="L251" s="287">
        <f>+MEX!O289</f>
        <v>0</v>
      </c>
      <c r="M251" s="287">
        <f>+MEX!P289</f>
        <v>0</v>
      </c>
      <c r="N251" s="326" t="str">
        <f>+MEX!Q289</f>
        <v>Kit</v>
      </c>
      <c r="O251" s="289">
        <f>+MEX!R289</f>
        <v>0</v>
      </c>
      <c r="P251" s="289">
        <f>+MEX!S289</f>
        <v>0</v>
      </c>
      <c r="Q251" s="287">
        <f>+MEX!AD289</f>
        <v>0</v>
      </c>
      <c r="R251" s="287">
        <f>+MEX!AG289</f>
        <v>0</v>
      </c>
      <c r="S251" s="287">
        <f>+MEX!AJ289</f>
        <v>0</v>
      </c>
      <c r="T251" s="287">
        <f>+MEX!AM289</f>
        <v>0</v>
      </c>
      <c r="U251" s="287">
        <f>+MEX!AP289</f>
        <v>0</v>
      </c>
      <c r="V251" s="287">
        <f>+MEX!AS289</f>
        <v>0</v>
      </c>
      <c r="W251" s="287">
        <f>+MEX!AT289</f>
        <v>0</v>
      </c>
      <c r="X251" s="287">
        <f>+MEX!AU289</f>
        <v>0</v>
      </c>
      <c r="Y251" s="287">
        <f>+MEX!AV289</f>
        <v>0</v>
      </c>
      <c r="Z251" s="287">
        <f>+MEX!AW289</f>
        <v>0</v>
      </c>
      <c r="AA251" s="287">
        <f>+MEX!AX289</f>
        <v>0</v>
      </c>
      <c r="AB251" s="287">
        <f>+MEX!AY289</f>
        <v>0</v>
      </c>
      <c r="AC251" s="287">
        <f>+MEX!AZ289</f>
        <v>0</v>
      </c>
      <c r="AD251" s="287">
        <f>+MEX!BA289</f>
        <v>0</v>
      </c>
    </row>
    <row r="252" spans="2:30" ht="46.5" hidden="1">
      <c r="B252" s="247" t="e">
        <f>+CONCATENATE(#REF!,C252,D252,E252,F252,G252,H252,I252)</f>
        <v>#REF!</v>
      </c>
      <c r="C252" s="284">
        <v>3</v>
      </c>
      <c r="D252" s="284">
        <v>5</v>
      </c>
      <c r="E252" s="284">
        <v>5000</v>
      </c>
      <c r="F252" s="284">
        <v>5200</v>
      </c>
      <c r="G252" s="284">
        <v>521</v>
      </c>
      <c r="H252" s="285">
        <v>8</v>
      </c>
      <c r="I252" s="285">
        <v>3</v>
      </c>
      <c r="J252" s="286" t="s">
        <v>268</v>
      </c>
      <c r="K252" s="287">
        <f>+MEX!N290</f>
        <v>0</v>
      </c>
      <c r="L252" s="287">
        <f>+MEX!O290</f>
        <v>0</v>
      </c>
      <c r="M252" s="287">
        <f>+MEX!P290</f>
        <v>0</v>
      </c>
      <c r="N252" s="308" t="str">
        <f>+MEX!Q290</f>
        <v>Equipo/ Pieza</v>
      </c>
      <c r="O252" s="289">
        <f>+MEX!R290</f>
        <v>0</v>
      </c>
      <c r="P252" s="289">
        <f>+MEX!S290</f>
        <v>0</v>
      </c>
      <c r="Q252" s="287">
        <f>+MEX!AD290</f>
        <v>0</v>
      </c>
      <c r="R252" s="287">
        <f>+MEX!AG290</f>
        <v>0</v>
      </c>
      <c r="S252" s="287">
        <f>+MEX!AJ290</f>
        <v>0</v>
      </c>
      <c r="T252" s="287">
        <f>+MEX!AM290</f>
        <v>0</v>
      </c>
      <c r="U252" s="287">
        <f>+MEX!AP290</f>
        <v>0</v>
      </c>
      <c r="V252" s="287">
        <f>+MEX!AS290</f>
        <v>0</v>
      </c>
      <c r="W252" s="287">
        <f>+MEX!AT290</f>
        <v>0</v>
      </c>
      <c r="X252" s="287">
        <f>+MEX!AU290</f>
        <v>0</v>
      </c>
      <c r="Y252" s="287">
        <f>+MEX!AV290</f>
        <v>0</v>
      </c>
      <c r="Z252" s="287">
        <f>+MEX!AW290</f>
        <v>0</v>
      </c>
      <c r="AA252" s="287">
        <f>+MEX!AX290</f>
        <v>0</v>
      </c>
      <c r="AB252" s="287">
        <f>+MEX!AY290</f>
        <v>0</v>
      </c>
      <c r="AC252" s="287">
        <f>+MEX!AZ290</f>
        <v>0</v>
      </c>
      <c r="AD252" s="287">
        <f>+MEX!BA290</f>
        <v>0</v>
      </c>
    </row>
    <row r="253" spans="2:30" ht="24.75" hidden="1">
      <c r="B253" s="247" t="e">
        <f>+CONCATENATE(#REF!,C253,D253,E253,F253,G253,H253,I253)</f>
        <v>#REF!</v>
      </c>
      <c r="C253" s="278">
        <v>3</v>
      </c>
      <c r="D253" s="278">
        <v>5</v>
      </c>
      <c r="E253" s="278">
        <v>5000</v>
      </c>
      <c r="F253" s="278">
        <v>5200</v>
      </c>
      <c r="G253" s="278">
        <v>523</v>
      </c>
      <c r="H253" s="279"/>
      <c r="I253" s="279">
        <v>3</v>
      </c>
      <c r="J253" s="280" t="s">
        <v>135</v>
      </c>
      <c r="K253" s="281">
        <f>+MEX!N291</f>
        <v>0</v>
      </c>
      <c r="L253" s="281">
        <f>+MEX!O291</f>
        <v>0</v>
      </c>
      <c r="M253" s="281">
        <f>+MEX!P291</f>
        <v>0</v>
      </c>
      <c r="N253" s="331"/>
      <c r="O253" s="332"/>
      <c r="P253" s="332"/>
      <c r="Q253" s="281">
        <f>+MEX!AD291</f>
        <v>0</v>
      </c>
      <c r="R253" s="281">
        <f>+MEX!AG291</f>
        <v>0</v>
      </c>
      <c r="S253" s="281">
        <f>+MEX!AJ291</f>
        <v>0</v>
      </c>
      <c r="T253" s="281">
        <f>+MEX!AM291</f>
        <v>0</v>
      </c>
      <c r="U253" s="281">
        <f>+MEX!AP291</f>
        <v>0</v>
      </c>
      <c r="V253" s="281">
        <f>+MEX!AS291</f>
        <v>0</v>
      </c>
      <c r="W253" s="281"/>
      <c r="X253" s="281"/>
      <c r="Y253" s="281"/>
      <c r="Z253" s="281"/>
      <c r="AA253" s="281"/>
      <c r="AB253" s="281"/>
      <c r="AC253" s="281"/>
      <c r="AD253" s="281"/>
    </row>
    <row r="254" spans="2:30" ht="24.75" hidden="1">
      <c r="B254" s="247" t="e">
        <f>+CONCATENATE(#REF!,C254,D254,E254,F254,G254,H254,I254)</f>
        <v>#REF!</v>
      </c>
      <c r="C254" s="284">
        <v>3</v>
      </c>
      <c r="D254" s="284">
        <v>5</v>
      </c>
      <c r="E254" s="284">
        <v>5000</v>
      </c>
      <c r="F254" s="284">
        <v>5200</v>
      </c>
      <c r="G254" s="284">
        <v>523</v>
      </c>
      <c r="H254" s="285">
        <v>1</v>
      </c>
      <c r="I254" s="285">
        <v>3</v>
      </c>
      <c r="J254" s="286" t="s">
        <v>200</v>
      </c>
      <c r="K254" s="287">
        <f>+MEX!N292</f>
        <v>0</v>
      </c>
      <c r="L254" s="287">
        <f>+MEX!O292</f>
        <v>0</v>
      </c>
      <c r="M254" s="287">
        <f>+MEX!P292</f>
        <v>0</v>
      </c>
      <c r="N254" s="326" t="str">
        <f>+MEX!Q292</f>
        <v>Kit</v>
      </c>
      <c r="O254" s="289">
        <f>+MEX!R292</f>
        <v>0</v>
      </c>
      <c r="P254" s="289">
        <f>+MEX!S292</f>
        <v>0</v>
      </c>
      <c r="Q254" s="287">
        <f>+MEX!AD292</f>
        <v>0</v>
      </c>
      <c r="R254" s="287">
        <f>+MEX!AG292</f>
        <v>0</v>
      </c>
      <c r="S254" s="287">
        <f>+MEX!AJ292</f>
        <v>0</v>
      </c>
      <c r="T254" s="287">
        <f>+MEX!AM292</f>
        <v>0</v>
      </c>
      <c r="U254" s="287">
        <f>+MEX!AP292</f>
        <v>0</v>
      </c>
      <c r="V254" s="287">
        <f>+MEX!AS292</f>
        <v>0</v>
      </c>
      <c r="W254" s="287">
        <f>+MEX!AT292</f>
        <v>0</v>
      </c>
      <c r="X254" s="287">
        <f>+MEX!AU292</f>
        <v>0</v>
      </c>
      <c r="Y254" s="287">
        <f>+MEX!AV292</f>
        <v>0</v>
      </c>
      <c r="Z254" s="287">
        <f>+MEX!AW292</f>
        <v>0</v>
      </c>
      <c r="AA254" s="287">
        <f>+MEX!AX292</f>
        <v>0</v>
      </c>
      <c r="AB254" s="287">
        <f>+MEX!AY292</f>
        <v>0</v>
      </c>
      <c r="AC254" s="287">
        <f>+MEX!AZ292</f>
        <v>0</v>
      </c>
      <c r="AD254" s="287">
        <f>+MEX!BA292</f>
        <v>0</v>
      </c>
    </row>
    <row r="255" spans="2:30" ht="24.75" hidden="1">
      <c r="B255" s="247" t="e">
        <f>+CONCATENATE(#REF!,C255,D255,E255,F255,G255,H255,I255)</f>
        <v>#REF!</v>
      </c>
      <c r="C255" s="284">
        <v>3</v>
      </c>
      <c r="D255" s="284">
        <v>5</v>
      </c>
      <c r="E255" s="284">
        <v>5000</v>
      </c>
      <c r="F255" s="284">
        <v>5200</v>
      </c>
      <c r="G255" s="284">
        <v>523</v>
      </c>
      <c r="H255" s="285">
        <v>2</v>
      </c>
      <c r="I255" s="285">
        <v>3</v>
      </c>
      <c r="J255" s="286" t="s">
        <v>269</v>
      </c>
      <c r="K255" s="287">
        <f>+MEX!N293</f>
        <v>0</v>
      </c>
      <c r="L255" s="287">
        <f>+MEX!O293</f>
        <v>0</v>
      </c>
      <c r="M255" s="287">
        <f>+MEX!P293</f>
        <v>0</v>
      </c>
      <c r="N255" s="326" t="str">
        <f>+MEX!Q293</f>
        <v>Pieza</v>
      </c>
      <c r="O255" s="289">
        <f>+MEX!R293</f>
        <v>0</v>
      </c>
      <c r="P255" s="289">
        <f>+MEX!S293</f>
        <v>0</v>
      </c>
      <c r="Q255" s="287">
        <f>+MEX!AD293</f>
        <v>0</v>
      </c>
      <c r="R255" s="287">
        <f>+MEX!AG293</f>
        <v>0</v>
      </c>
      <c r="S255" s="287">
        <f>+MEX!AJ293</f>
        <v>0</v>
      </c>
      <c r="T255" s="287">
        <f>+MEX!AM293</f>
        <v>0</v>
      </c>
      <c r="U255" s="287">
        <f>+MEX!AP293</f>
        <v>0</v>
      </c>
      <c r="V255" s="287">
        <f>+MEX!AS293</f>
        <v>0</v>
      </c>
      <c r="W255" s="287">
        <f>+MEX!AT293</f>
        <v>0</v>
      </c>
      <c r="X255" s="287">
        <f>+MEX!AU293</f>
        <v>0</v>
      </c>
      <c r="Y255" s="287">
        <f>+MEX!AV293</f>
        <v>0</v>
      </c>
      <c r="Z255" s="287">
        <f>+MEX!AW293</f>
        <v>0</v>
      </c>
      <c r="AA255" s="287">
        <f>+MEX!AX293</f>
        <v>0</v>
      </c>
      <c r="AB255" s="287">
        <f>+MEX!AY293</f>
        <v>0</v>
      </c>
      <c r="AC255" s="287">
        <f>+MEX!AZ293</f>
        <v>0</v>
      </c>
      <c r="AD255" s="287">
        <f>+MEX!BA293</f>
        <v>0</v>
      </c>
    </row>
    <row r="256" spans="2:30" ht="24.75" hidden="1">
      <c r="B256" s="247" t="e">
        <f>+CONCATENATE(#REF!,C256,D256,E256,F256,G256,H256,I256)</f>
        <v>#REF!</v>
      </c>
      <c r="C256" s="284">
        <v>3</v>
      </c>
      <c r="D256" s="284">
        <v>5</v>
      </c>
      <c r="E256" s="284">
        <v>5000</v>
      </c>
      <c r="F256" s="284">
        <v>5200</v>
      </c>
      <c r="G256" s="284">
        <v>523</v>
      </c>
      <c r="H256" s="285">
        <v>3</v>
      </c>
      <c r="I256" s="285">
        <v>3</v>
      </c>
      <c r="J256" s="286" t="s">
        <v>201</v>
      </c>
      <c r="K256" s="287">
        <f>+MEX!N294</f>
        <v>0</v>
      </c>
      <c r="L256" s="287">
        <f>+MEX!O294</f>
        <v>0</v>
      </c>
      <c r="M256" s="287">
        <f>+MEX!P294</f>
        <v>0</v>
      </c>
      <c r="N256" s="326" t="str">
        <f>+MEX!Q294</f>
        <v>Pieza</v>
      </c>
      <c r="O256" s="289">
        <f>+MEX!R294</f>
        <v>0</v>
      </c>
      <c r="P256" s="289">
        <f>+MEX!S294</f>
        <v>0</v>
      </c>
      <c r="Q256" s="287">
        <f>+MEX!AD294</f>
        <v>0</v>
      </c>
      <c r="R256" s="287">
        <f>+MEX!AG294</f>
        <v>0</v>
      </c>
      <c r="S256" s="287">
        <f>+MEX!AJ294</f>
        <v>0</v>
      </c>
      <c r="T256" s="287">
        <f>+MEX!AM294</f>
        <v>0</v>
      </c>
      <c r="U256" s="287">
        <f>+MEX!AP294</f>
        <v>0</v>
      </c>
      <c r="V256" s="287">
        <f>+MEX!AS294</f>
        <v>0</v>
      </c>
      <c r="W256" s="287">
        <f>+MEX!AT294</f>
        <v>0</v>
      </c>
      <c r="X256" s="287">
        <f>+MEX!AU294</f>
        <v>0</v>
      </c>
      <c r="Y256" s="287">
        <f>+MEX!AV294</f>
        <v>0</v>
      </c>
      <c r="Z256" s="287">
        <f>+MEX!AW294</f>
        <v>0</v>
      </c>
      <c r="AA256" s="287">
        <f>+MEX!AX294</f>
        <v>0</v>
      </c>
      <c r="AB256" s="287">
        <f>+MEX!AY294</f>
        <v>0</v>
      </c>
      <c r="AC256" s="287">
        <f>+MEX!AZ294</f>
        <v>0</v>
      </c>
      <c r="AD256" s="287">
        <f>+MEX!BA294</f>
        <v>0</v>
      </c>
    </row>
    <row r="257" spans="1:30" ht="24.75" hidden="1">
      <c r="B257" s="247" t="e">
        <f>+CONCATENATE(#REF!,C257,D257,E257,F257,G257,H257,I257)</f>
        <v>#REF!</v>
      </c>
      <c r="C257" s="272">
        <v>3</v>
      </c>
      <c r="D257" s="272">
        <v>5</v>
      </c>
      <c r="E257" s="272">
        <v>5000</v>
      </c>
      <c r="F257" s="272">
        <v>5400</v>
      </c>
      <c r="G257" s="272"/>
      <c r="H257" s="273" t="s">
        <v>46</v>
      </c>
      <c r="I257" s="273">
        <v>3</v>
      </c>
      <c r="J257" s="274" t="s">
        <v>140</v>
      </c>
      <c r="K257" s="275">
        <f>+MEX!N295</f>
        <v>0</v>
      </c>
      <c r="L257" s="275">
        <f>+MEX!O295</f>
        <v>0</v>
      </c>
      <c r="M257" s="275">
        <f>+MEX!P295</f>
        <v>0</v>
      </c>
      <c r="N257" s="276"/>
      <c r="O257" s="277"/>
      <c r="P257" s="277"/>
      <c r="Q257" s="275">
        <f>+MEX!AD295</f>
        <v>0</v>
      </c>
      <c r="R257" s="275">
        <f>+MEX!AG295</f>
        <v>0</v>
      </c>
      <c r="S257" s="275">
        <f>+MEX!AJ295</f>
        <v>0</v>
      </c>
      <c r="T257" s="275">
        <f>+MEX!AM295</f>
        <v>0</v>
      </c>
      <c r="U257" s="275">
        <f>+MEX!AP295</f>
        <v>0</v>
      </c>
      <c r="V257" s="275">
        <f>+MEX!AS295</f>
        <v>0</v>
      </c>
      <c r="W257" s="275"/>
      <c r="X257" s="275"/>
      <c r="Y257" s="275"/>
      <c r="Z257" s="275"/>
      <c r="AA257" s="275"/>
      <c r="AB257" s="275"/>
      <c r="AC257" s="275"/>
      <c r="AD257" s="275"/>
    </row>
    <row r="258" spans="1:30" ht="24.75" hidden="1">
      <c r="B258" s="247" t="e">
        <f>+CONCATENATE(#REF!,C258,D258,E258,F258,G258,H258,I258)</f>
        <v>#REF!</v>
      </c>
      <c r="C258" s="278">
        <v>3</v>
      </c>
      <c r="D258" s="278">
        <v>5</v>
      </c>
      <c r="E258" s="278">
        <v>5000</v>
      </c>
      <c r="F258" s="278">
        <v>5400</v>
      </c>
      <c r="G258" s="278">
        <v>541</v>
      </c>
      <c r="H258" s="279"/>
      <c r="I258" s="279">
        <v>3</v>
      </c>
      <c r="J258" s="280" t="s">
        <v>141</v>
      </c>
      <c r="K258" s="281">
        <f>+MEX!N296</f>
        <v>0</v>
      </c>
      <c r="L258" s="281">
        <f>+MEX!O296</f>
        <v>0</v>
      </c>
      <c r="M258" s="281">
        <f>+MEX!P296</f>
        <v>0</v>
      </c>
      <c r="N258" s="282"/>
      <c r="O258" s="283"/>
      <c r="P258" s="283"/>
      <c r="Q258" s="281">
        <f>+MEX!AD296</f>
        <v>0</v>
      </c>
      <c r="R258" s="281">
        <f>+MEX!AG296</f>
        <v>0</v>
      </c>
      <c r="S258" s="281">
        <f>+MEX!AJ296</f>
        <v>0</v>
      </c>
      <c r="T258" s="281">
        <f>+MEX!AM296</f>
        <v>0</v>
      </c>
      <c r="U258" s="281">
        <f>+MEX!AP296</f>
        <v>0</v>
      </c>
      <c r="V258" s="281">
        <f>+MEX!AS296</f>
        <v>0</v>
      </c>
      <c r="W258" s="281"/>
      <c r="X258" s="281"/>
      <c r="Y258" s="281"/>
      <c r="Z258" s="281"/>
      <c r="AA258" s="281"/>
      <c r="AB258" s="281"/>
      <c r="AC258" s="281"/>
      <c r="AD258" s="281"/>
    </row>
    <row r="259" spans="1:30" ht="24.75" hidden="1">
      <c r="A259" s="290"/>
      <c r="B259" s="247" t="e">
        <f>+CONCATENATE(#REF!,C259,D259,E259,F259,G259,H259,I259)</f>
        <v>#REF!</v>
      </c>
      <c r="C259" s="284">
        <v>3</v>
      </c>
      <c r="D259" s="284">
        <v>5</v>
      </c>
      <c r="E259" s="284">
        <v>5000</v>
      </c>
      <c r="F259" s="284">
        <v>5400</v>
      </c>
      <c r="G259" s="284">
        <v>541</v>
      </c>
      <c r="H259" s="285">
        <v>1</v>
      </c>
      <c r="I259" s="285">
        <v>3</v>
      </c>
      <c r="J259" s="286" t="s">
        <v>147</v>
      </c>
      <c r="K259" s="287">
        <f>+MEX!N297</f>
        <v>0</v>
      </c>
      <c r="L259" s="287">
        <f>+MEX!O297</f>
        <v>0</v>
      </c>
      <c r="M259" s="287">
        <f>+MEX!P297</f>
        <v>0</v>
      </c>
      <c r="N259" s="288" t="str">
        <f>+MEX!Q297</f>
        <v>Pieza</v>
      </c>
      <c r="O259" s="289">
        <f>+MEX!R297</f>
        <v>0</v>
      </c>
      <c r="P259" s="289">
        <f>+MEX!S297</f>
        <v>0</v>
      </c>
      <c r="Q259" s="287">
        <f>+MEX!AD297</f>
        <v>0</v>
      </c>
      <c r="R259" s="287">
        <f>+MEX!AG297</f>
        <v>0</v>
      </c>
      <c r="S259" s="287">
        <f>+MEX!AJ297</f>
        <v>0</v>
      </c>
      <c r="T259" s="287">
        <f>+MEX!AM297</f>
        <v>0</v>
      </c>
      <c r="U259" s="287">
        <f>+MEX!AP297</f>
        <v>0</v>
      </c>
      <c r="V259" s="287">
        <f>+MEX!AS297</f>
        <v>0</v>
      </c>
      <c r="W259" s="287">
        <f>+MEX!AT297</f>
        <v>0</v>
      </c>
      <c r="X259" s="287">
        <f>+MEX!AU297</f>
        <v>0</v>
      </c>
      <c r="Y259" s="287">
        <f>+MEX!AV297</f>
        <v>0</v>
      </c>
      <c r="Z259" s="287">
        <f>+MEX!AW297</f>
        <v>0</v>
      </c>
      <c r="AA259" s="287">
        <f>+MEX!AX297</f>
        <v>0</v>
      </c>
      <c r="AB259" s="287">
        <f>+MEX!AY297</f>
        <v>0</v>
      </c>
      <c r="AC259" s="287">
        <f>+MEX!AZ297</f>
        <v>0</v>
      </c>
      <c r="AD259" s="287">
        <f>+MEX!BA297</f>
        <v>0</v>
      </c>
    </row>
    <row r="260" spans="1:30" ht="24.75" hidden="1">
      <c r="B260" s="247" t="e">
        <f>+CONCATENATE(#REF!,C260,D260,E260,F260,G260,H260,I260)</f>
        <v>#REF!</v>
      </c>
      <c r="C260" s="272">
        <v>3</v>
      </c>
      <c r="D260" s="272">
        <v>5</v>
      </c>
      <c r="E260" s="273">
        <v>5000</v>
      </c>
      <c r="F260" s="272">
        <v>5500</v>
      </c>
      <c r="G260" s="272"/>
      <c r="H260" s="273"/>
      <c r="I260" s="273">
        <v>3</v>
      </c>
      <c r="J260" s="274" t="s">
        <v>151</v>
      </c>
      <c r="K260" s="275">
        <f>+MEX!N298</f>
        <v>0</v>
      </c>
      <c r="L260" s="275">
        <f>+MEX!O298</f>
        <v>0</v>
      </c>
      <c r="M260" s="275">
        <f>+MEX!P298</f>
        <v>0</v>
      </c>
      <c r="N260" s="329"/>
      <c r="O260" s="330"/>
      <c r="P260" s="330"/>
      <c r="Q260" s="275">
        <f>+MEX!AD298</f>
        <v>0</v>
      </c>
      <c r="R260" s="275">
        <f>+MEX!AG298</f>
        <v>0</v>
      </c>
      <c r="S260" s="275">
        <f>+MEX!AJ298</f>
        <v>0</v>
      </c>
      <c r="T260" s="275">
        <f>+MEX!AM298</f>
        <v>0</v>
      </c>
      <c r="U260" s="275">
        <f>+MEX!AP298</f>
        <v>0</v>
      </c>
      <c r="V260" s="275">
        <f>+MEX!AS298</f>
        <v>0</v>
      </c>
      <c r="W260" s="275"/>
      <c r="X260" s="275"/>
      <c r="Y260" s="275"/>
      <c r="Z260" s="275"/>
      <c r="AA260" s="275"/>
      <c r="AB260" s="275"/>
      <c r="AC260" s="275"/>
      <c r="AD260" s="275"/>
    </row>
    <row r="261" spans="1:30" ht="24.75" hidden="1">
      <c r="B261" s="247" t="e">
        <f>+CONCATENATE(#REF!,C261,D261,E261,F261,G261,H261,I261)</f>
        <v>#REF!</v>
      </c>
      <c r="C261" s="278">
        <v>3</v>
      </c>
      <c r="D261" s="278">
        <v>5</v>
      </c>
      <c r="E261" s="279">
        <v>5000</v>
      </c>
      <c r="F261" s="278">
        <v>5500</v>
      </c>
      <c r="G261" s="278">
        <v>551</v>
      </c>
      <c r="H261" s="279"/>
      <c r="I261" s="279">
        <v>3</v>
      </c>
      <c r="J261" s="280" t="s">
        <v>152</v>
      </c>
      <c r="K261" s="281">
        <f>+MEX!N299</f>
        <v>0</v>
      </c>
      <c r="L261" s="281">
        <f>+MEX!O299</f>
        <v>0</v>
      </c>
      <c r="M261" s="281">
        <f>+MEX!P299</f>
        <v>0</v>
      </c>
      <c r="N261" s="333"/>
      <c r="O261" s="334"/>
      <c r="P261" s="334"/>
      <c r="Q261" s="281">
        <f>+MEX!AD299</f>
        <v>0</v>
      </c>
      <c r="R261" s="281">
        <f>+MEX!AG299</f>
        <v>0</v>
      </c>
      <c r="S261" s="281">
        <f>+MEX!AJ299</f>
        <v>0</v>
      </c>
      <c r="T261" s="281">
        <f>+MEX!AM299</f>
        <v>0</v>
      </c>
      <c r="U261" s="281">
        <f>+MEX!AP299</f>
        <v>0</v>
      </c>
      <c r="V261" s="281">
        <f>+MEX!AS299</f>
        <v>0</v>
      </c>
      <c r="W261" s="281"/>
      <c r="X261" s="281"/>
      <c r="Y261" s="281"/>
      <c r="Z261" s="281"/>
      <c r="AA261" s="281"/>
      <c r="AB261" s="281"/>
      <c r="AC261" s="281"/>
      <c r="AD261" s="281"/>
    </row>
    <row r="262" spans="1:30" ht="24.75" hidden="1">
      <c r="B262" s="247" t="e">
        <f>+CONCATENATE(#REF!,C262,D262,E262,F262,G262,H262,I262)</f>
        <v>#REF!</v>
      </c>
      <c r="C262" s="284">
        <v>3</v>
      </c>
      <c r="D262" s="284">
        <v>5</v>
      </c>
      <c r="E262" s="284">
        <v>5000</v>
      </c>
      <c r="F262" s="284">
        <v>5500</v>
      </c>
      <c r="G262" s="284">
        <v>551</v>
      </c>
      <c r="H262" s="285">
        <v>1</v>
      </c>
      <c r="I262" s="285">
        <v>3</v>
      </c>
      <c r="J262" s="286" t="s">
        <v>211</v>
      </c>
      <c r="K262" s="287">
        <f>+MEX!N300</f>
        <v>0</v>
      </c>
      <c r="L262" s="287">
        <f>+MEX!O300</f>
        <v>0</v>
      </c>
      <c r="M262" s="287">
        <f>+MEX!P300</f>
        <v>0</v>
      </c>
      <c r="N262" s="326" t="str">
        <f>+MEX!Q300</f>
        <v>Pieza</v>
      </c>
      <c r="O262" s="289">
        <f>+MEX!R300</f>
        <v>0</v>
      </c>
      <c r="P262" s="289">
        <f>+MEX!S300</f>
        <v>0</v>
      </c>
      <c r="Q262" s="287">
        <f>+MEX!AD300</f>
        <v>0</v>
      </c>
      <c r="R262" s="287">
        <f>+MEX!AG300</f>
        <v>0</v>
      </c>
      <c r="S262" s="287">
        <f>+MEX!AJ300</f>
        <v>0</v>
      </c>
      <c r="T262" s="287">
        <f>+MEX!AM300</f>
        <v>0</v>
      </c>
      <c r="U262" s="287">
        <f>+MEX!AP300</f>
        <v>0</v>
      </c>
      <c r="V262" s="287">
        <f>+MEX!AS300</f>
        <v>0</v>
      </c>
      <c r="W262" s="287">
        <f>+MEX!AT300</f>
        <v>0</v>
      </c>
      <c r="X262" s="287">
        <f>+MEX!AU300</f>
        <v>0</v>
      </c>
      <c r="Y262" s="287">
        <f>+MEX!AV300</f>
        <v>0</v>
      </c>
      <c r="Z262" s="287">
        <f>+MEX!AW300</f>
        <v>0</v>
      </c>
      <c r="AA262" s="287">
        <f>+MEX!AX300</f>
        <v>0</v>
      </c>
      <c r="AB262" s="287">
        <f>+MEX!AY300</f>
        <v>0</v>
      </c>
      <c r="AC262" s="287">
        <f>+MEX!AZ300</f>
        <v>0</v>
      </c>
      <c r="AD262" s="287">
        <f>+MEX!BA300</f>
        <v>0</v>
      </c>
    </row>
    <row r="263" spans="1:30" ht="24.75" hidden="1">
      <c r="B263" s="247" t="e">
        <f>+CONCATENATE(#REF!,C263,D263,E263,F263,G263,H263,I263)</f>
        <v>#REF!</v>
      </c>
      <c r="C263" s="284">
        <v>3</v>
      </c>
      <c r="D263" s="284">
        <v>5</v>
      </c>
      <c r="E263" s="284">
        <v>5000</v>
      </c>
      <c r="F263" s="284">
        <v>5500</v>
      </c>
      <c r="G263" s="284">
        <v>551</v>
      </c>
      <c r="H263" s="285">
        <v>2</v>
      </c>
      <c r="I263" s="285">
        <v>3</v>
      </c>
      <c r="J263" s="286" t="s">
        <v>212</v>
      </c>
      <c r="K263" s="287">
        <f>+MEX!N301</f>
        <v>0</v>
      </c>
      <c r="L263" s="287">
        <f>+MEX!O301</f>
        <v>0</v>
      </c>
      <c r="M263" s="287">
        <f>+MEX!P301</f>
        <v>0</v>
      </c>
      <c r="N263" s="326" t="str">
        <f>+MEX!Q301</f>
        <v>Pieza</v>
      </c>
      <c r="O263" s="289">
        <f>+MEX!R301</f>
        <v>0</v>
      </c>
      <c r="P263" s="289">
        <f>+MEX!S301</f>
        <v>0</v>
      </c>
      <c r="Q263" s="287">
        <f>+MEX!AD301</f>
        <v>0</v>
      </c>
      <c r="R263" s="287">
        <f>+MEX!AG301</f>
        <v>0</v>
      </c>
      <c r="S263" s="287">
        <f>+MEX!AJ301</f>
        <v>0</v>
      </c>
      <c r="T263" s="287">
        <f>+MEX!AM301</f>
        <v>0</v>
      </c>
      <c r="U263" s="287">
        <f>+MEX!AP301</f>
        <v>0</v>
      </c>
      <c r="V263" s="287">
        <f>+MEX!AS301</f>
        <v>0</v>
      </c>
      <c r="W263" s="287">
        <f>+MEX!AT301</f>
        <v>0</v>
      </c>
      <c r="X263" s="287">
        <f>+MEX!AU301</f>
        <v>0</v>
      </c>
      <c r="Y263" s="287">
        <f>+MEX!AV301</f>
        <v>0</v>
      </c>
      <c r="Z263" s="287">
        <f>+MEX!AW301</f>
        <v>0</v>
      </c>
      <c r="AA263" s="287">
        <f>+MEX!AX301</f>
        <v>0</v>
      </c>
      <c r="AB263" s="287">
        <f>+MEX!AY301</f>
        <v>0</v>
      </c>
      <c r="AC263" s="287">
        <f>+MEX!AZ301</f>
        <v>0</v>
      </c>
      <c r="AD263" s="287">
        <f>+MEX!BA301</f>
        <v>0</v>
      </c>
    </row>
    <row r="264" spans="1:30" ht="24.75" hidden="1">
      <c r="B264" s="247" t="e">
        <f>+CONCATENATE(#REF!,C264,D264,E264,F264,G264,H264,I264)</f>
        <v>#REF!</v>
      </c>
      <c r="C264" s="284">
        <v>3</v>
      </c>
      <c r="D264" s="284">
        <v>5</v>
      </c>
      <c r="E264" s="284">
        <v>5000</v>
      </c>
      <c r="F264" s="284">
        <v>5500</v>
      </c>
      <c r="G264" s="284">
        <v>551</v>
      </c>
      <c r="H264" s="285">
        <v>3</v>
      </c>
      <c r="I264" s="285">
        <v>3</v>
      </c>
      <c r="J264" s="286" t="s">
        <v>214</v>
      </c>
      <c r="K264" s="287">
        <f>+MEX!N302</f>
        <v>0</v>
      </c>
      <c r="L264" s="287">
        <f>+MEX!O302</f>
        <v>0</v>
      </c>
      <c r="M264" s="287">
        <f>+MEX!P302</f>
        <v>0</v>
      </c>
      <c r="N264" s="326" t="str">
        <f>+MEX!Q302</f>
        <v>Pieza</v>
      </c>
      <c r="O264" s="289">
        <f>+MEX!R302</f>
        <v>0</v>
      </c>
      <c r="P264" s="289">
        <f>+MEX!S302</f>
        <v>0</v>
      </c>
      <c r="Q264" s="287">
        <f>+MEX!AD302</f>
        <v>0</v>
      </c>
      <c r="R264" s="287">
        <f>+MEX!AG302</f>
        <v>0</v>
      </c>
      <c r="S264" s="287">
        <f>+MEX!AJ302</f>
        <v>0</v>
      </c>
      <c r="T264" s="287">
        <f>+MEX!AM302</f>
        <v>0</v>
      </c>
      <c r="U264" s="287">
        <f>+MEX!AP302</f>
        <v>0</v>
      </c>
      <c r="V264" s="287">
        <f>+MEX!AS302</f>
        <v>0</v>
      </c>
      <c r="W264" s="287">
        <f>+MEX!AT302</f>
        <v>0</v>
      </c>
      <c r="X264" s="287">
        <f>+MEX!AU302</f>
        <v>0</v>
      </c>
      <c r="Y264" s="287">
        <f>+MEX!AV302</f>
        <v>0</v>
      </c>
      <c r="Z264" s="287">
        <f>+MEX!AW302</f>
        <v>0</v>
      </c>
      <c r="AA264" s="287">
        <f>+MEX!AX302</f>
        <v>0</v>
      </c>
      <c r="AB264" s="287">
        <f>+MEX!AY302</f>
        <v>0</v>
      </c>
      <c r="AC264" s="287">
        <f>+MEX!AZ302</f>
        <v>0</v>
      </c>
      <c r="AD264" s="287">
        <f>+MEX!BA302</f>
        <v>0</v>
      </c>
    </row>
    <row r="265" spans="1:30" ht="24.75" hidden="1">
      <c r="B265" s="247" t="e">
        <f>+CONCATENATE(#REF!,C265,D265,E265,F265,G265,H265,I265)</f>
        <v>#REF!</v>
      </c>
      <c r="C265" s="272">
        <v>3</v>
      </c>
      <c r="D265" s="272">
        <v>5</v>
      </c>
      <c r="E265" s="273">
        <v>5000</v>
      </c>
      <c r="F265" s="272">
        <v>5600</v>
      </c>
      <c r="G265" s="272"/>
      <c r="H265" s="273"/>
      <c r="I265" s="273">
        <v>3</v>
      </c>
      <c r="J265" s="274" t="s">
        <v>270</v>
      </c>
      <c r="K265" s="275">
        <f>+MEX!N303</f>
        <v>0</v>
      </c>
      <c r="L265" s="275">
        <f>+MEX!O303</f>
        <v>0</v>
      </c>
      <c r="M265" s="275">
        <f>+MEX!P303</f>
        <v>0</v>
      </c>
      <c r="N265" s="329"/>
      <c r="O265" s="330"/>
      <c r="P265" s="330"/>
      <c r="Q265" s="275">
        <f>+MEX!AD303</f>
        <v>0</v>
      </c>
      <c r="R265" s="275">
        <f>+MEX!AG303</f>
        <v>0</v>
      </c>
      <c r="S265" s="275">
        <f>+MEX!AJ303</f>
        <v>0</v>
      </c>
      <c r="T265" s="275">
        <f>+MEX!AM303</f>
        <v>0</v>
      </c>
      <c r="U265" s="275">
        <f>+MEX!AP303</f>
        <v>0</v>
      </c>
      <c r="V265" s="275">
        <f>+MEX!AS303</f>
        <v>0</v>
      </c>
      <c r="W265" s="275"/>
      <c r="X265" s="275"/>
      <c r="Y265" s="275"/>
      <c r="Z265" s="275"/>
      <c r="AA265" s="275"/>
      <c r="AB265" s="275"/>
      <c r="AC265" s="275"/>
      <c r="AD265" s="275"/>
    </row>
    <row r="266" spans="1:30" ht="24.75" hidden="1">
      <c r="B266" s="247" t="e">
        <f>+CONCATENATE(#REF!,C266,D266,E266,F266,G266,H266,I266)</f>
        <v>#REF!</v>
      </c>
      <c r="C266" s="278">
        <v>3</v>
      </c>
      <c r="D266" s="278">
        <v>5</v>
      </c>
      <c r="E266" s="279">
        <v>5000</v>
      </c>
      <c r="F266" s="278">
        <v>5600</v>
      </c>
      <c r="G266" s="278">
        <v>565</v>
      </c>
      <c r="H266" s="279"/>
      <c r="I266" s="279">
        <v>3</v>
      </c>
      <c r="J266" s="280" t="s">
        <v>216</v>
      </c>
      <c r="K266" s="281">
        <f>+MEX!N304</f>
        <v>0</v>
      </c>
      <c r="L266" s="281">
        <f>+MEX!O304</f>
        <v>0</v>
      </c>
      <c r="M266" s="281">
        <f>+MEX!P304</f>
        <v>0</v>
      </c>
      <c r="N266" s="331"/>
      <c r="O266" s="332"/>
      <c r="P266" s="332"/>
      <c r="Q266" s="281">
        <f>+MEX!AD304</f>
        <v>0</v>
      </c>
      <c r="R266" s="281">
        <f>+MEX!AG304</f>
        <v>0</v>
      </c>
      <c r="S266" s="281">
        <f>+MEX!AJ304</f>
        <v>0</v>
      </c>
      <c r="T266" s="281">
        <f>+MEX!AM304</f>
        <v>0</v>
      </c>
      <c r="U266" s="281">
        <f>+MEX!AP304</f>
        <v>0</v>
      </c>
      <c r="V266" s="281">
        <f>+MEX!AS304</f>
        <v>0</v>
      </c>
      <c r="W266" s="281"/>
      <c r="X266" s="281"/>
      <c r="Y266" s="281"/>
      <c r="Z266" s="281"/>
      <c r="AA266" s="281"/>
      <c r="AB266" s="281"/>
      <c r="AC266" s="281"/>
      <c r="AD266" s="281"/>
    </row>
    <row r="267" spans="1:30" ht="24.75" hidden="1">
      <c r="B267" s="247" t="e">
        <f>+CONCATENATE(#REF!,C267,D267,E267,F267,G267,H267,I267)</f>
        <v>#REF!</v>
      </c>
      <c r="C267" s="284">
        <v>3</v>
      </c>
      <c r="D267" s="284">
        <v>5</v>
      </c>
      <c r="E267" s="284">
        <v>5000</v>
      </c>
      <c r="F267" s="284">
        <v>5600</v>
      </c>
      <c r="G267" s="284">
        <v>565</v>
      </c>
      <c r="H267" s="285">
        <v>1</v>
      </c>
      <c r="I267" s="285">
        <v>3</v>
      </c>
      <c r="J267" s="286" t="s">
        <v>217</v>
      </c>
      <c r="K267" s="287">
        <f>+MEX!N305</f>
        <v>0</v>
      </c>
      <c r="L267" s="287">
        <f>+MEX!O305</f>
        <v>0</v>
      </c>
      <c r="M267" s="287">
        <f>+MEX!P305</f>
        <v>0</v>
      </c>
      <c r="N267" s="326" t="str">
        <f>+MEX!Q305</f>
        <v>Pieza</v>
      </c>
      <c r="O267" s="289">
        <f>+MEX!R305</f>
        <v>0</v>
      </c>
      <c r="P267" s="289">
        <f>+MEX!S305</f>
        <v>0</v>
      </c>
      <c r="Q267" s="287">
        <f>+MEX!AD305</f>
        <v>0</v>
      </c>
      <c r="R267" s="287">
        <f>+MEX!AG305</f>
        <v>0</v>
      </c>
      <c r="S267" s="287">
        <f>+MEX!AJ305</f>
        <v>0</v>
      </c>
      <c r="T267" s="287">
        <f>+MEX!AM305</f>
        <v>0</v>
      </c>
      <c r="U267" s="287">
        <f>+MEX!AP305</f>
        <v>0</v>
      </c>
      <c r="V267" s="287">
        <f>+MEX!AS305</f>
        <v>0</v>
      </c>
      <c r="W267" s="287">
        <f>+MEX!AT305</f>
        <v>0</v>
      </c>
      <c r="X267" s="287">
        <f>+MEX!AU305</f>
        <v>0</v>
      </c>
      <c r="Y267" s="287">
        <f>+MEX!AV305</f>
        <v>0</v>
      </c>
      <c r="Z267" s="287">
        <f>+MEX!AW305</f>
        <v>0</v>
      </c>
      <c r="AA267" s="287">
        <f>+MEX!AX305</f>
        <v>0</v>
      </c>
      <c r="AB267" s="287">
        <f>+MEX!AY305</f>
        <v>0</v>
      </c>
      <c r="AC267" s="287">
        <f>+MEX!AZ305</f>
        <v>0</v>
      </c>
      <c r="AD267" s="287">
        <f>+MEX!BA305</f>
        <v>0</v>
      </c>
    </row>
    <row r="268" spans="1:30" ht="24.75" hidden="1">
      <c r="B268" s="247" t="e">
        <f>+CONCATENATE(#REF!,C268,D268,E268,F268,G268,H268,I268)</f>
        <v>#REF!</v>
      </c>
      <c r="C268" s="284">
        <v>3</v>
      </c>
      <c r="D268" s="284">
        <v>5</v>
      </c>
      <c r="E268" s="284">
        <v>5000</v>
      </c>
      <c r="F268" s="284">
        <v>5600</v>
      </c>
      <c r="G268" s="284">
        <v>565</v>
      </c>
      <c r="H268" s="285">
        <v>2</v>
      </c>
      <c r="I268" s="285">
        <v>3</v>
      </c>
      <c r="J268" s="286" t="s">
        <v>218</v>
      </c>
      <c r="K268" s="287">
        <f>+MEX!N306</f>
        <v>0</v>
      </c>
      <c r="L268" s="287">
        <f>+MEX!O306</f>
        <v>0</v>
      </c>
      <c r="M268" s="287">
        <f>+MEX!P306</f>
        <v>0</v>
      </c>
      <c r="N268" s="326" t="str">
        <f>+MEX!Q306</f>
        <v>Pieza</v>
      </c>
      <c r="O268" s="289">
        <f>+MEX!R306</f>
        <v>0</v>
      </c>
      <c r="P268" s="289">
        <f>+MEX!S306</f>
        <v>0</v>
      </c>
      <c r="Q268" s="287">
        <f>+MEX!AD306</f>
        <v>0</v>
      </c>
      <c r="R268" s="287">
        <f>+MEX!AG306</f>
        <v>0</v>
      </c>
      <c r="S268" s="287">
        <f>+MEX!AJ306</f>
        <v>0</v>
      </c>
      <c r="T268" s="287">
        <f>+MEX!AM306</f>
        <v>0</v>
      </c>
      <c r="U268" s="287">
        <f>+MEX!AP306</f>
        <v>0</v>
      </c>
      <c r="V268" s="287">
        <f>+MEX!AS306</f>
        <v>0</v>
      </c>
      <c r="W268" s="287">
        <f>+MEX!AT306</f>
        <v>0</v>
      </c>
      <c r="X268" s="287">
        <f>+MEX!AU306</f>
        <v>0</v>
      </c>
      <c r="Y268" s="287">
        <f>+MEX!AV306</f>
        <v>0</v>
      </c>
      <c r="Z268" s="287">
        <f>+MEX!AW306</f>
        <v>0</v>
      </c>
      <c r="AA268" s="287">
        <f>+MEX!AX306</f>
        <v>0</v>
      </c>
      <c r="AB268" s="287">
        <f>+MEX!AY306</f>
        <v>0</v>
      </c>
      <c r="AC268" s="287">
        <f>+MEX!AZ306</f>
        <v>0</v>
      </c>
      <c r="AD268" s="287">
        <f>+MEX!BA306</f>
        <v>0</v>
      </c>
    </row>
    <row r="269" spans="1:30" ht="24.75" hidden="1">
      <c r="B269" s="247" t="e">
        <f>+CONCATENATE(#REF!,C269,D269,E269,F269,G269,H269,I269)</f>
        <v>#REF!</v>
      </c>
      <c r="C269" s="284">
        <v>3</v>
      </c>
      <c r="D269" s="284">
        <v>5</v>
      </c>
      <c r="E269" s="284">
        <v>5000</v>
      </c>
      <c r="F269" s="284">
        <v>5600</v>
      </c>
      <c r="G269" s="284">
        <v>565</v>
      </c>
      <c r="H269" s="285">
        <v>3</v>
      </c>
      <c r="I269" s="285">
        <v>3</v>
      </c>
      <c r="J269" s="286" t="s">
        <v>271</v>
      </c>
      <c r="K269" s="287">
        <f>+MEX!N307</f>
        <v>0</v>
      </c>
      <c r="L269" s="287">
        <f>+MEX!O307</f>
        <v>0</v>
      </c>
      <c r="M269" s="287">
        <f>+MEX!P307</f>
        <v>0</v>
      </c>
      <c r="N269" s="326" t="str">
        <f>+MEX!Q307</f>
        <v>Pieza</v>
      </c>
      <c r="O269" s="289">
        <f>+MEX!R307</f>
        <v>0</v>
      </c>
      <c r="P269" s="289">
        <f>+MEX!S307</f>
        <v>0</v>
      </c>
      <c r="Q269" s="287">
        <f>+MEX!AD307</f>
        <v>0</v>
      </c>
      <c r="R269" s="287">
        <f>+MEX!AG307</f>
        <v>0</v>
      </c>
      <c r="S269" s="287">
        <f>+MEX!AJ307</f>
        <v>0</v>
      </c>
      <c r="T269" s="287">
        <f>+MEX!AM307</f>
        <v>0</v>
      </c>
      <c r="U269" s="287">
        <f>+MEX!AP307</f>
        <v>0</v>
      </c>
      <c r="V269" s="287">
        <f>+MEX!AS307</f>
        <v>0</v>
      </c>
      <c r="W269" s="287">
        <f>+MEX!AT307</f>
        <v>0</v>
      </c>
      <c r="X269" s="287">
        <f>+MEX!AU307</f>
        <v>0</v>
      </c>
      <c r="Y269" s="287">
        <f>+MEX!AV307</f>
        <v>0</v>
      </c>
      <c r="Z269" s="287">
        <f>+MEX!AW307</f>
        <v>0</v>
      </c>
      <c r="AA269" s="287">
        <f>+MEX!AX307</f>
        <v>0</v>
      </c>
      <c r="AB269" s="287">
        <f>+MEX!AY307</f>
        <v>0</v>
      </c>
      <c r="AC269" s="287">
        <f>+MEX!AZ307</f>
        <v>0</v>
      </c>
      <c r="AD269" s="287">
        <f>+MEX!BA307</f>
        <v>0</v>
      </c>
    </row>
    <row r="270" spans="1:30" ht="24.75" hidden="1">
      <c r="B270" s="247" t="e">
        <f>+CONCATENATE(#REF!,C270,D270,E270,F270,G270,H270,I270)</f>
        <v>#REF!</v>
      </c>
      <c r="C270" s="284">
        <v>3</v>
      </c>
      <c r="D270" s="284">
        <v>5</v>
      </c>
      <c r="E270" s="284">
        <v>5000</v>
      </c>
      <c r="F270" s="284">
        <v>5600</v>
      </c>
      <c r="G270" s="284">
        <v>565</v>
      </c>
      <c r="H270" s="285">
        <v>4</v>
      </c>
      <c r="I270" s="285">
        <v>3</v>
      </c>
      <c r="J270" s="286" t="s">
        <v>272</v>
      </c>
      <c r="K270" s="287">
        <f>+MEX!N308</f>
        <v>0</v>
      </c>
      <c r="L270" s="287">
        <f>+MEX!O308</f>
        <v>0</v>
      </c>
      <c r="M270" s="287">
        <f>+MEX!P308</f>
        <v>0</v>
      </c>
      <c r="N270" s="326" t="str">
        <f>+MEX!Q308</f>
        <v>Pieza</v>
      </c>
      <c r="O270" s="289">
        <f>+MEX!R308</f>
        <v>0</v>
      </c>
      <c r="P270" s="289">
        <f>+MEX!S308</f>
        <v>0</v>
      </c>
      <c r="Q270" s="287">
        <f>+MEX!AD308</f>
        <v>0</v>
      </c>
      <c r="R270" s="287">
        <f>+MEX!AG308</f>
        <v>0</v>
      </c>
      <c r="S270" s="287">
        <f>+MEX!AJ308</f>
        <v>0</v>
      </c>
      <c r="T270" s="287">
        <f>+MEX!AM308</f>
        <v>0</v>
      </c>
      <c r="U270" s="287">
        <f>+MEX!AP308</f>
        <v>0</v>
      </c>
      <c r="V270" s="287">
        <f>+MEX!AS308</f>
        <v>0</v>
      </c>
      <c r="W270" s="287">
        <f>+MEX!AT308</f>
        <v>0</v>
      </c>
      <c r="X270" s="287">
        <f>+MEX!AU308</f>
        <v>0</v>
      </c>
      <c r="Y270" s="287">
        <f>+MEX!AV308</f>
        <v>0</v>
      </c>
      <c r="Z270" s="287">
        <f>+MEX!AW308</f>
        <v>0</v>
      </c>
      <c r="AA270" s="287">
        <f>+MEX!AX308</f>
        <v>0</v>
      </c>
      <c r="AB270" s="287">
        <f>+MEX!AY308</f>
        <v>0</v>
      </c>
      <c r="AC270" s="287">
        <f>+MEX!AZ308</f>
        <v>0</v>
      </c>
      <c r="AD270" s="287">
        <f>+MEX!BA308</f>
        <v>0</v>
      </c>
    </row>
    <row r="271" spans="1:30" ht="24.75" hidden="1">
      <c r="B271" s="247" t="e">
        <f>+CONCATENATE(#REF!,C271,D271,E271,F271,G271,H271,I271)</f>
        <v>#REF!</v>
      </c>
      <c r="C271" s="284">
        <v>3</v>
      </c>
      <c r="D271" s="284">
        <v>5</v>
      </c>
      <c r="E271" s="284">
        <v>5000</v>
      </c>
      <c r="F271" s="284">
        <v>5600</v>
      </c>
      <c r="G271" s="284">
        <v>565</v>
      </c>
      <c r="H271" s="285">
        <v>5</v>
      </c>
      <c r="I271" s="285">
        <v>3</v>
      </c>
      <c r="J271" s="286" t="s">
        <v>219</v>
      </c>
      <c r="K271" s="287">
        <f>+MEX!N309</f>
        <v>0</v>
      </c>
      <c r="L271" s="287">
        <f>+MEX!O309</f>
        <v>0</v>
      </c>
      <c r="M271" s="287">
        <f>+MEX!P309</f>
        <v>0</v>
      </c>
      <c r="N271" s="326" t="str">
        <f>+MEX!Q309</f>
        <v>Pieza</v>
      </c>
      <c r="O271" s="289">
        <f>+MEX!R309</f>
        <v>0</v>
      </c>
      <c r="P271" s="289">
        <f>+MEX!S309</f>
        <v>0</v>
      </c>
      <c r="Q271" s="287">
        <f>+MEX!AD309</f>
        <v>0</v>
      </c>
      <c r="R271" s="287">
        <f>+MEX!AG309</f>
        <v>0</v>
      </c>
      <c r="S271" s="287">
        <f>+MEX!AJ309</f>
        <v>0</v>
      </c>
      <c r="T271" s="287">
        <f>+MEX!AM309</f>
        <v>0</v>
      </c>
      <c r="U271" s="287">
        <f>+MEX!AP309</f>
        <v>0</v>
      </c>
      <c r="V271" s="287">
        <f>+MEX!AS309</f>
        <v>0</v>
      </c>
      <c r="W271" s="287">
        <f>+MEX!AT309</f>
        <v>0</v>
      </c>
      <c r="X271" s="287">
        <f>+MEX!AU309</f>
        <v>0</v>
      </c>
      <c r="Y271" s="287">
        <f>+MEX!AV309</f>
        <v>0</v>
      </c>
      <c r="Z271" s="287">
        <f>+MEX!AW309</f>
        <v>0</v>
      </c>
      <c r="AA271" s="287">
        <f>+MEX!AX309</f>
        <v>0</v>
      </c>
      <c r="AB271" s="287">
        <f>+MEX!AY309</f>
        <v>0</v>
      </c>
      <c r="AC271" s="287">
        <f>+MEX!AZ309</f>
        <v>0</v>
      </c>
      <c r="AD271" s="287">
        <f>+MEX!BA309</f>
        <v>0</v>
      </c>
    </row>
    <row r="272" spans="1:30" ht="24.75" hidden="1">
      <c r="B272" s="247" t="e">
        <f>+CONCATENATE(#REF!,C272,D272,E272,F272,G272,H272,I272)</f>
        <v>#REF!</v>
      </c>
      <c r="C272" s="284">
        <v>3</v>
      </c>
      <c r="D272" s="284">
        <v>5</v>
      </c>
      <c r="E272" s="284">
        <v>5000</v>
      </c>
      <c r="F272" s="284">
        <v>5600</v>
      </c>
      <c r="G272" s="284">
        <v>565</v>
      </c>
      <c r="H272" s="285">
        <v>6</v>
      </c>
      <c r="I272" s="285">
        <v>3</v>
      </c>
      <c r="J272" s="286" t="s">
        <v>236</v>
      </c>
      <c r="K272" s="287">
        <f>+MEX!N310</f>
        <v>0</v>
      </c>
      <c r="L272" s="287">
        <f>+MEX!O310</f>
        <v>0</v>
      </c>
      <c r="M272" s="287">
        <f>+MEX!P310</f>
        <v>0</v>
      </c>
      <c r="N272" s="326" t="str">
        <f>+MEX!Q310</f>
        <v>Pieza</v>
      </c>
      <c r="O272" s="289">
        <f>+MEX!R310</f>
        <v>0</v>
      </c>
      <c r="P272" s="289">
        <f>+MEX!S310</f>
        <v>0</v>
      </c>
      <c r="Q272" s="287">
        <f>+MEX!AD310</f>
        <v>0</v>
      </c>
      <c r="R272" s="287">
        <f>+MEX!AG310</f>
        <v>0</v>
      </c>
      <c r="S272" s="287">
        <f>+MEX!AJ310</f>
        <v>0</v>
      </c>
      <c r="T272" s="287">
        <f>+MEX!AM310</f>
        <v>0</v>
      </c>
      <c r="U272" s="287">
        <f>+MEX!AP310</f>
        <v>0</v>
      </c>
      <c r="V272" s="287">
        <f>+MEX!AS310</f>
        <v>0</v>
      </c>
      <c r="W272" s="287">
        <f>+MEX!AT310</f>
        <v>0</v>
      </c>
      <c r="X272" s="287">
        <f>+MEX!AU310</f>
        <v>0</v>
      </c>
      <c r="Y272" s="287">
        <f>+MEX!AV310</f>
        <v>0</v>
      </c>
      <c r="Z272" s="287">
        <f>+MEX!AW310</f>
        <v>0</v>
      </c>
      <c r="AA272" s="287">
        <f>+MEX!AX310</f>
        <v>0</v>
      </c>
      <c r="AB272" s="287">
        <f>+MEX!AY310</f>
        <v>0</v>
      </c>
      <c r="AC272" s="287">
        <f>+MEX!AZ310</f>
        <v>0</v>
      </c>
      <c r="AD272" s="287">
        <f>+MEX!BA310</f>
        <v>0</v>
      </c>
    </row>
    <row r="273" spans="2:30" ht="46.5" hidden="1">
      <c r="B273" s="247" t="e">
        <f>+CONCATENATE(#REF!,C273,D273,E273,F273,G273,H273,I273)</f>
        <v>#REF!</v>
      </c>
      <c r="C273" s="284">
        <v>3</v>
      </c>
      <c r="D273" s="284">
        <v>5</v>
      </c>
      <c r="E273" s="284">
        <v>5000</v>
      </c>
      <c r="F273" s="325">
        <v>5600</v>
      </c>
      <c r="G273" s="325">
        <v>565</v>
      </c>
      <c r="H273" s="285">
        <v>7</v>
      </c>
      <c r="I273" s="285">
        <v>3</v>
      </c>
      <c r="J273" s="307" t="s">
        <v>273</v>
      </c>
      <c r="K273" s="287">
        <f>+MEX!N311</f>
        <v>0</v>
      </c>
      <c r="L273" s="287">
        <f>+MEX!O311</f>
        <v>0</v>
      </c>
      <c r="M273" s="287">
        <f>+MEX!P311</f>
        <v>0</v>
      </c>
      <c r="N273" s="308" t="str">
        <f>+MEX!Q311</f>
        <v>Pieza</v>
      </c>
      <c r="O273" s="289">
        <f>+MEX!R311</f>
        <v>0</v>
      </c>
      <c r="P273" s="289">
        <f>+MEX!S311</f>
        <v>0</v>
      </c>
      <c r="Q273" s="287">
        <f>+MEX!AD311</f>
        <v>0</v>
      </c>
      <c r="R273" s="287">
        <f>+MEX!AG311</f>
        <v>0</v>
      </c>
      <c r="S273" s="287">
        <f>+MEX!AJ311</f>
        <v>0</v>
      </c>
      <c r="T273" s="287">
        <f>+MEX!AM311</f>
        <v>0</v>
      </c>
      <c r="U273" s="287">
        <f>+MEX!AP311</f>
        <v>0</v>
      </c>
      <c r="V273" s="287">
        <f>+MEX!AS311</f>
        <v>0</v>
      </c>
      <c r="W273" s="287">
        <f>+MEX!AT311</f>
        <v>0</v>
      </c>
      <c r="X273" s="287">
        <f>+MEX!AU311</f>
        <v>0</v>
      </c>
      <c r="Y273" s="287">
        <f>+MEX!AV311</f>
        <v>0</v>
      </c>
      <c r="Z273" s="287">
        <f>+MEX!AW311</f>
        <v>0</v>
      </c>
      <c r="AA273" s="287">
        <f>+MEX!AX311</f>
        <v>0</v>
      </c>
      <c r="AB273" s="287">
        <f>+MEX!AY311</f>
        <v>0</v>
      </c>
      <c r="AC273" s="287">
        <f>+MEX!AZ311</f>
        <v>0</v>
      </c>
      <c r="AD273" s="287">
        <f>+MEX!BA311</f>
        <v>0</v>
      </c>
    </row>
    <row r="274" spans="2:30" ht="24.75" hidden="1">
      <c r="B274" s="247" t="e">
        <f>+CONCATENATE(#REF!,C274,D274,E274,F274,G274,H274,I274)</f>
        <v>#REF!</v>
      </c>
      <c r="C274" s="284">
        <v>3</v>
      </c>
      <c r="D274" s="284">
        <v>5</v>
      </c>
      <c r="E274" s="284">
        <v>5000</v>
      </c>
      <c r="F274" s="325">
        <v>5600</v>
      </c>
      <c r="G274" s="325">
        <v>565</v>
      </c>
      <c r="H274" s="285">
        <v>8</v>
      </c>
      <c r="I274" s="285">
        <v>3</v>
      </c>
      <c r="J274" s="307" t="s">
        <v>274</v>
      </c>
      <c r="K274" s="287">
        <f>+MEX!N312</f>
        <v>0</v>
      </c>
      <c r="L274" s="287">
        <f>+MEX!O312</f>
        <v>0</v>
      </c>
      <c r="M274" s="287">
        <f>+MEX!P312</f>
        <v>0</v>
      </c>
      <c r="N274" s="308" t="str">
        <f>+MEX!Q312</f>
        <v>Pieza</v>
      </c>
      <c r="O274" s="289">
        <f>+MEX!R312</f>
        <v>0</v>
      </c>
      <c r="P274" s="289">
        <f>+MEX!S312</f>
        <v>0</v>
      </c>
      <c r="Q274" s="287">
        <f>+MEX!AD312</f>
        <v>0</v>
      </c>
      <c r="R274" s="287">
        <f>+MEX!AG312</f>
        <v>0</v>
      </c>
      <c r="S274" s="287">
        <f>+MEX!AJ312</f>
        <v>0</v>
      </c>
      <c r="T274" s="287">
        <f>+MEX!AM312</f>
        <v>0</v>
      </c>
      <c r="U274" s="287">
        <f>+MEX!AP312</f>
        <v>0</v>
      </c>
      <c r="V274" s="287">
        <f>+MEX!AS312</f>
        <v>0</v>
      </c>
      <c r="W274" s="287">
        <f>+MEX!AT312</f>
        <v>0</v>
      </c>
      <c r="X274" s="287">
        <f>+MEX!AU312</f>
        <v>0</v>
      </c>
      <c r="Y274" s="287">
        <f>+MEX!AV312</f>
        <v>0</v>
      </c>
      <c r="Z274" s="287">
        <f>+MEX!AW312</f>
        <v>0</v>
      </c>
      <c r="AA274" s="287">
        <f>+MEX!AX312</f>
        <v>0</v>
      </c>
      <c r="AB274" s="287">
        <f>+MEX!AY312</f>
        <v>0</v>
      </c>
      <c r="AC274" s="287">
        <f>+MEX!AZ312</f>
        <v>0</v>
      </c>
      <c r="AD274" s="287">
        <f>+MEX!BA312</f>
        <v>0</v>
      </c>
    </row>
    <row r="275" spans="2:30" ht="24.75" hidden="1">
      <c r="B275" s="247" t="e">
        <f>+CONCATENATE(#REF!,C275,D275,E275,F275,G275,H275,I275)</f>
        <v>#REF!</v>
      </c>
      <c r="C275" s="284">
        <v>3</v>
      </c>
      <c r="D275" s="284">
        <v>5</v>
      </c>
      <c r="E275" s="284">
        <v>5000</v>
      </c>
      <c r="F275" s="325">
        <v>5600</v>
      </c>
      <c r="G275" s="325">
        <v>565</v>
      </c>
      <c r="H275" s="285">
        <v>9</v>
      </c>
      <c r="I275" s="285">
        <v>3</v>
      </c>
      <c r="J275" s="307" t="s">
        <v>275</v>
      </c>
      <c r="K275" s="287">
        <f>+MEX!N313</f>
        <v>0</v>
      </c>
      <c r="L275" s="287">
        <f>+MEX!O313</f>
        <v>0</v>
      </c>
      <c r="M275" s="287">
        <f>+MEX!P313</f>
        <v>0</v>
      </c>
      <c r="N275" s="308" t="str">
        <f>+MEX!Q313</f>
        <v>Pieza</v>
      </c>
      <c r="O275" s="289">
        <f>+MEX!R313</f>
        <v>0</v>
      </c>
      <c r="P275" s="289">
        <f>+MEX!S313</f>
        <v>0</v>
      </c>
      <c r="Q275" s="287">
        <f>+MEX!AD313</f>
        <v>0</v>
      </c>
      <c r="R275" s="287">
        <f>+MEX!AG313</f>
        <v>0</v>
      </c>
      <c r="S275" s="287">
        <f>+MEX!AJ313</f>
        <v>0</v>
      </c>
      <c r="T275" s="287">
        <f>+MEX!AM313</f>
        <v>0</v>
      </c>
      <c r="U275" s="287">
        <f>+MEX!AP313</f>
        <v>0</v>
      </c>
      <c r="V275" s="287">
        <f>+MEX!AS313</f>
        <v>0</v>
      </c>
      <c r="W275" s="287">
        <f>+MEX!AT313</f>
        <v>0</v>
      </c>
      <c r="X275" s="287">
        <f>+MEX!AU313</f>
        <v>0</v>
      </c>
      <c r="Y275" s="287">
        <f>+MEX!AV313</f>
        <v>0</v>
      </c>
      <c r="Z275" s="287">
        <f>+MEX!AW313</f>
        <v>0</v>
      </c>
      <c r="AA275" s="287">
        <f>+MEX!AX313</f>
        <v>0</v>
      </c>
      <c r="AB275" s="287">
        <f>+MEX!AY313</f>
        <v>0</v>
      </c>
      <c r="AC275" s="287">
        <f>+MEX!AZ313</f>
        <v>0</v>
      </c>
      <c r="AD275" s="287">
        <f>+MEX!BA313</f>
        <v>0</v>
      </c>
    </row>
    <row r="276" spans="2:30" ht="24.75" hidden="1">
      <c r="B276" s="247" t="e">
        <f>+CONCATENATE(#REF!,C276,D276,E276,F276,G276,H276,I276)</f>
        <v>#REF!</v>
      </c>
      <c r="C276" s="284">
        <v>3</v>
      </c>
      <c r="D276" s="284">
        <v>5</v>
      </c>
      <c r="E276" s="284">
        <v>5000</v>
      </c>
      <c r="F276" s="325">
        <v>5600</v>
      </c>
      <c r="G276" s="325">
        <v>565</v>
      </c>
      <c r="H276" s="285">
        <v>10</v>
      </c>
      <c r="I276" s="285">
        <v>3</v>
      </c>
      <c r="J276" s="307" t="s">
        <v>276</v>
      </c>
      <c r="K276" s="287">
        <f>+MEX!N314</f>
        <v>0</v>
      </c>
      <c r="L276" s="287">
        <f>+MEX!O314</f>
        <v>0</v>
      </c>
      <c r="M276" s="287">
        <f>+MEX!P314</f>
        <v>0</v>
      </c>
      <c r="N276" s="308" t="str">
        <f>+MEX!Q314</f>
        <v>Kit</v>
      </c>
      <c r="O276" s="289">
        <f>+MEX!R314</f>
        <v>0</v>
      </c>
      <c r="P276" s="289">
        <f>+MEX!S314</f>
        <v>0</v>
      </c>
      <c r="Q276" s="287">
        <f>+MEX!AD314</f>
        <v>0</v>
      </c>
      <c r="R276" s="287">
        <f>+MEX!AG314</f>
        <v>0</v>
      </c>
      <c r="S276" s="287">
        <f>+MEX!AJ314</f>
        <v>0</v>
      </c>
      <c r="T276" s="287">
        <f>+MEX!AM314</f>
        <v>0</v>
      </c>
      <c r="U276" s="287">
        <f>+MEX!AP314</f>
        <v>0</v>
      </c>
      <c r="V276" s="287">
        <f>+MEX!AS314</f>
        <v>0</v>
      </c>
      <c r="W276" s="287">
        <f>+MEX!AT314</f>
        <v>0</v>
      </c>
      <c r="X276" s="287">
        <f>+MEX!AU314</f>
        <v>0</v>
      </c>
      <c r="Y276" s="287">
        <f>+MEX!AV314</f>
        <v>0</v>
      </c>
      <c r="Z276" s="287">
        <f>+MEX!AW314</f>
        <v>0</v>
      </c>
      <c r="AA276" s="287">
        <f>+MEX!AX314</f>
        <v>0</v>
      </c>
      <c r="AB276" s="287">
        <f>+MEX!AY314</f>
        <v>0</v>
      </c>
      <c r="AC276" s="287">
        <f>+MEX!AZ314</f>
        <v>0</v>
      </c>
      <c r="AD276" s="287">
        <f>+MEX!BA314</f>
        <v>0</v>
      </c>
    </row>
    <row r="277" spans="2:30" ht="24.75" hidden="1">
      <c r="B277" s="247" t="e">
        <f>+CONCATENATE(#REF!,C277,D277,E277,F277,G277,H277,I277)</f>
        <v>#REF!</v>
      </c>
      <c r="C277" s="284">
        <v>3</v>
      </c>
      <c r="D277" s="284">
        <v>5</v>
      </c>
      <c r="E277" s="284">
        <v>5000</v>
      </c>
      <c r="F277" s="325">
        <v>5600</v>
      </c>
      <c r="G277" s="325">
        <v>565</v>
      </c>
      <c r="H277" s="285">
        <v>11</v>
      </c>
      <c r="I277" s="285">
        <v>3</v>
      </c>
      <c r="J277" s="307" t="s">
        <v>225</v>
      </c>
      <c r="K277" s="287">
        <f>+MEX!N315</f>
        <v>0</v>
      </c>
      <c r="L277" s="287">
        <f>+MEX!O315</f>
        <v>0</v>
      </c>
      <c r="M277" s="287">
        <f>+MEX!P315</f>
        <v>0</v>
      </c>
      <c r="N277" s="308" t="str">
        <f>+MEX!Q315</f>
        <v>Kit</v>
      </c>
      <c r="O277" s="289">
        <f>+MEX!R315</f>
        <v>0</v>
      </c>
      <c r="P277" s="289">
        <f>+MEX!S315</f>
        <v>0</v>
      </c>
      <c r="Q277" s="287">
        <f>+MEX!AD315</f>
        <v>0</v>
      </c>
      <c r="R277" s="287">
        <f>+MEX!AG315</f>
        <v>0</v>
      </c>
      <c r="S277" s="287">
        <f>+MEX!AJ315</f>
        <v>0</v>
      </c>
      <c r="T277" s="287">
        <f>+MEX!AM315</f>
        <v>0</v>
      </c>
      <c r="U277" s="287">
        <f>+MEX!AP315</f>
        <v>0</v>
      </c>
      <c r="V277" s="287">
        <f>+MEX!AS315</f>
        <v>0</v>
      </c>
      <c r="W277" s="287">
        <f>+MEX!AT315</f>
        <v>0</v>
      </c>
      <c r="X277" s="287">
        <f>+MEX!AU315</f>
        <v>0</v>
      </c>
      <c r="Y277" s="287">
        <f>+MEX!AV315</f>
        <v>0</v>
      </c>
      <c r="Z277" s="287">
        <f>+MEX!AW315</f>
        <v>0</v>
      </c>
      <c r="AA277" s="287">
        <f>+MEX!AX315</f>
        <v>0</v>
      </c>
      <c r="AB277" s="287">
        <f>+MEX!AY315</f>
        <v>0</v>
      </c>
      <c r="AC277" s="287">
        <f>+MEX!AZ315</f>
        <v>0</v>
      </c>
      <c r="AD277" s="287">
        <f>+MEX!BA315</f>
        <v>0</v>
      </c>
    </row>
    <row r="278" spans="2:30" ht="46.5" hidden="1">
      <c r="B278" s="247" t="e">
        <f>+CONCATENATE(#REF!,C278,D278,E278,F278,G278,H278,I278)</f>
        <v>#REF!</v>
      </c>
      <c r="C278" s="284">
        <v>3</v>
      </c>
      <c r="D278" s="284">
        <v>5</v>
      </c>
      <c r="E278" s="284">
        <v>5000</v>
      </c>
      <c r="F278" s="325">
        <v>5600</v>
      </c>
      <c r="G278" s="325">
        <v>565</v>
      </c>
      <c r="H278" s="285">
        <v>12</v>
      </c>
      <c r="I278" s="285">
        <v>3</v>
      </c>
      <c r="J278" s="307" t="s">
        <v>277</v>
      </c>
      <c r="K278" s="287">
        <f>+MEX!N316</f>
        <v>0</v>
      </c>
      <c r="L278" s="287">
        <f>+MEX!O316</f>
        <v>0</v>
      </c>
      <c r="M278" s="287">
        <f>+MEX!P316</f>
        <v>0</v>
      </c>
      <c r="N278" s="308" t="str">
        <f>+MEX!Q316</f>
        <v>Pieza</v>
      </c>
      <c r="O278" s="289">
        <f>+MEX!R316</f>
        <v>0</v>
      </c>
      <c r="P278" s="289">
        <f>+MEX!S316</f>
        <v>0</v>
      </c>
      <c r="Q278" s="287">
        <f>+MEX!AD316</f>
        <v>0</v>
      </c>
      <c r="R278" s="287">
        <f>+MEX!AG316</f>
        <v>0</v>
      </c>
      <c r="S278" s="287">
        <f>+MEX!AJ316</f>
        <v>0</v>
      </c>
      <c r="T278" s="287">
        <f>+MEX!AM316</f>
        <v>0</v>
      </c>
      <c r="U278" s="287">
        <f>+MEX!AP316</f>
        <v>0</v>
      </c>
      <c r="V278" s="287">
        <f>+MEX!AS316</f>
        <v>0</v>
      </c>
      <c r="W278" s="287">
        <f>+MEX!AT316</f>
        <v>0</v>
      </c>
      <c r="X278" s="287">
        <f>+MEX!AU316</f>
        <v>0</v>
      </c>
      <c r="Y278" s="287">
        <f>+MEX!AV316</f>
        <v>0</v>
      </c>
      <c r="Z278" s="287">
        <f>+MEX!AW316</f>
        <v>0</v>
      </c>
      <c r="AA278" s="287">
        <f>+MEX!AX316</f>
        <v>0</v>
      </c>
      <c r="AB278" s="287">
        <f>+MEX!AY316</f>
        <v>0</v>
      </c>
      <c r="AC278" s="287">
        <f>+MEX!AZ316</f>
        <v>0</v>
      </c>
      <c r="AD278" s="287">
        <f>+MEX!BA316</f>
        <v>0</v>
      </c>
    </row>
    <row r="279" spans="2:30" ht="24.75" hidden="1">
      <c r="B279" s="247" t="e">
        <f>+CONCATENATE(#REF!,C279,D279,E279,F279,G279,H279,I279)</f>
        <v>#REF!</v>
      </c>
      <c r="C279" s="272">
        <v>3</v>
      </c>
      <c r="D279" s="272">
        <v>5</v>
      </c>
      <c r="E279" s="273">
        <v>5000</v>
      </c>
      <c r="F279" s="272">
        <v>5900</v>
      </c>
      <c r="G279" s="272"/>
      <c r="H279" s="273"/>
      <c r="I279" s="273">
        <v>3</v>
      </c>
      <c r="J279" s="274" t="s">
        <v>241</v>
      </c>
      <c r="K279" s="275">
        <f>+MEX!N317</f>
        <v>0</v>
      </c>
      <c r="L279" s="275">
        <f>+MEX!O317</f>
        <v>0</v>
      </c>
      <c r="M279" s="275">
        <f>+MEX!P317</f>
        <v>0</v>
      </c>
      <c r="N279" s="329"/>
      <c r="O279" s="330"/>
      <c r="P279" s="330"/>
      <c r="Q279" s="275">
        <f>+MEX!AD317</f>
        <v>0</v>
      </c>
      <c r="R279" s="275">
        <f>+MEX!AG317</f>
        <v>0</v>
      </c>
      <c r="S279" s="275">
        <f>+MEX!AJ317</f>
        <v>0</v>
      </c>
      <c r="T279" s="275">
        <f>+MEX!AM317</f>
        <v>0</v>
      </c>
      <c r="U279" s="275">
        <f>+MEX!AP317</f>
        <v>0</v>
      </c>
      <c r="V279" s="275">
        <f>+MEX!AS317</f>
        <v>0</v>
      </c>
      <c r="W279" s="275"/>
      <c r="X279" s="275"/>
      <c r="Y279" s="275"/>
      <c r="Z279" s="275"/>
      <c r="AA279" s="275"/>
      <c r="AB279" s="275"/>
      <c r="AC279" s="275"/>
      <c r="AD279" s="275"/>
    </row>
    <row r="280" spans="2:30" ht="24.75" hidden="1">
      <c r="B280" s="247" t="e">
        <f>+CONCATENATE(#REF!,C280,D280,E280,F280,G280,H280,I280)</f>
        <v>#REF!</v>
      </c>
      <c r="C280" s="278">
        <v>3</v>
      </c>
      <c r="D280" s="278">
        <v>5</v>
      </c>
      <c r="E280" s="279">
        <v>5000</v>
      </c>
      <c r="F280" s="278">
        <v>5900</v>
      </c>
      <c r="G280" s="278">
        <v>591</v>
      </c>
      <c r="H280" s="279"/>
      <c r="I280" s="279">
        <v>3</v>
      </c>
      <c r="J280" s="280" t="s">
        <v>242</v>
      </c>
      <c r="K280" s="281">
        <f>+MEX!N318</f>
        <v>0</v>
      </c>
      <c r="L280" s="281">
        <f>+MEX!O318</f>
        <v>0</v>
      </c>
      <c r="M280" s="281">
        <f>+MEX!P318</f>
        <v>0</v>
      </c>
      <c r="N280" s="331"/>
      <c r="O280" s="332"/>
      <c r="P280" s="332"/>
      <c r="Q280" s="281">
        <f>+MEX!AD318</f>
        <v>0</v>
      </c>
      <c r="R280" s="281">
        <f>+MEX!AG318</f>
        <v>0</v>
      </c>
      <c r="S280" s="281">
        <f>+MEX!AJ318</f>
        <v>0</v>
      </c>
      <c r="T280" s="281">
        <f>+MEX!AM318</f>
        <v>0</v>
      </c>
      <c r="U280" s="281">
        <f>+MEX!AP318</f>
        <v>0</v>
      </c>
      <c r="V280" s="281">
        <f>+MEX!AS318</f>
        <v>0</v>
      </c>
      <c r="W280" s="281"/>
      <c r="X280" s="281"/>
      <c r="Y280" s="281"/>
      <c r="Z280" s="281"/>
      <c r="AA280" s="281"/>
      <c r="AB280" s="281"/>
      <c r="AC280" s="281"/>
      <c r="AD280" s="281"/>
    </row>
    <row r="281" spans="2:30" ht="24.75" hidden="1">
      <c r="B281" s="247" t="e">
        <f>+CONCATENATE(#REF!,C281,D281,E281,F281,G281,H281,I281)</f>
        <v>#REF!</v>
      </c>
      <c r="C281" s="284">
        <v>3</v>
      </c>
      <c r="D281" s="284">
        <v>5</v>
      </c>
      <c r="E281" s="284">
        <v>5000</v>
      </c>
      <c r="F281" s="325">
        <v>5900</v>
      </c>
      <c r="G281" s="325">
        <v>591</v>
      </c>
      <c r="H281" s="285">
        <v>1</v>
      </c>
      <c r="I281" s="285">
        <v>3</v>
      </c>
      <c r="J281" s="307" t="s">
        <v>278</v>
      </c>
      <c r="K281" s="287">
        <f>+MEX!N319</f>
        <v>0</v>
      </c>
      <c r="L281" s="287">
        <f>+MEX!O319</f>
        <v>0</v>
      </c>
      <c r="M281" s="287">
        <f>+MEX!P319</f>
        <v>0</v>
      </c>
      <c r="N281" s="308" t="str">
        <f>+MEX!Q319</f>
        <v>Licencia</v>
      </c>
      <c r="O281" s="289">
        <f>+MEX!R319</f>
        <v>0</v>
      </c>
      <c r="P281" s="289">
        <f>+MEX!S319</f>
        <v>0</v>
      </c>
      <c r="Q281" s="287">
        <f>+MEX!AD319</f>
        <v>0</v>
      </c>
      <c r="R281" s="287">
        <f>+MEX!AG319</f>
        <v>0</v>
      </c>
      <c r="S281" s="287">
        <f>+MEX!AJ319</f>
        <v>0</v>
      </c>
      <c r="T281" s="287">
        <f>+MEX!AM319</f>
        <v>0</v>
      </c>
      <c r="U281" s="287">
        <f>+MEX!AP319</f>
        <v>0</v>
      </c>
      <c r="V281" s="287">
        <f>+MEX!AS319</f>
        <v>0</v>
      </c>
      <c r="W281" s="287">
        <f>+MEX!AT319</f>
        <v>0</v>
      </c>
      <c r="X281" s="287">
        <f>+MEX!AU319</f>
        <v>0</v>
      </c>
      <c r="Y281" s="287">
        <f>+MEX!AV319</f>
        <v>0</v>
      </c>
      <c r="Z281" s="287">
        <f>+MEX!AW319</f>
        <v>0</v>
      </c>
      <c r="AA281" s="287">
        <f>+MEX!AX319</f>
        <v>0</v>
      </c>
      <c r="AB281" s="287">
        <f>+MEX!AY319</f>
        <v>0</v>
      </c>
      <c r="AC281" s="287">
        <f>+MEX!AZ319</f>
        <v>0</v>
      </c>
      <c r="AD281" s="287">
        <f>+MEX!BA319</f>
        <v>0</v>
      </c>
    </row>
    <row r="282" spans="2:30" ht="24.75" hidden="1">
      <c r="B282" s="247" t="e">
        <f>+CONCATENATE(#REF!,C282,D282,E282,F282,G282,H282,I282)</f>
        <v>#REF!</v>
      </c>
      <c r="C282" s="284">
        <v>3</v>
      </c>
      <c r="D282" s="284">
        <v>5</v>
      </c>
      <c r="E282" s="284">
        <v>5000</v>
      </c>
      <c r="F282" s="325">
        <v>5900</v>
      </c>
      <c r="G282" s="325">
        <v>591</v>
      </c>
      <c r="H282" s="285">
        <v>2</v>
      </c>
      <c r="I282" s="285">
        <v>3</v>
      </c>
      <c r="J282" s="307" t="s">
        <v>245</v>
      </c>
      <c r="K282" s="287">
        <f>+MEX!N320</f>
        <v>0</v>
      </c>
      <c r="L282" s="287">
        <f>+MEX!O320</f>
        <v>0</v>
      </c>
      <c r="M282" s="287">
        <f>+MEX!P320</f>
        <v>0</v>
      </c>
      <c r="N282" s="308" t="str">
        <f>+MEX!Q320</f>
        <v>Licencia</v>
      </c>
      <c r="O282" s="289">
        <f>+MEX!R320</f>
        <v>0</v>
      </c>
      <c r="P282" s="289">
        <f>+MEX!S320</f>
        <v>0</v>
      </c>
      <c r="Q282" s="287">
        <f>+MEX!AD320</f>
        <v>0</v>
      </c>
      <c r="R282" s="287">
        <f>+MEX!AG320</f>
        <v>0</v>
      </c>
      <c r="S282" s="287">
        <f>+MEX!AJ320</f>
        <v>0</v>
      </c>
      <c r="T282" s="287">
        <f>+MEX!AM320</f>
        <v>0</v>
      </c>
      <c r="U282" s="287">
        <f>+MEX!AP320</f>
        <v>0</v>
      </c>
      <c r="V282" s="287">
        <f>+MEX!AS320</f>
        <v>0</v>
      </c>
      <c r="W282" s="287">
        <f>+MEX!AT320</f>
        <v>0</v>
      </c>
      <c r="X282" s="287">
        <f>+MEX!AU320</f>
        <v>0</v>
      </c>
      <c r="Y282" s="287">
        <f>+MEX!AV320</f>
        <v>0</v>
      </c>
      <c r="Z282" s="287">
        <f>+MEX!AW320</f>
        <v>0</v>
      </c>
      <c r="AA282" s="287">
        <f>+MEX!AX320</f>
        <v>0</v>
      </c>
      <c r="AB282" s="287">
        <f>+MEX!AY320</f>
        <v>0</v>
      </c>
      <c r="AC282" s="287">
        <f>+MEX!AZ320</f>
        <v>0</v>
      </c>
      <c r="AD282" s="287">
        <f>+MEX!BA320</f>
        <v>0</v>
      </c>
    </row>
    <row r="283" spans="2:30" ht="46.5" hidden="1">
      <c r="B283" s="247" t="e">
        <f>+CONCATENATE(#REF!,C283,D283,E283,F283,G283,H283,I283)</f>
        <v>#REF!</v>
      </c>
      <c r="C283" s="284">
        <v>3</v>
      </c>
      <c r="D283" s="284">
        <v>5</v>
      </c>
      <c r="E283" s="284">
        <v>5000</v>
      </c>
      <c r="F283" s="325">
        <v>5900</v>
      </c>
      <c r="G283" s="325">
        <v>591</v>
      </c>
      <c r="H283" s="285">
        <v>3</v>
      </c>
      <c r="I283" s="285">
        <v>3</v>
      </c>
      <c r="J283" s="307" t="s">
        <v>279</v>
      </c>
      <c r="K283" s="287">
        <f>+MEX!N321</f>
        <v>0</v>
      </c>
      <c r="L283" s="287">
        <f>+MEX!O321</f>
        <v>0</v>
      </c>
      <c r="M283" s="287">
        <f>+MEX!P321</f>
        <v>0</v>
      </c>
      <c r="N283" s="308" t="str">
        <f>+MEX!Q321</f>
        <v>Licencia</v>
      </c>
      <c r="O283" s="289">
        <f>+MEX!R321</f>
        <v>0</v>
      </c>
      <c r="P283" s="289">
        <f>+MEX!S321</f>
        <v>0</v>
      </c>
      <c r="Q283" s="287">
        <f>+MEX!AD321</f>
        <v>0</v>
      </c>
      <c r="R283" s="287">
        <f>+MEX!AG321</f>
        <v>0</v>
      </c>
      <c r="S283" s="287">
        <f>+MEX!AJ321</f>
        <v>0</v>
      </c>
      <c r="T283" s="287">
        <f>+MEX!AM321</f>
        <v>0</v>
      </c>
      <c r="U283" s="287">
        <f>+MEX!AP321</f>
        <v>0</v>
      </c>
      <c r="V283" s="287">
        <f>+MEX!AS321</f>
        <v>0</v>
      </c>
      <c r="W283" s="287">
        <f>+MEX!AT321</f>
        <v>0</v>
      </c>
      <c r="X283" s="287">
        <f>+MEX!AU321</f>
        <v>0</v>
      </c>
      <c r="Y283" s="287">
        <f>+MEX!AV321</f>
        <v>0</v>
      </c>
      <c r="Z283" s="287">
        <f>+MEX!AW321</f>
        <v>0</v>
      </c>
      <c r="AA283" s="287">
        <f>+MEX!AX321</f>
        <v>0</v>
      </c>
      <c r="AB283" s="287">
        <f>+MEX!AY321</f>
        <v>0</v>
      </c>
      <c r="AC283" s="287">
        <f>+MEX!AZ321</f>
        <v>0</v>
      </c>
      <c r="AD283" s="287">
        <f>+MEX!BA321</f>
        <v>0</v>
      </c>
    </row>
    <row r="284" spans="2:30" ht="24.75" hidden="1">
      <c r="B284" s="247" t="e">
        <f>+CONCATENATE(#REF!,C284,D284,E284,F284,G284,H284,I284)</f>
        <v>#REF!</v>
      </c>
      <c r="C284" s="284">
        <v>3</v>
      </c>
      <c r="D284" s="284">
        <v>5</v>
      </c>
      <c r="E284" s="284">
        <v>5000</v>
      </c>
      <c r="F284" s="325">
        <v>5900</v>
      </c>
      <c r="G284" s="325">
        <v>591</v>
      </c>
      <c r="H284" s="285">
        <v>4</v>
      </c>
      <c r="I284" s="285">
        <v>3</v>
      </c>
      <c r="J284" s="307" t="s">
        <v>280</v>
      </c>
      <c r="K284" s="287">
        <f>+MEX!N322</f>
        <v>0</v>
      </c>
      <c r="L284" s="287">
        <f>+MEX!O322</f>
        <v>0</v>
      </c>
      <c r="M284" s="287">
        <f>+MEX!P322</f>
        <v>0</v>
      </c>
      <c r="N284" s="308" t="str">
        <f>+MEX!Q322</f>
        <v>Licencia</v>
      </c>
      <c r="O284" s="289">
        <f>+MEX!R322</f>
        <v>0</v>
      </c>
      <c r="P284" s="289">
        <f>+MEX!S322</f>
        <v>0</v>
      </c>
      <c r="Q284" s="287">
        <f>+MEX!AD322</f>
        <v>0</v>
      </c>
      <c r="R284" s="287">
        <f>+MEX!AG322</f>
        <v>0</v>
      </c>
      <c r="S284" s="287">
        <f>+MEX!AJ322</f>
        <v>0</v>
      </c>
      <c r="T284" s="287">
        <f>+MEX!AM322</f>
        <v>0</v>
      </c>
      <c r="U284" s="287">
        <f>+MEX!AP322</f>
        <v>0</v>
      </c>
      <c r="V284" s="287">
        <f>+MEX!AS322</f>
        <v>0</v>
      </c>
      <c r="W284" s="287">
        <f>+MEX!AT322</f>
        <v>0</v>
      </c>
      <c r="X284" s="287">
        <f>+MEX!AU322</f>
        <v>0</v>
      </c>
      <c r="Y284" s="287">
        <f>+MEX!AV322</f>
        <v>0</v>
      </c>
      <c r="Z284" s="287">
        <f>+MEX!AW322</f>
        <v>0</v>
      </c>
      <c r="AA284" s="287">
        <f>+MEX!AX322</f>
        <v>0</v>
      </c>
      <c r="AB284" s="287">
        <f>+MEX!AY322</f>
        <v>0</v>
      </c>
      <c r="AC284" s="287">
        <f>+MEX!AZ322</f>
        <v>0</v>
      </c>
      <c r="AD284" s="287">
        <f>+MEX!BA322</f>
        <v>0</v>
      </c>
    </row>
    <row r="285" spans="2:30" ht="46.5" hidden="1">
      <c r="B285" s="247" t="e">
        <f>+CONCATENATE(#REF!,C285,D285,E285,F285,G285,H285,I285)</f>
        <v>#REF!</v>
      </c>
      <c r="C285" s="284">
        <v>3</v>
      </c>
      <c r="D285" s="284">
        <v>5</v>
      </c>
      <c r="E285" s="284">
        <v>5000</v>
      </c>
      <c r="F285" s="325">
        <v>5900</v>
      </c>
      <c r="G285" s="325">
        <v>591</v>
      </c>
      <c r="H285" s="285">
        <v>5</v>
      </c>
      <c r="I285" s="285">
        <v>3</v>
      </c>
      <c r="J285" s="307" t="s">
        <v>281</v>
      </c>
      <c r="K285" s="287">
        <f>+MEX!N323</f>
        <v>0</v>
      </c>
      <c r="L285" s="287">
        <f>+MEX!O323</f>
        <v>0</v>
      </c>
      <c r="M285" s="287">
        <f>+MEX!P323</f>
        <v>0</v>
      </c>
      <c r="N285" s="308" t="str">
        <f>+MEX!Q323</f>
        <v>Licencia</v>
      </c>
      <c r="O285" s="289">
        <f>+MEX!R323</f>
        <v>0</v>
      </c>
      <c r="P285" s="289">
        <f>+MEX!S323</f>
        <v>0</v>
      </c>
      <c r="Q285" s="287">
        <f>+MEX!AD323</f>
        <v>0</v>
      </c>
      <c r="R285" s="287">
        <f>+MEX!AG323</f>
        <v>0</v>
      </c>
      <c r="S285" s="287">
        <f>+MEX!AJ323</f>
        <v>0</v>
      </c>
      <c r="T285" s="287">
        <f>+MEX!AM323</f>
        <v>0</v>
      </c>
      <c r="U285" s="287">
        <f>+MEX!AP323</f>
        <v>0</v>
      </c>
      <c r="V285" s="287">
        <f>+MEX!AS323</f>
        <v>0</v>
      </c>
      <c r="W285" s="287">
        <f>+MEX!AT323</f>
        <v>0</v>
      </c>
      <c r="X285" s="287">
        <f>+MEX!AU323</f>
        <v>0</v>
      </c>
      <c r="Y285" s="287">
        <f>+MEX!AV323</f>
        <v>0</v>
      </c>
      <c r="Z285" s="287">
        <f>+MEX!AW323</f>
        <v>0</v>
      </c>
      <c r="AA285" s="287">
        <f>+MEX!AX323</f>
        <v>0</v>
      </c>
      <c r="AB285" s="287">
        <f>+MEX!AY323</f>
        <v>0</v>
      </c>
      <c r="AC285" s="287">
        <f>+MEX!AZ323</f>
        <v>0</v>
      </c>
      <c r="AD285" s="287">
        <f>+MEX!BA323</f>
        <v>0</v>
      </c>
    </row>
    <row r="286" spans="2:30" ht="24.75" hidden="1">
      <c r="B286" s="247" t="e">
        <f>+CONCATENATE(#REF!,C286,D286,E286,F286,G286,H286,I286)</f>
        <v>#REF!</v>
      </c>
      <c r="C286" s="315">
        <v>3</v>
      </c>
      <c r="D286" s="315">
        <v>5</v>
      </c>
      <c r="E286" s="315"/>
      <c r="F286" s="315"/>
      <c r="G286" s="316"/>
      <c r="H286" s="317"/>
      <c r="I286" s="317">
        <v>4</v>
      </c>
      <c r="J286" s="318" t="s">
        <v>282</v>
      </c>
      <c r="K286" s="319">
        <f>+MEX!N324</f>
        <v>0</v>
      </c>
      <c r="L286" s="319">
        <f>+MEX!O324</f>
        <v>0</v>
      </c>
      <c r="M286" s="319">
        <f>+MEX!P324</f>
        <v>0</v>
      </c>
      <c r="N286" s="320"/>
      <c r="O286" s="319"/>
      <c r="P286" s="319"/>
      <c r="Q286" s="319">
        <f>+MEX!AD324</f>
        <v>0</v>
      </c>
      <c r="R286" s="319">
        <f>+MEX!AG324</f>
        <v>0</v>
      </c>
      <c r="S286" s="319">
        <f>+MEX!AJ324</f>
        <v>0</v>
      </c>
      <c r="T286" s="319">
        <f>+MEX!AM324</f>
        <v>0</v>
      </c>
      <c r="U286" s="319">
        <f>+MEX!AP324</f>
        <v>0</v>
      </c>
      <c r="V286" s="319">
        <f>+MEX!AS324</f>
        <v>0</v>
      </c>
      <c r="W286" s="319"/>
      <c r="X286" s="319"/>
      <c r="Y286" s="319"/>
      <c r="Z286" s="319"/>
      <c r="AA286" s="319"/>
      <c r="AB286" s="319"/>
      <c r="AC286" s="319"/>
      <c r="AD286" s="319"/>
    </row>
    <row r="287" spans="2:30" ht="24.75" hidden="1">
      <c r="B287" s="247" t="e">
        <f>+CONCATENATE(#REF!,C287,D287,E287,F287,G287,H287,I287)</f>
        <v>#REF!</v>
      </c>
      <c r="C287" s="266">
        <v>3</v>
      </c>
      <c r="D287" s="266">
        <v>5</v>
      </c>
      <c r="E287" s="266">
        <v>3000</v>
      </c>
      <c r="F287" s="266"/>
      <c r="G287" s="266"/>
      <c r="H287" s="266" t="s">
        <v>46</v>
      </c>
      <c r="I287" s="266">
        <v>4</v>
      </c>
      <c r="J287" s="268" t="s">
        <v>72</v>
      </c>
      <c r="K287" s="269">
        <f>+MEX!N325</f>
        <v>0</v>
      </c>
      <c r="L287" s="269">
        <f>+MEX!O325</f>
        <v>0</v>
      </c>
      <c r="M287" s="269">
        <f>+MEX!P325</f>
        <v>0</v>
      </c>
      <c r="N287" s="270"/>
      <c r="O287" s="271"/>
      <c r="P287" s="271"/>
      <c r="Q287" s="269">
        <f>+MEX!AD325</f>
        <v>0</v>
      </c>
      <c r="R287" s="269">
        <f>+MEX!AG325</f>
        <v>0</v>
      </c>
      <c r="S287" s="269">
        <f>+MEX!AJ325</f>
        <v>0</v>
      </c>
      <c r="T287" s="269">
        <f>+MEX!AM325</f>
        <v>0</v>
      </c>
      <c r="U287" s="269">
        <f>+MEX!AP325</f>
        <v>0</v>
      </c>
      <c r="V287" s="269">
        <f>+MEX!AS325</f>
        <v>0</v>
      </c>
      <c r="W287" s="269"/>
      <c r="X287" s="269"/>
      <c r="Y287" s="269"/>
      <c r="Z287" s="269"/>
      <c r="AA287" s="269"/>
      <c r="AB287" s="269"/>
      <c r="AC287" s="269"/>
      <c r="AD287" s="269"/>
    </row>
    <row r="288" spans="2:30" ht="24.75" hidden="1">
      <c r="B288" s="247" t="e">
        <f>+CONCATENATE(#REF!,C288,D288,E288,F288,G288,H288,I288)</f>
        <v>#REF!</v>
      </c>
      <c r="C288" s="272">
        <v>3</v>
      </c>
      <c r="D288" s="272">
        <v>5</v>
      </c>
      <c r="E288" s="272">
        <v>3000</v>
      </c>
      <c r="F288" s="272">
        <v>3100</v>
      </c>
      <c r="G288" s="272"/>
      <c r="H288" s="272" t="s">
        <v>46</v>
      </c>
      <c r="I288" s="272">
        <v>4</v>
      </c>
      <c r="J288" s="274" t="s">
        <v>167</v>
      </c>
      <c r="K288" s="275">
        <f>+MEX!N326</f>
        <v>0</v>
      </c>
      <c r="L288" s="275">
        <f>+MEX!O326</f>
        <v>0</v>
      </c>
      <c r="M288" s="275">
        <f>+MEX!P326</f>
        <v>0</v>
      </c>
      <c r="N288" s="329"/>
      <c r="O288" s="330"/>
      <c r="P288" s="330"/>
      <c r="Q288" s="275">
        <f>+MEX!AD326</f>
        <v>0</v>
      </c>
      <c r="R288" s="275">
        <f>+MEX!AG326</f>
        <v>0</v>
      </c>
      <c r="S288" s="275">
        <f>+MEX!AJ326</f>
        <v>0</v>
      </c>
      <c r="T288" s="275">
        <f>+MEX!AM326</f>
        <v>0</v>
      </c>
      <c r="U288" s="275">
        <f>+MEX!AP326</f>
        <v>0</v>
      </c>
      <c r="V288" s="275">
        <f>+MEX!AS326</f>
        <v>0</v>
      </c>
      <c r="W288" s="275"/>
      <c r="X288" s="275"/>
      <c r="Y288" s="275"/>
      <c r="Z288" s="275"/>
      <c r="AA288" s="275"/>
      <c r="AB288" s="275"/>
      <c r="AC288" s="275"/>
      <c r="AD288" s="275"/>
    </row>
    <row r="289" spans="2:30" ht="48" hidden="1">
      <c r="B289" s="247" t="e">
        <f>+CONCATENATE(#REF!,C289,D289,E289,F289,G289,H289,I289)</f>
        <v>#REF!</v>
      </c>
      <c r="C289" s="278">
        <v>3</v>
      </c>
      <c r="D289" s="278">
        <v>5</v>
      </c>
      <c r="E289" s="278">
        <v>3000</v>
      </c>
      <c r="F289" s="278">
        <v>3100</v>
      </c>
      <c r="G289" s="278">
        <v>317</v>
      </c>
      <c r="H289" s="278"/>
      <c r="I289" s="278">
        <v>4</v>
      </c>
      <c r="J289" s="280" t="s">
        <v>283</v>
      </c>
      <c r="K289" s="281">
        <f>+MEX!N327</f>
        <v>0</v>
      </c>
      <c r="L289" s="281">
        <f>+MEX!O327</f>
        <v>0</v>
      </c>
      <c r="M289" s="281">
        <f>+MEX!P327</f>
        <v>0</v>
      </c>
      <c r="N289" s="331"/>
      <c r="O289" s="332"/>
      <c r="P289" s="332"/>
      <c r="Q289" s="281">
        <f>+MEX!AD327</f>
        <v>0</v>
      </c>
      <c r="R289" s="281">
        <f>+MEX!AG327</f>
        <v>0</v>
      </c>
      <c r="S289" s="281">
        <f>+MEX!AJ327</f>
        <v>0</v>
      </c>
      <c r="T289" s="281">
        <f>+MEX!AM327</f>
        <v>0</v>
      </c>
      <c r="U289" s="281">
        <f>+MEX!AP327</f>
        <v>0</v>
      </c>
      <c r="V289" s="281">
        <f>+MEX!AS327</f>
        <v>0</v>
      </c>
      <c r="W289" s="281"/>
      <c r="X289" s="281"/>
      <c r="Y289" s="281"/>
      <c r="Z289" s="281"/>
      <c r="AA289" s="281"/>
      <c r="AB289" s="281"/>
      <c r="AC289" s="281"/>
      <c r="AD289" s="281"/>
    </row>
    <row r="290" spans="2:30" ht="24.75" hidden="1">
      <c r="B290" s="247" t="e">
        <f>+CONCATENATE(#REF!,C290,D290,E290,F290,G290,H290,I290)</f>
        <v>#REF!</v>
      </c>
      <c r="C290" s="284">
        <v>3</v>
      </c>
      <c r="D290" s="284">
        <v>5</v>
      </c>
      <c r="E290" s="325">
        <v>3000</v>
      </c>
      <c r="F290" s="325">
        <v>3100</v>
      </c>
      <c r="G290" s="325">
        <v>317</v>
      </c>
      <c r="H290" s="285">
        <v>1</v>
      </c>
      <c r="I290" s="285">
        <v>4</v>
      </c>
      <c r="J290" s="307" t="s">
        <v>169</v>
      </c>
      <c r="K290" s="287">
        <f>+MEX!N328</f>
        <v>0</v>
      </c>
      <c r="L290" s="287">
        <f>+MEX!O328</f>
        <v>0</v>
      </c>
      <c r="M290" s="287">
        <f>+MEX!P328</f>
        <v>0</v>
      </c>
      <c r="N290" s="308" t="str">
        <f>+MEX!Q328</f>
        <v>Servicio</v>
      </c>
      <c r="O290" s="289">
        <f>+MEX!R328</f>
        <v>0</v>
      </c>
      <c r="P290" s="289">
        <f>+MEX!S328</f>
        <v>0</v>
      </c>
      <c r="Q290" s="287">
        <f>+MEX!AD328</f>
        <v>0</v>
      </c>
      <c r="R290" s="287">
        <f>+MEX!AG328</f>
        <v>0</v>
      </c>
      <c r="S290" s="287">
        <f>+MEX!AJ328</f>
        <v>0</v>
      </c>
      <c r="T290" s="287">
        <f>+MEX!AM328</f>
        <v>0</v>
      </c>
      <c r="U290" s="287">
        <f>+MEX!AP328</f>
        <v>0</v>
      </c>
      <c r="V290" s="287">
        <f>+MEX!AS328</f>
        <v>0</v>
      </c>
      <c r="W290" s="287">
        <f>+MEX!AT328</f>
        <v>0</v>
      </c>
      <c r="X290" s="287">
        <f>+MEX!AU328</f>
        <v>0</v>
      </c>
      <c r="Y290" s="287">
        <f>+MEX!AV328</f>
        <v>0</v>
      </c>
      <c r="Z290" s="287">
        <f>+MEX!AW328</f>
        <v>0</v>
      </c>
      <c r="AA290" s="287">
        <f>+MEX!AX328</f>
        <v>0</v>
      </c>
      <c r="AB290" s="287">
        <f>+MEX!AY328</f>
        <v>0</v>
      </c>
      <c r="AC290" s="287">
        <f>+MEX!AZ328</f>
        <v>0</v>
      </c>
      <c r="AD290" s="287">
        <f>+MEX!BA328</f>
        <v>0</v>
      </c>
    </row>
    <row r="291" spans="2:30" ht="24.75" hidden="1">
      <c r="B291" s="247" t="e">
        <f>+CONCATENATE(#REF!,C291,D291,E291,F291,G291,H291,I291)</f>
        <v>#REF!</v>
      </c>
      <c r="C291" s="284">
        <v>3</v>
      </c>
      <c r="D291" s="284">
        <v>5</v>
      </c>
      <c r="E291" s="325">
        <v>3000</v>
      </c>
      <c r="F291" s="325">
        <v>3100</v>
      </c>
      <c r="G291" s="325">
        <v>317</v>
      </c>
      <c r="H291" s="285">
        <v>2</v>
      </c>
      <c r="I291" s="285">
        <v>4</v>
      </c>
      <c r="J291" s="307" t="s">
        <v>284</v>
      </c>
      <c r="K291" s="287">
        <f>+MEX!N329</f>
        <v>0</v>
      </c>
      <c r="L291" s="287">
        <f>+MEX!O329</f>
        <v>0</v>
      </c>
      <c r="M291" s="287">
        <f>+MEX!P329</f>
        <v>0</v>
      </c>
      <c r="N291" s="308" t="str">
        <f>+MEX!Q329</f>
        <v>Servicio</v>
      </c>
      <c r="O291" s="289">
        <f>+MEX!R329</f>
        <v>0</v>
      </c>
      <c r="P291" s="289">
        <f>+MEX!S329</f>
        <v>0</v>
      </c>
      <c r="Q291" s="287">
        <f>+MEX!AD329</f>
        <v>0</v>
      </c>
      <c r="R291" s="287">
        <f>+MEX!AG329</f>
        <v>0</v>
      </c>
      <c r="S291" s="287">
        <f>+MEX!AJ329</f>
        <v>0</v>
      </c>
      <c r="T291" s="287">
        <f>+MEX!AM329</f>
        <v>0</v>
      </c>
      <c r="U291" s="287">
        <f>+MEX!AP329</f>
        <v>0</v>
      </c>
      <c r="V291" s="287">
        <f>+MEX!AS329</f>
        <v>0</v>
      </c>
      <c r="W291" s="287">
        <f>+MEX!AT329</f>
        <v>0</v>
      </c>
      <c r="X291" s="287">
        <f>+MEX!AU329</f>
        <v>0</v>
      </c>
      <c r="Y291" s="287">
        <f>+MEX!AV329</f>
        <v>0</v>
      </c>
      <c r="Z291" s="287">
        <f>+MEX!AW329</f>
        <v>0</v>
      </c>
      <c r="AA291" s="287">
        <f>+MEX!AX329</f>
        <v>0</v>
      </c>
      <c r="AB291" s="287">
        <f>+MEX!AY329</f>
        <v>0</v>
      </c>
      <c r="AC291" s="287">
        <f>+MEX!AZ329</f>
        <v>0</v>
      </c>
      <c r="AD291" s="287">
        <f>+MEX!BA329</f>
        <v>0</v>
      </c>
    </row>
    <row r="292" spans="2:30" ht="24.75" hidden="1">
      <c r="B292" s="247" t="e">
        <f>+CONCATENATE(#REF!,C292,D292,E292,F292,G292,H292,I292)</f>
        <v>#REF!</v>
      </c>
      <c r="C292" s="272">
        <v>3</v>
      </c>
      <c r="D292" s="272">
        <v>5</v>
      </c>
      <c r="E292" s="272">
        <v>3000</v>
      </c>
      <c r="F292" s="272">
        <v>3600</v>
      </c>
      <c r="G292" s="272"/>
      <c r="H292" s="272" t="s">
        <v>46</v>
      </c>
      <c r="I292" s="272">
        <v>4</v>
      </c>
      <c r="J292" s="274" t="s">
        <v>285</v>
      </c>
      <c r="K292" s="275">
        <f>+MEX!N330</f>
        <v>0</v>
      </c>
      <c r="L292" s="275">
        <f>+MEX!O330</f>
        <v>0</v>
      </c>
      <c r="M292" s="275">
        <f>+MEX!P330</f>
        <v>0</v>
      </c>
      <c r="N292" s="329"/>
      <c r="O292" s="330"/>
      <c r="P292" s="330"/>
      <c r="Q292" s="275">
        <f>+MEX!AD330</f>
        <v>0</v>
      </c>
      <c r="R292" s="275">
        <f>+MEX!AG330</f>
        <v>0</v>
      </c>
      <c r="S292" s="275">
        <f>+MEX!AJ330</f>
        <v>0</v>
      </c>
      <c r="T292" s="275">
        <f>+MEX!AM330</f>
        <v>0</v>
      </c>
      <c r="U292" s="275">
        <f>+MEX!AP330</f>
        <v>0</v>
      </c>
      <c r="V292" s="275">
        <f>+MEX!AS330</f>
        <v>0</v>
      </c>
      <c r="W292" s="275"/>
      <c r="X292" s="275"/>
      <c r="Y292" s="275"/>
      <c r="Z292" s="275"/>
      <c r="AA292" s="275"/>
      <c r="AB292" s="275"/>
      <c r="AC292" s="275"/>
      <c r="AD292" s="275"/>
    </row>
    <row r="293" spans="2:30" ht="48" hidden="1">
      <c r="B293" s="247" t="e">
        <f>+CONCATENATE(#REF!,C293,D293,E293,F293,G293,H293,I293)</f>
        <v>#REF!</v>
      </c>
      <c r="C293" s="278">
        <v>3</v>
      </c>
      <c r="D293" s="278">
        <v>5</v>
      </c>
      <c r="E293" s="278">
        <v>3000</v>
      </c>
      <c r="F293" s="278">
        <v>3600</v>
      </c>
      <c r="G293" s="278">
        <v>361</v>
      </c>
      <c r="H293" s="278"/>
      <c r="I293" s="278">
        <v>4</v>
      </c>
      <c r="J293" s="280" t="s">
        <v>286</v>
      </c>
      <c r="K293" s="281">
        <f>+MEX!N331</f>
        <v>0</v>
      </c>
      <c r="L293" s="281">
        <f>+MEX!O331</f>
        <v>0</v>
      </c>
      <c r="M293" s="281">
        <f>+MEX!P331</f>
        <v>0</v>
      </c>
      <c r="N293" s="331"/>
      <c r="O293" s="332"/>
      <c r="P293" s="332"/>
      <c r="Q293" s="281">
        <f>+MEX!AD331</f>
        <v>0</v>
      </c>
      <c r="R293" s="281">
        <f>+MEX!AG331</f>
        <v>0</v>
      </c>
      <c r="S293" s="281">
        <f>+MEX!AJ331</f>
        <v>0</v>
      </c>
      <c r="T293" s="281">
        <f>+MEX!AM331</f>
        <v>0</v>
      </c>
      <c r="U293" s="281">
        <f>+MEX!AP331</f>
        <v>0</v>
      </c>
      <c r="V293" s="281">
        <f>+MEX!AS331</f>
        <v>0</v>
      </c>
      <c r="W293" s="281"/>
      <c r="X293" s="281"/>
      <c r="Y293" s="281"/>
      <c r="Z293" s="281"/>
      <c r="AA293" s="281"/>
      <c r="AB293" s="281"/>
      <c r="AC293" s="281"/>
      <c r="AD293" s="281"/>
    </row>
    <row r="294" spans="2:30" ht="46.5" hidden="1">
      <c r="B294" s="247" t="e">
        <f>+CONCATENATE(#REF!,C294,D294,E294,F294,G294,H294,I294)</f>
        <v>#REF!</v>
      </c>
      <c r="C294" s="284">
        <v>3</v>
      </c>
      <c r="D294" s="284">
        <v>5</v>
      </c>
      <c r="E294" s="284">
        <v>3000</v>
      </c>
      <c r="F294" s="325">
        <v>3600</v>
      </c>
      <c r="G294" s="325">
        <v>361</v>
      </c>
      <c r="H294" s="285">
        <v>1</v>
      </c>
      <c r="I294" s="285">
        <v>4</v>
      </c>
      <c r="J294" s="307" t="s">
        <v>287</v>
      </c>
      <c r="K294" s="287">
        <f>+MEX!N332</f>
        <v>0</v>
      </c>
      <c r="L294" s="287">
        <f>+MEX!O332</f>
        <v>0</v>
      </c>
      <c r="M294" s="287">
        <f>+MEX!P332</f>
        <v>0</v>
      </c>
      <c r="N294" s="308" t="str">
        <f>+MEX!Q332</f>
        <v>Servicio</v>
      </c>
      <c r="O294" s="289">
        <f>+MEX!R332</f>
        <v>0</v>
      </c>
      <c r="P294" s="289">
        <f>+MEX!S332</f>
        <v>0</v>
      </c>
      <c r="Q294" s="287">
        <f>+MEX!AD332</f>
        <v>0</v>
      </c>
      <c r="R294" s="287">
        <f>+MEX!AG332</f>
        <v>0</v>
      </c>
      <c r="S294" s="287">
        <f>+MEX!AJ332</f>
        <v>0</v>
      </c>
      <c r="T294" s="287">
        <f>+MEX!AM332</f>
        <v>0</v>
      </c>
      <c r="U294" s="287">
        <f>+MEX!AP332</f>
        <v>0</v>
      </c>
      <c r="V294" s="287">
        <f>+MEX!AS332</f>
        <v>0</v>
      </c>
      <c r="W294" s="287">
        <f>+MEX!AT332</f>
        <v>0</v>
      </c>
      <c r="X294" s="287">
        <f>+MEX!AU332</f>
        <v>0</v>
      </c>
      <c r="Y294" s="287">
        <f>+MEX!AV332</f>
        <v>0</v>
      </c>
      <c r="Z294" s="287">
        <f>+MEX!AW332</f>
        <v>0</v>
      </c>
      <c r="AA294" s="287">
        <f>+MEX!AX332</f>
        <v>0</v>
      </c>
      <c r="AB294" s="287">
        <f>+MEX!AY332</f>
        <v>0</v>
      </c>
      <c r="AC294" s="287">
        <f>+MEX!AZ332</f>
        <v>0</v>
      </c>
      <c r="AD294" s="287">
        <f>+MEX!BA332</f>
        <v>0</v>
      </c>
    </row>
    <row r="295" spans="2:30" ht="24.75" hidden="1">
      <c r="B295" s="247" t="e">
        <f>+CONCATENATE(#REF!,C295,D295,E295,F295,G295,H295,I295)</f>
        <v>#REF!</v>
      </c>
      <c r="C295" s="266">
        <v>3</v>
      </c>
      <c r="D295" s="266">
        <v>5</v>
      </c>
      <c r="E295" s="266">
        <v>5000</v>
      </c>
      <c r="F295" s="266"/>
      <c r="G295" s="266"/>
      <c r="H295" s="266" t="s">
        <v>46</v>
      </c>
      <c r="I295" s="266">
        <v>4</v>
      </c>
      <c r="J295" s="268" t="s">
        <v>130</v>
      </c>
      <c r="K295" s="269">
        <f>+MEX!N333</f>
        <v>0</v>
      </c>
      <c r="L295" s="269">
        <f>+MEX!O333</f>
        <v>0</v>
      </c>
      <c r="M295" s="269">
        <f>+MEX!P333</f>
        <v>0</v>
      </c>
      <c r="N295" s="270"/>
      <c r="O295" s="271"/>
      <c r="P295" s="271"/>
      <c r="Q295" s="269">
        <f>+MEX!AD333</f>
        <v>0</v>
      </c>
      <c r="R295" s="269">
        <f>+MEX!AG333</f>
        <v>0</v>
      </c>
      <c r="S295" s="269">
        <f>+MEX!AJ333</f>
        <v>0</v>
      </c>
      <c r="T295" s="269">
        <f>+MEX!AM333</f>
        <v>0</v>
      </c>
      <c r="U295" s="269">
        <f>+MEX!AP333</f>
        <v>0</v>
      </c>
      <c r="V295" s="269">
        <f>+MEX!AS333</f>
        <v>0</v>
      </c>
      <c r="W295" s="269"/>
      <c r="X295" s="269"/>
      <c r="Y295" s="269"/>
      <c r="Z295" s="269"/>
      <c r="AA295" s="269"/>
      <c r="AB295" s="269"/>
      <c r="AC295" s="269"/>
      <c r="AD295" s="269"/>
    </row>
    <row r="296" spans="2:30" ht="24.75" hidden="1">
      <c r="B296" s="247" t="e">
        <f>+CONCATENATE(#REF!,C296,D296,E296,F296,G296,H296,I296)</f>
        <v>#REF!</v>
      </c>
      <c r="C296" s="272">
        <v>3</v>
      </c>
      <c r="D296" s="272">
        <v>5</v>
      </c>
      <c r="E296" s="272">
        <v>5000</v>
      </c>
      <c r="F296" s="272">
        <v>5100</v>
      </c>
      <c r="G296" s="272"/>
      <c r="H296" s="272"/>
      <c r="I296" s="272">
        <v>4</v>
      </c>
      <c r="J296" s="274" t="s">
        <v>131</v>
      </c>
      <c r="K296" s="275">
        <f>+MEX!N334</f>
        <v>0</v>
      </c>
      <c r="L296" s="275">
        <f>+MEX!O334</f>
        <v>0</v>
      </c>
      <c r="M296" s="275">
        <f>+MEX!P334</f>
        <v>0</v>
      </c>
      <c r="N296" s="329"/>
      <c r="O296" s="330"/>
      <c r="P296" s="330"/>
      <c r="Q296" s="275">
        <f>+MEX!AD334</f>
        <v>0</v>
      </c>
      <c r="R296" s="275">
        <f>+MEX!AG334</f>
        <v>0</v>
      </c>
      <c r="S296" s="275">
        <f>+MEX!AJ334</f>
        <v>0</v>
      </c>
      <c r="T296" s="275">
        <f>+MEX!AM334</f>
        <v>0</v>
      </c>
      <c r="U296" s="275">
        <f>+MEX!AP334</f>
        <v>0</v>
      </c>
      <c r="V296" s="275">
        <f>+MEX!AS334</f>
        <v>0</v>
      </c>
      <c r="W296" s="275"/>
      <c r="X296" s="275"/>
      <c r="Y296" s="275"/>
      <c r="Z296" s="275"/>
      <c r="AA296" s="275"/>
      <c r="AB296" s="275"/>
      <c r="AC296" s="275"/>
      <c r="AD296" s="275"/>
    </row>
    <row r="297" spans="2:30" ht="24.75" hidden="1">
      <c r="B297" s="247" t="e">
        <f>+CONCATENATE(#REF!,C297,D297,E297,F297,G297,H297,I297)</f>
        <v>#REF!</v>
      </c>
      <c r="C297" s="278">
        <v>3</v>
      </c>
      <c r="D297" s="278">
        <v>5</v>
      </c>
      <c r="E297" s="278">
        <v>5000</v>
      </c>
      <c r="F297" s="278">
        <v>5100</v>
      </c>
      <c r="G297" s="278">
        <v>515</v>
      </c>
      <c r="H297" s="278"/>
      <c r="I297" s="278">
        <v>4</v>
      </c>
      <c r="J297" s="280" t="s">
        <v>132</v>
      </c>
      <c r="K297" s="281">
        <f>+MEX!N335</f>
        <v>0</v>
      </c>
      <c r="L297" s="281">
        <f>+MEX!O335</f>
        <v>0</v>
      </c>
      <c r="M297" s="281">
        <f>+MEX!P335</f>
        <v>0</v>
      </c>
      <c r="N297" s="331"/>
      <c r="O297" s="332"/>
      <c r="P297" s="332"/>
      <c r="Q297" s="281">
        <f>+MEX!AD335</f>
        <v>0</v>
      </c>
      <c r="R297" s="281">
        <f>+MEX!AG335</f>
        <v>0</v>
      </c>
      <c r="S297" s="281">
        <f>+MEX!AJ335</f>
        <v>0</v>
      </c>
      <c r="T297" s="281">
        <f>+MEX!AM335</f>
        <v>0</v>
      </c>
      <c r="U297" s="281">
        <f>+MEX!AP335</f>
        <v>0</v>
      </c>
      <c r="V297" s="281">
        <f>+MEX!AS335</f>
        <v>0</v>
      </c>
      <c r="W297" s="281"/>
      <c r="X297" s="281"/>
      <c r="Y297" s="281"/>
      <c r="Z297" s="281"/>
      <c r="AA297" s="281"/>
      <c r="AB297" s="281"/>
      <c r="AC297" s="281"/>
      <c r="AD297" s="281"/>
    </row>
    <row r="298" spans="2:30" ht="24.75" hidden="1">
      <c r="B298" s="247" t="e">
        <f>+CONCATENATE(#REF!,C298,D298,E298,F298,G298,H298,I298)</f>
        <v>#REF!</v>
      </c>
      <c r="C298" s="284">
        <v>3</v>
      </c>
      <c r="D298" s="284">
        <v>5</v>
      </c>
      <c r="E298" s="325">
        <v>5000</v>
      </c>
      <c r="F298" s="325">
        <v>5100</v>
      </c>
      <c r="G298" s="325">
        <v>515</v>
      </c>
      <c r="H298" s="285">
        <v>1</v>
      </c>
      <c r="I298" s="285">
        <v>4</v>
      </c>
      <c r="J298" s="307" t="s">
        <v>288</v>
      </c>
      <c r="K298" s="287">
        <f>+MEX!N336</f>
        <v>0</v>
      </c>
      <c r="L298" s="287">
        <f>+MEX!O336</f>
        <v>0</v>
      </c>
      <c r="M298" s="287">
        <f>+MEX!P336</f>
        <v>0</v>
      </c>
      <c r="N298" s="308" t="str">
        <f>+MEX!Q336</f>
        <v>Pieza</v>
      </c>
      <c r="O298" s="289">
        <f>+MEX!R336</f>
        <v>0</v>
      </c>
      <c r="P298" s="289">
        <f>+MEX!S336</f>
        <v>0</v>
      </c>
      <c r="Q298" s="287">
        <f>+MEX!AD336</f>
        <v>0</v>
      </c>
      <c r="R298" s="287">
        <f>+MEX!AG336</f>
        <v>0</v>
      </c>
      <c r="S298" s="287">
        <f>+MEX!AJ336</f>
        <v>0</v>
      </c>
      <c r="T298" s="287">
        <f>+MEX!AM336</f>
        <v>0</v>
      </c>
      <c r="U298" s="287">
        <f>+MEX!AP336</f>
        <v>0</v>
      </c>
      <c r="V298" s="287">
        <f>+MEX!AS336</f>
        <v>0</v>
      </c>
      <c r="W298" s="287">
        <f>+MEX!AT336</f>
        <v>0</v>
      </c>
      <c r="X298" s="287">
        <f>+MEX!AU336</f>
        <v>0</v>
      </c>
      <c r="Y298" s="287">
        <f>+MEX!AV336</f>
        <v>0</v>
      </c>
      <c r="Z298" s="287">
        <f>+MEX!AW336</f>
        <v>0</v>
      </c>
      <c r="AA298" s="287">
        <f>+MEX!AX336</f>
        <v>0</v>
      </c>
      <c r="AB298" s="287">
        <f>+MEX!AY336</f>
        <v>0</v>
      </c>
      <c r="AC298" s="287">
        <f>+MEX!AZ336</f>
        <v>0</v>
      </c>
      <c r="AD298" s="287">
        <f>+MEX!BA336</f>
        <v>0</v>
      </c>
    </row>
    <row r="299" spans="2:30" ht="24.75" hidden="1">
      <c r="B299" s="247" t="e">
        <f>+CONCATENATE(#REF!,C299,D299,E299,F299,G299,H299,I299)</f>
        <v>#REF!</v>
      </c>
      <c r="C299" s="284">
        <v>3</v>
      </c>
      <c r="D299" s="284">
        <v>5</v>
      </c>
      <c r="E299" s="325">
        <v>5000</v>
      </c>
      <c r="F299" s="325">
        <v>5100</v>
      </c>
      <c r="G299" s="325">
        <v>515</v>
      </c>
      <c r="H299" s="285">
        <v>2</v>
      </c>
      <c r="I299" s="285">
        <v>4</v>
      </c>
      <c r="J299" s="307" t="s">
        <v>179</v>
      </c>
      <c r="K299" s="287">
        <f>+MEX!N337</f>
        <v>0</v>
      </c>
      <c r="L299" s="287">
        <f>+MEX!O337</f>
        <v>0</v>
      </c>
      <c r="M299" s="287">
        <f>+MEX!P337</f>
        <v>0</v>
      </c>
      <c r="N299" s="308" t="str">
        <f>+MEX!Q337</f>
        <v>Pieza</v>
      </c>
      <c r="O299" s="289">
        <f>+MEX!R337</f>
        <v>0</v>
      </c>
      <c r="P299" s="289">
        <f>+MEX!S337</f>
        <v>0</v>
      </c>
      <c r="Q299" s="287">
        <f>+MEX!AD337</f>
        <v>0</v>
      </c>
      <c r="R299" s="287">
        <f>+MEX!AG337</f>
        <v>0</v>
      </c>
      <c r="S299" s="287">
        <f>+MEX!AJ337</f>
        <v>0</v>
      </c>
      <c r="T299" s="287">
        <f>+MEX!AM337</f>
        <v>0</v>
      </c>
      <c r="U299" s="287">
        <f>+MEX!AP337</f>
        <v>0</v>
      </c>
      <c r="V299" s="287">
        <f>+MEX!AS337</f>
        <v>0</v>
      </c>
      <c r="W299" s="287">
        <f>+MEX!AT337</f>
        <v>0</v>
      </c>
      <c r="X299" s="287">
        <f>+MEX!AU337</f>
        <v>0</v>
      </c>
      <c r="Y299" s="287">
        <f>+MEX!AV337</f>
        <v>0</v>
      </c>
      <c r="Z299" s="287">
        <f>+MEX!AW337</f>
        <v>0</v>
      </c>
      <c r="AA299" s="287">
        <f>+MEX!AX337</f>
        <v>0</v>
      </c>
      <c r="AB299" s="287">
        <f>+MEX!AY337</f>
        <v>0</v>
      </c>
      <c r="AC299" s="287">
        <f>+MEX!AZ337</f>
        <v>0</v>
      </c>
      <c r="AD299" s="287">
        <f>+MEX!BA337</f>
        <v>0</v>
      </c>
    </row>
    <row r="300" spans="2:30" ht="24.75" hidden="1">
      <c r="B300" s="247" t="e">
        <f>+CONCATENATE(#REF!,C300,D300,E300,F300,G300,H300,I300)</f>
        <v>#REF!</v>
      </c>
      <c r="C300" s="284">
        <v>3</v>
      </c>
      <c r="D300" s="284">
        <v>5</v>
      </c>
      <c r="E300" s="325">
        <v>5000</v>
      </c>
      <c r="F300" s="325">
        <v>5100</v>
      </c>
      <c r="G300" s="325">
        <v>515</v>
      </c>
      <c r="H300" s="285">
        <v>3</v>
      </c>
      <c r="I300" s="285">
        <v>4</v>
      </c>
      <c r="J300" s="307" t="s">
        <v>289</v>
      </c>
      <c r="K300" s="287">
        <f>+MEX!N338</f>
        <v>0</v>
      </c>
      <c r="L300" s="287">
        <f>+MEX!O338</f>
        <v>0</v>
      </c>
      <c r="M300" s="287">
        <f>+MEX!P338</f>
        <v>0</v>
      </c>
      <c r="N300" s="308" t="str">
        <f>+MEX!Q338</f>
        <v>Pieza</v>
      </c>
      <c r="O300" s="289">
        <f>+MEX!R338</f>
        <v>0</v>
      </c>
      <c r="P300" s="289">
        <f>+MEX!S338</f>
        <v>0</v>
      </c>
      <c r="Q300" s="287">
        <f>+MEX!AD338</f>
        <v>0</v>
      </c>
      <c r="R300" s="287">
        <f>+MEX!AG338</f>
        <v>0</v>
      </c>
      <c r="S300" s="287">
        <f>+MEX!AJ338</f>
        <v>0</v>
      </c>
      <c r="T300" s="287">
        <f>+MEX!AM338</f>
        <v>0</v>
      </c>
      <c r="U300" s="287">
        <f>+MEX!AP338</f>
        <v>0</v>
      </c>
      <c r="V300" s="287">
        <f>+MEX!AS338</f>
        <v>0</v>
      </c>
      <c r="W300" s="287">
        <f>+MEX!AT338</f>
        <v>0</v>
      </c>
      <c r="X300" s="287">
        <f>+MEX!AU338</f>
        <v>0</v>
      </c>
      <c r="Y300" s="287">
        <f>+MEX!AV338</f>
        <v>0</v>
      </c>
      <c r="Z300" s="287">
        <f>+MEX!AW338</f>
        <v>0</v>
      </c>
      <c r="AA300" s="287">
        <f>+MEX!AX338</f>
        <v>0</v>
      </c>
      <c r="AB300" s="287">
        <f>+MEX!AY338</f>
        <v>0</v>
      </c>
      <c r="AC300" s="287">
        <f>+MEX!AZ338</f>
        <v>0</v>
      </c>
      <c r="AD300" s="287">
        <f>+MEX!BA338</f>
        <v>0</v>
      </c>
    </row>
    <row r="301" spans="2:30" ht="24.75" hidden="1">
      <c r="B301" s="247" t="e">
        <f>+CONCATENATE(#REF!,C301,D301,E301,F301,G301,H301,I301)</f>
        <v>#REF!</v>
      </c>
      <c r="C301" s="284">
        <v>3</v>
      </c>
      <c r="D301" s="284">
        <v>5</v>
      </c>
      <c r="E301" s="325">
        <v>5000</v>
      </c>
      <c r="F301" s="325">
        <v>5100</v>
      </c>
      <c r="G301" s="325">
        <v>515</v>
      </c>
      <c r="H301" s="285">
        <v>4</v>
      </c>
      <c r="I301" s="285">
        <v>4</v>
      </c>
      <c r="J301" s="307" t="s">
        <v>181</v>
      </c>
      <c r="K301" s="287">
        <f>+MEX!N339</f>
        <v>0</v>
      </c>
      <c r="L301" s="287">
        <f>+MEX!O339</f>
        <v>0</v>
      </c>
      <c r="M301" s="287">
        <f>+MEX!P339</f>
        <v>0</v>
      </c>
      <c r="N301" s="308" t="str">
        <f>+MEX!Q339</f>
        <v>Pieza</v>
      </c>
      <c r="O301" s="289">
        <f>+MEX!R339</f>
        <v>0</v>
      </c>
      <c r="P301" s="289">
        <f>+MEX!S339</f>
        <v>0</v>
      </c>
      <c r="Q301" s="287">
        <f>+MEX!AD339</f>
        <v>0</v>
      </c>
      <c r="R301" s="287">
        <f>+MEX!AG339</f>
        <v>0</v>
      </c>
      <c r="S301" s="287">
        <f>+MEX!AJ339</f>
        <v>0</v>
      </c>
      <c r="T301" s="287">
        <f>+MEX!AM339</f>
        <v>0</v>
      </c>
      <c r="U301" s="287">
        <f>+MEX!AP339</f>
        <v>0</v>
      </c>
      <c r="V301" s="287">
        <f>+MEX!AS339</f>
        <v>0</v>
      </c>
      <c r="W301" s="287">
        <f>+MEX!AT339</f>
        <v>0</v>
      </c>
      <c r="X301" s="287">
        <f>+MEX!AU339</f>
        <v>0</v>
      </c>
      <c r="Y301" s="287">
        <f>+MEX!AV339</f>
        <v>0</v>
      </c>
      <c r="Z301" s="287">
        <f>+MEX!AW339</f>
        <v>0</v>
      </c>
      <c r="AA301" s="287">
        <f>+MEX!AX339</f>
        <v>0</v>
      </c>
      <c r="AB301" s="287">
        <f>+MEX!AY339</f>
        <v>0</v>
      </c>
      <c r="AC301" s="287">
        <f>+MEX!AZ339</f>
        <v>0</v>
      </c>
      <c r="AD301" s="287">
        <f>+MEX!BA339</f>
        <v>0</v>
      </c>
    </row>
    <row r="302" spans="2:30" ht="24.75" hidden="1">
      <c r="B302" s="247" t="e">
        <f>+CONCATENATE(#REF!,C302,D302,E302,F302,G302,H302,I302)</f>
        <v>#REF!</v>
      </c>
      <c r="C302" s="284">
        <v>3</v>
      </c>
      <c r="D302" s="284">
        <v>5</v>
      </c>
      <c r="E302" s="325">
        <v>5000</v>
      </c>
      <c r="F302" s="325">
        <v>5100</v>
      </c>
      <c r="G302" s="325">
        <v>515</v>
      </c>
      <c r="H302" s="285">
        <v>5</v>
      </c>
      <c r="I302" s="285">
        <v>4</v>
      </c>
      <c r="J302" s="307" t="s">
        <v>290</v>
      </c>
      <c r="K302" s="287">
        <f>+MEX!N340</f>
        <v>0</v>
      </c>
      <c r="L302" s="287">
        <f>+MEX!O340</f>
        <v>0</v>
      </c>
      <c r="M302" s="287">
        <f>+MEX!P340</f>
        <v>0</v>
      </c>
      <c r="N302" s="308" t="str">
        <f>+MEX!Q340</f>
        <v>Pieza</v>
      </c>
      <c r="O302" s="289">
        <f>+MEX!R340</f>
        <v>0</v>
      </c>
      <c r="P302" s="289">
        <f>+MEX!S340</f>
        <v>0</v>
      </c>
      <c r="Q302" s="287">
        <f>+MEX!AD340</f>
        <v>0</v>
      </c>
      <c r="R302" s="287">
        <f>+MEX!AG340</f>
        <v>0</v>
      </c>
      <c r="S302" s="287">
        <f>+MEX!AJ340</f>
        <v>0</v>
      </c>
      <c r="T302" s="287">
        <f>+MEX!AM340</f>
        <v>0</v>
      </c>
      <c r="U302" s="287">
        <f>+MEX!AP340</f>
        <v>0</v>
      </c>
      <c r="V302" s="287">
        <f>+MEX!AS340</f>
        <v>0</v>
      </c>
      <c r="W302" s="287">
        <f>+MEX!AT340</f>
        <v>0</v>
      </c>
      <c r="X302" s="287">
        <f>+MEX!AU340</f>
        <v>0</v>
      </c>
      <c r="Y302" s="287">
        <f>+MEX!AV340</f>
        <v>0</v>
      </c>
      <c r="Z302" s="287">
        <f>+MEX!AW340</f>
        <v>0</v>
      </c>
      <c r="AA302" s="287">
        <f>+MEX!AX340</f>
        <v>0</v>
      </c>
      <c r="AB302" s="287">
        <f>+MEX!AY340</f>
        <v>0</v>
      </c>
      <c r="AC302" s="287">
        <f>+MEX!AZ340</f>
        <v>0</v>
      </c>
      <c r="AD302" s="287">
        <f>+MEX!BA340</f>
        <v>0</v>
      </c>
    </row>
    <row r="303" spans="2:30" ht="24.75" hidden="1">
      <c r="B303" s="247" t="e">
        <f>+CONCATENATE(#REF!,C303,D303,E303,F303,G303,H303,I303)</f>
        <v>#REF!</v>
      </c>
      <c r="C303" s="284">
        <v>3</v>
      </c>
      <c r="D303" s="284">
        <v>5</v>
      </c>
      <c r="E303" s="325">
        <v>5000</v>
      </c>
      <c r="F303" s="325">
        <v>5100</v>
      </c>
      <c r="G303" s="325">
        <v>515</v>
      </c>
      <c r="H303" s="285">
        <v>6</v>
      </c>
      <c r="I303" s="285">
        <v>4</v>
      </c>
      <c r="J303" s="307" t="s">
        <v>291</v>
      </c>
      <c r="K303" s="287">
        <f>+MEX!N341</f>
        <v>0</v>
      </c>
      <c r="L303" s="287">
        <f>+MEX!O341</f>
        <v>0</v>
      </c>
      <c r="M303" s="287">
        <f>+MEX!P341</f>
        <v>0</v>
      </c>
      <c r="N303" s="308" t="str">
        <f>+MEX!Q341</f>
        <v>Pieza</v>
      </c>
      <c r="O303" s="289">
        <f>+MEX!R341</f>
        <v>0</v>
      </c>
      <c r="P303" s="289">
        <f>+MEX!S341</f>
        <v>0</v>
      </c>
      <c r="Q303" s="287">
        <f>+MEX!AD341</f>
        <v>0</v>
      </c>
      <c r="R303" s="287">
        <f>+MEX!AG341</f>
        <v>0</v>
      </c>
      <c r="S303" s="287">
        <f>+MEX!AJ341</f>
        <v>0</v>
      </c>
      <c r="T303" s="287">
        <f>+MEX!AM341</f>
        <v>0</v>
      </c>
      <c r="U303" s="287">
        <f>+MEX!AP341</f>
        <v>0</v>
      </c>
      <c r="V303" s="287">
        <f>+MEX!AS341</f>
        <v>0</v>
      </c>
      <c r="W303" s="287">
        <f>+MEX!AT341</f>
        <v>0</v>
      </c>
      <c r="X303" s="287">
        <f>+MEX!AU341</f>
        <v>0</v>
      </c>
      <c r="Y303" s="287">
        <f>+MEX!AV341</f>
        <v>0</v>
      </c>
      <c r="Z303" s="287">
        <f>+MEX!AW341</f>
        <v>0</v>
      </c>
      <c r="AA303" s="287">
        <f>+MEX!AX341</f>
        <v>0</v>
      </c>
      <c r="AB303" s="287">
        <f>+MEX!AY341</f>
        <v>0</v>
      </c>
      <c r="AC303" s="287">
        <f>+MEX!AZ341</f>
        <v>0</v>
      </c>
      <c r="AD303" s="287">
        <f>+MEX!BA341</f>
        <v>0</v>
      </c>
    </row>
    <row r="304" spans="2:30" ht="46.5" hidden="1">
      <c r="B304" s="247" t="e">
        <f>+CONCATENATE(#REF!,C304,D304,E304,F304,G304,H304,I304)</f>
        <v>#REF!</v>
      </c>
      <c r="C304" s="284">
        <v>3</v>
      </c>
      <c r="D304" s="284">
        <v>5</v>
      </c>
      <c r="E304" s="325">
        <v>5000</v>
      </c>
      <c r="F304" s="325">
        <v>5100</v>
      </c>
      <c r="G304" s="325">
        <v>515</v>
      </c>
      <c r="H304" s="285">
        <v>7</v>
      </c>
      <c r="I304" s="285">
        <v>4</v>
      </c>
      <c r="J304" s="307" t="s">
        <v>292</v>
      </c>
      <c r="K304" s="287">
        <f>+MEX!N342</f>
        <v>0</v>
      </c>
      <c r="L304" s="287">
        <f>+MEX!O342</f>
        <v>0</v>
      </c>
      <c r="M304" s="287">
        <f>+MEX!P342</f>
        <v>0</v>
      </c>
      <c r="N304" s="308" t="str">
        <f>+MEX!Q342</f>
        <v>Pieza</v>
      </c>
      <c r="O304" s="289">
        <f>+MEX!R342</f>
        <v>0</v>
      </c>
      <c r="P304" s="289">
        <f>+MEX!S342</f>
        <v>0</v>
      </c>
      <c r="Q304" s="287">
        <f>+MEX!AD342</f>
        <v>0</v>
      </c>
      <c r="R304" s="287">
        <f>+MEX!AG342</f>
        <v>0</v>
      </c>
      <c r="S304" s="287">
        <f>+MEX!AJ342</f>
        <v>0</v>
      </c>
      <c r="T304" s="287">
        <f>+MEX!AM342</f>
        <v>0</v>
      </c>
      <c r="U304" s="287">
        <f>+MEX!AP342</f>
        <v>0</v>
      </c>
      <c r="V304" s="287">
        <f>+MEX!AS342</f>
        <v>0</v>
      </c>
      <c r="W304" s="287">
        <f>+MEX!AT342</f>
        <v>0</v>
      </c>
      <c r="X304" s="287">
        <f>+MEX!AU342</f>
        <v>0</v>
      </c>
      <c r="Y304" s="287">
        <f>+MEX!AV342</f>
        <v>0</v>
      </c>
      <c r="Z304" s="287">
        <f>+MEX!AW342</f>
        <v>0</v>
      </c>
      <c r="AA304" s="287">
        <f>+MEX!AX342</f>
        <v>0</v>
      </c>
      <c r="AB304" s="287">
        <f>+MEX!AY342</f>
        <v>0</v>
      </c>
      <c r="AC304" s="287">
        <f>+MEX!AZ342</f>
        <v>0</v>
      </c>
      <c r="AD304" s="287">
        <f>+MEX!BA342</f>
        <v>0</v>
      </c>
    </row>
    <row r="305" spans="2:30" ht="24.75" hidden="1">
      <c r="B305" s="247" t="e">
        <f>+CONCATENATE(#REF!,C305,D305,E305,F305,G305,H305,I305)</f>
        <v>#REF!</v>
      </c>
      <c r="C305" s="284">
        <v>3</v>
      </c>
      <c r="D305" s="284">
        <v>5</v>
      </c>
      <c r="E305" s="325">
        <v>5000</v>
      </c>
      <c r="F305" s="325">
        <v>5100</v>
      </c>
      <c r="G305" s="325">
        <v>515</v>
      </c>
      <c r="H305" s="285">
        <v>8</v>
      </c>
      <c r="I305" s="285">
        <v>4</v>
      </c>
      <c r="J305" s="307" t="s">
        <v>293</v>
      </c>
      <c r="K305" s="287">
        <f>+MEX!N343</f>
        <v>0</v>
      </c>
      <c r="L305" s="287">
        <f>+MEX!O343</f>
        <v>0</v>
      </c>
      <c r="M305" s="287">
        <f>+MEX!P343</f>
        <v>0</v>
      </c>
      <c r="N305" s="308" t="str">
        <f>+MEX!Q343</f>
        <v>Pieza</v>
      </c>
      <c r="O305" s="289">
        <f>+MEX!R343</f>
        <v>0</v>
      </c>
      <c r="P305" s="289">
        <f>+MEX!S343</f>
        <v>0</v>
      </c>
      <c r="Q305" s="287">
        <f>+MEX!AD343</f>
        <v>0</v>
      </c>
      <c r="R305" s="287">
        <f>+MEX!AG343</f>
        <v>0</v>
      </c>
      <c r="S305" s="287">
        <f>+MEX!AJ343</f>
        <v>0</v>
      </c>
      <c r="T305" s="287">
        <f>+MEX!AM343</f>
        <v>0</v>
      </c>
      <c r="U305" s="287">
        <f>+MEX!AP343</f>
        <v>0</v>
      </c>
      <c r="V305" s="287">
        <f>+MEX!AS343</f>
        <v>0</v>
      </c>
      <c r="W305" s="287">
        <f>+MEX!AT343</f>
        <v>0</v>
      </c>
      <c r="X305" s="287">
        <f>+MEX!AU343</f>
        <v>0</v>
      </c>
      <c r="Y305" s="287">
        <f>+MEX!AV343</f>
        <v>0</v>
      </c>
      <c r="Z305" s="287">
        <f>+MEX!AW343</f>
        <v>0</v>
      </c>
      <c r="AA305" s="287">
        <f>+MEX!AX343</f>
        <v>0</v>
      </c>
      <c r="AB305" s="287">
        <f>+MEX!AY343</f>
        <v>0</v>
      </c>
      <c r="AC305" s="287">
        <f>+MEX!AZ343</f>
        <v>0</v>
      </c>
      <c r="AD305" s="287">
        <f>+MEX!BA343</f>
        <v>0</v>
      </c>
    </row>
    <row r="306" spans="2:30" ht="24.75" hidden="1">
      <c r="B306" s="247" t="e">
        <f>+CONCATENATE(#REF!,C306,D306,E306,F306,G306,H306,I306)</f>
        <v>#REF!</v>
      </c>
      <c r="C306" s="284">
        <v>3</v>
      </c>
      <c r="D306" s="284">
        <v>5</v>
      </c>
      <c r="E306" s="325">
        <v>5000</v>
      </c>
      <c r="F306" s="325">
        <v>5100</v>
      </c>
      <c r="G306" s="325">
        <v>515</v>
      </c>
      <c r="H306" s="285">
        <v>9</v>
      </c>
      <c r="I306" s="285">
        <v>4</v>
      </c>
      <c r="J306" s="307" t="s">
        <v>294</v>
      </c>
      <c r="K306" s="287">
        <f>+MEX!N344</f>
        <v>0</v>
      </c>
      <c r="L306" s="287">
        <f>+MEX!O344</f>
        <v>0</v>
      </c>
      <c r="M306" s="287">
        <f>+MEX!P344</f>
        <v>0</v>
      </c>
      <c r="N306" s="308" t="str">
        <f>+MEX!Q344</f>
        <v>Pieza</v>
      </c>
      <c r="O306" s="289">
        <f>+MEX!R344</f>
        <v>0</v>
      </c>
      <c r="P306" s="289">
        <f>+MEX!S344</f>
        <v>0</v>
      </c>
      <c r="Q306" s="287">
        <f>+MEX!AD344</f>
        <v>0</v>
      </c>
      <c r="R306" s="287">
        <f>+MEX!AG344</f>
        <v>0</v>
      </c>
      <c r="S306" s="287">
        <f>+MEX!AJ344</f>
        <v>0</v>
      </c>
      <c r="T306" s="287">
        <f>+MEX!AM344</f>
        <v>0</v>
      </c>
      <c r="U306" s="287">
        <f>+MEX!AP344</f>
        <v>0</v>
      </c>
      <c r="V306" s="287">
        <f>+MEX!AS344</f>
        <v>0</v>
      </c>
      <c r="W306" s="287">
        <f>+MEX!AT344</f>
        <v>0</v>
      </c>
      <c r="X306" s="287">
        <f>+MEX!AU344</f>
        <v>0</v>
      </c>
      <c r="Y306" s="287">
        <f>+MEX!AV344</f>
        <v>0</v>
      </c>
      <c r="Z306" s="287">
        <f>+MEX!AW344</f>
        <v>0</v>
      </c>
      <c r="AA306" s="287">
        <f>+MEX!AX344</f>
        <v>0</v>
      </c>
      <c r="AB306" s="287">
        <f>+MEX!AY344</f>
        <v>0</v>
      </c>
      <c r="AC306" s="287">
        <f>+MEX!AZ344</f>
        <v>0</v>
      </c>
      <c r="AD306" s="287">
        <f>+MEX!BA344</f>
        <v>0</v>
      </c>
    </row>
    <row r="307" spans="2:30" ht="24.75" hidden="1">
      <c r="B307" s="247" t="e">
        <f>+CONCATENATE(#REF!,C307,D307,E307,F307,G307,H307,I307)</f>
        <v>#REF!</v>
      </c>
      <c r="C307" s="284">
        <v>3</v>
      </c>
      <c r="D307" s="284">
        <v>5</v>
      </c>
      <c r="E307" s="325">
        <v>5000</v>
      </c>
      <c r="F307" s="325">
        <v>5100</v>
      </c>
      <c r="G307" s="325">
        <v>515</v>
      </c>
      <c r="H307" s="285">
        <v>10</v>
      </c>
      <c r="I307" s="285">
        <v>4</v>
      </c>
      <c r="J307" s="307" t="s">
        <v>295</v>
      </c>
      <c r="K307" s="287">
        <f>+MEX!N345</f>
        <v>0</v>
      </c>
      <c r="L307" s="287">
        <f>+MEX!O345</f>
        <v>0</v>
      </c>
      <c r="M307" s="287">
        <f>+MEX!P345</f>
        <v>0</v>
      </c>
      <c r="N307" s="308" t="str">
        <f>+MEX!Q345</f>
        <v>Pieza</v>
      </c>
      <c r="O307" s="289">
        <f>+MEX!R345</f>
        <v>0</v>
      </c>
      <c r="P307" s="289">
        <f>+MEX!S345</f>
        <v>0</v>
      </c>
      <c r="Q307" s="287">
        <f>+MEX!AD345</f>
        <v>0</v>
      </c>
      <c r="R307" s="287">
        <f>+MEX!AG345</f>
        <v>0</v>
      </c>
      <c r="S307" s="287">
        <f>+MEX!AJ345</f>
        <v>0</v>
      </c>
      <c r="T307" s="287">
        <f>+MEX!AM345</f>
        <v>0</v>
      </c>
      <c r="U307" s="287">
        <f>+MEX!AP345</f>
        <v>0</v>
      </c>
      <c r="V307" s="287">
        <f>+MEX!AS345</f>
        <v>0</v>
      </c>
      <c r="W307" s="287">
        <f>+MEX!AT345</f>
        <v>0</v>
      </c>
      <c r="X307" s="287">
        <f>+MEX!AU345</f>
        <v>0</v>
      </c>
      <c r="Y307" s="287">
        <f>+MEX!AV345</f>
        <v>0</v>
      </c>
      <c r="Z307" s="287">
        <f>+MEX!AW345</f>
        <v>0</v>
      </c>
      <c r="AA307" s="287">
        <f>+MEX!AX345</f>
        <v>0</v>
      </c>
      <c r="AB307" s="287">
        <f>+MEX!AY345</f>
        <v>0</v>
      </c>
      <c r="AC307" s="287">
        <f>+MEX!AZ345</f>
        <v>0</v>
      </c>
      <c r="AD307" s="287">
        <f>+MEX!BA345</f>
        <v>0</v>
      </c>
    </row>
    <row r="308" spans="2:30" ht="24.75" hidden="1">
      <c r="B308" s="247" t="e">
        <f>+CONCATENATE(#REF!,C308,D308,E308,F308,G308,H308,I308)</f>
        <v>#REF!</v>
      </c>
      <c r="C308" s="284">
        <v>3</v>
      </c>
      <c r="D308" s="284">
        <v>5</v>
      </c>
      <c r="E308" s="325">
        <v>5000</v>
      </c>
      <c r="F308" s="325">
        <v>5100</v>
      </c>
      <c r="G308" s="325">
        <v>515</v>
      </c>
      <c r="H308" s="285">
        <v>11</v>
      </c>
      <c r="I308" s="285">
        <v>4</v>
      </c>
      <c r="J308" s="307" t="s">
        <v>187</v>
      </c>
      <c r="K308" s="287">
        <f>+MEX!N346</f>
        <v>0</v>
      </c>
      <c r="L308" s="287">
        <f>+MEX!O346</f>
        <v>0</v>
      </c>
      <c r="M308" s="287">
        <f>+MEX!P346</f>
        <v>0</v>
      </c>
      <c r="N308" s="308" t="str">
        <f>+MEX!Q346</f>
        <v>Pieza</v>
      </c>
      <c r="O308" s="289">
        <f>+MEX!R346</f>
        <v>0</v>
      </c>
      <c r="P308" s="289">
        <f>+MEX!S346</f>
        <v>0</v>
      </c>
      <c r="Q308" s="287">
        <f>+MEX!AD346</f>
        <v>0</v>
      </c>
      <c r="R308" s="287">
        <f>+MEX!AG346</f>
        <v>0</v>
      </c>
      <c r="S308" s="287">
        <f>+MEX!AJ346</f>
        <v>0</v>
      </c>
      <c r="T308" s="287">
        <f>+MEX!AM346</f>
        <v>0</v>
      </c>
      <c r="U308" s="287">
        <f>+MEX!AP346</f>
        <v>0</v>
      </c>
      <c r="V308" s="287">
        <f>+MEX!AS346</f>
        <v>0</v>
      </c>
      <c r="W308" s="287">
        <f>+MEX!AT346</f>
        <v>0</v>
      </c>
      <c r="X308" s="287">
        <f>+MEX!AU346</f>
        <v>0</v>
      </c>
      <c r="Y308" s="287">
        <f>+MEX!AV346</f>
        <v>0</v>
      </c>
      <c r="Z308" s="287">
        <f>+MEX!AW346</f>
        <v>0</v>
      </c>
      <c r="AA308" s="287">
        <f>+MEX!AX346</f>
        <v>0</v>
      </c>
      <c r="AB308" s="287">
        <f>+MEX!AY346</f>
        <v>0</v>
      </c>
      <c r="AC308" s="287">
        <f>+MEX!AZ346</f>
        <v>0</v>
      </c>
      <c r="AD308" s="287">
        <f>+MEX!BA346</f>
        <v>0</v>
      </c>
    </row>
    <row r="309" spans="2:30" ht="46.5" hidden="1">
      <c r="B309" s="247" t="e">
        <f>+CONCATENATE(#REF!,C309,D309,E309,F309,G309,H309,I309)</f>
        <v>#REF!</v>
      </c>
      <c r="C309" s="284">
        <v>3</v>
      </c>
      <c r="D309" s="284">
        <v>5</v>
      </c>
      <c r="E309" s="325">
        <v>5000</v>
      </c>
      <c r="F309" s="325">
        <v>5100</v>
      </c>
      <c r="G309" s="325">
        <v>515</v>
      </c>
      <c r="H309" s="285">
        <v>12</v>
      </c>
      <c r="I309" s="285">
        <v>4</v>
      </c>
      <c r="J309" s="307" t="s">
        <v>257</v>
      </c>
      <c r="K309" s="287">
        <f>+MEX!N347</f>
        <v>0</v>
      </c>
      <c r="L309" s="287">
        <f>+MEX!O347</f>
        <v>0</v>
      </c>
      <c r="M309" s="287">
        <f>+MEX!P347</f>
        <v>0</v>
      </c>
      <c r="N309" s="308" t="str">
        <f>+MEX!Q347</f>
        <v>Equipo/ Pieza</v>
      </c>
      <c r="O309" s="289">
        <f>+MEX!R347</f>
        <v>0</v>
      </c>
      <c r="P309" s="289">
        <f>+MEX!S347</f>
        <v>0</v>
      </c>
      <c r="Q309" s="287">
        <f>+MEX!AD347</f>
        <v>0</v>
      </c>
      <c r="R309" s="287">
        <f>+MEX!AG347</f>
        <v>0</v>
      </c>
      <c r="S309" s="287">
        <f>+MEX!AJ347</f>
        <v>0</v>
      </c>
      <c r="T309" s="287">
        <f>+MEX!AM347</f>
        <v>0</v>
      </c>
      <c r="U309" s="287">
        <f>+MEX!AP347</f>
        <v>0</v>
      </c>
      <c r="V309" s="287">
        <f>+MEX!AS347</f>
        <v>0</v>
      </c>
      <c r="W309" s="287">
        <f>+MEX!AT347</f>
        <v>0</v>
      </c>
      <c r="X309" s="287">
        <f>+MEX!AU347</f>
        <v>0</v>
      </c>
      <c r="Y309" s="287">
        <f>+MEX!AV347</f>
        <v>0</v>
      </c>
      <c r="Z309" s="287">
        <f>+MEX!AW347</f>
        <v>0</v>
      </c>
      <c r="AA309" s="287">
        <f>+MEX!AX347</f>
        <v>0</v>
      </c>
      <c r="AB309" s="287">
        <f>+MEX!AY347</f>
        <v>0</v>
      </c>
      <c r="AC309" s="287">
        <f>+MEX!AZ347</f>
        <v>0</v>
      </c>
      <c r="AD309" s="287">
        <f>+MEX!BA347</f>
        <v>0</v>
      </c>
    </row>
    <row r="310" spans="2:30" ht="46.5" hidden="1">
      <c r="B310" s="247" t="e">
        <f>+CONCATENATE(#REF!,C310,D310,E310,F310,G310,H310,I310)</f>
        <v>#REF!</v>
      </c>
      <c r="C310" s="284">
        <v>3</v>
      </c>
      <c r="D310" s="284">
        <v>5</v>
      </c>
      <c r="E310" s="325">
        <v>5000</v>
      </c>
      <c r="F310" s="325">
        <v>5100</v>
      </c>
      <c r="G310" s="325">
        <v>515</v>
      </c>
      <c r="H310" s="285">
        <v>13</v>
      </c>
      <c r="I310" s="285">
        <v>4</v>
      </c>
      <c r="J310" s="307" t="s">
        <v>192</v>
      </c>
      <c r="K310" s="287">
        <f>+MEX!N348</f>
        <v>0</v>
      </c>
      <c r="L310" s="287">
        <f>+MEX!O348</f>
        <v>0</v>
      </c>
      <c r="M310" s="287">
        <f>+MEX!P348</f>
        <v>0</v>
      </c>
      <c r="N310" s="308" t="str">
        <f>+MEX!Q348</f>
        <v>Equipo/ Pieza</v>
      </c>
      <c r="O310" s="289">
        <f>+MEX!R348</f>
        <v>0</v>
      </c>
      <c r="P310" s="289">
        <f>+MEX!S348</f>
        <v>0</v>
      </c>
      <c r="Q310" s="287">
        <f>+MEX!AD348</f>
        <v>0</v>
      </c>
      <c r="R310" s="287">
        <f>+MEX!AG348</f>
        <v>0</v>
      </c>
      <c r="S310" s="287">
        <f>+MEX!AJ348</f>
        <v>0</v>
      </c>
      <c r="T310" s="287">
        <f>+MEX!AM348</f>
        <v>0</v>
      </c>
      <c r="U310" s="287">
        <f>+MEX!AP348</f>
        <v>0</v>
      </c>
      <c r="V310" s="287">
        <f>+MEX!AS348</f>
        <v>0</v>
      </c>
      <c r="W310" s="287">
        <f>+MEX!AT348</f>
        <v>0</v>
      </c>
      <c r="X310" s="287">
        <f>+MEX!AU348</f>
        <v>0</v>
      </c>
      <c r="Y310" s="287">
        <f>+MEX!AV348</f>
        <v>0</v>
      </c>
      <c r="Z310" s="287">
        <f>+MEX!AW348</f>
        <v>0</v>
      </c>
      <c r="AA310" s="287">
        <f>+MEX!AX348</f>
        <v>0</v>
      </c>
      <c r="AB310" s="287">
        <f>+MEX!AY348</f>
        <v>0</v>
      </c>
      <c r="AC310" s="287">
        <f>+MEX!AZ348</f>
        <v>0</v>
      </c>
      <c r="AD310" s="287">
        <f>+MEX!BA348</f>
        <v>0</v>
      </c>
    </row>
    <row r="311" spans="2:30" ht="24.75" hidden="1">
      <c r="B311" s="247" t="e">
        <f>+CONCATENATE(#REF!,C311,D311,E311,F311,G311,H311,I311)</f>
        <v>#REF!</v>
      </c>
      <c r="C311" s="272">
        <v>3</v>
      </c>
      <c r="D311" s="272">
        <v>5</v>
      </c>
      <c r="E311" s="272">
        <v>5000</v>
      </c>
      <c r="F311" s="272">
        <v>5200</v>
      </c>
      <c r="G311" s="272"/>
      <c r="H311" s="272" t="s">
        <v>46</v>
      </c>
      <c r="I311" s="272">
        <v>4</v>
      </c>
      <c r="J311" s="274" t="s">
        <v>134</v>
      </c>
      <c r="K311" s="275">
        <f>+MEX!N349</f>
        <v>0</v>
      </c>
      <c r="L311" s="275">
        <f>+MEX!O349</f>
        <v>0</v>
      </c>
      <c r="M311" s="275">
        <f>+MEX!P349</f>
        <v>0</v>
      </c>
      <c r="N311" s="329"/>
      <c r="O311" s="330"/>
      <c r="P311" s="330"/>
      <c r="Q311" s="275">
        <f>+MEX!AD349</f>
        <v>0</v>
      </c>
      <c r="R311" s="275">
        <f>+MEX!AG349</f>
        <v>0</v>
      </c>
      <c r="S311" s="275">
        <f>+MEX!AJ349</f>
        <v>0</v>
      </c>
      <c r="T311" s="275">
        <f>+MEX!AM349</f>
        <v>0</v>
      </c>
      <c r="U311" s="275">
        <f>+MEX!AP349</f>
        <v>0</v>
      </c>
      <c r="V311" s="275">
        <f>+MEX!AS349</f>
        <v>0</v>
      </c>
      <c r="W311" s="275"/>
      <c r="X311" s="275"/>
      <c r="Y311" s="275"/>
      <c r="Z311" s="275"/>
      <c r="AA311" s="275"/>
      <c r="AB311" s="275"/>
      <c r="AC311" s="275"/>
      <c r="AD311" s="275"/>
    </row>
    <row r="312" spans="2:30" ht="24.75" hidden="1">
      <c r="B312" s="247" t="e">
        <f>+CONCATENATE(#REF!,C312,D312,E312,F312,G312,H312,I312)</f>
        <v>#REF!</v>
      </c>
      <c r="C312" s="278">
        <v>3</v>
      </c>
      <c r="D312" s="278">
        <v>5</v>
      </c>
      <c r="E312" s="278">
        <v>5000</v>
      </c>
      <c r="F312" s="278">
        <v>5200</v>
      </c>
      <c r="G312" s="278">
        <v>521</v>
      </c>
      <c r="H312" s="278"/>
      <c r="I312" s="278">
        <v>4</v>
      </c>
      <c r="J312" s="280" t="s">
        <v>196</v>
      </c>
      <c r="K312" s="281">
        <f>+MEX!N350</f>
        <v>0</v>
      </c>
      <c r="L312" s="281">
        <f>+MEX!O350</f>
        <v>0</v>
      </c>
      <c r="M312" s="281">
        <f>+MEX!P350</f>
        <v>0</v>
      </c>
      <c r="N312" s="331"/>
      <c r="O312" s="332"/>
      <c r="P312" s="332"/>
      <c r="Q312" s="281">
        <f>+MEX!AD350</f>
        <v>0</v>
      </c>
      <c r="R312" s="281">
        <f>+MEX!AG350</f>
        <v>0</v>
      </c>
      <c r="S312" s="281">
        <f>+MEX!AJ350</f>
        <v>0</v>
      </c>
      <c r="T312" s="281">
        <f>+MEX!AM350</f>
        <v>0</v>
      </c>
      <c r="U312" s="281">
        <f>+MEX!AP350</f>
        <v>0</v>
      </c>
      <c r="V312" s="281">
        <f>+MEX!AS350</f>
        <v>0</v>
      </c>
      <c r="W312" s="281"/>
      <c r="X312" s="281"/>
      <c r="Y312" s="281"/>
      <c r="Z312" s="281"/>
      <c r="AA312" s="281"/>
      <c r="AB312" s="281"/>
      <c r="AC312" s="281"/>
      <c r="AD312" s="281"/>
    </row>
    <row r="313" spans="2:30" ht="46.5" hidden="1">
      <c r="B313" s="247" t="e">
        <f>+CONCATENATE(#REF!,C313,D313,E313,F313,G313,H313,I313)</f>
        <v>#REF!</v>
      </c>
      <c r="C313" s="284">
        <v>3</v>
      </c>
      <c r="D313" s="284">
        <v>5</v>
      </c>
      <c r="E313" s="325">
        <v>5000</v>
      </c>
      <c r="F313" s="325">
        <v>5200</v>
      </c>
      <c r="G313" s="325">
        <v>521</v>
      </c>
      <c r="H313" s="285">
        <v>1</v>
      </c>
      <c r="I313" s="285">
        <v>4</v>
      </c>
      <c r="J313" s="307" t="s">
        <v>296</v>
      </c>
      <c r="K313" s="287">
        <f>+MEX!N351</f>
        <v>0</v>
      </c>
      <c r="L313" s="287">
        <f>+MEX!O351</f>
        <v>0</v>
      </c>
      <c r="M313" s="287">
        <f>+MEX!P351</f>
        <v>0</v>
      </c>
      <c r="N313" s="308" t="str">
        <f>+MEX!Q351</f>
        <v>Equipo/ Pieza</v>
      </c>
      <c r="O313" s="289">
        <f>+MEX!R351</f>
        <v>0</v>
      </c>
      <c r="P313" s="289">
        <f>+MEX!S351</f>
        <v>0</v>
      </c>
      <c r="Q313" s="287">
        <f>+MEX!AD351</f>
        <v>0</v>
      </c>
      <c r="R313" s="287">
        <f>+MEX!AG351</f>
        <v>0</v>
      </c>
      <c r="S313" s="287">
        <f>+MEX!AJ351</f>
        <v>0</v>
      </c>
      <c r="T313" s="287">
        <f>+MEX!AM351</f>
        <v>0</v>
      </c>
      <c r="U313" s="287">
        <f>+MEX!AP351</f>
        <v>0</v>
      </c>
      <c r="V313" s="287">
        <f>+MEX!AS351</f>
        <v>0</v>
      </c>
      <c r="W313" s="287">
        <f>+MEX!AT351</f>
        <v>0</v>
      </c>
      <c r="X313" s="287">
        <f>+MEX!AU351</f>
        <v>0</v>
      </c>
      <c r="Y313" s="287">
        <f>+MEX!AV351</f>
        <v>0</v>
      </c>
      <c r="Z313" s="287">
        <f>+MEX!AW351</f>
        <v>0</v>
      </c>
      <c r="AA313" s="287">
        <f>+MEX!AX351</f>
        <v>0</v>
      </c>
      <c r="AB313" s="287">
        <f>+MEX!AY351</f>
        <v>0</v>
      </c>
      <c r="AC313" s="287">
        <f>+MEX!AZ351</f>
        <v>0</v>
      </c>
      <c r="AD313" s="287">
        <f>+MEX!BA351</f>
        <v>0</v>
      </c>
    </row>
    <row r="314" spans="2:30" ht="46.5" hidden="1">
      <c r="B314" s="247" t="e">
        <f>+CONCATENATE(#REF!,C314,D314,E314,F314,G314,H314,I314)</f>
        <v>#REF!</v>
      </c>
      <c r="C314" s="284">
        <v>3</v>
      </c>
      <c r="D314" s="284">
        <v>5</v>
      </c>
      <c r="E314" s="325">
        <v>5000</v>
      </c>
      <c r="F314" s="325">
        <v>5200</v>
      </c>
      <c r="G314" s="325">
        <v>521</v>
      </c>
      <c r="H314" s="285">
        <v>2</v>
      </c>
      <c r="I314" s="285">
        <v>4</v>
      </c>
      <c r="J314" s="307" t="s">
        <v>297</v>
      </c>
      <c r="K314" s="287">
        <f>+MEX!N352</f>
        <v>0</v>
      </c>
      <c r="L314" s="287">
        <f>+MEX!O352</f>
        <v>0</v>
      </c>
      <c r="M314" s="287">
        <f>+MEX!P352</f>
        <v>0</v>
      </c>
      <c r="N314" s="308" t="str">
        <f>+MEX!Q352</f>
        <v>Equipo/ Pieza</v>
      </c>
      <c r="O314" s="289">
        <f>+MEX!R352</f>
        <v>0</v>
      </c>
      <c r="P314" s="289">
        <f>+MEX!S352</f>
        <v>0</v>
      </c>
      <c r="Q314" s="287">
        <f>+MEX!AD352</f>
        <v>0</v>
      </c>
      <c r="R314" s="287">
        <f>+MEX!AG352</f>
        <v>0</v>
      </c>
      <c r="S314" s="287">
        <f>+MEX!AJ352</f>
        <v>0</v>
      </c>
      <c r="T314" s="287">
        <f>+MEX!AM352</f>
        <v>0</v>
      </c>
      <c r="U314" s="287">
        <f>+MEX!AP352</f>
        <v>0</v>
      </c>
      <c r="V314" s="287">
        <f>+MEX!AS352</f>
        <v>0</v>
      </c>
      <c r="W314" s="287">
        <f>+MEX!AT352</f>
        <v>0</v>
      </c>
      <c r="X314" s="287">
        <f>+MEX!AU352</f>
        <v>0</v>
      </c>
      <c r="Y314" s="287">
        <f>+MEX!AV352</f>
        <v>0</v>
      </c>
      <c r="Z314" s="287">
        <f>+MEX!AW352</f>
        <v>0</v>
      </c>
      <c r="AA314" s="287">
        <f>+MEX!AX352</f>
        <v>0</v>
      </c>
      <c r="AB314" s="287">
        <f>+MEX!AY352</f>
        <v>0</v>
      </c>
      <c r="AC314" s="287">
        <f>+MEX!AZ352</f>
        <v>0</v>
      </c>
      <c r="AD314" s="287">
        <f>+MEX!BA352</f>
        <v>0</v>
      </c>
    </row>
    <row r="315" spans="2:30" ht="46.5" hidden="1">
      <c r="B315" s="247" t="e">
        <f>+CONCATENATE(#REF!,C315,D315,E315,F315,G315,H315,I315)</f>
        <v>#REF!</v>
      </c>
      <c r="C315" s="284">
        <v>3</v>
      </c>
      <c r="D315" s="284">
        <v>5</v>
      </c>
      <c r="E315" s="325">
        <v>5000</v>
      </c>
      <c r="F315" s="325">
        <v>5200</v>
      </c>
      <c r="G315" s="325">
        <v>521</v>
      </c>
      <c r="H315" s="285">
        <v>3</v>
      </c>
      <c r="I315" s="285">
        <v>4</v>
      </c>
      <c r="J315" s="307" t="s">
        <v>298</v>
      </c>
      <c r="K315" s="287">
        <f>+MEX!N353</f>
        <v>0</v>
      </c>
      <c r="L315" s="287">
        <f>+MEX!O353</f>
        <v>0</v>
      </c>
      <c r="M315" s="287">
        <f>+MEX!P353</f>
        <v>0</v>
      </c>
      <c r="N315" s="308" t="str">
        <f>+MEX!Q353</f>
        <v>Equipo/ Pieza</v>
      </c>
      <c r="O315" s="289">
        <f>+MEX!R353</f>
        <v>0</v>
      </c>
      <c r="P315" s="289">
        <f>+MEX!S353</f>
        <v>0</v>
      </c>
      <c r="Q315" s="287">
        <f>+MEX!AD353</f>
        <v>0</v>
      </c>
      <c r="R315" s="287">
        <f>+MEX!AG353</f>
        <v>0</v>
      </c>
      <c r="S315" s="287">
        <f>+MEX!AJ353</f>
        <v>0</v>
      </c>
      <c r="T315" s="287">
        <f>+MEX!AM353</f>
        <v>0</v>
      </c>
      <c r="U315" s="287">
        <f>+MEX!AP353</f>
        <v>0</v>
      </c>
      <c r="V315" s="287">
        <f>+MEX!AS353</f>
        <v>0</v>
      </c>
      <c r="W315" s="287">
        <f>+MEX!AT353</f>
        <v>0</v>
      </c>
      <c r="X315" s="287">
        <f>+MEX!AU353</f>
        <v>0</v>
      </c>
      <c r="Y315" s="287">
        <f>+MEX!AV353</f>
        <v>0</v>
      </c>
      <c r="Z315" s="287">
        <f>+MEX!AW353</f>
        <v>0</v>
      </c>
      <c r="AA315" s="287">
        <f>+MEX!AX353</f>
        <v>0</v>
      </c>
      <c r="AB315" s="287">
        <f>+MEX!AY353</f>
        <v>0</v>
      </c>
      <c r="AC315" s="287">
        <f>+MEX!AZ353</f>
        <v>0</v>
      </c>
      <c r="AD315" s="287">
        <f>+MEX!BA353</f>
        <v>0</v>
      </c>
    </row>
    <row r="316" spans="2:30" ht="46.5" hidden="1">
      <c r="B316" s="247" t="e">
        <f>+CONCATENATE(#REF!,C316,D316,E316,F316,G316,H316,I316)</f>
        <v>#REF!</v>
      </c>
      <c r="C316" s="284">
        <v>3</v>
      </c>
      <c r="D316" s="284">
        <v>5</v>
      </c>
      <c r="E316" s="325">
        <v>5000</v>
      </c>
      <c r="F316" s="325">
        <v>5200</v>
      </c>
      <c r="G316" s="325">
        <v>521</v>
      </c>
      <c r="H316" s="285">
        <v>4</v>
      </c>
      <c r="I316" s="285">
        <v>4</v>
      </c>
      <c r="J316" s="307" t="s">
        <v>299</v>
      </c>
      <c r="K316" s="287">
        <f>+MEX!N354</f>
        <v>0</v>
      </c>
      <c r="L316" s="287">
        <f>+MEX!O354</f>
        <v>0</v>
      </c>
      <c r="M316" s="287">
        <f>+MEX!P354</f>
        <v>0</v>
      </c>
      <c r="N316" s="308" t="str">
        <f>+MEX!Q354</f>
        <v>Equipo/ Pieza</v>
      </c>
      <c r="O316" s="289">
        <f>+MEX!R354</f>
        <v>0</v>
      </c>
      <c r="P316" s="289">
        <f>+MEX!S354</f>
        <v>0</v>
      </c>
      <c r="Q316" s="287">
        <f>+MEX!AD354</f>
        <v>0</v>
      </c>
      <c r="R316" s="287">
        <f>+MEX!AG354</f>
        <v>0</v>
      </c>
      <c r="S316" s="287">
        <f>+MEX!AJ354</f>
        <v>0</v>
      </c>
      <c r="T316" s="287">
        <f>+MEX!AM354</f>
        <v>0</v>
      </c>
      <c r="U316" s="287">
        <f>+MEX!AP354</f>
        <v>0</v>
      </c>
      <c r="V316" s="287">
        <f>+MEX!AS354</f>
        <v>0</v>
      </c>
      <c r="W316" s="287">
        <f>+MEX!AT354</f>
        <v>0</v>
      </c>
      <c r="X316" s="287">
        <f>+MEX!AU354</f>
        <v>0</v>
      </c>
      <c r="Y316" s="287">
        <f>+MEX!AV354</f>
        <v>0</v>
      </c>
      <c r="Z316" s="287">
        <f>+MEX!AW354</f>
        <v>0</v>
      </c>
      <c r="AA316" s="287">
        <f>+MEX!AX354</f>
        <v>0</v>
      </c>
      <c r="AB316" s="287">
        <f>+MEX!AY354</f>
        <v>0</v>
      </c>
      <c r="AC316" s="287">
        <f>+MEX!AZ354</f>
        <v>0</v>
      </c>
      <c r="AD316" s="287">
        <f>+MEX!BA354</f>
        <v>0</v>
      </c>
    </row>
    <row r="317" spans="2:30" ht="24.75" hidden="1">
      <c r="B317" s="247" t="e">
        <f>+CONCATENATE(#REF!,C317,D317,E317,F317,G317,H317,I317)</f>
        <v>#REF!</v>
      </c>
      <c r="C317" s="278">
        <v>3</v>
      </c>
      <c r="D317" s="278">
        <v>5</v>
      </c>
      <c r="E317" s="278">
        <v>5000</v>
      </c>
      <c r="F317" s="278">
        <v>5200</v>
      </c>
      <c r="G317" s="278">
        <v>523</v>
      </c>
      <c r="H317" s="278"/>
      <c r="I317" s="278">
        <v>4</v>
      </c>
      <c r="J317" s="280" t="s">
        <v>135</v>
      </c>
      <c r="K317" s="281">
        <f>+MEX!N355</f>
        <v>0</v>
      </c>
      <c r="L317" s="281">
        <f>+MEX!O355</f>
        <v>0</v>
      </c>
      <c r="M317" s="281">
        <f>+MEX!P355</f>
        <v>0</v>
      </c>
      <c r="N317" s="331"/>
      <c r="O317" s="332"/>
      <c r="P317" s="332"/>
      <c r="Q317" s="281">
        <f>+MEX!AD355</f>
        <v>0</v>
      </c>
      <c r="R317" s="281">
        <f>+MEX!AG355</f>
        <v>0</v>
      </c>
      <c r="S317" s="281">
        <f>+MEX!AJ355</f>
        <v>0</v>
      </c>
      <c r="T317" s="281">
        <f>+MEX!AM355</f>
        <v>0</v>
      </c>
      <c r="U317" s="281">
        <f>+MEX!AP355</f>
        <v>0</v>
      </c>
      <c r="V317" s="281">
        <f>+MEX!AS355</f>
        <v>0</v>
      </c>
      <c r="W317" s="281"/>
      <c r="X317" s="281"/>
      <c r="Y317" s="281"/>
      <c r="Z317" s="281"/>
      <c r="AA317" s="281"/>
      <c r="AB317" s="281"/>
      <c r="AC317" s="281"/>
      <c r="AD317" s="281"/>
    </row>
    <row r="318" spans="2:30" ht="24.75" hidden="1">
      <c r="B318" s="247" t="e">
        <f>+CONCATENATE(#REF!,C318,D318,E318,F318,G318,H318,I318)</f>
        <v>#REF!</v>
      </c>
      <c r="C318" s="284">
        <v>3</v>
      </c>
      <c r="D318" s="284">
        <v>5</v>
      </c>
      <c r="E318" s="325">
        <v>5000</v>
      </c>
      <c r="F318" s="325">
        <v>5200</v>
      </c>
      <c r="G318" s="325">
        <v>523</v>
      </c>
      <c r="H318" s="285">
        <v>1</v>
      </c>
      <c r="I318" s="285">
        <v>4</v>
      </c>
      <c r="J318" s="307" t="s">
        <v>300</v>
      </c>
      <c r="K318" s="287">
        <f>+MEX!N356</f>
        <v>0</v>
      </c>
      <c r="L318" s="287">
        <f>+MEX!O356</f>
        <v>0</v>
      </c>
      <c r="M318" s="287">
        <f>+MEX!P356</f>
        <v>0</v>
      </c>
      <c r="N318" s="308" t="str">
        <f>+MEX!Q356</f>
        <v>Pieza</v>
      </c>
      <c r="O318" s="289">
        <f>+MEX!R356</f>
        <v>0</v>
      </c>
      <c r="P318" s="289">
        <f>+MEX!S356</f>
        <v>0</v>
      </c>
      <c r="Q318" s="287">
        <f>+MEX!AD356</f>
        <v>0</v>
      </c>
      <c r="R318" s="287">
        <f>+MEX!AG356</f>
        <v>0</v>
      </c>
      <c r="S318" s="287">
        <f>+MEX!AJ356</f>
        <v>0</v>
      </c>
      <c r="T318" s="287">
        <f>+MEX!AM356</f>
        <v>0</v>
      </c>
      <c r="U318" s="287">
        <f>+MEX!AP356</f>
        <v>0</v>
      </c>
      <c r="V318" s="287">
        <f>+MEX!AS356</f>
        <v>0</v>
      </c>
      <c r="W318" s="287">
        <f>+MEX!AT356</f>
        <v>0</v>
      </c>
      <c r="X318" s="287">
        <f>+MEX!AU356</f>
        <v>0</v>
      </c>
      <c r="Y318" s="287">
        <f>+MEX!AV356</f>
        <v>0</v>
      </c>
      <c r="Z318" s="287">
        <f>+MEX!AW356</f>
        <v>0</v>
      </c>
      <c r="AA318" s="287">
        <f>+MEX!AX356</f>
        <v>0</v>
      </c>
      <c r="AB318" s="287">
        <f>+MEX!AY356</f>
        <v>0</v>
      </c>
      <c r="AC318" s="287">
        <f>+MEX!AZ356</f>
        <v>0</v>
      </c>
      <c r="AD318" s="287">
        <f>+MEX!BA356</f>
        <v>0</v>
      </c>
    </row>
    <row r="319" spans="2:30" ht="24.75" hidden="1">
      <c r="B319" s="247" t="e">
        <f>+CONCATENATE(#REF!,C319,D319,E319,F319,G319,H319,I319)</f>
        <v>#REF!</v>
      </c>
      <c r="C319" s="284">
        <v>3</v>
      </c>
      <c r="D319" s="284">
        <v>5</v>
      </c>
      <c r="E319" s="325">
        <v>5000</v>
      </c>
      <c r="F319" s="325">
        <v>5200</v>
      </c>
      <c r="G319" s="325">
        <v>523</v>
      </c>
      <c r="H319" s="285">
        <v>2</v>
      </c>
      <c r="I319" s="285">
        <v>4</v>
      </c>
      <c r="J319" s="307" t="s">
        <v>202</v>
      </c>
      <c r="K319" s="287">
        <f>+MEX!N357</f>
        <v>0</v>
      </c>
      <c r="L319" s="287">
        <f>+MEX!O357</f>
        <v>0</v>
      </c>
      <c r="M319" s="287">
        <f>+MEX!P357</f>
        <v>0</v>
      </c>
      <c r="N319" s="308" t="str">
        <f>+MEX!Q357</f>
        <v>Pieza</v>
      </c>
      <c r="O319" s="289">
        <f>+MEX!R357</f>
        <v>0</v>
      </c>
      <c r="P319" s="289">
        <f>+MEX!S357</f>
        <v>0</v>
      </c>
      <c r="Q319" s="287">
        <f>+MEX!AD357</f>
        <v>0</v>
      </c>
      <c r="R319" s="287">
        <f>+MEX!AG357</f>
        <v>0</v>
      </c>
      <c r="S319" s="287">
        <f>+MEX!AJ357</f>
        <v>0</v>
      </c>
      <c r="T319" s="287">
        <f>+MEX!AM357</f>
        <v>0</v>
      </c>
      <c r="U319" s="287">
        <f>+MEX!AP357</f>
        <v>0</v>
      </c>
      <c r="V319" s="287">
        <f>+MEX!AS357</f>
        <v>0</v>
      </c>
      <c r="W319" s="287">
        <f>+MEX!AT357</f>
        <v>0</v>
      </c>
      <c r="X319" s="287">
        <f>+MEX!AU357</f>
        <v>0</v>
      </c>
      <c r="Y319" s="287">
        <f>+MEX!AV357</f>
        <v>0</v>
      </c>
      <c r="Z319" s="287">
        <f>+MEX!AW357</f>
        <v>0</v>
      </c>
      <c r="AA319" s="287">
        <f>+MEX!AX357</f>
        <v>0</v>
      </c>
      <c r="AB319" s="287">
        <f>+MEX!AY357</f>
        <v>0</v>
      </c>
      <c r="AC319" s="287">
        <f>+MEX!AZ357</f>
        <v>0</v>
      </c>
      <c r="AD319" s="287">
        <f>+MEX!BA357</f>
        <v>0</v>
      </c>
    </row>
    <row r="320" spans="2:30" ht="24.75" hidden="1">
      <c r="B320" s="247" t="e">
        <f>+CONCATENATE(#REF!,C320,D320,E320,F320,G320,H320,I320)</f>
        <v>#REF!</v>
      </c>
      <c r="C320" s="284">
        <v>3</v>
      </c>
      <c r="D320" s="284">
        <v>5</v>
      </c>
      <c r="E320" s="325">
        <v>5000</v>
      </c>
      <c r="F320" s="325">
        <v>5200</v>
      </c>
      <c r="G320" s="325">
        <v>523</v>
      </c>
      <c r="H320" s="285">
        <v>3</v>
      </c>
      <c r="I320" s="285">
        <v>4</v>
      </c>
      <c r="J320" s="307" t="s">
        <v>269</v>
      </c>
      <c r="K320" s="287">
        <f>+MEX!N358</f>
        <v>0</v>
      </c>
      <c r="L320" s="287">
        <f>+MEX!O358</f>
        <v>0</v>
      </c>
      <c r="M320" s="287">
        <f>+MEX!P358</f>
        <v>0</v>
      </c>
      <c r="N320" s="308" t="str">
        <f>+MEX!Q358</f>
        <v>Pieza</v>
      </c>
      <c r="O320" s="289">
        <f>+MEX!R358</f>
        <v>0</v>
      </c>
      <c r="P320" s="289">
        <f>+MEX!S358</f>
        <v>0</v>
      </c>
      <c r="Q320" s="287">
        <f>+MEX!AD358</f>
        <v>0</v>
      </c>
      <c r="R320" s="287">
        <f>+MEX!AG358</f>
        <v>0</v>
      </c>
      <c r="S320" s="287">
        <f>+MEX!AJ358</f>
        <v>0</v>
      </c>
      <c r="T320" s="287">
        <f>+MEX!AM358</f>
        <v>0</v>
      </c>
      <c r="U320" s="287">
        <f>+MEX!AP358</f>
        <v>0</v>
      </c>
      <c r="V320" s="287">
        <f>+MEX!AS358</f>
        <v>0</v>
      </c>
      <c r="W320" s="287">
        <f>+MEX!AT358</f>
        <v>0</v>
      </c>
      <c r="X320" s="287">
        <f>+MEX!AU358</f>
        <v>0</v>
      </c>
      <c r="Y320" s="287">
        <f>+MEX!AV358</f>
        <v>0</v>
      </c>
      <c r="Z320" s="287">
        <f>+MEX!AW358</f>
        <v>0</v>
      </c>
      <c r="AA320" s="287">
        <f>+MEX!AX358</f>
        <v>0</v>
      </c>
      <c r="AB320" s="287">
        <f>+MEX!AY358</f>
        <v>0</v>
      </c>
      <c r="AC320" s="287">
        <f>+MEX!AZ358</f>
        <v>0</v>
      </c>
      <c r="AD320" s="287">
        <f>+MEX!BA358</f>
        <v>0</v>
      </c>
    </row>
    <row r="321" spans="2:30" ht="24.75" hidden="1">
      <c r="B321" s="247" t="e">
        <f>+CONCATENATE(#REF!,C321,D321,E321,F321,G321,H321,I321)</f>
        <v>#REF!</v>
      </c>
      <c r="C321" s="284">
        <v>3</v>
      </c>
      <c r="D321" s="284">
        <v>5</v>
      </c>
      <c r="E321" s="325">
        <v>5000</v>
      </c>
      <c r="F321" s="325">
        <v>5200</v>
      </c>
      <c r="G321" s="325">
        <v>523</v>
      </c>
      <c r="H321" s="285">
        <v>4</v>
      </c>
      <c r="I321" s="285">
        <v>4</v>
      </c>
      <c r="J321" s="307" t="s">
        <v>301</v>
      </c>
      <c r="K321" s="287">
        <f>+MEX!N359</f>
        <v>0</v>
      </c>
      <c r="L321" s="287">
        <f>+MEX!O359</f>
        <v>0</v>
      </c>
      <c r="M321" s="287">
        <f>+MEX!P359</f>
        <v>0</v>
      </c>
      <c r="N321" s="308" t="str">
        <f>+MEX!Q359</f>
        <v>Pieza</v>
      </c>
      <c r="O321" s="289">
        <f>+MEX!R359</f>
        <v>0</v>
      </c>
      <c r="P321" s="289">
        <f>+MEX!S359</f>
        <v>0</v>
      </c>
      <c r="Q321" s="287">
        <f>+MEX!AD359</f>
        <v>0</v>
      </c>
      <c r="R321" s="287">
        <f>+MEX!AG359</f>
        <v>0</v>
      </c>
      <c r="S321" s="287">
        <f>+MEX!AJ359</f>
        <v>0</v>
      </c>
      <c r="T321" s="287">
        <f>+MEX!AM359</f>
        <v>0</v>
      </c>
      <c r="U321" s="287">
        <f>+MEX!AP359</f>
        <v>0</v>
      </c>
      <c r="V321" s="287">
        <f>+MEX!AS359</f>
        <v>0</v>
      </c>
      <c r="W321" s="287">
        <f>+MEX!AT359</f>
        <v>0</v>
      </c>
      <c r="X321" s="287">
        <f>+MEX!AU359</f>
        <v>0</v>
      </c>
      <c r="Y321" s="287">
        <f>+MEX!AV359</f>
        <v>0</v>
      </c>
      <c r="Z321" s="287">
        <f>+MEX!AW359</f>
        <v>0</v>
      </c>
      <c r="AA321" s="287">
        <f>+MEX!AX359</f>
        <v>0</v>
      </c>
      <c r="AB321" s="287">
        <f>+MEX!AY359</f>
        <v>0</v>
      </c>
      <c r="AC321" s="287">
        <f>+MEX!AZ359</f>
        <v>0</v>
      </c>
      <c r="AD321" s="287">
        <f>+MEX!BA359</f>
        <v>0</v>
      </c>
    </row>
    <row r="322" spans="2:30" ht="24.75" hidden="1">
      <c r="B322" s="247" t="e">
        <f>+CONCATENATE(#REF!,C322,D322,E322,F322,G322,H322,I322)</f>
        <v>#REF!</v>
      </c>
      <c r="C322" s="272">
        <v>3</v>
      </c>
      <c r="D322" s="272">
        <v>5</v>
      </c>
      <c r="E322" s="272">
        <v>5000</v>
      </c>
      <c r="F322" s="272">
        <v>5500</v>
      </c>
      <c r="G322" s="272"/>
      <c r="H322" s="272"/>
      <c r="I322" s="272">
        <v>4</v>
      </c>
      <c r="J322" s="274" t="s">
        <v>151</v>
      </c>
      <c r="K322" s="275">
        <f>+MEX!N360</f>
        <v>0</v>
      </c>
      <c r="L322" s="275">
        <f>+MEX!O360</f>
        <v>0</v>
      </c>
      <c r="M322" s="275">
        <f>+MEX!P360</f>
        <v>0</v>
      </c>
      <c r="N322" s="329"/>
      <c r="O322" s="330"/>
      <c r="P322" s="330"/>
      <c r="Q322" s="275">
        <f>+MEX!AD360</f>
        <v>0</v>
      </c>
      <c r="R322" s="275">
        <f>+MEX!AG360</f>
        <v>0</v>
      </c>
      <c r="S322" s="275">
        <f>+MEX!AJ360</f>
        <v>0</v>
      </c>
      <c r="T322" s="275">
        <f>+MEX!AM360</f>
        <v>0</v>
      </c>
      <c r="U322" s="275">
        <f>+MEX!AP360</f>
        <v>0</v>
      </c>
      <c r="V322" s="275">
        <f>+MEX!AS360</f>
        <v>0</v>
      </c>
      <c r="W322" s="275"/>
      <c r="X322" s="275"/>
      <c r="Y322" s="275"/>
      <c r="Z322" s="275"/>
      <c r="AA322" s="275"/>
      <c r="AB322" s="275"/>
      <c r="AC322" s="275"/>
      <c r="AD322" s="275"/>
    </row>
    <row r="323" spans="2:30" ht="24.75" hidden="1">
      <c r="B323" s="247" t="e">
        <f>+CONCATENATE(#REF!,C323,D323,E323,F323,G323,H323,I323)</f>
        <v>#REF!</v>
      </c>
      <c r="C323" s="278">
        <v>3</v>
      </c>
      <c r="D323" s="278">
        <v>5</v>
      </c>
      <c r="E323" s="278">
        <v>5000</v>
      </c>
      <c r="F323" s="278">
        <v>5500</v>
      </c>
      <c r="G323" s="278">
        <v>551</v>
      </c>
      <c r="H323" s="278"/>
      <c r="I323" s="278">
        <v>4</v>
      </c>
      <c r="J323" s="280" t="s">
        <v>152</v>
      </c>
      <c r="K323" s="281">
        <f>+MEX!N361</f>
        <v>0</v>
      </c>
      <c r="L323" s="281">
        <f>+MEX!O361</f>
        <v>0</v>
      </c>
      <c r="M323" s="281">
        <f>+MEX!P361</f>
        <v>0</v>
      </c>
      <c r="N323" s="331"/>
      <c r="O323" s="332"/>
      <c r="P323" s="332"/>
      <c r="Q323" s="281">
        <f>+MEX!AD361</f>
        <v>0</v>
      </c>
      <c r="R323" s="281">
        <f>+MEX!AG361</f>
        <v>0</v>
      </c>
      <c r="S323" s="281">
        <f>+MEX!AJ361</f>
        <v>0</v>
      </c>
      <c r="T323" s="281">
        <f>+MEX!AM361</f>
        <v>0</v>
      </c>
      <c r="U323" s="281">
        <f>+MEX!AP361</f>
        <v>0</v>
      </c>
      <c r="V323" s="281">
        <f>+MEX!AS361</f>
        <v>0</v>
      </c>
      <c r="W323" s="281"/>
      <c r="X323" s="281"/>
      <c r="Y323" s="281"/>
      <c r="Z323" s="281"/>
      <c r="AA323" s="281"/>
      <c r="AB323" s="281"/>
      <c r="AC323" s="281"/>
      <c r="AD323" s="281"/>
    </row>
    <row r="324" spans="2:30" ht="24.75" hidden="1">
      <c r="B324" s="247" t="e">
        <f>+CONCATENATE(#REF!,C324,D324,E324,F324,G324,H324,I324)</f>
        <v>#REF!</v>
      </c>
      <c r="C324" s="284">
        <v>3</v>
      </c>
      <c r="D324" s="284">
        <v>5</v>
      </c>
      <c r="E324" s="325">
        <v>5000</v>
      </c>
      <c r="F324" s="325">
        <v>5500</v>
      </c>
      <c r="G324" s="325">
        <v>551</v>
      </c>
      <c r="H324" s="285">
        <v>1</v>
      </c>
      <c r="I324" s="285">
        <v>4</v>
      </c>
      <c r="J324" s="307" t="s">
        <v>153</v>
      </c>
      <c r="K324" s="287">
        <f>+MEX!N362</f>
        <v>0</v>
      </c>
      <c r="L324" s="287">
        <f>+MEX!O362</f>
        <v>0</v>
      </c>
      <c r="M324" s="287">
        <f>+MEX!P362</f>
        <v>0</v>
      </c>
      <c r="N324" s="308" t="str">
        <f>+MEX!Q362</f>
        <v>Pieza</v>
      </c>
      <c r="O324" s="289">
        <f>+MEX!R362</f>
        <v>0</v>
      </c>
      <c r="P324" s="289">
        <f>+MEX!S362</f>
        <v>0</v>
      </c>
      <c r="Q324" s="287">
        <f>+MEX!AD362</f>
        <v>0</v>
      </c>
      <c r="R324" s="287">
        <f>+MEX!AG362</f>
        <v>0</v>
      </c>
      <c r="S324" s="287">
        <f>+MEX!AJ362</f>
        <v>0</v>
      </c>
      <c r="T324" s="287">
        <f>+MEX!AM362</f>
        <v>0</v>
      </c>
      <c r="U324" s="287">
        <f>+MEX!AP362</f>
        <v>0</v>
      </c>
      <c r="V324" s="287">
        <f>+MEX!AS362</f>
        <v>0</v>
      </c>
      <c r="W324" s="287">
        <f>+MEX!AT362</f>
        <v>0</v>
      </c>
      <c r="X324" s="287">
        <f>+MEX!AU362</f>
        <v>0</v>
      </c>
      <c r="Y324" s="287">
        <f>+MEX!AV362</f>
        <v>0</v>
      </c>
      <c r="Z324" s="287">
        <f>+MEX!AW362</f>
        <v>0</v>
      </c>
      <c r="AA324" s="287">
        <f>+MEX!AX362</f>
        <v>0</v>
      </c>
      <c r="AB324" s="287">
        <f>+MEX!AY362</f>
        <v>0</v>
      </c>
      <c r="AC324" s="287">
        <f>+MEX!AZ362</f>
        <v>0</v>
      </c>
      <c r="AD324" s="287">
        <f>+MEX!BA362</f>
        <v>0</v>
      </c>
    </row>
    <row r="325" spans="2:30" ht="24.75" hidden="1">
      <c r="B325" s="247" t="e">
        <f>+CONCATENATE(#REF!,C325,D325,E325,F325,G325,H325,I325)</f>
        <v>#REF!</v>
      </c>
      <c r="C325" s="272">
        <v>3</v>
      </c>
      <c r="D325" s="272">
        <v>5</v>
      </c>
      <c r="E325" s="272">
        <v>5000</v>
      </c>
      <c r="F325" s="272">
        <v>5900</v>
      </c>
      <c r="G325" s="272"/>
      <c r="H325" s="272"/>
      <c r="I325" s="272">
        <v>4</v>
      </c>
      <c r="J325" s="274" t="s">
        <v>241</v>
      </c>
      <c r="K325" s="275">
        <f>+MEX!N363</f>
        <v>0</v>
      </c>
      <c r="L325" s="275">
        <f>+MEX!O363</f>
        <v>0</v>
      </c>
      <c r="M325" s="275">
        <f>+MEX!P363</f>
        <v>0</v>
      </c>
      <c r="N325" s="329"/>
      <c r="O325" s="330"/>
      <c r="P325" s="330"/>
      <c r="Q325" s="275">
        <f>+MEX!AD363</f>
        <v>0</v>
      </c>
      <c r="R325" s="275">
        <f>+MEX!AG363</f>
        <v>0</v>
      </c>
      <c r="S325" s="275">
        <f>+MEX!AJ363</f>
        <v>0</v>
      </c>
      <c r="T325" s="275">
        <f>+MEX!AM363</f>
        <v>0</v>
      </c>
      <c r="U325" s="275">
        <f>+MEX!AP363</f>
        <v>0</v>
      </c>
      <c r="V325" s="275">
        <f>+MEX!AS363</f>
        <v>0</v>
      </c>
      <c r="W325" s="275"/>
      <c r="X325" s="275"/>
      <c r="Y325" s="275"/>
      <c r="Z325" s="275"/>
      <c r="AA325" s="275"/>
      <c r="AB325" s="275"/>
      <c r="AC325" s="275"/>
      <c r="AD325" s="275"/>
    </row>
    <row r="326" spans="2:30" ht="24.75" hidden="1">
      <c r="B326" s="247" t="e">
        <f>+CONCATENATE(#REF!,C326,D326,E326,F326,G326,H326,I326)</f>
        <v>#REF!</v>
      </c>
      <c r="C326" s="278">
        <v>3</v>
      </c>
      <c r="D326" s="278">
        <v>5</v>
      </c>
      <c r="E326" s="278">
        <v>5000</v>
      </c>
      <c r="F326" s="278">
        <v>5900</v>
      </c>
      <c r="G326" s="278">
        <v>591</v>
      </c>
      <c r="H326" s="278"/>
      <c r="I326" s="278">
        <v>4</v>
      </c>
      <c r="J326" s="280" t="s">
        <v>242</v>
      </c>
      <c r="K326" s="281">
        <f>+MEX!N364</f>
        <v>0</v>
      </c>
      <c r="L326" s="281">
        <f>+MEX!O364</f>
        <v>0</v>
      </c>
      <c r="M326" s="281">
        <f>+MEX!P364</f>
        <v>0</v>
      </c>
      <c r="N326" s="331"/>
      <c r="O326" s="332"/>
      <c r="P326" s="332"/>
      <c r="Q326" s="281">
        <f>+MEX!AD364</f>
        <v>0</v>
      </c>
      <c r="R326" s="281">
        <f>+MEX!AG364</f>
        <v>0</v>
      </c>
      <c r="S326" s="281">
        <f>+MEX!AJ364</f>
        <v>0</v>
      </c>
      <c r="T326" s="281">
        <f>+MEX!AM364</f>
        <v>0</v>
      </c>
      <c r="U326" s="281">
        <f>+MEX!AP364</f>
        <v>0</v>
      </c>
      <c r="V326" s="281">
        <f>+MEX!AS364</f>
        <v>0</v>
      </c>
      <c r="W326" s="281"/>
      <c r="X326" s="281"/>
      <c r="Y326" s="281"/>
      <c r="Z326" s="281"/>
      <c r="AA326" s="281"/>
      <c r="AB326" s="281"/>
      <c r="AC326" s="281"/>
      <c r="AD326" s="281"/>
    </row>
    <row r="327" spans="2:30" ht="24.75" hidden="1">
      <c r="B327" s="247" t="e">
        <f>+CONCATENATE(#REF!,C327,D327,E327,F327,G327,H327,I327)</f>
        <v>#REF!</v>
      </c>
      <c r="C327" s="284">
        <v>3</v>
      </c>
      <c r="D327" s="284">
        <v>5</v>
      </c>
      <c r="E327" s="325">
        <v>5000</v>
      </c>
      <c r="F327" s="325">
        <v>5900</v>
      </c>
      <c r="G327" s="325">
        <v>591</v>
      </c>
      <c r="H327" s="285">
        <v>1</v>
      </c>
      <c r="I327" s="285">
        <v>4</v>
      </c>
      <c r="J327" s="307" t="s">
        <v>302</v>
      </c>
      <c r="K327" s="287">
        <f>+MEX!N365</f>
        <v>0</v>
      </c>
      <c r="L327" s="287">
        <f>+MEX!O365</f>
        <v>0</v>
      </c>
      <c r="M327" s="287">
        <f>+MEX!P365</f>
        <v>0</v>
      </c>
      <c r="N327" s="308" t="str">
        <f>+MEX!Q365</f>
        <v>Licencia</v>
      </c>
      <c r="O327" s="289">
        <f>+MEX!R365</f>
        <v>0</v>
      </c>
      <c r="P327" s="289">
        <f>+MEX!S365</f>
        <v>0</v>
      </c>
      <c r="Q327" s="287">
        <f>+MEX!AD365</f>
        <v>0</v>
      </c>
      <c r="R327" s="287">
        <f>+MEX!AG365</f>
        <v>0</v>
      </c>
      <c r="S327" s="287">
        <f>+MEX!AJ365</f>
        <v>0</v>
      </c>
      <c r="T327" s="287">
        <f>+MEX!AM365</f>
        <v>0</v>
      </c>
      <c r="U327" s="287">
        <f>+MEX!AP365</f>
        <v>0</v>
      </c>
      <c r="V327" s="287">
        <f>+MEX!AS365</f>
        <v>0</v>
      </c>
      <c r="W327" s="287">
        <f>+MEX!AT365</f>
        <v>0</v>
      </c>
      <c r="X327" s="287">
        <f>+MEX!AU365</f>
        <v>0</v>
      </c>
      <c r="Y327" s="287">
        <f>+MEX!AV365</f>
        <v>0</v>
      </c>
      <c r="Z327" s="287">
        <f>+MEX!AW365</f>
        <v>0</v>
      </c>
      <c r="AA327" s="287">
        <f>+MEX!AX365</f>
        <v>0</v>
      </c>
      <c r="AB327" s="287">
        <f>+MEX!AY365</f>
        <v>0</v>
      </c>
      <c r="AC327" s="287">
        <f>+MEX!AZ365</f>
        <v>0</v>
      </c>
      <c r="AD327" s="287">
        <f>+MEX!BA365</f>
        <v>0</v>
      </c>
    </row>
    <row r="328" spans="2:30" ht="48.75" hidden="1">
      <c r="B328" s="247" t="e">
        <f>+CONCATENATE(#REF!,C328,D328,E328,F328,G328,H328,I328)</f>
        <v>#REF!</v>
      </c>
      <c r="C328" s="315">
        <v>3</v>
      </c>
      <c r="D328" s="315">
        <v>5</v>
      </c>
      <c r="E328" s="315"/>
      <c r="F328" s="315"/>
      <c r="G328" s="316"/>
      <c r="H328" s="317"/>
      <c r="I328" s="317">
        <v>5</v>
      </c>
      <c r="J328" s="318" t="s">
        <v>303</v>
      </c>
      <c r="K328" s="319">
        <f>+MEX!N366</f>
        <v>0</v>
      </c>
      <c r="L328" s="319">
        <f>+MEX!O366</f>
        <v>0</v>
      </c>
      <c r="M328" s="319">
        <f>+MEX!P366</f>
        <v>0</v>
      </c>
      <c r="N328" s="320"/>
      <c r="O328" s="319"/>
      <c r="P328" s="319"/>
      <c r="Q328" s="319">
        <f>+MEX!AD366</f>
        <v>0</v>
      </c>
      <c r="R328" s="319">
        <f>+MEX!AG366</f>
        <v>0</v>
      </c>
      <c r="S328" s="319">
        <f>+MEX!AJ366</f>
        <v>0</v>
      </c>
      <c r="T328" s="319">
        <f>+MEX!AM366</f>
        <v>0</v>
      </c>
      <c r="U328" s="319">
        <f>+MEX!AP366</f>
        <v>0</v>
      </c>
      <c r="V328" s="319">
        <f>+MEX!AS366</f>
        <v>0</v>
      </c>
      <c r="W328" s="319"/>
      <c r="X328" s="319"/>
      <c r="Y328" s="319"/>
      <c r="Z328" s="319"/>
      <c r="AA328" s="319"/>
      <c r="AB328" s="319"/>
      <c r="AC328" s="319"/>
      <c r="AD328" s="319"/>
    </row>
    <row r="329" spans="2:30" ht="24.75" hidden="1">
      <c r="B329" s="247" t="e">
        <f>+CONCATENATE(#REF!,C329,D329,E329,F329,G329,H329,I329)</f>
        <v>#REF!</v>
      </c>
      <c r="C329" s="298">
        <v>3</v>
      </c>
      <c r="D329" s="298">
        <v>5</v>
      </c>
      <c r="E329" s="298">
        <v>3000</v>
      </c>
      <c r="F329" s="298"/>
      <c r="G329" s="298"/>
      <c r="H329" s="298" t="s">
        <v>46</v>
      </c>
      <c r="I329" s="298">
        <v>5</v>
      </c>
      <c r="J329" s="268" t="s">
        <v>72</v>
      </c>
      <c r="K329" s="269">
        <f>+MEX!N367</f>
        <v>0</v>
      </c>
      <c r="L329" s="269">
        <f>+MEX!O367</f>
        <v>0</v>
      </c>
      <c r="M329" s="269">
        <f>+MEX!P367</f>
        <v>0</v>
      </c>
      <c r="N329" s="270"/>
      <c r="O329" s="271"/>
      <c r="P329" s="271"/>
      <c r="Q329" s="269">
        <f>+MEX!AD367</f>
        <v>0</v>
      </c>
      <c r="R329" s="269">
        <f>+MEX!AG367</f>
        <v>0</v>
      </c>
      <c r="S329" s="269">
        <f>+MEX!AJ367</f>
        <v>0</v>
      </c>
      <c r="T329" s="269">
        <f>+MEX!AM367</f>
        <v>0</v>
      </c>
      <c r="U329" s="269">
        <f>+MEX!AP367</f>
        <v>0</v>
      </c>
      <c r="V329" s="269">
        <f>+MEX!AS367</f>
        <v>0</v>
      </c>
      <c r="W329" s="269"/>
      <c r="X329" s="269"/>
      <c r="Y329" s="269"/>
      <c r="Z329" s="269"/>
      <c r="AA329" s="269"/>
      <c r="AB329" s="269"/>
      <c r="AC329" s="269"/>
      <c r="AD329" s="269"/>
    </row>
    <row r="330" spans="2:30" ht="48" hidden="1">
      <c r="B330" s="247" t="e">
        <f>+CONCATENATE(#REF!,C330,D330,E330,F330,G330,H330,I330)</f>
        <v>#REF!</v>
      </c>
      <c r="C330" s="272">
        <v>3</v>
      </c>
      <c r="D330" s="272">
        <v>5</v>
      </c>
      <c r="E330" s="272">
        <v>3000</v>
      </c>
      <c r="F330" s="272">
        <v>3300</v>
      </c>
      <c r="G330" s="272"/>
      <c r="H330" s="272"/>
      <c r="I330" s="272">
        <v>5</v>
      </c>
      <c r="J330" s="274" t="s">
        <v>73</v>
      </c>
      <c r="K330" s="275">
        <f>+MEX!N368</f>
        <v>0</v>
      </c>
      <c r="L330" s="275">
        <f>+MEX!O368</f>
        <v>0</v>
      </c>
      <c r="M330" s="275">
        <f>+MEX!P368</f>
        <v>0</v>
      </c>
      <c r="N330" s="329"/>
      <c r="O330" s="330"/>
      <c r="P330" s="330"/>
      <c r="Q330" s="275">
        <f>+MEX!AD368</f>
        <v>0</v>
      </c>
      <c r="R330" s="275">
        <f>+MEX!AG368</f>
        <v>0</v>
      </c>
      <c r="S330" s="275">
        <f>+MEX!AJ368</f>
        <v>0</v>
      </c>
      <c r="T330" s="275">
        <f>+MEX!AM368</f>
        <v>0</v>
      </c>
      <c r="U330" s="275">
        <f>+MEX!AP368</f>
        <v>0</v>
      </c>
      <c r="V330" s="275">
        <f>+MEX!AS368</f>
        <v>0</v>
      </c>
      <c r="W330" s="275"/>
      <c r="X330" s="275"/>
      <c r="Y330" s="275"/>
      <c r="Z330" s="275"/>
      <c r="AA330" s="275"/>
      <c r="AB330" s="275"/>
      <c r="AC330" s="275"/>
      <c r="AD330" s="275"/>
    </row>
    <row r="331" spans="2:30" ht="48" hidden="1">
      <c r="B331" s="247" t="e">
        <f>+CONCATENATE(#REF!,C331,D331,E331,F331,G331,H331,I331)</f>
        <v>#REF!</v>
      </c>
      <c r="C331" s="278">
        <v>3</v>
      </c>
      <c r="D331" s="278">
        <v>5</v>
      </c>
      <c r="E331" s="278">
        <v>3000</v>
      </c>
      <c r="F331" s="278">
        <v>3300</v>
      </c>
      <c r="G331" s="278">
        <v>333</v>
      </c>
      <c r="H331" s="278"/>
      <c r="I331" s="278">
        <v>5</v>
      </c>
      <c r="J331" s="280" t="s">
        <v>175</v>
      </c>
      <c r="K331" s="281">
        <f>+MEX!N369</f>
        <v>0</v>
      </c>
      <c r="L331" s="281">
        <f>+MEX!O369</f>
        <v>0</v>
      </c>
      <c r="M331" s="281">
        <f>+MEX!P369</f>
        <v>0</v>
      </c>
      <c r="N331" s="331"/>
      <c r="O331" s="332"/>
      <c r="P331" s="332"/>
      <c r="Q331" s="281">
        <f>+MEX!AD369</f>
        <v>0</v>
      </c>
      <c r="R331" s="281">
        <f>+MEX!AG369</f>
        <v>0</v>
      </c>
      <c r="S331" s="281">
        <f>+MEX!AJ369</f>
        <v>0</v>
      </c>
      <c r="T331" s="281">
        <f>+MEX!AM369</f>
        <v>0</v>
      </c>
      <c r="U331" s="281">
        <f>+MEX!AP369</f>
        <v>0</v>
      </c>
      <c r="V331" s="281">
        <f>+MEX!AS369</f>
        <v>0</v>
      </c>
      <c r="W331" s="281"/>
      <c r="X331" s="281"/>
      <c r="Y331" s="281"/>
      <c r="Z331" s="281"/>
      <c r="AA331" s="281"/>
      <c r="AB331" s="281"/>
      <c r="AC331" s="281"/>
      <c r="AD331" s="281"/>
    </row>
    <row r="332" spans="2:30" ht="24.75" hidden="1">
      <c r="B332" s="247" t="e">
        <f>+CONCATENATE(#REF!,C332,D332,E332,F332,G332,H332,I332)</f>
        <v>#REF!</v>
      </c>
      <c r="C332" s="284">
        <v>3</v>
      </c>
      <c r="D332" s="284">
        <v>5</v>
      </c>
      <c r="E332" s="325">
        <v>3000</v>
      </c>
      <c r="F332" s="325">
        <v>3300</v>
      </c>
      <c r="G332" s="325">
        <v>333</v>
      </c>
      <c r="H332" s="285">
        <v>1</v>
      </c>
      <c r="I332" s="285">
        <v>5</v>
      </c>
      <c r="J332" s="307" t="s">
        <v>304</v>
      </c>
      <c r="K332" s="287">
        <f>+MEX!N370</f>
        <v>0</v>
      </c>
      <c r="L332" s="287">
        <f>+MEX!O370</f>
        <v>0</v>
      </c>
      <c r="M332" s="287">
        <f>+MEX!P370</f>
        <v>0</v>
      </c>
      <c r="N332" s="308" t="str">
        <f>+MEX!Q370</f>
        <v>Servicio</v>
      </c>
      <c r="O332" s="289">
        <f>+MEX!R370</f>
        <v>0</v>
      </c>
      <c r="P332" s="289">
        <f>+MEX!S370</f>
        <v>0</v>
      </c>
      <c r="Q332" s="287">
        <f>+MEX!AD370</f>
        <v>0</v>
      </c>
      <c r="R332" s="287">
        <f>+MEX!AG370</f>
        <v>0</v>
      </c>
      <c r="S332" s="287">
        <f>+MEX!AJ370</f>
        <v>0</v>
      </c>
      <c r="T332" s="287">
        <f>+MEX!AM370</f>
        <v>0</v>
      </c>
      <c r="U332" s="287">
        <f>+MEX!AP370</f>
        <v>0</v>
      </c>
      <c r="V332" s="287">
        <f>+MEX!AS370</f>
        <v>0</v>
      </c>
      <c r="W332" s="287">
        <f>+MEX!AT370</f>
        <v>0</v>
      </c>
      <c r="X332" s="287">
        <f>+MEX!AU370</f>
        <v>0</v>
      </c>
      <c r="Y332" s="287">
        <f>+MEX!AV370</f>
        <v>0</v>
      </c>
      <c r="Z332" s="287">
        <f>+MEX!AW370</f>
        <v>0</v>
      </c>
      <c r="AA332" s="287">
        <f>+MEX!AX370</f>
        <v>0</v>
      </c>
      <c r="AB332" s="287">
        <f>+MEX!AY370</f>
        <v>0</v>
      </c>
      <c r="AC332" s="287">
        <f>+MEX!AZ370</f>
        <v>0</v>
      </c>
      <c r="AD332" s="287">
        <f>+MEX!BA370</f>
        <v>0</v>
      </c>
    </row>
    <row r="333" spans="2:30" ht="24.75" hidden="1">
      <c r="B333" s="247" t="e">
        <f>+CONCATENATE(#REF!,C333,D333,E333,F333,G333,H333,I333)</f>
        <v>#REF!</v>
      </c>
      <c r="C333" s="284">
        <v>3</v>
      </c>
      <c r="D333" s="284">
        <v>5</v>
      </c>
      <c r="E333" s="325">
        <v>3000</v>
      </c>
      <c r="F333" s="325">
        <v>3300</v>
      </c>
      <c r="G333" s="325">
        <v>333</v>
      </c>
      <c r="H333" s="285">
        <v>2</v>
      </c>
      <c r="I333" s="285">
        <v>5</v>
      </c>
      <c r="J333" s="307" t="s">
        <v>305</v>
      </c>
      <c r="K333" s="287">
        <f>+MEX!N371</f>
        <v>0</v>
      </c>
      <c r="L333" s="287">
        <f>+MEX!O371</f>
        <v>0</v>
      </c>
      <c r="M333" s="287">
        <f>+MEX!P371</f>
        <v>0</v>
      </c>
      <c r="N333" s="308" t="str">
        <f>+MEX!Q371</f>
        <v>Servicio</v>
      </c>
      <c r="O333" s="289">
        <f>+MEX!R371</f>
        <v>0</v>
      </c>
      <c r="P333" s="289">
        <f>+MEX!S371</f>
        <v>0</v>
      </c>
      <c r="Q333" s="287">
        <f>+MEX!AD371</f>
        <v>0</v>
      </c>
      <c r="R333" s="287">
        <f>+MEX!AG371</f>
        <v>0</v>
      </c>
      <c r="S333" s="287">
        <f>+MEX!AJ371</f>
        <v>0</v>
      </c>
      <c r="T333" s="287">
        <f>+MEX!AM371</f>
        <v>0</v>
      </c>
      <c r="U333" s="287">
        <f>+MEX!AP371</f>
        <v>0</v>
      </c>
      <c r="V333" s="287">
        <f>+MEX!AS371</f>
        <v>0</v>
      </c>
      <c r="W333" s="287">
        <f>+MEX!AT371</f>
        <v>0</v>
      </c>
      <c r="X333" s="287">
        <f>+MEX!AU371</f>
        <v>0</v>
      </c>
      <c r="Y333" s="287">
        <f>+MEX!AV371</f>
        <v>0</v>
      </c>
      <c r="Z333" s="287">
        <f>+MEX!AW371</f>
        <v>0</v>
      </c>
      <c r="AA333" s="287">
        <f>+MEX!AX371</f>
        <v>0</v>
      </c>
      <c r="AB333" s="287">
        <f>+MEX!AY371</f>
        <v>0</v>
      </c>
      <c r="AC333" s="287">
        <f>+MEX!AZ371</f>
        <v>0</v>
      </c>
      <c r="AD333" s="287">
        <f>+MEX!BA371</f>
        <v>0</v>
      </c>
    </row>
    <row r="334" spans="2:30" ht="24.75" hidden="1">
      <c r="B334" s="247" t="e">
        <f>+CONCATENATE(#REF!,C334,D334,E334,F334,G334,H334,I334)</f>
        <v>#REF!</v>
      </c>
      <c r="C334" s="298">
        <v>3</v>
      </c>
      <c r="D334" s="298">
        <v>5</v>
      </c>
      <c r="E334" s="298">
        <v>5000</v>
      </c>
      <c r="F334" s="298"/>
      <c r="G334" s="298"/>
      <c r="H334" s="298" t="s">
        <v>46</v>
      </c>
      <c r="I334" s="298">
        <v>5</v>
      </c>
      <c r="J334" s="268" t="s">
        <v>130</v>
      </c>
      <c r="K334" s="269">
        <f>+MEX!N372</f>
        <v>0</v>
      </c>
      <c r="L334" s="269">
        <f>+MEX!O372</f>
        <v>0</v>
      </c>
      <c r="M334" s="269">
        <f>+MEX!P372</f>
        <v>0</v>
      </c>
      <c r="N334" s="270"/>
      <c r="O334" s="271"/>
      <c r="P334" s="271"/>
      <c r="Q334" s="269">
        <f>+MEX!AD372</f>
        <v>0</v>
      </c>
      <c r="R334" s="269">
        <f>+MEX!AG372</f>
        <v>0</v>
      </c>
      <c r="S334" s="269">
        <f>+MEX!AJ372</f>
        <v>0</v>
      </c>
      <c r="T334" s="269">
        <f>+MEX!AM372</f>
        <v>0</v>
      </c>
      <c r="U334" s="269">
        <f>+MEX!AP372</f>
        <v>0</v>
      </c>
      <c r="V334" s="269">
        <f>+MEX!AS372</f>
        <v>0</v>
      </c>
      <c r="W334" s="269"/>
      <c r="X334" s="269"/>
      <c r="Y334" s="269"/>
      <c r="Z334" s="269"/>
      <c r="AA334" s="269"/>
      <c r="AB334" s="269"/>
      <c r="AC334" s="269"/>
      <c r="AD334" s="269"/>
    </row>
    <row r="335" spans="2:30" ht="24.75" hidden="1">
      <c r="B335" s="247" t="e">
        <f>+CONCATENATE(#REF!,C335,D335,E335,F335,G335,H335,I335)</f>
        <v>#REF!</v>
      </c>
      <c r="C335" s="272">
        <v>3</v>
      </c>
      <c r="D335" s="272">
        <v>5</v>
      </c>
      <c r="E335" s="272">
        <v>5000</v>
      </c>
      <c r="F335" s="272">
        <v>5100</v>
      </c>
      <c r="G335" s="272"/>
      <c r="H335" s="272"/>
      <c r="I335" s="272">
        <v>5</v>
      </c>
      <c r="J335" s="274" t="s">
        <v>131</v>
      </c>
      <c r="K335" s="275">
        <f>+MEX!N373</f>
        <v>0</v>
      </c>
      <c r="L335" s="275">
        <f>+MEX!O373</f>
        <v>0</v>
      </c>
      <c r="M335" s="275">
        <f>+MEX!P373</f>
        <v>0</v>
      </c>
      <c r="N335" s="329"/>
      <c r="O335" s="330"/>
      <c r="P335" s="330"/>
      <c r="Q335" s="275">
        <f>+MEX!AD373</f>
        <v>0</v>
      </c>
      <c r="R335" s="275">
        <f>+MEX!AG373</f>
        <v>0</v>
      </c>
      <c r="S335" s="275">
        <f>+MEX!AJ373</f>
        <v>0</v>
      </c>
      <c r="T335" s="275">
        <f>+MEX!AM373</f>
        <v>0</v>
      </c>
      <c r="U335" s="275">
        <f>+MEX!AP373</f>
        <v>0</v>
      </c>
      <c r="V335" s="275">
        <f>+MEX!AS373</f>
        <v>0</v>
      </c>
      <c r="W335" s="275"/>
      <c r="X335" s="275"/>
      <c r="Y335" s="275"/>
      <c r="Z335" s="275"/>
      <c r="AA335" s="275"/>
      <c r="AB335" s="275"/>
      <c r="AC335" s="275"/>
      <c r="AD335" s="275"/>
    </row>
    <row r="336" spans="2:30" ht="24.75" hidden="1">
      <c r="B336" s="247" t="e">
        <f>+CONCATENATE(#REF!,C336,D336,E336,F336,G336,H336,I336)</f>
        <v>#REF!</v>
      </c>
      <c r="C336" s="278">
        <v>3</v>
      </c>
      <c r="D336" s="278">
        <v>5</v>
      </c>
      <c r="E336" s="278">
        <v>5000</v>
      </c>
      <c r="F336" s="278">
        <v>5100</v>
      </c>
      <c r="G336" s="278">
        <v>515</v>
      </c>
      <c r="H336" s="278"/>
      <c r="I336" s="278">
        <v>5</v>
      </c>
      <c r="J336" s="280" t="s">
        <v>132</v>
      </c>
      <c r="K336" s="281">
        <f>+MEX!N374</f>
        <v>0</v>
      </c>
      <c r="L336" s="281">
        <f>+MEX!O374</f>
        <v>0</v>
      </c>
      <c r="M336" s="281">
        <f>+MEX!P374</f>
        <v>0</v>
      </c>
      <c r="N336" s="331"/>
      <c r="O336" s="332"/>
      <c r="P336" s="332"/>
      <c r="Q336" s="281">
        <f>+MEX!AD374</f>
        <v>0</v>
      </c>
      <c r="R336" s="281">
        <f>+MEX!AG374</f>
        <v>0</v>
      </c>
      <c r="S336" s="281">
        <f>+MEX!AJ374</f>
        <v>0</v>
      </c>
      <c r="T336" s="281">
        <f>+MEX!AM374</f>
        <v>0</v>
      </c>
      <c r="U336" s="281">
        <f>+MEX!AP374</f>
        <v>0</v>
      </c>
      <c r="V336" s="281">
        <f>+MEX!AS374</f>
        <v>0</v>
      </c>
      <c r="W336" s="281"/>
      <c r="X336" s="281"/>
      <c r="Y336" s="281"/>
      <c r="Z336" s="281"/>
      <c r="AA336" s="281"/>
      <c r="AB336" s="281"/>
      <c r="AC336" s="281"/>
      <c r="AD336" s="281"/>
    </row>
    <row r="337" spans="2:30" ht="24.75" hidden="1">
      <c r="B337" s="247" t="e">
        <f>+CONCATENATE(#REF!,C337,D337,E337,F337,G337,H337,I337)</f>
        <v>#REF!</v>
      </c>
      <c r="C337" s="284">
        <v>3</v>
      </c>
      <c r="D337" s="284">
        <v>5</v>
      </c>
      <c r="E337" s="325">
        <v>5000</v>
      </c>
      <c r="F337" s="325">
        <v>5100</v>
      </c>
      <c r="G337" s="325">
        <v>515</v>
      </c>
      <c r="H337" s="285">
        <v>1</v>
      </c>
      <c r="I337" s="285">
        <v>5</v>
      </c>
      <c r="J337" s="307" t="s">
        <v>288</v>
      </c>
      <c r="K337" s="287">
        <f>+MEX!N375</f>
        <v>0</v>
      </c>
      <c r="L337" s="287">
        <f>+MEX!O375</f>
        <v>0</v>
      </c>
      <c r="M337" s="287">
        <f>+MEX!P375</f>
        <v>0</v>
      </c>
      <c r="N337" s="308" t="str">
        <f>+MEX!Q375</f>
        <v>Pieza</v>
      </c>
      <c r="O337" s="289">
        <f>+MEX!R375</f>
        <v>0</v>
      </c>
      <c r="P337" s="289">
        <f>+MEX!S375</f>
        <v>0</v>
      </c>
      <c r="Q337" s="287">
        <f>+MEX!AD375</f>
        <v>0</v>
      </c>
      <c r="R337" s="287">
        <f>+MEX!AG375</f>
        <v>0</v>
      </c>
      <c r="S337" s="287">
        <f>+MEX!AJ375</f>
        <v>0</v>
      </c>
      <c r="T337" s="287">
        <f>+MEX!AM375</f>
        <v>0</v>
      </c>
      <c r="U337" s="287">
        <f>+MEX!AP375</f>
        <v>0</v>
      </c>
      <c r="V337" s="287">
        <f>+MEX!AS375</f>
        <v>0</v>
      </c>
      <c r="W337" s="287">
        <f>+MEX!AT375</f>
        <v>0</v>
      </c>
      <c r="X337" s="287">
        <f>+MEX!AU375</f>
        <v>0</v>
      </c>
      <c r="Y337" s="287">
        <f>+MEX!AV375</f>
        <v>0</v>
      </c>
      <c r="Z337" s="287">
        <f>+MEX!AW375</f>
        <v>0</v>
      </c>
      <c r="AA337" s="287">
        <f>+MEX!AX375</f>
        <v>0</v>
      </c>
      <c r="AB337" s="287">
        <f>+MEX!AY375</f>
        <v>0</v>
      </c>
      <c r="AC337" s="287">
        <f>+MEX!AZ375</f>
        <v>0</v>
      </c>
      <c r="AD337" s="287">
        <f>+MEX!BA375</f>
        <v>0</v>
      </c>
    </row>
    <row r="338" spans="2:30" ht="24.75" hidden="1">
      <c r="B338" s="247" t="e">
        <f>+CONCATENATE(#REF!,C338,D338,E338,F338,G338,H338,I338)</f>
        <v>#REF!</v>
      </c>
      <c r="C338" s="284">
        <v>3</v>
      </c>
      <c r="D338" s="284">
        <v>5</v>
      </c>
      <c r="E338" s="325">
        <v>5000</v>
      </c>
      <c r="F338" s="325">
        <v>5100</v>
      </c>
      <c r="G338" s="325">
        <v>515</v>
      </c>
      <c r="H338" s="285">
        <v>2</v>
      </c>
      <c r="I338" s="285">
        <v>5</v>
      </c>
      <c r="J338" s="307" t="s">
        <v>306</v>
      </c>
      <c r="K338" s="287">
        <f>+MEX!N376</f>
        <v>0</v>
      </c>
      <c r="L338" s="287">
        <f>+MEX!O376</f>
        <v>0</v>
      </c>
      <c r="M338" s="287">
        <f>+MEX!P376</f>
        <v>0</v>
      </c>
      <c r="N338" s="308" t="str">
        <f>+MEX!Q376</f>
        <v>Pieza</v>
      </c>
      <c r="O338" s="289">
        <f>+MEX!R376</f>
        <v>0</v>
      </c>
      <c r="P338" s="289">
        <f>+MEX!S376</f>
        <v>0</v>
      </c>
      <c r="Q338" s="287">
        <f>+MEX!AD376</f>
        <v>0</v>
      </c>
      <c r="R338" s="287">
        <f>+MEX!AG376</f>
        <v>0</v>
      </c>
      <c r="S338" s="287">
        <f>+MEX!AJ376</f>
        <v>0</v>
      </c>
      <c r="T338" s="287">
        <f>+MEX!AM376</f>
        <v>0</v>
      </c>
      <c r="U338" s="287">
        <f>+MEX!AP376</f>
        <v>0</v>
      </c>
      <c r="V338" s="287">
        <f>+MEX!AS376</f>
        <v>0</v>
      </c>
      <c r="W338" s="287">
        <f>+MEX!AT376</f>
        <v>0</v>
      </c>
      <c r="X338" s="287">
        <f>+MEX!AU376</f>
        <v>0</v>
      </c>
      <c r="Y338" s="287">
        <f>+MEX!AV376</f>
        <v>0</v>
      </c>
      <c r="Z338" s="287">
        <f>+MEX!AW376</f>
        <v>0</v>
      </c>
      <c r="AA338" s="287">
        <f>+MEX!AX376</f>
        <v>0</v>
      </c>
      <c r="AB338" s="287">
        <f>+MEX!AY376</f>
        <v>0</v>
      </c>
      <c r="AC338" s="287">
        <f>+MEX!AZ376</f>
        <v>0</v>
      </c>
      <c r="AD338" s="287">
        <f>+MEX!BA376</f>
        <v>0</v>
      </c>
    </row>
    <row r="339" spans="2:30" ht="24.75" hidden="1">
      <c r="B339" s="247" t="e">
        <f>+CONCATENATE(#REF!,C339,D339,E339,F339,G339,H339,I339)</f>
        <v>#REF!</v>
      </c>
      <c r="C339" s="284">
        <v>3</v>
      </c>
      <c r="D339" s="284">
        <v>5</v>
      </c>
      <c r="E339" s="325">
        <v>5000</v>
      </c>
      <c r="F339" s="325">
        <v>5100</v>
      </c>
      <c r="G339" s="325">
        <v>515</v>
      </c>
      <c r="H339" s="285">
        <v>3</v>
      </c>
      <c r="I339" s="285">
        <v>5</v>
      </c>
      <c r="J339" s="307" t="s">
        <v>179</v>
      </c>
      <c r="K339" s="287">
        <f>+MEX!N377</f>
        <v>0</v>
      </c>
      <c r="L339" s="287">
        <f>+MEX!O377</f>
        <v>0</v>
      </c>
      <c r="M339" s="287">
        <f>+MEX!P377</f>
        <v>0</v>
      </c>
      <c r="N339" s="308" t="str">
        <f>+MEX!Q377</f>
        <v>Pieza</v>
      </c>
      <c r="O339" s="289">
        <f>+MEX!R377</f>
        <v>0</v>
      </c>
      <c r="P339" s="289">
        <f>+MEX!S377</f>
        <v>0</v>
      </c>
      <c r="Q339" s="287">
        <f>+MEX!AD377</f>
        <v>0</v>
      </c>
      <c r="R339" s="287">
        <f>+MEX!AG377</f>
        <v>0</v>
      </c>
      <c r="S339" s="287">
        <f>+MEX!AJ377</f>
        <v>0</v>
      </c>
      <c r="T339" s="287">
        <f>+MEX!AM377</f>
        <v>0</v>
      </c>
      <c r="U339" s="287">
        <f>+MEX!AP377</f>
        <v>0</v>
      </c>
      <c r="V339" s="287">
        <f>+MEX!AS377</f>
        <v>0</v>
      </c>
      <c r="W339" s="287">
        <f>+MEX!AT377</f>
        <v>0</v>
      </c>
      <c r="X339" s="287">
        <f>+MEX!AU377</f>
        <v>0</v>
      </c>
      <c r="Y339" s="287">
        <f>+MEX!AV377</f>
        <v>0</v>
      </c>
      <c r="Z339" s="287">
        <f>+MEX!AW377</f>
        <v>0</v>
      </c>
      <c r="AA339" s="287">
        <f>+MEX!AX377</f>
        <v>0</v>
      </c>
      <c r="AB339" s="287">
        <f>+MEX!AY377</f>
        <v>0</v>
      </c>
      <c r="AC339" s="287">
        <f>+MEX!AZ377</f>
        <v>0</v>
      </c>
      <c r="AD339" s="287">
        <f>+MEX!BA377</f>
        <v>0</v>
      </c>
    </row>
    <row r="340" spans="2:30" ht="24.75" hidden="1">
      <c r="B340" s="247" t="e">
        <f>+CONCATENATE(#REF!,C340,D340,E340,F340,G340,H340,I340)</f>
        <v>#REF!</v>
      </c>
      <c r="C340" s="284">
        <v>3</v>
      </c>
      <c r="D340" s="284">
        <v>5</v>
      </c>
      <c r="E340" s="325">
        <v>5000</v>
      </c>
      <c r="F340" s="325">
        <v>5100</v>
      </c>
      <c r="G340" s="325">
        <v>515</v>
      </c>
      <c r="H340" s="285">
        <v>4</v>
      </c>
      <c r="I340" s="285">
        <v>5</v>
      </c>
      <c r="J340" s="307" t="s">
        <v>289</v>
      </c>
      <c r="K340" s="287">
        <f>+MEX!N378</f>
        <v>0</v>
      </c>
      <c r="L340" s="287">
        <f>+MEX!O378</f>
        <v>0</v>
      </c>
      <c r="M340" s="287">
        <f>+MEX!P378</f>
        <v>0</v>
      </c>
      <c r="N340" s="308" t="str">
        <f>+MEX!Q378</f>
        <v>Pieza</v>
      </c>
      <c r="O340" s="289">
        <f>+MEX!R378</f>
        <v>0</v>
      </c>
      <c r="P340" s="289">
        <f>+MEX!S378</f>
        <v>0</v>
      </c>
      <c r="Q340" s="287">
        <f>+MEX!AD378</f>
        <v>0</v>
      </c>
      <c r="R340" s="287">
        <f>+MEX!AG378</f>
        <v>0</v>
      </c>
      <c r="S340" s="287">
        <f>+MEX!AJ378</f>
        <v>0</v>
      </c>
      <c r="T340" s="287">
        <f>+MEX!AM378</f>
        <v>0</v>
      </c>
      <c r="U340" s="287">
        <f>+MEX!AP378</f>
        <v>0</v>
      </c>
      <c r="V340" s="287">
        <f>+MEX!AS378</f>
        <v>0</v>
      </c>
      <c r="W340" s="287">
        <f>+MEX!AT378</f>
        <v>0</v>
      </c>
      <c r="X340" s="287">
        <f>+MEX!AU378</f>
        <v>0</v>
      </c>
      <c r="Y340" s="287">
        <f>+MEX!AV378</f>
        <v>0</v>
      </c>
      <c r="Z340" s="287">
        <f>+MEX!AW378</f>
        <v>0</v>
      </c>
      <c r="AA340" s="287">
        <f>+MEX!AX378</f>
        <v>0</v>
      </c>
      <c r="AB340" s="287">
        <f>+MEX!AY378</f>
        <v>0</v>
      </c>
      <c r="AC340" s="287">
        <f>+MEX!AZ378</f>
        <v>0</v>
      </c>
      <c r="AD340" s="287">
        <f>+MEX!BA378</f>
        <v>0</v>
      </c>
    </row>
    <row r="341" spans="2:30" ht="24.75" hidden="1">
      <c r="B341" s="247" t="e">
        <f>+CONCATENATE(#REF!,C341,D341,E341,F341,G341,H341,I341)</f>
        <v>#REF!</v>
      </c>
      <c r="C341" s="284">
        <v>3</v>
      </c>
      <c r="D341" s="284">
        <v>5</v>
      </c>
      <c r="E341" s="325">
        <v>5000</v>
      </c>
      <c r="F341" s="325">
        <v>5100</v>
      </c>
      <c r="G341" s="325">
        <v>515</v>
      </c>
      <c r="H341" s="285">
        <v>5</v>
      </c>
      <c r="I341" s="285">
        <v>5</v>
      </c>
      <c r="J341" s="307" t="s">
        <v>307</v>
      </c>
      <c r="K341" s="287">
        <f>+MEX!N379</f>
        <v>0</v>
      </c>
      <c r="L341" s="287">
        <f>+MEX!O379</f>
        <v>0</v>
      </c>
      <c r="M341" s="287">
        <f>+MEX!P379</f>
        <v>0</v>
      </c>
      <c r="N341" s="308" t="str">
        <f>+MEX!Q379</f>
        <v>Pieza</v>
      </c>
      <c r="O341" s="289">
        <f>+MEX!R379</f>
        <v>0</v>
      </c>
      <c r="P341" s="289">
        <f>+MEX!S379</f>
        <v>0</v>
      </c>
      <c r="Q341" s="287">
        <f>+MEX!AD379</f>
        <v>0</v>
      </c>
      <c r="R341" s="287">
        <f>+MEX!AG379</f>
        <v>0</v>
      </c>
      <c r="S341" s="287">
        <f>+MEX!AJ379</f>
        <v>0</v>
      </c>
      <c r="T341" s="287">
        <f>+MEX!AM379</f>
        <v>0</v>
      </c>
      <c r="U341" s="287">
        <f>+MEX!AP379</f>
        <v>0</v>
      </c>
      <c r="V341" s="287">
        <f>+MEX!AS379</f>
        <v>0</v>
      </c>
      <c r="W341" s="287">
        <f>+MEX!AT379</f>
        <v>0</v>
      </c>
      <c r="X341" s="287">
        <f>+MEX!AU379</f>
        <v>0</v>
      </c>
      <c r="Y341" s="287">
        <f>+MEX!AV379</f>
        <v>0</v>
      </c>
      <c r="Z341" s="287">
        <f>+MEX!AW379</f>
        <v>0</v>
      </c>
      <c r="AA341" s="287">
        <f>+MEX!AX379</f>
        <v>0</v>
      </c>
      <c r="AB341" s="287">
        <f>+MEX!AY379</f>
        <v>0</v>
      </c>
      <c r="AC341" s="287">
        <f>+MEX!AZ379</f>
        <v>0</v>
      </c>
      <c r="AD341" s="287">
        <f>+MEX!BA379</f>
        <v>0</v>
      </c>
    </row>
    <row r="342" spans="2:30" ht="24.75" hidden="1">
      <c r="B342" s="247" t="e">
        <f>+CONCATENATE(#REF!,C342,D342,E342,F342,G342,H342,I342)</f>
        <v>#REF!</v>
      </c>
      <c r="C342" s="284">
        <v>3</v>
      </c>
      <c r="D342" s="284">
        <v>5</v>
      </c>
      <c r="E342" s="325">
        <v>5000</v>
      </c>
      <c r="F342" s="325">
        <v>5100</v>
      </c>
      <c r="G342" s="325">
        <v>515</v>
      </c>
      <c r="H342" s="285">
        <v>6</v>
      </c>
      <c r="I342" s="285">
        <v>5</v>
      </c>
      <c r="J342" s="307" t="s">
        <v>308</v>
      </c>
      <c r="K342" s="287">
        <f>+MEX!N380</f>
        <v>0</v>
      </c>
      <c r="L342" s="287">
        <f>+MEX!O380</f>
        <v>0</v>
      </c>
      <c r="M342" s="287">
        <f>+MEX!P380</f>
        <v>0</v>
      </c>
      <c r="N342" s="308" t="str">
        <f>+MEX!Q380</f>
        <v>Pieza</v>
      </c>
      <c r="O342" s="289">
        <f>+MEX!R380</f>
        <v>0</v>
      </c>
      <c r="P342" s="289">
        <f>+MEX!S380</f>
        <v>0</v>
      </c>
      <c r="Q342" s="287">
        <f>+MEX!AD380</f>
        <v>0</v>
      </c>
      <c r="R342" s="287">
        <f>+MEX!AG380</f>
        <v>0</v>
      </c>
      <c r="S342" s="287">
        <f>+MEX!AJ380</f>
        <v>0</v>
      </c>
      <c r="T342" s="287">
        <f>+MEX!AM380</f>
        <v>0</v>
      </c>
      <c r="U342" s="287">
        <f>+MEX!AP380</f>
        <v>0</v>
      </c>
      <c r="V342" s="287">
        <f>+MEX!AS380</f>
        <v>0</v>
      </c>
      <c r="W342" s="287">
        <f>+MEX!AT380</f>
        <v>0</v>
      </c>
      <c r="X342" s="287">
        <f>+MEX!AU380</f>
        <v>0</v>
      </c>
      <c r="Y342" s="287">
        <f>+MEX!AV380</f>
        <v>0</v>
      </c>
      <c r="Z342" s="287">
        <f>+MEX!AW380</f>
        <v>0</v>
      </c>
      <c r="AA342" s="287">
        <f>+MEX!AX380</f>
        <v>0</v>
      </c>
      <c r="AB342" s="287">
        <f>+MEX!AY380</f>
        <v>0</v>
      </c>
      <c r="AC342" s="287">
        <f>+MEX!AZ380</f>
        <v>0</v>
      </c>
      <c r="AD342" s="287">
        <f>+MEX!BA380</f>
        <v>0</v>
      </c>
    </row>
    <row r="343" spans="2:30" ht="24.75" hidden="1">
      <c r="B343" s="247" t="e">
        <f>+CONCATENATE(#REF!,C343,D343,E343,F343,G343,H343,I343)</f>
        <v>#REF!</v>
      </c>
      <c r="C343" s="284">
        <v>3</v>
      </c>
      <c r="D343" s="284">
        <v>5</v>
      </c>
      <c r="E343" s="325">
        <v>5000</v>
      </c>
      <c r="F343" s="325">
        <v>5100</v>
      </c>
      <c r="G343" s="325">
        <v>515</v>
      </c>
      <c r="H343" s="285">
        <v>7</v>
      </c>
      <c r="I343" s="285">
        <v>5</v>
      </c>
      <c r="J343" s="307" t="s">
        <v>309</v>
      </c>
      <c r="K343" s="287">
        <f>+MEX!N381</f>
        <v>0</v>
      </c>
      <c r="L343" s="287">
        <f>+MEX!O381</f>
        <v>0</v>
      </c>
      <c r="M343" s="287">
        <f>+MEX!P381</f>
        <v>0</v>
      </c>
      <c r="N343" s="308" t="str">
        <f>+MEX!Q381</f>
        <v>Pieza</v>
      </c>
      <c r="O343" s="289">
        <f>+MEX!R381</f>
        <v>0</v>
      </c>
      <c r="P343" s="289">
        <f>+MEX!S381</f>
        <v>0</v>
      </c>
      <c r="Q343" s="287">
        <f>+MEX!AD381</f>
        <v>0</v>
      </c>
      <c r="R343" s="287">
        <f>+MEX!AG381</f>
        <v>0</v>
      </c>
      <c r="S343" s="287">
        <f>+MEX!AJ381</f>
        <v>0</v>
      </c>
      <c r="T343" s="287">
        <f>+MEX!AM381</f>
        <v>0</v>
      </c>
      <c r="U343" s="287">
        <f>+MEX!AP381</f>
        <v>0</v>
      </c>
      <c r="V343" s="287">
        <f>+MEX!AS381</f>
        <v>0</v>
      </c>
      <c r="W343" s="287">
        <f>+MEX!AT381</f>
        <v>0</v>
      </c>
      <c r="X343" s="287">
        <f>+MEX!AU381</f>
        <v>0</v>
      </c>
      <c r="Y343" s="287">
        <f>+MEX!AV381</f>
        <v>0</v>
      </c>
      <c r="Z343" s="287">
        <f>+MEX!AW381</f>
        <v>0</v>
      </c>
      <c r="AA343" s="287">
        <f>+MEX!AX381</f>
        <v>0</v>
      </c>
      <c r="AB343" s="287">
        <f>+MEX!AY381</f>
        <v>0</v>
      </c>
      <c r="AC343" s="287">
        <f>+MEX!AZ381</f>
        <v>0</v>
      </c>
      <c r="AD343" s="287">
        <f>+MEX!BA381</f>
        <v>0</v>
      </c>
    </row>
    <row r="344" spans="2:30" ht="24.75" hidden="1">
      <c r="B344" s="247" t="e">
        <f>+CONCATENATE(#REF!,C344,D344,E344,F344,G344,H344,I344)</f>
        <v>#REF!</v>
      </c>
      <c r="C344" s="284">
        <v>3</v>
      </c>
      <c r="D344" s="284">
        <v>5</v>
      </c>
      <c r="E344" s="325">
        <v>5000</v>
      </c>
      <c r="F344" s="325">
        <v>5100</v>
      </c>
      <c r="G344" s="325">
        <v>515</v>
      </c>
      <c r="H344" s="285">
        <v>8</v>
      </c>
      <c r="I344" s="285">
        <v>5</v>
      </c>
      <c r="J344" s="307" t="s">
        <v>187</v>
      </c>
      <c r="K344" s="287">
        <f>+MEX!N382</f>
        <v>0</v>
      </c>
      <c r="L344" s="287">
        <f>+MEX!O382</f>
        <v>0</v>
      </c>
      <c r="M344" s="287">
        <f>+MEX!P382</f>
        <v>0</v>
      </c>
      <c r="N344" s="308" t="str">
        <f>+MEX!Q382</f>
        <v>Pieza</v>
      </c>
      <c r="O344" s="289">
        <f>+MEX!R382</f>
        <v>0</v>
      </c>
      <c r="P344" s="289">
        <f>+MEX!S382</f>
        <v>0</v>
      </c>
      <c r="Q344" s="287">
        <f>+MEX!AD382</f>
        <v>0</v>
      </c>
      <c r="R344" s="287">
        <f>+MEX!AG382</f>
        <v>0</v>
      </c>
      <c r="S344" s="287">
        <f>+MEX!AJ382</f>
        <v>0</v>
      </c>
      <c r="T344" s="287">
        <f>+MEX!AM382</f>
        <v>0</v>
      </c>
      <c r="U344" s="287">
        <f>+MEX!AP382</f>
        <v>0</v>
      </c>
      <c r="V344" s="287">
        <f>+MEX!AS382</f>
        <v>0</v>
      </c>
      <c r="W344" s="287">
        <f>+MEX!AT382</f>
        <v>0</v>
      </c>
      <c r="X344" s="287">
        <f>+MEX!AU382</f>
        <v>0</v>
      </c>
      <c r="Y344" s="287">
        <f>+MEX!AV382</f>
        <v>0</v>
      </c>
      <c r="Z344" s="287">
        <f>+MEX!AW382</f>
        <v>0</v>
      </c>
      <c r="AA344" s="287">
        <f>+MEX!AX382</f>
        <v>0</v>
      </c>
      <c r="AB344" s="287">
        <f>+MEX!AY382</f>
        <v>0</v>
      </c>
      <c r="AC344" s="287">
        <f>+MEX!AZ382</f>
        <v>0</v>
      </c>
      <c r="AD344" s="287">
        <f>+MEX!BA382</f>
        <v>0</v>
      </c>
    </row>
    <row r="345" spans="2:30" ht="24.75" hidden="1">
      <c r="B345" s="247" t="e">
        <f>+CONCATENATE(#REF!,C345,D345,E345,F345,G345,H345,I345)</f>
        <v>#REF!</v>
      </c>
      <c r="C345" s="284">
        <v>3</v>
      </c>
      <c r="D345" s="284">
        <v>5</v>
      </c>
      <c r="E345" s="325">
        <v>5000</v>
      </c>
      <c r="F345" s="325">
        <v>5100</v>
      </c>
      <c r="G345" s="325">
        <v>515</v>
      </c>
      <c r="H345" s="285">
        <v>9</v>
      </c>
      <c r="I345" s="285">
        <v>5</v>
      </c>
      <c r="J345" s="307" t="s">
        <v>257</v>
      </c>
      <c r="K345" s="287">
        <f>+MEX!N383</f>
        <v>0</v>
      </c>
      <c r="L345" s="287">
        <f>+MEX!O383</f>
        <v>0</v>
      </c>
      <c r="M345" s="287">
        <f>+MEX!P383</f>
        <v>0</v>
      </c>
      <c r="N345" s="308" t="str">
        <f>+MEX!Q383</f>
        <v>Pieza</v>
      </c>
      <c r="O345" s="289">
        <f>+MEX!R383</f>
        <v>0</v>
      </c>
      <c r="P345" s="289">
        <f>+MEX!S383</f>
        <v>0</v>
      </c>
      <c r="Q345" s="287">
        <f>+MEX!AD383</f>
        <v>0</v>
      </c>
      <c r="R345" s="287">
        <f>+MEX!AG383</f>
        <v>0</v>
      </c>
      <c r="S345" s="287">
        <f>+MEX!AJ383</f>
        <v>0</v>
      </c>
      <c r="T345" s="287">
        <f>+MEX!AM383</f>
        <v>0</v>
      </c>
      <c r="U345" s="287">
        <f>+MEX!AP383</f>
        <v>0</v>
      </c>
      <c r="V345" s="287">
        <f>+MEX!AS383</f>
        <v>0</v>
      </c>
      <c r="W345" s="287">
        <f>+MEX!AT383</f>
        <v>0</v>
      </c>
      <c r="X345" s="287">
        <f>+MEX!AU383</f>
        <v>0</v>
      </c>
      <c r="Y345" s="287">
        <f>+MEX!AV383</f>
        <v>0</v>
      </c>
      <c r="Z345" s="287">
        <f>+MEX!AW383</f>
        <v>0</v>
      </c>
      <c r="AA345" s="287">
        <f>+MEX!AX383</f>
        <v>0</v>
      </c>
      <c r="AB345" s="287">
        <f>+MEX!AY383</f>
        <v>0</v>
      </c>
      <c r="AC345" s="287">
        <f>+MEX!AZ383</f>
        <v>0</v>
      </c>
      <c r="AD345" s="287">
        <f>+MEX!BA383</f>
        <v>0</v>
      </c>
    </row>
    <row r="346" spans="2:30" ht="24.75" hidden="1">
      <c r="B346" s="247" t="e">
        <f>+CONCATENATE(#REF!,C346,D346,E346,F346,G346,H346,I346)</f>
        <v>#REF!</v>
      </c>
      <c r="C346" s="284">
        <v>3</v>
      </c>
      <c r="D346" s="284">
        <v>5</v>
      </c>
      <c r="E346" s="325">
        <v>5000</v>
      </c>
      <c r="F346" s="325">
        <v>5100</v>
      </c>
      <c r="G346" s="325">
        <v>515</v>
      </c>
      <c r="H346" s="285">
        <v>10</v>
      </c>
      <c r="I346" s="285">
        <v>5</v>
      </c>
      <c r="J346" s="307" t="s">
        <v>192</v>
      </c>
      <c r="K346" s="287">
        <f>+MEX!N384</f>
        <v>0</v>
      </c>
      <c r="L346" s="287">
        <f>+MEX!O384</f>
        <v>0</v>
      </c>
      <c r="M346" s="287">
        <f>+MEX!P384</f>
        <v>0</v>
      </c>
      <c r="N346" s="308" t="str">
        <f>+MEX!Q384</f>
        <v>Pieza</v>
      </c>
      <c r="O346" s="289">
        <f>+MEX!R384</f>
        <v>0</v>
      </c>
      <c r="P346" s="289">
        <f>+MEX!S384</f>
        <v>0</v>
      </c>
      <c r="Q346" s="287">
        <f>+MEX!AD384</f>
        <v>0</v>
      </c>
      <c r="R346" s="287">
        <f>+MEX!AG384</f>
        <v>0</v>
      </c>
      <c r="S346" s="287">
        <f>+MEX!AJ384</f>
        <v>0</v>
      </c>
      <c r="T346" s="287">
        <f>+MEX!AM384</f>
        <v>0</v>
      </c>
      <c r="U346" s="287">
        <f>+MEX!AP384</f>
        <v>0</v>
      </c>
      <c r="V346" s="287">
        <f>+MEX!AS384</f>
        <v>0</v>
      </c>
      <c r="W346" s="287">
        <f>+MEX!AT384</f>
        <v>0</v>
      </c>
      <c r="X346" s="287">
        <f>+MEX!AU384</f>
        <v>0</v>
      </c>
      <c r="Y346" s="287">
        <f>+MEX!AV384</f>
        <v>0</v>
      </c>
      <c r="Z346" s="287">
        <f>+MEX!AW384</f>
        <v>0</v>
      </c>
      <c r="AA346" s="287">
        <f>+MEX!AX384</f>
        <v>0</v>
      </c>
      <c r="AB346" s="287">
        <f>+MEX!AY384</f>
        <v>0</v>
      </c>
      <c r="AC346" s="287">
        <f>+MEX!AZ384</f>
        <v>0</v>
      </c>
      <c r="AD346" s="287">
        <f>+MEX!BA384</f>
        <v>0</v>
      </c>
    </row>
    <row r="347" spans="2:30" ht="24.75" hidden="1">
      <c r="B347" s="247" t="e">
        <f>+CONCATENATE(#REF!,C347,D347,E347,F347,G347,H347,I347)</f>
        <v>#REF!</v>
      </c>
      <c r="C347" s="284">
        <v>3</v>
      </c>
      <c r="D347" s="284">
        <v>5</v>
      </c>
      <c r="E347" s="325">
        <v>5000</v>
      </c>
      <c r="F347" s="325">
        <v>5100</v>
      </c>
      <c r="G347" s="325">
        <v>515</v>
      </c>
      <c r="H347" s="285">
        <v>11</v>
      </c>
      <c r="I347" s="285">
        <v>5</v>
      </c>
      <c r="J347" s="307" t="s">
        <v>310</v>
      </c>
      <c r="K347" s="287">
        <f>+MEX!N385</f>
        <v>0</v>
      </c>
      <c r="L347" s="287">
        <f>+MEX!O385</f>
        <v>0</v>
      </c>
      <c r="M347" s="287">
        <f>+MEX!P385</f>
        <v>0</v>
      </c>
      <c r="N347" s="308" t="str">
        <f>+MEX!Q385</f>
        <v>Pieza</v>
      </c>
      <c r="O347" s="289">
        <f>+MEX!R385</f>
        <v>0</v>
      </c>
      <c r="P347" s="289">
        <f>+MEX!S385</f>
        <v>0</v>
      </c>
      <c r="Q347" s="287">
        <f>+MEX!AD385</f>
        <v>0</v>
      </c>
      <c r="R347" s="287">
        <f>+MEX!AG385</f>
        <v>0</v>
      </c>
      <c r="S347" s="287">
        <f>+MEX!AJ385</f>
        <v>0</v>
      </c>
      <c r="T347" s="287">
        <f>+MEX!AM385</f>
        <v>0</v>
      </c>
      <c r="U347" s="287">
        <f>+MEX!AP385</f>
        <v>0</v>
      </c>
      <c r="V347" s="287">
        <f>+MEX!AS385</f>
        <v>0</v>
      </c>
      <c r="W347" s="287">
        <f>+MEX!AT385</f>
        <v>0</v>
      </c>
      <c r="X347" s="287">
        <f>+MEX!AU385</f>
        <v>0</v>
      </c>
      <c r="Y347" s="287">
        <f>+MEX!AV385</f>
        <v>0</v>
      </c>
      <c r="Z347" s="287">
        <f>+MEX!AW385</f>
        <v>0</v>
      </c>
      <c r="AA347" s="287">
        <f>+MEX!AX385</f>
        <v>0</v>
      </c>
      <c r="AB347" s="287">
        <f>+MEX!AY385</f>
        <v>0</v>
      </c>
      <c r="AC347" s="287">
        <f>+MEX!AZ385</f>
        <v>0</v>
      </c>
      <c r="AD347" s="287">
        <f>+MEX!BA385</f>
        <v>0</v>
      </c>
    </row>
    <row r="348" spans="2:30" ht="46.5" hidden="1">
      <c r="B348" s="247" t="e">
        <f>+CONCATENATE(#REF!,C348,D348,E348,F348,G348,H348,I348)</f>
        <v>#REF!</v>
      </c>
      <c r="C348" s="284">
        <v>3</v>
      </c>
      <c r="D348" s="284">
        <v>5</v>
      </c>
      <c r="E348" s="325">
        <v>5000</v>
      </c>
      <c r="F348" s="325">
        <v>5100</v>
      </c>
      <c r="G348" s="325">
        <v>515</v>
      </c>
      <c r="H348" s="285">
        <v>12</v>
      </c>
      <c r="I348" s="285">
        <v>5</v>
      </c>
      <c r="J348" s="307" t="s">
        <v>311</v>
      </c>
      <c r="K348" s="287">
        <f>+MEX!N386</f>
        <v>0</v>
      </c>
      <c r="L348" s="287">
        <f>+MEX!O386</f>
        <v>0</v>
      </c>
      <c r="M348" s="287">
        <f>+MEX!P386</f>
        <v>0</v>
      </c>
      <c r="N348" s="308" t="str">
        <f>+MEX!Q386</f>
        <v>Pieza</v>
      </c>
      <c r="O348" s="289">
        <f>+MEX!R386</f>
        <v>0</v>
      </c>
      <c r="P348" s="289">
        <f>+MEX!S386</f>
        <v>0</v>
      </c>
      <c r="Q348" s="287">
        <f>+MEX!AD386</f>
        <v>0</v>
      </c>
      <c r="R348" s="287">
        <f>+MEX!AG386</f>
        <v>0</v>
      </c>
      <c r="S348" s="287">
        <f>+MEX!AJ386</f>
        <v>0</v>
      </c>
      <c r="T348" s="287">
        <f>+MEX!AM386</f>
        <v>0</v>
      </c>
      <c r="U348" s="287">
        <f>+MEX!AP386</f>
        <v>0</v>
      </c>
      <c r="V348" s="287">
        <f>+MEX!AS386</f>
        <v>0</v>
      </c>
      <c r="W348" s="287">
        <f>+MEX!AT386</f>
        <v>0</v>
      </c>
      <c r="X348" s="287">
        <f>+MEX!AU386</f>
        <v>0</v>
      </c>
      <c r="Y348" s="287">
        <f>+MEX!AV386</f>
        <v>0</v>
      </c>
      <c r="Z348" s="287">
        <f>+MEX!AW386</f>
        <v>0</v>
      </c>
      <c r="AA348" s="287">
        <f>+MEX!AX386</f>
        <v>0</v>
      </c>
      <c r="AB348" s="287">
        <f>+MEX!AY386</f>
        <v>0</v>
      </c>
      <c r="AC348" s="287">
        <f>+MEX!AZ386</f>
        <v>0</v>
      </c>
      <c r="AD348" s="287">
        <f>+MEX!BA386</f>
        <v>0</v>
      </c>
    </row>
    <row r="349" spans="2:30" ht="46.5" hidden="1">
      <c r="B349" s="247" t="e">
        <f>+CONCATENATE(#REF!,C349,D349,E349,F349,G349,H349,I349)</f>
        <v>#REF!</v>
      </c>
      <c r="C349" s="284">
        <v>3</v>
      </c>
      <c r="D349" s="284">
        <v>5</v>
      </c>
      <c r="E349" s="325">
        <v>5000</v>
      </c>
      <c r="F349" s="325">
        <v>5100</v>
      </c>
      <c r="G349" s="325">
        <v>515</v>
      </c>
      <c r="H349" s="285">
        <v>13</v>
      </c>
      <c r="I349" s="285">
        <v>5</v>
      </c>
      <c r="J349" s="307" t="s">
        <v>312</v>
      </c>
      <c r="K349" s="287">
        <f>+MEX!N387</f>
        <v>0</v>
      </c>
      <c r="L349" s="287">
        <f>+MEX!O387</f>
        <v>0</v>
      </c>
      <c r="M349" s="287">
        <f>+MEX!P387</f>
        <v>0</v>
      </c>
      <c r="N349" s="308" t="str">
        <f>+MEX!Q387</f>
        <v>Pieza</v>
      </c>
      <c r="O349" s="289">
        <f>+MEX!R387</f>
        <v>0</v>
      </c>
      <c r="P349" s="289">
        <f>+MEX!S387</f>
        <v>0</v>
      </c>
      <c r="Q349" s="287">
        <f>+MEX!AD387</f>
        <v>0</v>
      </c>
      <c r="R349" s="287">
        <f>+MEX!AG387</f>
        <v>0</v>
      </c>
      <c r="S349" s="287">
        <f>+MEX!AJ387</f>
        <v>0</v>
      </c>
      <c r="T349" s="287">
        <f>+MEX!AM387</f>
        <v>0</v>
      </c>
      <c r="U349" s="287">
        <f>+MEX!AP387</f>
        <v>0</v>
      </c>
      <c r="V349" s="287">
        <f>+MEX!AS387</f>
        <v>0</v>
      </c>
      <c r="W349" s="287">
        <f>+MEX!AT387</f>
        <v>0</v>
      </c>
      <c r="X349" s="287">
        <f>+MEX!AU387</f>
        <v>0</v>
      </c>
      <c r="Y349" s="287">
        <f>+MEX!AV387</f>
        <v>0</v>
      </c>
      <c r="Z349" s="287">
        <f>+MEX!AW387</f>
        <v>0</v>
      </c>
      <c r="AA349" s="287">
        <f>+MEX!AX387</f>
        <v>0</v>
      </c>
      <c r="AB349" s="287">
        <f>+MEX!AY387</f>
        <v>0</v>
      </c>
      <c r="AC349" s="287">
        <f>+MEX!AZ387</f>
        <v>0</v>
      </c>
      <c r="AD349" s="287">
        <f>+MEX!BA387</f>
        <v>0</v>
      </c>
    </row>
    <row r="350" spans="2:30" ht="46.5" hidden="1">
      <c r="B350" s="247" t="e">
        <f>+CONCATENATE(#REF!,C350,D350,E350,F350,G350,H350,I350)</f>
        <v>#REF!</v>
      </c>
      <c r="C350" s="284">
        <v>3</v>
      </c>
      <c r="D350" s="284">
        <v>5</v>
      </c>
      <c r="E350" s="325">
        <v>5000</v>
      </c>
      <c r="F350" s="325">
        <v>5100</v>
      </c>
      <c r="G350" s="325">
        <v>515</v>
      </c>
      <c r="H350" s="285">
        <v>14</v>
      </c>
      <c r="I350" s="285">
        <v>5</v>
      </c>
      <c r="J350" s="307" t="s">
        <v>313</v>
      </c>
      <c r="K350" s="287">
        <f>+MEX!N388</f>
        <v>0</v>
      </c>
      <c r="L350" s="287">
        <f>+MEX!O388</f>
        <v>0</v>
      </c>
      <c r="M350" s="287">
        <f>+MEX!P388</f>
        <v>0</v>
      </c>
      <c r="N350" s="308" t="str">
        <f>+MEX!Q388</f>
        <v>Pieza</v>
      </c>
      <c r="O350" s="289">
        <f>+MEX!R388</f>
        <v>0</v>
      </c>
      <c r="P350" s="289">
        <f>+MEX!S388</f>
        <v>0</v>
      </c>
      <c r="Q350" s="287">
        <f>+MEX!AD388</f>
        <v>0</v>
      </c>
      <c r="R350" s="287">
        <f>+MEX!AG388</f>
        <v>0</v>
      </c>
      <c r="S350" s="287">
        <f>+MEX!AJ388</f>
        <v>0</v>
      </c>
      <c r="T350" s="287">
        <f>+MEX!AM388</f>
        <v>0</v>
      </c>
      <c r="U350" s="287">
        <f>+MEX!AP388</f>
        <v>0</v>
      </c>
      <c r="V350" s="287">
        <f>+MEX!AS388</f>
        <v>0</v>
      </c>
      <c r="W350" s="287">
        <f>+MEX!AT388</f>
        <v>0</v>
      </c>
      <c r="X350" s="287">
        <f>+MEX!AU388</f>
        <v>0</v>
      </c>
      <c r="Y350" s="287">
        <f>+MEX!AV388</f>
        <v>0</v>
      </c>
      <c r="Z350" s="287">
        <f>+MEX!AW388</f>
        <v>0</v>
      </c>
      <c r="AA350" s="287">
        <f>+MEX!AX388</f>
        <v>0</v>
      </c>
      <c r="AB350" s="287">
        <f>+MEX!AY388</f>
        <v>0</v>
      </c>
      <c r="AC350" s="287">
        <f>+MEX!AZ388</f>
        <v>0</v>
      </c>
      <c r="AD350" s="287">
        <f>+MEX!BA388</f>
        <v>0</v>
      </c>
    </row>
    <row r="351" spans="2:30" ht="46.5" hidden="1">
      <c r="B351" s="247" t="e">
        <f>+CONCATENATE(#REF!,C351,D351,E351,F351,G351,H351,I351)</f>
        <v>#REF!</v>
      </c>
      <c r="C351" s="284">
        <v>3</v>
      </c>
      <c r="D351" s="284">
        <v>5</v>
      </c>
      <c r="E351" s="325">
        <v>5000</v>
      </c>
      <c r="F351" s="325">
        <v>5100</v>
      </c>
      <c r="G351" s="325">
        <v>515</v>
      </c>
      <c r="H351" s="285">
        <v>15</v>
      </c>
      <c r="I351" s="285">
        <v>5</v>
      </c>
      <c r="J351" s="307" t="s">
        <v>314</v>
      </c>
      <c r="K351" s="287">
        <f>+MEX!N389</f>
        <v>0</v>
      </c>
      <c r="L351" s="287">
        <f>+MEX!O389</f>
        <v>0</v>
      </c>
      <c r="M351" s="287">
        <f>+MEX!P389</f>
        <v>0</v>
      </c>
      <c r="N351" s="308" t="str">
        <f>+MEX!Q389</f>
        <v>Pieza</v>
      </c>
      <c r="O351" s="289">
        <f>+MEX!R389</f>
        <v>0</v>
      </c>
      <c r="P351" s="289">
        <f>+MEX!S389</f>
        <v>0</v>
      </c>
      <c r="Q351" s="287">
        <f>+MEX!AD389</f>
        <v>0</v>
      </c>
      <c r="R351" s="287">
        <f>+MEX!AG389</f>
        <v>0</v>
      </c>
      <c r="S351" s="287">
        <f>+MEX!AJ389</f>
        <v>0</v>
      </c>
      <c r="T351" s="287">
        <f>+MEX!AM389</f>
        <v>0</v>
      </c>
      <c r="U351" s="287">
        <f>+MEX!AP389</f>
        <v>0</v>
      </c>
      <c r="V351" s="287">
        <f>+MEX!AS389</f>
        <v>0</v>
      </c>
      <c r="W351" s="287">
        <f>+MEX!AT389</f>
        <v>0</v>
      </c>
      <c r="X351" s="287">
        <f>+MEX!AU389</f>
        <v>0</v>
      </c>
      <c r="Y351" s="287">
        <f>+MEX!AV389</f>
        <v>0</v>
      </c>
      <c r="Z351" s="287">
        <f>+MEX!AW389</f>
        <v>0</v>
      </c>
      <c r="AA351" s="287">
        <f>+MEX!AX389</f>
        <v>0</v>
      </c>
      <c r="AB351" s="287">
        <f>+MEX!AY389</f>
        <v>0</v>
      </c>
      <c r="AC351" s="287">
        <f>+MEX!AZ389</f>
        <v>0</v>
      </c>
      <c r="AD351" s="287">
        <f>+MEX!BA389</f>
        <v>0</v>
      </c>
    </row>
    <row r="352" spans="2:30" ht="24.75" hidden="1">
      <c r="B352" s="247" t="e">
        <f>+CONCATENATE(#REF!,C352,D352,E352,F352,G352,H352,I352)</f>
        <v>#REF!</v>
      </c>
      <c r="C352" s="284">
        <v>3</v>
      </c>
      <c r="D352" s="284">
        <v>5</v>
      </c>
      <c r="E352" s="325">
        <v>5000</v>
      </c>
      <c r="F352" s="325">
        <v>5100</v>
      </c>
      <c r="G352" s="325">
        <v>515</v>
      </c>
      <c r="H352" s="285">
        <v>16</v>
      </c>
      <c r="I352" s="285">
        <v>5</v>
      </c>
      <c r="J352" s="307" t="s">
        <v>315</v>
      </c>
      <c r="K352" s="287">
        <f>+MEX!N390</f>
        <v>0</v>
      </c>
      <c r="L352" s="287">
        <f>+MEX!O390</f>
        <v>0</v>
      </c>
      <c r="M352" s="287">
        <f>+MEX!P390</f>
        <v>0</v>
      </c>
      <c r="N352" s="308" t="str">
        <f>+MEX!Q390</f>
        <v>Pieza</v>
      </c>
      <c r="O352" s="289">
        <f>+MEX!R390</f>
        <v>0</v>
      </c>
      <c r="P352" s="289">
        <f>+MEX!S390</f>
        <v>0</v>
      </c>
      <c r="Q352" s="287">
        <f>+MEX!AD390</f>
        <v>0</v>
      </c>
      <c r="R352" s="287">
        <f>+MEX!AG390</f>
        <v>0</v>
      </c>
      <c r="S352" s="287">
        <f>+MEX!AJ390</f>
        <v>0</v>
      </c>
      <c r="T352" s="287">
        <f>+MEX!AM390</f>
        <v>0</v>
      </c>
      <c r="U352" s="287">
        <f>+MEX!AP390</f>
        <v>0</v>
      </c>
      <c r="V352" s="287">
        <f>+MEX!AS390</f>
        <v>0</v>
      </c>
      <c r="W352" s="287">
        <f>+MEX!AT390</f>
        <v>0</v>
      </c>
      <c r="X352" s="287">
        <f>+MEX!AU390</f>
        <v>0</v>
      </c>
      <c r="Y352" s="287">
        <f>+MEX!AV390</f>
        <v>0</v>
      </c>
      <c r="Z352" s="287">
        <f>+MEX!AW390</f>
        <v>0</v>
      </c>
      <c r="AA352" s="287">
        <f>+MEX!AX390</f>
        <v>0</v>
      </c>
      <c r="AB352" s="287">
        <f>+MEX!AY390</f>
        <v>0</v>
      </c>
      <c r="AC352" s="287">
        <f>+MEX!AZ390</f>
        <v>0</v>
      </c>
      <c r="AD352" s="287">
        <f>+MEX!BA390</f>
        <v>0</v>
      </c>
    </row>
    <row r="353" spans="2:30" ht="24.75" hidden="1">
      <c r="B353" s="247" t="e">
        <f>+CONCATENATE(#REF!,C353,D353,E353,F353,G353,H353,I353)</f>
        <v>#REF!</v>
      </c>
      <c r="C353" s="278">
        <v>3</v>
      </c>
      <c r="D353" s="278">
        <v>5</v>
      </c>
      <c r="E353" s="278">
        <v>5000</v>
      </c>
      <c r="F353" s="278">
        <v>5100</v>
      </c>
      <c r="G353" s="278">
        <v>519</v>
      </c>
      <c r="H353" s="278"/>
      <c r="I353" s="278">
        <v>5</v>
      </c>
      <c r="J353" s="280" t="s">
        <v>193</v>
      </c>
      <c r="K353" s="281">
        <f>+MEX!N391</f>
        <v>0</v>
      </c>
      <c r="L353" s="281">
        <f>+MEX!O391</f>
        <v>0</v>
      </c>
      <c r="M353" s="281">
        <f>+MEX!P391</f>
        <v>0</v>
      </c>
      <c r="N353" s="331"/>
      <c r="O353" s="332"/>
      <c r="P353" s="332"/>
      <c r="Q353" s="281">
        <f>+MEX!AD391</f>
        <v>0</v>
      </c>
      <c r="R353" s="281">
        <f>+MEX!AG391</f>
        <v>0</v>
      </c>
      <c r="S353" s="281">
        <f>+MEX!AJ391</f>
        <v>0</v>
      </c>
      <c r="T353" s="281">
        <f>+MEX!AM391</f>
        <v>0</v>
      </c>
      <c r="U353" s="281">
        <f>+MEX!AP391</f>
        <v>0</v>
      </c>
      <c r="V353" s="281">
        <f>+MEX!AS391</f>
        <v>0</v>
      </c>
      <c r="W353" s="281"/>
      <c r="X353" s="281"/>
      <c r="Y353" s="281"/>
      <c r="Z353" s="281"/>
      <c r="AA353" s="281"/>
      <c r="AB353" s="281"/>
      <c r="AC353" s="281"/>
      <c r="AD353" s="281"/>
    </row>
    <row r="354" spans="2:30" ht="24.75" hidden="1">
      <c r="B354" s="247" t="e">
        <f>+CONCATENATE(#REF!,C354,D354,E354,F354,G354,H354,I354)</f>
        <v>#REF!</v>
      </c>
      <c r="C354" s="284">
        <v>3</v>
      </c>
      <c r="D354" s="284">
        <v>5</v>
      </c>
      <c r="E354" s="325">
        <v>5000</v>
      </c>
      <c r="F354" s="325">
        <v>5100</v>
      </c>
      <c r="G354" s="325">
        <v>519</v>
      </c>
      <c r="H354" s="285">
        <v>1</v>
      </c>
      <c r="I354" s="285">
        <v>5</v>
      </c>
      <c r="J354" s="307" t="s">
        <v>194</v>
      </c>
      <c r="K354" s="287">
        <f>+MEX!N392</f>
        <v>0</v>
      </c>
      <c r="L354" s="287">
        <f>+MEX!O392</f>
        <v>0</v>
      </c>
      <c r="M354" s="287">
        <f>+MEX!P392</f>
        <v>0</v>
      </c>
      <c r="N354" s="308" t="str">
        <f>+MEX!Q392</f>
        <v>Pieza</v>
      </c>
      <c r="O354" s="289">
        <f>+MEX!R392</f>
        <v>0</v>
      </c>
      <c r="P354" s="289">
        <f>+MEX!S392</f>
        <v>0</v>
      </c>
      <c r="Q354" s="287">
        <f>+MEX!AD392</f>
        <v>0</v>
      </c>
      <c r="R354" s="287">
        <f>+MEX!AG392</f>
        <v>0</v>
      </c>
      <c r="S354" s="287">
        <f>+MEX!AJ392</f>
        <v>0</v>
      </c>
      <c r="T354" s="287">
        <f>+MEX!AM392</f>
        <v>0</v>
      </c>
      <c r="U354" s="287">
        <f>+MEX!AP392</f>
        <v>0</v>
      </c>
      <c r="V354" s="287">
        <f>+MEX!AS392</f>
        <v>0</v>
      </c>
      <c r="W354" s="287">
        <f>+MEX!AT392</f>
        <v>0</v>
      </c>
      <c r="X354" s="287">
        <f>+MEX!AU392</f>
        <v>0</v>
      </c>
      <c r="Y354" s="287">
        <f>+MEX!AV392</f>
        <v>0</v>
      </c>
      <c r="Z354" s="287">
        <f>+MEX!AW392</f>
        <v>0</v>
      </c>
      <c r="AA354" s="287">
        <f>+MEX!AX392</f>
        <v>0</v>
      </c>
      <c r="AB354" s="287">
        <f>+MEX!AY392</f>
        <v>0</v>
      </c>
      <c r="AC354" s="287">
        <f>+MEX!AZ392</f>
        <v>0</v>
      </c>
      <c r="AD354" s="287">
        <f>+MEX!BA392</f>
        <v>0</v>
      </c>
    </row>
    <row r="355" spans="2:30" ht="24.75" hidden="1">
      <c r="B355" s="247" t="e">
        <f>+CONCATENATE(#REF!,C355,D355,E355,F355,G355,H355,I355)</f>
        <v>#REF!</v>
      </c>
      <c r="C355" s="284">
        <v>3</v>
      </c>
      <c r="D355" s="284">
        <v>5</v>
      </c>
      <c r="E355" s="325">
        <v>5000</v>
      </c>
      <c r="F355" s="325">
        <v>5100</v>
      </c>
      <c r="G355" s="325">
        <v>519</v>
      </c>
      <c r="H355" s="285">
        <v>2</v>
      </c>
      <c r="I355" s="285">
        <v>5</v>
      </c>
      <c r="J355" s="307" t="s">
        <v>316</v>
      </c>
      <c r="K355" s="287">
        <f>+MEX!N393</f>
        <v>0</v>
      </c>
      <c r="L355" s="287">
        <f>+MEX!O393</f>
        <v>0</v>
      </c>
      <c r="M355" s="287">
        <f>+MEX!P393</f>
        <v>0</v>
      </c>
      <c r="N355" s="308" t="str">
        <f>+MEX!Q393</f>
        <v>Pieza</v>
      </c>
      <c r="O355" s="289">
        <f>+MEX!R393</f>
        <v>0</v>
      </c>
      <c r="P355" s="289">
        <f>+MEX!S393</f>
        <v>0</v>
      </c>
      <c r="Q355" s="287">
        <f>+MEX!AD393</f>
        <v>0</v>
      </c>
      <c r="R355" s="287">
        <f>+MEX!AG393</f>
        <v>0</v>
      </c>
      <c r="S355" s="287">
        <f>+MEX!AJ393</f>
        <v>0</v>
      </c>
      <c r="T355" s="287">
        <f>+MEX!AM393</f>
        <v>0</v>
      </c>
      <c r="U355" s="287">
        <f>+MEX!AP393</f>
        <v>0</v>
      </c>
      <c r="V355" s="287">
        <f>+MEX!AS393</f>
        <v>0</v>
      </c>
      <c r="W355" s="287">
        <f>+MEX!AT393</f>
        <v>0</v>
      </c>
      <c r="X355" s="287">
        <f>+MEX!AU393</f>
        <v>0</v>
      </c>
      <c r="Y355" s="287">
        <f>+MEX!AV393</f>
        <v>0</v>
      </c>
      <c r="Z355" s="287">
        <f>+MEX!AW393</f>
        <v>0</v>
      </c>
      <c r="AA355" s="287">
        <f>+MEX!AX393</f>
        <v>0</v>
      </c>
      <c r="AB355" s="287">
        <f>+MEX!AY393</f>
        <v>0</v>
      </c>
      <c r="AC355" s="287">
        <f>+MEX!AZ393</f>
        <v>0</v>
      </c>
      <c r="AD355" s="287">
        <f>+MEX!BA393</f>
        <v>0</v>
      </c>
    </row>
    <row r="356" spans="2:30" ht="24.75" hidden="1">
      <c r="B356" s="247" t="e">
        <f>+CONCATENATE(#REF!,C356,D356,E356,F356,G356,H356,I356)</f>
        <v>#REF!</v>
      </c>
      <c r="C356" s="272">
        <v>3</v>
      </c>
      <c r="D356" s="272">
        <v>5</v>
      </c>
      <c r="E356" s="272">
        <v>5000</v>
      </c>
      <c r="F356" s="272">
        <v>5200</v>
      </c>
      <c r="G356" s="272"/>
      <c r="H356" s="272"/>
      <c r="I356" s="272">
        <v>5</v>
      </c>
      <c r="J356" s="274" t="s">
        <v>134</v>
      </c>
      <c r="K356" s="275">
        <f>+MEX!N394</f>
        <v>0</v>
      </c>
      <c r="L356" s="275">
        <f>+MEX!O394</f>
        <v>0</v>
      </c>
      <c r="M356" s="275">
        <f>+MEX!P394</f>
        <v>0</v>
      </c>
      <c r="N356" s="329"/>
      <c r="O356" s="330"/>
      <c r="P356" s="330"/>
      <c r="Q356" s="275">
        <f>+MEX!AD394</f>
        <v>0</v>
      </c>
      <c r="R356" s="275">
        <f>+MEX!AG394</f>
        <v>0</v>
      </c>
      <c r="S356" s="275">
        <f>+MEX!AJ394</f>
        <v>0</v>
      </c>
      <c r="T356" s="275">
        <f>+MEX!AM394</f>
        <v>0</v>
      </c>
      <c r="U356" s="275">
        <f>+MEX!AP394</f>
        <v>0</v>
      </c>
      <c r="V356" s="275">
        <f>+MEX!AS394</f>
        <v>0</v>
      </c>
      <c r="W356" s="275"/>
      <c r="X356" s="275"/>
      <c r="Y356" s="275"/>
      <c r="Z356" s="275"/>
      <c r="AA356" s="275"/>
      <c r="AB356" s="275"/>
      <c r="AC356" s="275"/>
      <c r="AD356" s="275"/>
    </row>
    <row r="357" spans="2:30" ht="24.75" hidden="1">
      <c r="B357" s="247" t="e">
        <f>+CONCATENATE(#REF!,C357,D357,E357,F357,G357,H357,I357)</f>
        <v>#REF!</v>
      </c>
      <c r="C357" s="278">
        <v>3</v>
      </c>
      <c r="D357" s="278">
        <v>5</v>
      </c>
      <c r="E357" s="278">
        <v>5000</v>
      </c>
      <c r="F357" s="278">
        <v>5200</v>
      </c>
      <c r="G357" s="278">
        <v>521</v>
      </c>
      <c r="H357" s="278"/>
      <c r="I357" s="278">
        <v>5</v>
      </c>
      <c r="J357" s="280" t="s">
        <v>196</v>
      </c>
      <c r="K357" s="281">
        <f>+MEX!N395</f>
        <v>0</v>
      </c>
      <c r="L357" s="281">
        <f>+MEX!O395</f>
        <v>0</v>
      </c>
      <c r="M357" s="281">
        <f>+MEX!P395</f>
        <v>0</v>
      </c>
      <c r="N357" s="331"/>
      <c r="O357" s="332"/>
      <c r="P357" s="332"/>
      <c r="Q357" s="281">
        <f>+MEX!AD395</f>
        <v>0</v>
      </c>
      <c r="R357" s="281">
        <f>+MEX!AG395</f>
        <v>0</v>
      </c>
      <c r="S357" s="281">
        <f>+MEX!AJ395</f>
        <v>0</v>
      </c>
      <c r="T357" s="281">
        <f>+MEX!AM395</f>
        <v>0</v>
      </c>
      <c r="U357" s="281">
        <f>+MEX!AP395</f>
        <v>0</v>
      </c>
      <c r="V357" s="281">
        <f>+MEX!AS395</f>
        <v>0</v>
      </c>
      <c r="W357" s="281"/>
      <c r="X357" s="281"/>
      <c r="Y357" s="281"/>
      <c r="Z357" s="281"/>
      <c r="AA357" s="281"/>
      <c r="AB357" s="281"/>
      <c r="AC357" s="281"/>
      <c r="AD357" s="281"/>
    </row>
    <row r="358" spans="2:30" ht="24.75" hidden="1">
      <c r="B358" s="247" t="e">
        <f>+CONCATENATE(#REF!,C358,D358,E358,F358,G358,H358,I358)</f>
        <v>#REF!</v>
      </c>
      <c r="C358" s="284">
        <v>3</v>
      </c>
      <c r="D358" s="284">
        <v>5</v>
      </c>
      <c r="E358" s="325">
        <v>5000</v>
      </c>
      <c r="F358" s="325">
        <v>5200</v>
      </c>
      <c r="G358" s="325">
        <v>521</v>
      </c>
      <c r="H358" s="285">
        <v>1</v>
      </c>
      <c r="I358" s="285">
        <v>5</v>
      </c>
      <c r="J358" s="307" t="s">
        <v>317</v>
      </c>
      <c r="K358" s="287">
        <f>+MEX!N396</f>
        <v>0</v>
      </c>
      <c r="L358" s="287">
        <f>+MEX!O396</f>
        <v>0</v>
      </c>
      <c r="M358" s="287">
        <f>+MEX!P396</f>
        <v>0</v>
      </c>
      <c r="N358" s="308" t="str">
        <f>+MEX!Q396</f>
        <v>Pieza</v>
      </c>
      <c r="O358" s="289">
        <f>+MEX!R396</f>
        <v>0</v>
      </c>
      <c r="P358" s="289">
        <f>+MEX!S396</f>
        <v>0</v>
      </c>
      <c r="Q358" s="287">
        <f>+MEX!AD396</f>
        <v>0</v>
      </c>
      <c r="R358" s="287">
        <f>+MEX!AG396</f>
        <v>0</v>
      </c>
      <c r="S358" s="287">
        <f>+MEX!AJ396</f>
        <v>0</v>
      </c>
      <c r="T358" s="287">
        <f>+MEX!AM396</f>
        <v>0</v>
      </c>
      <c r="U358" s="287">
        <f>+MEX!AP396</f>
        <v>0</v>
      </c>
      <c r="V358" s="287">
        <f>+MEX!AS396</f>
        <v>0</v>
      </c>
      <c r="W358" s="287">
        <f>+MEX!AT396</f>
        <v>0</v>
      </c>
      <c r="X358" s="287">
        <f>+MEX!AU396</f>
        <v>0</v>
      </c>
      <c r="Y358" s="287">
        <f>+MEX!AV396</f>
        <v>0</v>
      </c>
      <c r="Z358" s="287">
        <f>+MEX!AW396</f>
        <v>0</v>
      </c>
      <c r="AA358" s="287">
        <f>+MEX!AX396</f>
        <v>0</v>
      </c>
      <c r="AB358" s="287">
        <f>+MEX!AY396</f>
        <v>0</v>
      </c>
      <c r="AC358" s="287">
        <f>+MEX!AZ396</f>
        <v>0</v>
      </c>
      <c r="AD358" s="287">
        <f>+MEX!BA396</f>
        <v>0</v>
      </c>
    </row>
    <row r="359" spans="2:30" ht="24.75" hidden="1">
      <c r="B359" s="247" t="e">
        <f>+CONCATENATE(#REF!,C359,D359,E359,F359,G359,H359,I359)</f>
        <v>#REF!</v>
      </c>
      <c r="C359" s="278">
        <v>3</v>
      </c>
      <c r="D359" s="278">
        <v>5</v>
      </c>
      <c r="E359" s="278">
        <v>5000</v>
      </c>
      <c r="F359" s="278">
        <v>5200</v>
      </c>
      <c r="G359" s="278">
        <v>523</v>
      </c>
      <c r="H359" s="278"/>
      <c r="I359" s="278">
        <v>5</v>
      </c>
      <c r="J359" s="280" t="s">
        <v>135</v>
      </c>
      <c r="K359" s="281">
        <f>+MEX!N397</f>
        <v>0</v>
      </c>
      <c r="L359" s="281">
        <f>+MEX!O397</f>
        <v>0</v>
      </c>
      <c r="M359" s="281">
        <f>+MEX!P397</f>
        <v>0</v>
      </c>
      <c r="N359" s="331"/>
      <c r="O359" s="332"/>
      <c r="P359" s="332"/>
      <c r="Q359" s="281">
        <f>+MEX!AD397</f>
        <v>0</v>
      </c>
      <c r="R359" s="281">
        <f>+MEX!AG397</f>
        <v>0</v>
      </c>
      <c r="S359" s="281">
        <f>+MEX!AJ397</f>
        <v>0</v>
      </c>
      <c r="T359" s="281">
        <f>+MEX!AM397</f>
        <v>0</v>
      </c>
      <c r="U359" s="281">
        <f>+MEX!AP397</f>
        <v>0</v>
      </c>
      <c r="V359" s="281">
        <f>+MEX!AS397</f>
        <v>0</v>
      </c>
      <c r="W359" s="281"/>
      <c r="X359" s="281"/>
      <c r="Y359" s="281"/>
      <c r="Z359" s="281"/>
      <c r="AA359" s="281"/>
      <c r="AB359" s="281"/>
      <c r="AC359" s="281"/>
      <c r="AD359" s="281"/>
    </row>
    <row r="360" spans="2:30" ht="24.75" hidden="1">
      <c r="B360" s="247" t="e">
        <f>+CONCATENATE(#REF!,C360,D360,E360,F360,G360,H360,I360)</f>
        <v>#REF!</v>
      </c>
      <c r="C360" s="284">
        <v>3</v>
      </c>
      <c r="D360" s="284">
        <v>5</v>
      </c>
      <c r="E360" s="325">
        <v>5000</v>
      </c>
      <c r="F360" s="325">
        <v>5200</v>
      </c>
      <c r="G360" s="325">
        <v>523</v>
      </c>
      <c r="H360" s="285">
        <v>1</v>
      </c>
      <c r="I360" s="285">
        <v>5</v>
      </c>
      <c r="J360" s="307" t="s">
        <v>269</v>
      </c>
      <c r="K360" s="287">
        <f>+MEX!N398</f>
        <v>0</v>
      </c>
      <c r="L360" s="287">
        <f>+MEX!O398</f>
        <v>0</v>
      </c>
      <c r="M360" s="287">
        <f>+MEX!P398</f>
        <v>0</v>
      </c>
      <c r="N360" s="308" t="str">
        <f>+MEX!Q398</f>
        <v>Pieza</v>
      </c>
      <c r="O360" s="289">
        <f>+MEX!R398</f>
        <v>0</v>
      </c>
      <c r="P360" s="289">
        <f>+MEX!S398</f>
        <v>0</v>
      </c>
      <c r="Q360" s="287">
        <f>+MEX!AD398</f>
        <v>0</v>
      </c>
      <c r="R360" s="287">
        <f>+MEX!AG398</f>
        <v>0</v>
      </c>
      <c r="S360" s="287">
        <f>+MEX!AJ398</f>
        <v>0</v>
      </c>
      <c r="T360" s="287">
        <f>+MEX!AM398</f>
        <v>0</v>
      </c>
      <c r="U360" s="287">
        <f>+MEX!AP398</f>
        <v>0</v>
      </c>
      <c r="V360" s="287">
        <f>+MEX!AS398</f>
        <v>0</v>
      </c>
      <c r="W360" s="287">
        <f>+MEX!AT398</f>
        <v>0</v>
      </c>
      <c r="X360" s="287">
        <f>+MEX!AU398</f>
        <v>0</v>
      </c>
      <c r="Y360" s="287">
        <f>+MEX!AV398</f>
        <v>0</v>
      </c>
      <c r="Z360" s="287">
        <f>+MEX!AW398</f>
        <v>0</v>
      </c>
      <c r="AA360" s="287">
        <f>+MEX!AX398</f>
        <v>0</v>
      </c>
      <c r="AB360" s="287">
        <f>+MEX!AY398</f>
        <v>0</v>
      </c>
      <c r="AC360" s="287">
        <f>+MEX!AZ398</f>
        <v>0</v>
      </c>
      <c r="AD360" s="287">
        <f>+MEX!BA398</f>
        <v>0</v>
      </c>
    </row>
    <row r="361" spans="2:30" ht="24.75">
      <c r="B361" s="247" t="e">
        <f>+CONCATENATE(#REF!,C361,D361,E361,F361,G361,H361,I361)</f>
        <v>#REF!</v>
      </c>
      <c r="C361" s="315">
        <v>3</v>
      </c>
      <c r="D361" s="315">
        <v>5</v>
      </c>
      <c r="E361" s="315"/>
      <c r="F361" s="315"/>
      <c r="G361" s="316"/>
      <c r="H361" s="317"/>
      <c r="I361" s="317">
        <v>6</v>
      </c>
      <c r="J361" s="318" t="s">
        <v>318</v>
      </c>
      <c r="K361" s="319">
        <f>+MEX!N399</f>
        <v>0</v>
      </c>
      <c r="L361" s="319">
        <f>+MEX!O399</f>
        <v>11123721</v>
      </c>
      <c r="M361" s="319">
        <f>+MEX!P399</f>
        <v>11123721</v>
      </c>
      <c r="N361" s="320"/>
      <c r="O361" s="319"/>
      <c r="P361" s="319"/>
      <c r="Q361" s="319">
        <f>+MEX!AD399</f>
        <v>11123721</v>
      </c>
      <c r="R361" s="319">
        <f>+MEX!AG399</f>
        <v>0</v>
      </c>
      <c r="S361" s="319">
        <f>+MEX!AJ399</f>
        <v>0</v>
      </c>
      <c r="T361" s="319">
        <f>+MEX!AM399</f>
        <v>0</v>
      </c>
      <c r="U361" s="319">
        <f>+MEX!AP399</f>
        <v>0</v>
      </c>
      <c r="V361" s="319">
        <f>+MEX!AS399</f>
        <v>11123721</v>
      </c>
      <c r="W361" s="319"/>
      <c r="X361" s="319"/>
      <c r="Y361" s="319"/>
      <c r="Z361" s="319"/>
      <c r="AA361" s="319"/>
      <c r="AB361" s="319"/>
      <c r="AC361" s="319"/>
      <c r="AD361" s="319"/>
    </row>
    <row r="362" spans="2:30" ht="24.75">
      <c r="B362" s="247" t="e">
        <f>+CONCATENATE(#REF!,C362,D362,E362,F362,G362,H362,I362)</f>
        <v>#REF!</v>
      </c>
      <c r="C362" s="298">
        <v>3</v>
      </c>
      <c r="D362" s="298">
        <v>5</v>
      </c>
      <c r="E362" s="298">
        <v>2000</v>
      </c>
      <c r="F362" s="298"/>
      <c r="G362" s="298"/>
      <c r="H362" s="335" t="s">
        <v>46</v>
      </c>
      <c r="I362" s="335">
        <v>6</v>
      </c>
      <c r="J362" s="336" t="s">
        <v>56</v>
      </c>
      <c r="K362" s="337">
        <f>+MEX!N400</f>
        <v>0</v>
      </c>
      <c r="L362" s="337">
        <f>+MEX!O400</f>
        <v>200020</v>
      </c>
      <c r="M362" s="337">
        <f>+MEX!P400</f>
        <v>200020</v>
      </c>
      <c r="N362" s="327"/>
      <c r="O362" s="338"/>
      <c r="P362" s="338"/>
      <c r="Q362" s="337">
        <f>+MEX!AD400</f>
        <v>200020</v>
      </c>
      <c r="R362" s="337">
        <f>+MEX!AG400</f>
        <v>0</v>
      </c>
      <c r="S362" s="337">
        <f>+MEX!AJ400</f>
        <v>0</v>
      </c>
      <c r="T362" s="337">
        <f>+MEX!AM400</f>
        <v>0</v>
      </c>
      <c r="U362" s="337">
        <f>+MEX!AP400</f>
        <v>0</v>
      </c>
      <c r="V362" s="337">
        <f>+MEX!AS400</f>
        <v>200020</v>
      </c>
      <c r="W362" s="337"/>
      <c r="X362" s="337"/>
      <c r="Y362" s="337"/>
      <c r="Z362" s="337"/>
      <c r="AA362" s="337"/>
      <c r="AB362" s="337"/>
      <c r="AC362" s="337"/>
      <c r="AD362" s="337"/>
    </row>
    <row r="363" spans="2:30" ht="24.75">
      <c r="B363" s="247" t="e">
        <f>+CONCATENATE(#REF!,C363,D363,E363,F363,G363,H363,I363)</f>
        <v>#REF!</v>
      </c>
      <c r="C363" s="339">
        <v>3</v>
      </c>
      <c r="D363" s="339">
        <v>5</v>
      </c>
      <c r="E363" s="340">
        <v>2000</v>
      </c>
      <c r="F363" s="340">
        <v>2400</v>
      </c>
      <c r="G363" s="340"/>
      <c r="H363" s="340" t="s">
        <v>46</v>
      </c>
      <c r="I363" s="340">
        <v>6</v>
      </c>
      <c r="J363" s="341" t="s">
        <v>319</v>
      </c>
      <c r="K363" s="342">
        <f>+MEX!N401</f>
        <v>0</v>
      </c>
      <c r="L363" s="342">
        <f>+MEX!O401</f>
        <v>200020</v>
      </c>
      <c r="M363" s="342">
        <f>+MEX!P401</f>
        <v>200020</v>
      </c>
      <c r="N363" s="329"/>
      <c r="O363" s="343"/>
      <c r="P363" s="343"/>
      <c r="Q363" s="342">
        <f>+MEX!AD401</f>
        <v>200020</v>
      </c>
      <c r="R363" s="342">
        <f>+MEX!AG401</f>
        <v>0</v>
      </c>
      <c r="S363" s="342">
        <f>+MEX!AJ401</f>
        <v>0</v>
      </c>
      <c r="T363" s="342">
        <f>+MEX!AM401</f>
        <v>0</v>
      </c>
      <c r="U363" s="342">
        <f>+MEX!AP401</f>
        <v>0</v>
      </c>
      <c r="V363" s="342">
        <f>+MEX!AS401</f>
        <v>200020</v>
      </c>
      <c r="W363" s="342"/>
      <c r="X363" s="342"/>
      <c r="Y363" s="342"/>
      <c r="Z363" s="342"/>
      <c r="AA363" s="342"/>
      <c r="AB363" s="342"/>
      <c r="AC363" s="342"/>
      <c r="AD363" s="342"/>
    </row>
    <row r="364" spans="2:30" ht="24.75">
      <c r="B364" s="247" t="e">
        <f>+CONCATENATE(#REF!,C364,D364,E364,F364,G364,H364,I364)</f>
        <v>#REF!</v>
      </c>
      <c r="C364" s="302">
        <v>3</v>
      </c>
      <c r="D364" s="302">
        <v>5</v>
      </c>
      <c r="E364" s="302">
        <v>2000</v>
      </c>
      <c r="F364" s="302">
        <v>2400</v>
      </c>
      <c r="G364" s="302">
        <v>247</v>
      </c>
      <c r="H364" s="302"/>
      <c r="I364" s="302">
        <v>6</v>
      </c>
      <c r="J364" s="280" t="s">
        <v>320</v>
      </c>
      <c r="K364" s="281">
        <f>+MEX!N402</f>
        <v>0</v>
      </c>
      <c r="L364" s="281">
        <f>+MEX!O402</f>
        <v>200020</v>
      </c>
      <c r="M364" s="281">
        <f>+MEX!P402</f>
        <v>200020</v>
      </c>
      <c r="N364" s="331"/>
      <c r="O364" s="331"/>
      <c r="P364" s="331"/>
      <c r="Q364" s="281">
        <f>+MEX!AD402</f>
        <v>200020</v>
      </c>
      <c r="R364" s="281">
        <f>+MEX!AG402</f>
        <v>0</v>
      </c>
      <c r="S364" s="281">
        <f>+MEX!AJ402</f>
        <v>0</v>
      </c>
      <c r="T364" s="281">
        <f>+MEX!AM402</f>
        <v>0</v>
      </c>
      <c r="U364" s="281">
        <f>+MEX!AP402</f>
        <v>0</v>
      </c>
      <c r="V364" s="281">
        <f>+MEX!AS402</f>
        <v>200020</v>
      </c>
      <c r="W364" s="281"/>
      <c r="X364" s="281"/>
      <c r="Y364" s="281"/>
      <c r="Z364" s="281"/>
      <c r="AA364" s="281"/>
      <c r="AB364" s="281"/>
      <c r="AC364" s="281"/>
      <c r="AD364" s="281"/>
    </row>
    <row r="365" spans="2:30" ht="46.5">
      <c r="B365" s="247" t="e">
        <f>+CONCATENATE(#REF!,C365,D365,E365,F365,G365,H365,I365)</f>
        <v>#REF!</v>
      </c>
      <c r="C365" s="305">
        <v>3</v>
      </c>
      <c r="D365" s="305">
        <v>5</v>
      </c>
      <c r="E365" s="344">
        <v>2000</v>
      </c>
      <c r="F365" s="344">
        <v>2400</v>
      </c>
      <c r="G365" s="344">
        <v>247</v>
      </c>
      <c r="H365" s="285">
        <v>1</v>
      </c>
      <c r="I365" s="285">
        <v>6</v>
      </c>
      <c r="J365" s="307" t="s">
        <v>321</v>
      </c>
      <c r="K365" s="287">
        <f>+MEX!N403</f>
        <v>0</v>
      </c>
      <c r="L365" s="287">
        <f>+MEX!O403</f>
        <v>200020</v>
      </c>
      <c r="M365" s="287">
        <f>+MEX!P403</f>
        <v>200020</v>
      </c>
      <c r="N365" s="308" t="str">
        <f>+MEX!Q403</f>
        <v>Lote</v>
      </c>
      <c r="O365" s="289">
        <f>+MEX!R403</f>
        <v>1</v>
      </c>
      <c r="P365" s="289">
        <f>+MEX!S403</f>
        <v>0</v>
      </c>
      <c r="Q365" s="287">
        <f>+MEX!AD403</f>
        <v>200020</v>
      </c>
      <c r="R365" s="287">
        <f>+MEX!AG403</f>
        <v>0</v>
      </c>
      <c r="S365" s="287">
        <f>+MEX!AJ403</f>
        <v>0</v>
      </c>
      <c r="T365" s="287">
        <f>+MEX!AM403</f>
        <v>0</v>
      </c>
      <c r="U365" s="287">
        <f>+MEX!AP403</f>
        <v>0</v>
      </c>
      <c r="V365" s="287">
        <f>+MEX!AS403</f>
        <v>200020</v>
      </c>
      <c r="W365" s="287">
        <f>+MEX!AT403</f>
        <v>1</v>
      </c>
      <c r="X365" s="287">
        <f>+MEX!AU403</f>
        <v>0</v>
      </c>
      <c r="Y365" s="287">
        <f>+MEX!AV403</f>
        <v>0</v>
      </c>
      <c r="Z365" s="287">
        <f>+MEX!AW403</f>
        <v>0</v>
      </c>
      <c r="AA365" s="287">
        <f>+MEX!AX403</f>
        <v>0</v>
      </c>
      <c r="AB365" s="287">
        <f>+MEX!AY403</f>
        <v>0</v>
      </c>
      <c r="AC365" s="287">
        <f>+MEX!AZ403</f>
        <v>1</v>
      </c>
      <c r="AD365" s="287">
        <f>+MEX!BA403</f>
        <v>0</v>
      </c>
    </row>
    <row r="366" spans="2:30" ht="24.75" hidden="1">
      <c r="B366" s="247" t="e">
        <f>+CONCATENATE(#REF!,C366,D366,E366,F366,G366,H366,I366)</f>
        <v>#REF!</v>
      </c>
      <c r="C366" s="298">
        <v>3</v>
      </c>
      <c r="D366" s="298">
        <v>5</v>
      </c>
      <c r="E366" s="298">
        <v>3000</v>
      </c>
      <c r="F366" s="298"/>
      <c r="G366" s="298"/>
      <c r="H366" s="338" t="s">
        <v>46</v>
      </c>
      <c r="I366" s="338">
        <v>6</v>
      </c>
      <c r="J366" s="336" t="s">
        <v>72</v>
      </c>
      <c r="K366" s="337">
        <f>+MEX!N404</f>
        <v>0</v>
      </c>
      <c r="L366" s="337">
        <f>+MEX!O404</f>
        <v>0</v>
      </c>
      <c r="M366" s="337">
        <f>+MEX!P404</f>
        <v>0</v>
      </c>
      <c r="N366" s="327"/>
      <c r="O366" s="338"/>
      <c r="P366" s="338"/>
      <c r="Q366" s="337">
        <f>+MEX!AD404</f>
        <v>0</v>
      </c>
      <c r="R366" s="337">
        <f>+MEX!AG404</f>
        <v>0</v>
      </c>
      <c r="S366" s="337">
        <f>+MEX!AJ404</f>
        <v>0</v>
      </c>
      <c r="T366" s="337">
        <f>+MEX!AM404</f>
        <v>0</v>
      </c>
      <c r="U366" s="337">
        <f>+MEX!AP404</f>
        <v>0</v>
      </c>
      <c r="V366" s="337">
        <f>+MEX!AS404</f>
        <v>0</v>
      </c>
      <c r="W366" s="337"/>
      <c r="X366" s="337"/>
      <c r="Y366" s="337"/>
      <c r="Z366" s="337"/>
      <c r="AA366" s="337"/>
      <c r="AB366" s="337"/>
      <c r="AC366" s="337"/>
      <c r="AD366" s="337"/>
    </row>
    <row r="367" spans="2:30" ht="48" hidden="1">
      <c r="B367" s="247" t="e">
        <f>+CONCATENATE(#REF!,C367,D367,E367,F367,G367,H367,I367)</f>
        <v>#REF!</v>
      </c>
      <c r="C367" s="339">
        <v>3</v>
      </c>
      <c r="D367" s="339">
        <v>5</v>
      </c>
      <c r="E367" s="339">
        <v>3000</v>
      </c>
      <c r="F367" s="339">
        <v>3300</v>
      </c>
      <c r="G367" s="339"/>
      <c r="H367" s="339" t="s">
        <v>46</v>
      </c>
      <c r="I367" s="339">
        <v>6</v>
      </c>
      <c r="J367" s="341" t="s">
        <v>73</v>
      </c>
      <c r="K367" s="342">
        <f>+MEX!N405</f>
        <v>0</v>
      </c>
      <c r="L367" s="342">
        <f>+MEX!O405</f>
        <v>0</v>
      </c>
      <c r="M367" s="342">
        <f>+MEX!P405</f>
        <v>0</v>
      </c>
      <c r="N367" s="345"/>
      <c r="O367" s="346"/>
      <c r="P367" s="346"/>
      <c r="Q367" s="342">
        <f>+MEX!AD405</f>
        <v>0</v>
      </c>
      <c r="R367" s="342">
        <f>+MEX!AG405</f>
        <v>0</v>
      </c>
      <c r="S367" s="342">
        <f>+MEX!AJ405</f>
        <v>0</v>
      </c>
      <c r="T367" s="342">
        <f>+MEX!AM405</f>
        <v>0</v>
      </c>
      <c r="U367" s="342">
        <f>+MEX!AP405</f>
        <v>0</v>
      </c>
      <c r="V367" s="342">
        <f>+MEX!AS405</f>
        <v>0</v>
      </c>
      <c r="W367" s="342"/>
      <c r="X367" s="342"/>
      <c r="Y367" s="342"/>
      <c r="Z367" s="342"/>
      <c r="AA367" s="342"/>
      <c r="AB367" s="342"/>
      <c r="AC367" s="342"/>
      <c r="AD367" s="342"/>
    </row>
    <row r="368" spans="2:30" ht="24.75" hidden="1">
      <c r="B368" s="247" t="e">
        <f>+CONCATENATE(#REF!,C368,D368,E368,F368,G368,H368,I368)</f>
        <v>#REF!</v>
      </c>
      <c r="C368" s="302">
        <v>3</v>
      </c>
      <c r="D368" s="302">
        <v>5</v>
      </c>
      <c r="E368" s="302">
        <v>3000</v>
      </c>
      <c r="F368" s="302">
        <v>3300</v>
      </c>
      <c r="G368" s="302">
        <v>339</v>
      </c>
      <c r="H368" s="302"/>
      <c r="I368" s="302">
        <v>6</v>
      </c>
      <c r="J368" s="280" t="s">
        <v>74</v>
      </c>
      <c r="K368" s="281">
        <f>+MEX!N406</f>
        <v>0</v>
      </c>
      <c r="L368" s="281">
        <f>+MEX!O406</f>
        <v>0</v>
      </c>
      <c r="M368" s="281">
        <f>+MEX!P406</f>
        <v>0</v>
      </c>
      <c r="N368" s="331"/>
      <c r="O368" s="332"/>
      <c r="P368" s="332"/>
      <c r="Q368" s="281">
        <f>+MEX!AD406</f>
        <v>0</v>
      </c>
      <c r="R368" s="281">
        <f>+MEX!AG406</f>
        <v>0</v>
      </c>
      <c r="S368" s="281">
        <f>+MEX!AJ406</f>
        <v>0</v>
      </c>
      <c r="T368" s="281">
        <f>+MEX!AM406</f>
        <v>0</v>
      </c>
      <c r="U368" s="281">
        <f>+MEX!AP406</f>
        <v>0</v>
      </c>
      <c r="V368" s="281">
        <f>+MEX!AS406</f>
        <v>0</v>
      </c>
      <c r="W368" s="281"/>
      <c r="X368" s="281"/>
      <c r="Y368" s="281"/>
      <c r="Z368" s="281"/>
      <c r="AA368" s="281"/>
      <c r="AB368" s="281"/>
      <c r="AC368" s="281"/>
      <c r="AD368" s="281"/>
    </row>
    <row r="369" spans="2:30" ht="46.5" hidden="1">
      <c r="B369" s="247" t="e">
        <f>+CONCATENATE(#REF!,C369,D369,E369,F369,G369,H369,I369)</f>
        <v>#REF!</v>
      </c>
      <c r="C369" s="305">
        <v>3</v>
      </c>
      <c r="D369" s="305">
        <v>5</v>
      </c>
      <c r="E369" s="344">
        <v>3000</v>
      </c>
      <c r="F369" s="344">
        <v>3300</v>
      </c>
      <c r="G369" s="344">
        <v>339</v>
      </c>
      <c r="H369" s="285">
        <v>2</v>
      </c>
      <c r="I369" s="285">
        <v>6</v>
      </c>
      <c r="J369" s="307" t="s">
        <v>322</v>
      </c>
      <c r="K369" s="287">
        <f>+MEX!N407</f>
        <v>0</v>
      </c>
      <c r="L369" s="287">
        <f>+MEX!O407</f>
        <v>0</v>
      </c>
      <c r="M369" s="287">
        <f>+MEX!P407</f>
        <v>0</v>
      </c>
      <c r="N369" s="308" t="str">
        <f>+MEX!Q407</f>
        <v>Proyecto</v>
      </c>
      <c r="O369" s="289">
        <f>+MEX!R407</f>
        <v>0</v>
      </c>
      <c r="P369" s="289">
        <f>+MEX!S407</f>
        <v>0</v>
      </c>
      <c r="Q369" s="287">
        <f>+MEX!AD407</f>
        <v>0</v>
      </c>
      <c r="R369" s="287">
        <f>+MEX!AG407</f>
        <v>0</v>
      </c>
      <c r="S369" s="287">
        <f>+MEX!AJ407</f>
        <v>0</v>
      </c>
      <c r="T369" s="287">
        <f>+MEX!AM407</f>
        <v>0</v>
      </c>
      <c r="U369" s="287">
        <f>+MEX!AP407</f>
        <v>0</v>
      </c>
      <c r="V369" s="287">
        <f>+MEX!AS407</f>
        <v>0</v>
      </c>
      <c r="W369" s="287">
        <f>+MEX!AT407</f>
        <v>0</v>
      </c>
      <c r="X369" s="287">
        <f>+MEX!AU407</f>
        <v>0</v>
      </c>
      <c r="Y369" s="287">
        <f>+MEX!AV407</f>
        <v>0</v>
      </c>
      <c r="Z369" s="287">
        <f>+MEX!AW407</f>
        <v>0</v>
      </c>
      <c r="AA369" s="287">
        <f>+MEX!AX407</f>
        <v>0</v>
      </c>
      <c r="AB369" s="287">
        <f>+MEX!AY407</f>
        <v>0</v>
      </c>
      <c r="AC369" s="287">
        <f>+MEX!AZ407</f>
        <v>0</v>
      </c>
      <c r="AD369" s="287">
        <f>+MEX!BA407</f>
        <v>0</v>
      </c>
    </row>
    <row r="370" spans="2:30" ht="24.75">
      <c r="B370" s="247" t="e">
        <f>+CONCATENATE(#REF!,C370,D370,E370,F370,G370,H370,I370)</f>
        <v>#REF!</v>
      </c>
      <c r="C370" s="298">
        <v>3</v>
      </c>
      <c r="D370" s="298">
        <v>5</v>
      </c>
      <c r="E370" s="298">
        <v>5000</v>
      </c>
      <c r="F370" s="338"/>
      <c r="G370" s="338"/>
      <c r="H370" s="338"/>
      <c r="I370" s="338">
        <v>6</v>
      </c>
      <c r="J370" s="336" t="s">
        <v>130</v>
      </c>
      <c r="K370" s="337">
        <f>+MEX!N408</f>
        <v>0</v>
      </c>
      <c r="L370" s="337">
        <f>+MEX!O408</f>
        <v>10923701</v>
      </c>
      <c r="M370" s="337">
        <f>+MEX!P408</f>
        <v>10923701</v>
      </c>
      <c r="N370" s="327"/>
      <c r="O370" s="347"/>
      <c r="P370" s="347"/>
      <c r="Q370" s="337">
        <f>+MEX!AD408</f>
        <v>10923701</v>
      </c>
      <c r="R370" s="337">
        <f>+MEX!AG408</f>
        <v>0</v>
      </c>
      <c r="S370" s="337">
        <f>+MEX!AJ408</f>
        <v>0</v>
      </c>
      <c r="T370" s="337">
        <f>+MEX!AM408</f>
        <v>0</v>
      </c>
      <c r="U370" s="337">
        <f>+MEX!AP408</f>
        <v>0</v>
      </c>
      <c r="V370" s="337">
        <f>+MEX!AS408</f>
        <v>10923701</v>
      </c>
      <c r="W370" s="337"/>
      <c r="X370" s="337"/>
      <c r="Y370" s="337"/>
      <c r="Z370" s="337"/>
      <c r="AA370" s="337"/>
      <c r="AB370" s="337"/>
      <c r="AC370" s="337"/>
      <c r="AD370" s="337"/>
    </row>
    <row r="371" spans="2:30" ht="24.75">
      <c r="B371" s="247" t="e">
        <f>+CONCATENATE(#REF!,C371,D371,E371,F371,G371,H371,I371)</f>
        <v>#REF!</v>
      </c>
      <c r="C371" s="339">
        <v>3</v>
      </c>
      <c r="D371" s="339">
        <v>5</v>
      </c>
      <c r="E371" s="339">
        <v>5000</v>
      </c>
      <c r="F371" s="339">
        <v>5100</v>
      </c>
      <c r="G371" s="339"/>
      <c r="H371" s="339"/>
      <c r="I371" s="339">
        <v>6</v>
      </c>
      <c r="J371" s="341" t="s">
        <v>131</v>
      </c>
      <c r="K371" s="342">
        <f>+MEX!N409</f>
        <v>0</v>
      </c>
      <c r="L371" s="342">
        <f>+MEX!O409</f>
        <v>9982711</v>
      </c>
      <c r="M371" s="342">
        <f>+MEX!P409</f>
        <v>9982711</v>
      </c>
      <c r="N371" s="345"/>
      <c r="O371" s="348"/>
      <c r="P371" s="348"/>
      <c r="Q371" s="342">
        <f>+MEX!AD409</f>
        <v>9982711</v>
      </c>
      <c r="R371" s="342">
        <f>+MEX!AG409</f>
        <v>0</v>
      </c>
      <c r="S371" s="342">
        <f>+MEX!AJ409</f>
        <v>0</v>
      </c>
      <c r="T371" s="342">
        <f>+MEX!AM409</f>
        <v>0</v>
      </c>
      <c r="U371" s="342">
        <f>+MEX!AP409</f>
        <v>0</v>
      </c>
      <c r="V371" s="342">
        <f>+MEX!AS409</f>
        <v>9982711</v>
      </c>
      <c r="W371" s="342"/>
      <c r="X371" s="342"/>
      <c r="Y371" s="342"/>
      <c r="Z371" s="342"/>
      <c r="AA371" s="342"/>
      <c r="AB371" s="342"/>
      <c r="AC371" s="342"/>
      <c r="AD371" s="342"/>
    </row>
    <row r="372" spans="2:30" ht="24.75">
      <c r="B372" s="247" t="e">
        <f>+CONCATENATE(#REF!,C372,D372,E372,F372,G372,H372,I372)</f>
        <v>#REF!</v>
      </c>
      <c r="C372" s="302">
        <v>3</v>
      </c>
      <c r="D372" s="302">
        <v>5</v>
      </c>
      <c r="E372" s="302">
        <v>5000</v>
      </c>
      <c r="F372" s="302">
        <v>5100</v>
      </c>
      <c r="G372" s="302">
        <v>515</v>
      </c>
      <c r="H372" s="302"/>
      <c r="I372" s="302">
        <v>6</v>
      </c>
      <c r="J372" s="280" t="s">
        <v>132</v>
      </c>
      <c r="K372" s="281">
        <f>+MEX!N410</f>
        <v>0</v>
      </c>
      <c r="L372" s="281">
        <f>+MEX!O410</f>
        <v>9982711</v>
      </c>
      <c r="M372" s="281">
        <f>+MEX!P410</f>
        <v>9982711</v>
      </c>
      <c r="N372" s="331"/>
      <c r="O372" s="331"/>
      <c r="P372" s="331"/>
      <c r="Q372" s="281">
        <f>+MEX!AD410</f>
        <v>9982711</v>
      </c>
      <c r="R372" s="281">
        <f>+MEX!AG410</f>
        <v>0</v>
      </c>
      <c r="S372" s="281">
        <f>+MEX!AJ410</f>
        <v>0</v>
      </c>
      <c r="T372" s="281">
        <f>+MEX!AM410</f>
        <v>0</v>
      </c>
      <c r="U372" s="281">
        <f>+MEX!AP410</f>
        <v>0</v>
      </c>
      <c r="V372" s="281">
        <f>+MEX!AS410</f>
        <v>9982711</v>
      </c>
      <c r="W372" s="281"/>
      <c r="X372" s="281"/>
      <c r="Y372" s="281"/>
      <c r="Z372" s="281"/>
      <c r="AA372" s="281"/>
      <c r="AB372" s="281"/>
      <c r="AC372" s="281"/>
      <c r="AD372" s="281"/>
    </row>
    <row r="373" spans="2:30" ht="46.5">
      <c r="B373" s="247" t="e">
        <f>+CONCATENATE(#REF!,C373,D373,E373,F373,G373,H373,I373)</f>
        <v>#REF!</v>
      </c>
      <c r="C373" s="305">
        <v>3</v>
      </c>
      <c r="D373" s="305">
        <v>5</v>
      </c>
      <c r="E373" s="344">
        <v>5000</v>
      </c>
      <c r="F373" s="344">
        <v>5100</v>
      </c>
      <c r="G373" s="344">
        <v>515</v>
      </c>
      <c r="H373" s="285">
        <f>1</f>
        <v>1</v>
      </c>
      <c r="I373" s="285">
        <v>6</v>
      </c>
      <c r="J373" s="307" t="s">
        <v>181</v>
      </c>
      <c r="K373" s="287">
        <f>+MEX!N411</f>
        <v>0</v>
      </c>
      <c r="L373" s="287">
        <f>+MEX!O411</f>
        <v>404306</v>
      </c>
      <c r="M373" s="287">
        <f>+MEX!P411</f>
        <v>404306</v>
      </c>
      <c r="N373" s="308" t="str">
        <f>+MEX!Q411</f>
        <v>Equipo/ Pieza</v>
      </c>
      <c r="O373" s="289">
        <f>+MEX!R411</f>
        <v>146</v>
      </c>
      <c r="P373" s="289">
        <f>+MEX!S411</f>
        <v>0</v>
      </c>
      <c r="Q373" s="287">
        <f>+MEX!AD411</f>
        <v>404306</v>
      </c>
      <c r="R373" s="287">
        <f>+MEX!AG411</f>
        <v>0</v>
      </c>
      <c r="S373" s="287">
        <f>+MEX!AJ411</f>
        <v>0</v>
      </c>
      <c r="T373" s="287">
        <f>+MEX!AM411</f>
        <v>0</v>
      </c>
      <c r="U373" s="287">
        <f>+MEX!AP411</f>
        <v>0</v>
      </c>
      <c r="V373" s="287">
        <f>+MEX!AS411</f>
        <v>404306</v>
      </c>
      <c r="W373" s="287">
        <f>+MEX!AT411</f>
        <v>146</v>
      </c>
      <c r="X373" s="287">
        <f>+MEX!AU411</f>
        <v>0</v>
      </c>
      <c r="Y373" s="287">
        <f>+MEX!AV411</f>
        <v>0</v>
      </c>
      <c r="Z373" s="287">
        <f>+MEX!AW411</f>
        <v>0</v>
      </c>
      <c r="AA373" s="287">
        <f>+MEX!AX411</f>
        <v>0</v>
      </c>
      <c r="AB373" s="287">
        <f>+MEX!AY411</f>
        <v>0</v>
      </c>
      <c r="AC373" s="287">
        <f>+MEX!AZ411</f>
        <v>146</v>
      </c>
      <c r="AD373" s="287">
        <f>+MEX!BA411</f>
        <v>0</v>
      </c>
    </row>
    <row r="374" spans="2:30" ht="46.5">
      <c r="B374" s="247" t="e">
        <f>+CONCATENATE(#REF!,C374,D374,E374,F374,G374,H374,I374)</f>
        <v>#REF!</v>
      </c>
      <c r="C374" s="305">
        <f>C373</f>
        <v>3</v>
      </c>
      <c r="D374" s="305">
        <v>5</v>
      </c>
      <c r="E374" s="344">
        <v>5000</v>
      </c>
      <c r="F374" s="344">
        <v>5100</v>
      </c>
      <c r="G374" s="344">
        <v>515</v>
      </c>
      <c r="H374" s="285">
        <v>2</v>
      </c>
      <c r="I374" s="285">
        <v>6</v>
      </c>
      <c r="J374" s="307" t="s">
        <v>324</v>
      </c>
      <c r="K374" s="287">
        <f>+MEX!N412</f>
        <v>0</v>
      </c>
      <c r="L374" s="287">
        <f>+MEX!O412</f>
        <v>5583839</v>
      </c>
      <c r="M374" s="287">
        <f>+MEX!P412</f>
        <v>5583839</v>
      </c>
      <c r="N374" s="308" t="str">
        <f>+MEX!Q412</f>
        <v>Equipo/ Pieza</v>
      </c>
      <c r="O374" s="289">
        <f>+MEX!R412</f>
        <v>174</v>
      </c>
      <c r="P374" s="289">
        <f>+MEX!S412</f>
        <v>0</v>
      </c>
      <c r="Q374" s="287">
        <f>+MEX!AD412</f>
        <v>5583839</v>
      </c>
      <c r="R374" s="287">
        <f>+MEX!AG412</f>
        <v>0</v>
      </c>
      <c r="S374" s="287">
        <f>+MEX!AJ412</f>
        <v>0</v>
      </c>
      <c r="T374" s="287">
        <f>+MEX!AM412</f>
        <v>0</v>
      </c>
      <c r="U374" s="287">
        <f>+MEX!AP412</f>
        <v>0</v>
      </c>
      <c r="V374" s="287">
        <f>+MEX!AS412</f>
        <v>5583839</v>
      </c>
      <c r="W374" s="287">
        <f>+MEX!AT412</f>
        <v>174</v>
      </c>
      <c r="X374" s="287">
        <f>+MEX!AU412</f>
        <v>0</v>
      </c>
      <c r="Y374" s="287">
        <f>+MEX!AV412</f>
        <v>0</v>
      </c>
      <c r="Z374" s="287">
        <f>+MEX!AW412</f>
        <v>0</v>
      </c>
      <c r="AA374" s="287">
        <f>+MEX!AX412</f>
        <v>0</v>
      </c>
      <c r="AB374" s="287">
        <f>+MEX!AY412</f>
        <v>0</v>
      </c>
      <c r="AC374" s="287">
        <f>+MEX!AZ412</f>
        <v>174</v>
      </c>
      <c r="AD374" s="287">
        <f>+MEX!BA412</f>
        <v>0</v>
      </c>
    </row>
    <row r="375" spans="2:30" ht="46.5">
      <c r="B375" s="247" t="e">
        <f>+CONCATENATE(#REF!,C375,D375,E375,F375,G375,H375,I375)</f>
        <v>#REF!</v>
      </c>
      <c r="C375" s="305">
        <f>C374</f>
        <v>3</v>
      </c>
      <c r="D375" s="305">
        <v>5</v>
      </c>
      <c r="E375" s="344">
        <v>5000</v>
      </c>
      <c r="F375" s="344">
        <v>5100</v>
      </c>
      <c r="G375" s="344">
        <v>515</v>
      </c>
      <c r="H375" s="285">
        <v>3</v>
      </c>
      <c r="I375" s="285">
        <v>6</v>
      </c>
      <c r="J375" s="307" t="s">
        <v>325</v>
      </c>
      <c r="K375" s="287">
        <f>+MEX!N413</f>
        <v>0</v>
      </c>
      <c r="L375" s="287">
        <f>+MEX!O413</f>
        <v>3100001</v>
      </c>
      <c r="M375" s="287">
        <f>+MEX!P413</f>
        <v>3100001</v>
      </c>
      <c r="N375" s="308" t="str">
        <f>+MEX!Q413</f>
        <v>Equipo/ Pieza</v>
      </c>
      <c r="O375" s="289">
        <f>+MEX!R413</f>
        <v>81</v>
      </c>
      <c r="P375" s="289">
        <f>+MEX!S413</f>
        <v>0</v>
      </c>
      <c r="Q375" s="287">
        <f>+MEX!AD413</f>
        <v>3100001</v>
      </c>
      <c r="R375" s="287">
        <f>+MEX!AG413</f>
        <v>0</v>
      </c>
      <c r="S375" s="287">
        <f>+MEX!AJ413</f>
        <v>0</v>
      </c>
      <c r="T375" s="287">
        <f>+MEX!AM413</f>
        <v>0</v>
      </c>
      <c r="U375" s="287">
        <f>+MEX!AP413</f>
        <v>0</v>
      </c>
      <c r="V375" s="287">
        <f>+MEX!AS413</f>
        <v>3100001</v>
      </c>
      <c r="W375" s="287">
        <f>+MEX!AT413</f>
        <v>81</v>
      </c>
      <c r="X375" s="287">
        <f>+MEX!AU413</f>
        <v>0</v>
      </c>
      <c r="Y375" s="287">
        <f>+MEX!AV413</f>
        <v>0</v>
      </c>
      <c r="Z375" s="287">
        <f>+MEX!AW413</f>
        <v>0</v>
      </c>
      <c r="AA375" s="287">
        <f>+MEX!AX413</f>
        <v>0</v>
      </c>
      <c r="AB375" s="287">
        <f>+MEX!AY413</f>
        <v>0</v>
      </c>
      <c r="AC375" s="287">
        <f>+MEX!AZ413</f>
        <v>81</v>
      </c>
      <c r="AD375" s="287">
        <f>+MEX!BA413</f>
        <v>0</v>
      </c>
    </row>
    <row r="376" spans="2:30" ht="46.5">
      <c r="B376" s="247" t="e">
        <f>+CONCATENATE(#REF!,C376,D376,E376,F376,G376,H376,I376)</f>
        <v>#REF!</v>
      </c>
      <c r="C376" s="305">
        <v>3</v>
      </c>
      <c r="D376" s="305">
        <v>5</v>
      </c>
      <c r="E376" s="344">
        <v>5000</v>
      </c>
      <c r="F376" s="344">
        <v>5100</v>
      </c>
      <c r="G376" s="344">
        <v>515</v>
      </c>
      <c r="H376" s="285">
        <v>5</v>
      </c>
      <c r="I376" s="285">
        <v>6</v>
      </c>
      <c r="J376" s="307" t="s">
        <v>326</v>
      </c>
      <c r="K376" s="287">
        <f>+MEX!N414</f>
        <v>0</v>
      </c>
      <c r="L376" s="287">
        <f>+MEX!O414</f>
        <v>894565</v>
      </c>
      <c r="M376" s="287">
        <f>+MEX!P414</f>
        <v>894565</v>
      </c>
      <c r="N376" s="308" t="str">
        <f>+MEX!Q414</f>
        <v>Equipo/ Pieza</v>
      </c>
      <c r="O376" s="289">
        <f>+MEX!R414</f>
        <v>84</v>
      </c>
      <c r="P376" s="289">
        <f>+MEX!S414</f>
        <v>0</v>
      </c>
      <c r="Q376" s="287">
        <f>+MEX!AD414</f>
        <v>894565</v>
      </c>
      <c r="R376" s="287">
        <f>+MEX!AG414</f>
        <v>0</v>
      </c>
      <c r="S376" s="287">
        <f>+MEX!AJ414</f>
        <v>0</v>
      </c>
      <c r="T376" s="287">
        <f>+MEX!AM414</f>
        <v>0</v>
      </c>
      <c r="U376" s="287">
        <f>+MEX!AP414</f>
        <v>0</v>
      </c>
      <c r="V376" s="287">
        <f>+MEX!AS414</f>
        <v>894565</v>
      </c>
      <c r="W376" s="287">
        <f>+MEX!AT414</f>
        <v>84</v>
      </c>
      <c r="X376" s="287">
        <f>+MEX!AU414</f>
        <v>0</v>
      </c>
      <c r="Y376" s="287">
        <f>+MEX!AV414</f>
        <v>0</v>
      </c>
      <c r="Z376" s="287">
        <f>+MEX!AW414</f>
        <v>0</v>
      </c>
      <c r="AA376" s="287">
        <f>+MEX!AX414</f>
        <v>0</v>
      </c>
      <c r="AB376" s="287">
        <f>+MEX!AY414</f>
        <v>0</v>
      </c>
      <c r="AC376" s="287">
        <f>+MEX!AZ414</f>
        <v>84</v>
      </c>
      <c r="AD376" s="287">
        <f>+MEX!BA414</f>
        <v>0</v>
      </c>
    </row>
    <row r="377" spans="2:30" ht="24.75">
      <c r="B377" s="247" t="e">
        <f>+CONCATENATE(#REF!,C377,D377,E377,F377,G377,H377,I377)</f>
        <v>#REF!</v>
      </c>
      <c r="C377" s="339">
        <v>3</v>
      </c>
      <c r="D377" s="339">
        <v>5</v>
      </c>
      <c r="E377" s="339">
        <v>5000</v>
      </c>
      <c r="F377" s="339">
        <v>5200</v>
      </c>
      <c r="G377" s="339"/>
      <c r="H377" s="339"/>
      <c r="I377" s="339">
        <v>6</v>
      </c>
      <c r="J377" s="341" t="s">
        <v>327</v>
      </c>
      <c r="K377" s="342">
        <f>+MEX!N415</f>
        <v>0</v>
      </c>
      <c r="L377" s="342">
        <f>+MEX!O415</f>
        <v>940990</v>
      </c>
      <c r="M377" s="342">
        <f>+MEX!P415</f>
        <v>940990</v>
      </c>
      <c r="N377" s="349"/>
      <c r="O377" s="350"/>
      <c r="P377" s="350"/>
      <c r="Q377" s="342">
        <f>+MEX!AD415</f>
        <v>940990</v>
      </c>
      <c r="R377" s="342">
        <f>+MEX!AG415</f>
        <v>0</v>
      </c>
      <c r="S377" s="342">
        <f>+MEX!AJ415</f>
        <v>0</v>
      </c>
      <c r="T377" s="342">
        <f>+MEX!AM415</f>
        <v>0</v>
      </c>
      <c r="U377" s="342">
        <f>+MEX!AP415</f>
        <v>0</v>
      </c>
      <c r="V377" s="342">
        <f>+MEX!AS415</f>
        <v>940990</v>
      </c>
      <c r="W377" s="342"/>
      <c r="X377" s="342"/>
      <c r="Y377" s="342"/>
      <c r="Z377" s="342"/>
      <c r="AA377" s="342"/>
      <c r="AB377" s="342"/>
      <c r="AC377" s="342"/>
      <c r="AD377" s="342"/>
    </row>
    <row r="378" spans="2:30" ht="24.75">
      <c r="B378" s="247" t="e">
        <f>+CONCATENATE(#REF!,C378,D378,E378,F378,G378,H378,I378)</f>
        <v>#REF!</v>
      </c>
      <c r="C378" s="302">
        <v>3</v>
      </c>
      <c r="D378" s="302">
        <v>5</v>
      </c>
      <c r="E378" s="302">
        <v>5000</v>
      </c>
      <c r="F378" s="302">
        <v>5200</v>
      </c>
      <c r="G378" s="302">
        <v>523</v>
      </c>
      <c r="H378" s="302"/>
      <c r="I378" s="302">
        <v>6</v>
      </c>
      <c r="J378" s="280" t="s">
        <v>135</v>
      </c>
      <c r="K378" s="281">
        <f>+MEX!N416</f>
        <v>0</v>
      </c>
      <c r="L378" s="281">
        <f>+MEX!O416</f>
        <v>940990</v>
      </c>
      <c r="M378" s="281">
        <f>+MEX!P416</f>
        <v>940990</v>
      </c>
      <c r="N378" s="331"/>
      <c r="O378" s="331"/>
      <c r="P378" s="331"/>
      <c r="Q378" s="281">
        <f>+MEX!AD416</f>
        <v>940990</v>
      </c>
      <c r="R378" s="281">
        <f>+MEX!AG416</f>
        <v>0</v>
      </c>
      <c r="S378" s="281">
        <f>+MEX!AJ416</f>
        <v>0</v>
      </c>
      <c r="T378" s="281">
        <f>+MEX!AM416</f>
        <v>0</v>
      </c>
      <c r="U378" s="281">
        <f>+MEX!AP416</f>
        <v>0</v>
      </c>
      <c r="V378" s="281">
        <f>+MEX!AS416</f>
        <v>940990</v>
      </c>
      <c r="W378" s="281"/>
      <c r="X378" s="281"/>
      <c r="Y378" s="281"/>
      <c r="Z378" s="281"/>
      <c r="AA378" s="281"/>
      <c r="AB378" s="281"/>
      <c r="AC378" s="281"/>
      <c r="AD378" s="281"/>
    </row>
    <row r="379" spans="2:30" ht="46.5">
      <c r="B379" s="247" t="e">
        <f>+CONCATENATE(#REF!,C379,D379,E379,F379,G379,H379,I379)</f>
        <v>#REF!</v>
      </c>
      <c r="C379" s="305">
        <v>3</v>
      </c>
      <c r="D379" s="305">
        <v>5</v>
      </c>
      <c r="E379" s="344">
        <v>5000</v>
      </c>
      <c r="F379" s="344">
        <v>5200</v>
      </c>
      <c r="G379" s="344">
        <v>523</v>
      </c>
      <c r="H379" s="285">
        <v>1</v>
      </c>
      <c r="I379" s="285">
        <v>6</v>
      </c>
      <c r="J379" s="307" t="s">
        <v>269</v>
      </c>
      <c r="K379" s="287">
        <f>+MEX!N417</f>
        <v>0</v>
      </c>
      <c r="L379" s="287">
        <f>+MEX!O417</f>
        <v>940990</v>
      </c>
      <c r="M379" s="287">
        <f>+MEX!P417</f>
        <v>940990</v>
      </c>
      <c r="N379" s="308" t="str">
        <f>+MEX!Q417</f>
        <v>Equipo/ Pieza</v>
      </c>
      <c r="O379" s="289">
        <f>+MEX!R417</f>
        <v>125</v>
      </c>
      <c r="P379" s="289">
        <f>+MEX!S417</f>
        <v>0</v>
      </c>
      <c r="Q379" s="287">
        <f>+MEX!AD417</f>
        <v>940990</v>
      </c>
      <c r="R379" s="287">
        <f>+MEX!AG417</f>
        <v>0</v>
      </c>
      <c r="S379" s="287">
        <f>+MEX!AJ417</f>
        <v>0</v>
      </c>
      <c r="T379" s="287">
        <f>+MEX!AM417</f>
        <v>0</v>
      </c>
      <c r="U379" s="287">
        <f>+MEX!AP417</f>
        <v>0</v>
      </c>
      <c r="V379" s="287">
        <f>+MEX!AS417</f>
        <v>940990</v>
      </c>
      <c r="W379" s="287">
        <f>+MEX!AT417</f>
        <v>125</v>
      </c>
      <c r="X379" s="287">
        <f>+MEX!AU417</f>
        <v>0</v>
      </c>
      <c r="Y379" s="287">
        <f>+MEX!AV417</f>
        <v>0</v>
      </c>
      <c r="Z379" s="287">
        <f>+MEX!AW417</f>
        <v>0</v>
      </c>
      <c r="AA379" s="287">
        <f>+MEX!AX417</f>
        <v>0</v>
      </c>
      <c r="AB379" s="287">
        <f>+MEX!AY417</f>
        <v>0</v>
      </c>
      <c r="AC379" s="287">
        <f>+MEX!AZ417</f>
        <v>125</v>
      </c>
      <c r="AD379" s="287">
        <f>+MEX!BA417</f>
        <v>0</v>
      </c>
    </row>
    <row r="380" spans="2:30" ht="48">
      <c r="B380" s="247" t="e">
        <f>+CONCATENATE(#REF!,C380,D380,E380,F380,G380,H380,I380)</f>
        <v>#REF!</v>
      </c>
      <c r="C380" s="309">
        <v>3</v>
      </c>
      <c r="D380" s="309">
        <v>6</v>
      </c>
      <c r="E380" s="309"/>
      <c r="F380" s="309"/>
      <c r="G380" s="309"/>
      <c r="H380" s="309"/>
      <c r="I380" s="309"/>
      <c r="J380" s="351" t="s">
        <v>328</v>
      </c>
      <c r="K380" s="352">
        <f>+MEX!N418</f>
        <v>4000000</v>
      </c>
      <c r="L380" s="352">
        <f>+MEX!O418</f>
        <v>0</v>
      </c>
      <c r="M380" s="352">
        <f>+MEX!P418</f>
        <v>4000000</v>
      </c>
      <c r="N380" s="297"/>
      <c r="O380" s="353"/>
      <c r="P380" s="353"/>
      <c r="Q380" s="352">
        <f>+MEX!AD418</f>
        <v>4000000</v>
      </c>
      <c r="R380" s="352">
        <f>+MEX!AG418</f>
        <v>0</v>
      </c>
      <c r="S380" s="352">
        <f>+MEX!AJ418</f>
        <v>0</v>
      </c>
      <c r="T380" s="352">
        <f>+MEX!AM418</f>
        <v>0</v>
      </c>
      <c r="U380" s="352">
        <f>+MEX!AP418</f>
        <v>0</v>
      </c>
      <c r="V380" s="352">
        <f>+MEX!AS418</f>
        <v>4000000</v>
      </c>
      <c r="W380" s="352"/>
      <c r="X380" s="352"/>
      <c r="Y380" s="352"/>
      <c r="Z380" s="352"/>
      <c r="AA380" s="352"/>
      <c r="AB380" s="352"/>
      <c r="AC380" s="352"/>
      <c r="AD380" s="352"/>
    </row>
    <row r="381" spans="2:30" ht="24.75" hidden="1">
      <c r="B381" s="247" t="e">
        <f>+CONCATENATE(#REF!,C381,D381,E381,F381,G381,H381,I381)</f>
        <v>#REF!</v>
      </c>
      <c r="C381" s="298">
        <v>3</v>
      </c>
      <c r="D381" s="298">
        <v>6</v>
      </c>
      <c r="E381" s="298">
        <v>2000</v>
      </c>
      <c r="F381" s="298"/>
      <c r="G381" s="298"/>
      <c r="H381" s="298"/>
      <c r="I381" s="298"/>
      <c r="J381" s="268" t="s">
        <v>56</v>
      </c>
      <c r="K381" s="269">
        <f>+MEX!N419</f>
        <v>0</v>
      </c>
      <c r="L381" s="269">
        <f>+MEX!O419</f>
        <v>0</v>
      </c>
      <c r="M381" s="269">
        <f>+MEX!P419</f>
        <v>0</v>
      </c>
      <c r="N381" s="270"/>
      <c r="O381" s="270"/>
      <c r="P381" s="270"/>
      <c r="Q381" s="269">
        <f>+MEX!AD419</f>
        <v>0</v>
      </c>
      <c r="R381" s="269">
        <f>+MEX!AG419</f>
        <v>0</v>
      </c>
      <c r="S381" s="269">
        <f>+MEX!AJ419</f>
        <v>0</v>
      </c>
      <c r="T381" s="269">
        <f>+MEX!AM419</f>
        <v>0</v>
      </c>
      <c r="U381" s="269">
        <f>+MEX!AP419</f>
        <v>0</v>
      </c>
      <c r="V381" s="269">
        <f>+MEX!AS419</f>
        <v>0</v>
      </c>
      <c r="W381" s="269"/>
      <c r="X381" s="269"/>
      <c r="Y381" s="269"/>
      <c r="Z381" s="269"/>
      <c r="AA381" s="269"/>
      <c r="AB381" s="269"/>
      <c r="AC381" s="269"/>
      <c r="AD381" s="269"/>
    </row>
    <row r="382" spans="2:30" ht="48" hidden="1">
      <c r="B382" s="247" t="e">
        <f>+CONCATENATE(#REF!,C382,D382,E382,F382,G382,H382,I382)</f>
        <v>#REF!</v>
      </c>
      <c r="C382" s="299">
        <v>3</v>
      </c>
      <c r="D382" s="299">
        <v>6</v>
      </c>
      <c r="E382" s="299">
        <v>2000</v>
      </c>
      <c r="F382" s="299">
        <v>2700</v>
      </c>
      <c r="G382" s="299"/>
      <c r="H382" s="299"/>
      <c r="I382" s="299"/>
      <c r="J382" s="274" t="s">
        <v>329</v>
      </c>
      <c r="K382" s="275">
        <f>+MEX!N420</f>
        <v>0</v>
      </c>
      <c r="L382" s="275">
        <f>+MEX!O420</f>
        <v>0</v>
      </c>
      <c r="M382" s="275">
        <f>+MEX!P420</f>
        <v>0</v>
      </c>
      <c r="N382" s="329"/>
      <c r="O382" s="329"/>
      <c r="P382" s="329"/>
      <c r="Q382" s="275">
        <f>+MEX!AD420</f>
        <v>0</v>
      </c>
      <c r="R382" s="275">
        <f>+MEX!AG420</f>
        <v>0</v>
      </c>
      <c r="S382" s="275">
        <f>+MEX!AJ420</f>
        <v>0</v>
      </c>
      <c r="T382" s="275">
        <f>+MEX!AM420</f>
        <v>0</v>
      </c>
      <c r="U382" s="275">
        <f>+MEX!AP420</f>
        <v>0</v>
      </c>
      <c r="V382" s="275">
        <f>+MEX!AS420</f>
        <v>0</v>
      </c>
      <c r="W382" s="275"/>
      <c r="X382" s="275"/>
      <c r="Y382" s="275"/>
      <c r="Z382" s="275"/>
      <c r="AA382" s="275"/>
      <c r="AB382" s="275"/>
      <c r="AC382" s="275"/>
      <c r="AD382" s="275"/>
    </row>
    <row r="383" spans="2:30" ht="24.75" hidden="1">
      <c r="B383" s="247" t="e">
        <f>+CONCATENATE(#REF!,C383,D383,E383,F383,G383,H383,I383)</f>
        <v>#REF!</v>
      </c>
      <c r="C383" s="302">
        <v>3</v>
      </c>
      <c r="D383" s="302">
        <v>6</v>
      </c>
      <c r="E383" s="302">
        <v>2000</v>
      </c>
      <c r="F383" s="302">
        <v>2700</v>
      </c>
      <c r="G383" s="302">
        <v>272</v>
      </c>
      <c r="H383" s="302"/>
      <c r="I383" s="302"/>
      <c r="J383" s="280" t="s">
        <v>330</v>
      </c>
      <c r="K383" s="281">
        <f>+MEX!N421</f>
        <v>0</v>
      </c>
      <c r="L383" s="281">
        <f>+MEX!O421</f>
        <v>0</v>
      </c>
      <c r="M383" s="281">
        <f>+MEX!P421</f>
        <v>0</v>
      </c>
      <c r="N383" s="282"/>
      <c r="O383" s="282"/>
      <c r="P383" s="282"/>
      <c r="Q383" s="281">
        <f>+MEX!AD421</f>
        <v>0</v>
      </c>
      <c r="R383" s="281">
        <f>+MEX!AG421</f>
        <v>0</v>
      </c>
      <c r="S383" s="281">
        <f>+MEX!AJ421</f>
        <v>0</v>
      </c>
      <c r="T383" s="281">
        <f>+MEX!AM421</f>
        <v>0</v>
      </c>
      <c r="U383" s="281">
        <f>+MEX!AP421</f>
        <v>0</v>
      </c>
      <c r="V383" s="281">
        <f>+MEX!AS421</f>
        <v>0</v>
      </c>
      <c r="W383" s="281"/>
      <c r="X383" s="281"/>
      <c r="Y383" s="281"/>
      <c r="Z383" s="281"/>
      <c r="AA383" s="281"/>
      <c r="AB383" s="281"/>
      <c r="AC383" s="281"/>
      <c r="AD383" s="281"/>
    </row>
    <row r="384" spans="2:30" ht="24.75" hidden="1">
      <c r="B384" s="247" t="e">
        <f>+CONCATENATE(#REF!,C384,D384,E384,F384,G384,H384,I384)</f>
        <v>#REF!</v>
      </c>
      <c r="C384" s="305">
        <v>3</v>
      </c>
      <c r="D384" s="305">
        <v>6</v>
      </c>
      <c r="E384" s="305">
        <v>2000</v>
      </c>
      <c r="F384" s="305">
        <v>2700</v>
      </c>
      <c r="G384" s="305">
        <v>272</v>
      </c>
      <c r="H384" s="306">
        <v>1</v>
      </c>
      <c r="I384" s="306"/>
      <c r="J384" s="286" t="s">
        <v>331</v>
      </c>
      <c r="K384" s="287">
        <f>+MEX!N422</f>
        <v>0</v>
      </c>
      <c r="L384" s="287">
        <f>+MEX!O422</f>
        <v>0</v>
      </c>
      <c r="M384" s="287">
        <f>+MEX!P422</f>
        <v>0</v>
      </c>
      <c r="N384" s="288" t="str">
        <f>+MEX!Q422</f>
        <v>Pieza</v>
      </c>
      <c r="O384" s="289">
        <f>+MEX!R422</f>
        <v>0</v>
      </c>
      <c r="P384" s="289">
        <f>+MEX!S422</f>
        <v>0</v>
      </c>
      <c r="Q384" s="287">
        <f>+MEX!AD422</f>
        <v>0</v>
      </c>
      <c r="R384" s="287">
        <f>+MEX!AG422</f>
        <v>0</v>
      </c>
      <c r="S384" s="287">
        <f>+MEX!AJ422</f>
        <v>0</v>
      </c>
      <c r="T384" s="287">
        <f>+MEX!AM422</f>
        <v>0</v>
      </c>
      <c r="U384" s="287">
        <f>+MEX!AP422</f>
        <v>0</v>
      </c>
      <c r="V384" s="287">
        <f>+MEX!AS422</f>
        <v>0</v>
      </c>
      <c r="W384" s="287">
        <f>+MEX!AT422</f>
        <v>0</v>
      </c>
      <c r="X384" s="287">
        <f>+MEX!AU422</f>
        <v>0</v>
      </c>
      <c r="Y384" s="287">
        <f>+MEX!AV422</f>
        <v>0</v>
      </c>
      <c r="Z384" s="287">
        <f>+MEX!AW422</f>
        <v>0</v>
      </c>
      <c r="AA384" s="287">
        <f>+MEX!AX422</f>
        <v>0</v>
      </c>
      <c r="AB384" s="287">
        <f>+MEX!AY422</f>
        <v>0</v>
      </c>
      <c r="AC384" s="287">
        <f>+MEX!AZ422</f>
        <v>0</v>
      </c>
      <c r="AD384" s="287">
        <f>+MEX!BA422</f>
        <v>0</v>
      </c>
    </row>
    <row r="385" spans="2:30" ht="24.75" hidden="1">
      <c r="B385" s="247" t="e">
        <f>+CONCATENATE(#REF!,C385,D385,E385,F385,G385,H385,I385)</f>
        <v>#REF!</v>
      </c>
      <c r="C385" s="305">
        <v>3</v>
      </c>
      <c r="D385" s="305">
        <v>6</v>
      </c>
      <c r="E385" s="305">
        <v>2000</v>
      </c>
      <c r="F385" s="305">
        <v>2700</v>
      </c>
      <c r="G385" s="305">
        <v>272</v>
      </c>
      <c r="H385" s="306">
        <v>2</v>
      </c>
      <c r="I385" s="306"/>
      <c r="J385" s="286" t="s">
        <v>332</v>
      </c>
      <c r="K385" s="287">
        <f>+MEX!N423</f>
        <v>0</v>
      </c>
      <c r="L385" s="287">
        <f>+MEX!O423</f>
        <v>0</v>
      </c>
      <c r="M385" s="287">
        <f>+MEX!P423</f>
        <v>0</v>
      </c>
      <c r="N385" s="288" t="str">
        <f>+MEX!Q423</f>
        <v>Pieza</v>
      </c>
      <c r="O385" s="289">
        <f>+MEX!R423</f>
        <v>0</v>
      </c>
      <c r="P385" s="289">
        <f>+MEX!S423</f>
        <v>0</v>
      </c>
      <c r="Q385" s="287">
        <f>+MEX!AD423</f>
        <v>0</v>
      </c>
      <c r="R385" s="287">
        <f>+MEX!AG423</f>
        <v>0</v>
      </c>
      <c r="S385" s="287">
        <f>+MEX!AJ423</f>
        <v>0</v>
      </c>
      <c r="T385" s="287">
        <f>+MEX!AM423</f>
        <v>0</v>
      </c>
      <c r="U385" s="287">
        <f>+MEX!AP423</f>
        <v>0</v>
      </c>
      <c r="V385" s="287">
        <f>+MEX!AS423</f>
        <v>0</v>
      </c>
      <c r="W385" s="287">
        <f>+MEX!AT423</f>
        <v>0</v>
      </c>
      <c r="X385" s="287">
        <f>+MEX!AU423</f>
        <v>0</v>
      </c>
      <c r="Y385" s="287">
        <f>+MEX!AV423</f>
        <v>0</v>
      </c>
      <c r="Z385" s="287">
        <f>+MEX!AW423</f>
        <v>0</v>
      </c>
      <c r="AA385" s="287">
        <f>+MEX!AX423</f>
        <v>0</v>
      </c>
      <c r="AB385" s="287">
        <f>+MEX!AY423</f>
        <v>0</v>
      </c>
      <c r="AC385" s="287">
        <f>+MEX!AZ423</f>
        <v>0</v>
      </c>
      <c r="AD385" s="287">
        <f>+MEX!BA423</f>
        <v>0</v>
      </c>
    </row>
    <row r="386" spans="2:30" ht="24.75" hidden="1">
      <c r="B386" s="247" t="e">
        <f>+CONCATENATE(#REF!,C386,D386,E386,F386,G386,H386,I386)</f>
        <v>#REF!</v>
      </c>
      <c r="C386" s="298">
        <v>3</v>
      </c>
      <c r="D386" s="298">
        <v>6</v>
      </c>
      <c r="E386" s="298">
        <v>3000</v>
      </c>
      <c r="F386" s="298"/>
      <c r="G386" s="298"/>
      <c r="H386" s="298"/>
      <c r="I386" s="298"/>
      <c r="J386" s="268" t="s">
        <v>72</v>
      </c>
      <c r="K386" s="269">
        <f>+MEX!N424</f>
        <v>0</v>
      </c>
      <c r="L386" s="269">
        <f>+MEX!O424</f>
        <v>0</v>
      </c>
      <c r="M386" s="269">
        <f>+MEX!P424</f>
        <v>0</v>
      </c>
      <c r="N386" s="270"/>
      <c r="O386" s="270"/>
      <c r="P386" s="270"/>
      <c r="Q386" s="269">
        <f>+MEX!AD424</f>
        <v>0</v>
      </c>
      <c r="R386" s="269">
        <f>+MEX!AG424</f>
        <v>0</v>
      </c>
      <c r="S386" s="269">
        <f>+MEX!AJ424</f>
        <v>0</v>
      </c>
      <c r="T386" s="269">
        <f>+MEX!AM424</f>
        <v>0</v>
      </c>
      <c r="U386" s="269">
        <f>+MEX!AP424</f>
        <v>0</v>
      </c>
      <c r="V386" s="269">
        <f>+MEX!AS424</f>
        <v>0</v>
      </c>
      <c r="W386" s="269"/>
      <c r="X386" s="269"/>
      <c r="Y386" s="269"/>
      <c r="Z386" s="269"/>
      <c r="AA386" s="269"/>
      <c r="AB386" s="269"/>
      <c r="AC386" s="269"/>
      <c r="AD386" s="269"/>
    </row>
    <row r="387" spans="2:30" ht="24.75" hidden="1">
      <c r="B387" s="247" t="e">
        <f>+CONCATENATE(#REF!,C387,D387,E387,F387,G387,H387,I387)</f>
        <v>#REF!</v>
      </c>
      <c r="C387" s="299">
        <v>3</v>
      </c>
      <c r="D387" s="299">
        <v>6</v>
      </c>
      <c r="E387" s="299">
        <v>3000</v>
      </c>
      <c r="F387" s="299">
        <v>3100</v>
      </c>
      <c r="G387" s="299"/>
      <c r="H387" s="329"/>
      <c r="I387" s="329"/>
      <c r="J387" s="274" t="s">
        <v>167</v>
      </c>
      <c r="K387" s="275">
        <f>+MEX!N425</f>
        <v>0</v>
      </c>
      <c r="L387" s="275">
        <f>+MEX!O425</f>
        <v>0</v>
      </c>
      <c r="M387" s="275">
        <f>+MEX!P425</f>
        <v>0</v>
      </c>
      <c r="N387" s="329"/>
      <c r="O387" s="329"/>
      <c r="P387" s="329"/>
      <c r="Q387" s="275">
        <f>+MEX!AD425</f>
        <v>0</v>
      </c>
      <c r="R387" s="275">
        <f>+MEX!AG425</f>
        <v>0</v>
      </c>
      <c r="S387" s="275">
        <f>+MEX!AJ425</f>
        <v>0</v>
      </c>
      <c r="T387" s="275">
        <f>+MEX!AM425</f>
        <v>0</v>
      </c>
      <c r="U387" s="275">
        <f>+MEX!AP425</f>
        <v>0</v>
      </c>
      <c r="V387" s="275">
        <f>+MEX!AS425</f>
        <v>0</v>
      </c>
      <c r="W387" s="275"/>
      <c r="X387" s="275"/>
      <c r="Y387" s="275"/>
      <c r="Z387" s="275"/>
      <c r="AA387" s="275"/>
      <c r="AB387" s="275"/>
      <c r="AC387" s="275"/>
      <c r="AD387" s="275"/>
    </row>
    <row r="388" spans="2:30" ht="48" hidden="1">
      <c r="B388" s="247" t="e">
        <f>+CONCATENATE(#REF!,C388,D388,E388,F388,G388,H388,I388)</f>
        <v>#REF!</v>
      </c>
      <c r="C388" s="302">
        <v>3</v>
      </c>
      <c r="D388" s="302">
        <v>6</v>
      </c>
      <c r="E388" s="302">
        <v>3000</v>
      </c>
      <c r="F388" s="302">
        <v>3100</v>
      </c>
      <c r="G388" s="302">
        <v>317</v>
      </c>
      <c r="H388" s="302"/>
      <c r="I388" s="302"/>
      <c r="J388" s="280" t="s">
        <v>333</v>
      </c>
      <c r="K388" s="281">
        <f>+MEX!N426</f>
        <v>0</v>
      </c>
      <c r="L388" s="281">
        <f>+MEX!O426</f>
        <v>0</v>
      </c>
      <c r="M388" s="281">
        <f>+MEX!P426</f>
        <v>0</v>
      </c>
      <c r="N388" s="282"/>
      <c r="O388" s="282"/>
      <c r="P388" s="282"/>
      <c r="Q388" s="281">
        <f>+MEX!AD426</f>
        <v>0</v>
      </c>
      <c r="R388" s="281">
        <f>+MEX!AG426</f>
        <v>0</v>
      </c>
      <c r="S388" s="281">
        <f>+MEX!AJ426</f>
        <v>0</v>
      </c>
      <c r="T388" s="281">
        <f>+MEX!AM426</f>
        <v>0</v>
      </c>
      <c r="U388" s="281">
        <f>+MEX!AP426</f>
        <v>0</v>
      </c>
      <c r="V388" s="281">
        <f>+MEX!AS426</f>
        <v>0</v>
      </c>
      <c r="W388" s="281"/>
      <c r="X388" s="281"/>
      <c r="Y388" s="281"/>
      <c r="Z388" s="281"/>
      <c r="AA388" s="281"/>
      <c r="AB388" s="281"/>
      <c r="AC388" s="281"/>
      <c r="AD388" s="281"/>
    </row>
    <row r="389" spans="2:30" ht="24.75" hidden="1">
      <c r="B389" s="247" t="e">
        <f>+CONCATENATE(#REF!,C389,D389,E389,F389,G389,H389,I389)</f>
        <v>#REF!</v>
      </c>
      <c r="C389" s="305">
        <v>3</v>
      </c>
      <c r="D389" s="305">
        <v>6</v>
      </c>
      <c r="E389" s="305">
        <v>3000</v>
      </c>
      <c r="F389" s="305">
        <v>3100</v>
      </c>
      <c r="G389" s="305">
        <v>317</v>
      </c>
      <c r="H389" s="306">
        <v>1</v>
      </c>
      <c r="I389" s="306"/>
      <c r="J389" s="286" t="s">
        <v>169</v>
      </c>
      <c r="K389" s="287">
        <f>+MEX!N427</f>
        <v>0</v>
      </c>
      <c r="L389" s="287">
        <f>+MEX!O427</f>
        <v>0</v>
      </c>
      <c r="M389" s="287">
        <f>+MEX!P427</f>
        <v>0</v>
      </c>
      <c r="N389" s="288" t="str">
        <f>+MEX!Q427</f>
        <v>Servicio</v>
      </c>
      <c r="O389" s="289">
        <f>+MEX!R427</f>
        <v>0</v>
      </c>
      <c r="P389" s="289">
        <f>+MEX!S427</f>
        <v>0</v>
      </c>
      <c r="Q389" s="287">
        <f>+MEX!AD427</f>
        <v>0</v>
      </c>
      <c r="R389" s="287">
        <f>+MEX!AG427</f>
        <v>0</v>
      </c>
      <c r="S389" s="287">
        <f>+MEX!AJ427</f>
        <v>0</v>
      </c>
      <c r="T389" s="287">
        <f>+MEX!AM427</f>
        <v>0</v>
      </c>
      <c r="U389" s="287">
        <f>+MEX!AP427</f>
        <v>0</v>
      </c>
      <c r="V389" s="287">
        <f>+MEX!AS427</f>
        <v>0</v>
      </c>
      <c r="W389" s="287">
        <f>+MEX!AT427</f>
        <v>0</v>
      </c>
      <c r="X389" s="287">
        <f>+MEX!AU427</f>
        <v>0</v>
      </c>
      <c r="Y389" s="287">
        <f>+MEX!AV427</f>
        <v>0</v>
      </c>
      <c r="Z389" s="287">
        <f>+MEX!AW427</f>
        <v>0</v>
      </c>
      <c r="AA389" s="287">
        <f>+MEX!AX427</f>
        <v>0</v>
      </c>
      <c r="AB389" s="287">
        <f>+MEX!AY427</f>
        <v>0</v>
      </c>
      <c r="AC389" s="287">
        <f>+MEX!AZ427</f>
        <v>0</v>
      </c>
      <c r="AD389" s="287">
        <f>+MEX!BA427</f>
        <v>0</v>
      </c>
    </row>
    <row r="390" spans="2:30" ht="48" hidden="1">
      <c r="B390" s="247" t="e">
        <f>+CONCATENATE(#REF!,C390,D390,E390,F390,G390,H390,I390)</f>
        <v>#REF!</v>
      </c>
      <c r="C390" s="299">
        <v>3</v>
      </c>
      <c r="D390" s="299">
        <v>6</v>
      </c>
      <c r="E390" s="299">
        <v>3000</v>
      </c>
      <c r="F390" s="299">
        <v>3300</v>
      </c>
      <c r="G390" s="299"/>
      <c r="H390" s="329"/>
      <c r="I390" s="329"/>
      <c r="J390" s="274" t="s">
        <v>73</v>
      </c>
      <c r="K390" s="275">
        <f>+MEX!N428</f>
        <v>0</v>
      </c>
      <c r="L390" s="275">
        <f>+MEX!O428</f>
        <v>0</v>
      </c>
      <c r="M390" s="275">
        <f>+MEX!P428</f>
        <v>0</v>
      </c>
      <c r="N390" s="329"/>
      <c r="O390" s="329"/>
      <c r="P390" s="329"/>
      <c r="Q390" s="275">
        <f>+MEX!AD428</f>
        <v>0</v>
      </c>
      <c r="R390" s="275">
        <f>+MEX!AG428</f>
        <v>0</v>
      </c>
      <c r="S390" s="275">
        <f>+MEX!AJ428</f>
        <v>0</v>
      </c>
      <c r="T390" s="275">
        <f>+MEX!AM428</f>
        <v>0</v>
      </c>
      <c r="U390" s="275">
        <f>+MEX!AP428</f>
        <v>0</v>
      </c>
      <c r="V390" s="275">
        <f>+MEX!AS428</f>
        <v>0</v>
      </c>
      <c r="W390" s="275"/>
      <c r="X390" s="275"/>
      <c r="Y390" s="275"/>
      <c r="Z390" s="275"/>
      <c r="AA390" s="275"/>
      <c r="AB390" s="275"/>
      <c r="AC390" s="275"/>
      <c r="AD390" s="275"/>
    </row>
    <row r="391" spans="2:30" ht="48" hidden="1">
      <c r="B391" s="247" t="e">
        <f>+CONCATENATE(#REF!,C391,D391,E391,F391,G391,H391,I391)</f>
        <v>#REF!</v>
      </c>
      <c r="C391" s="302">
        <v>3</v>
      </c>
      <c r="D391" s="302">
        <v>6</v>
      </c>
      <c r="E391" s="302">
        <v>3000</v>
      </c>
      <c r="F391" s="302">
        <v>3300</v>
      </c>
      <c r="G391" s="302">
        <v>333</v>
      </c>
      <c r="H391" s="302"/>
      <c r="I391" s="302"/>
      <c r="J391" s="280" t="s">
        <v>334</v>
      </c>
      <c r="K391" s="281">
        <f>+MEX!N429</f>
        <v>0</v>
      </c>
      <c r="L391" s="281">
        <f>+MEX!O429</f>
        <v>0</v>
      </c>
      <c r="M391" s="281">
        <f>+MEX!P429</f>
        <v>0</v>
      </c>
      <c r="N391" s="282"/>
      <c r="O391" s="282"/>
      <c r="P391" s="282"/>
      <c r="Q391" s="281">
        <f>+MEX!AD429</f>
        <v>0</v>
      </c>
      <c r="R391" s="281">
        <f>+MEX!AG429</f>
        <v>0</v>
      </c>
      <c r="S391" s="281">
        <f>+MEX!AJ429</f>
        <v>0</v>
      </c>
      <c r="T391" s="281">
        <f>+MEX!AM429</f>
        <v>0</v>
      </c>
      <c r="U391" s="281">
        <f>+MEX!AP429</f>
        <v>0</v>
      </c>
      <c r="V391" s="281">
        <f>+MEX!AS429</f>
        <v>0</v>
      </c>
      <c r="W391" s="281"/>
      <c r="X391" s="281"/>
      <c r="Y391" s="281"/>
      <c r="Z391" s="281"/>
      <c r="AA391" s="281"/>
      <c r="AB391" s="281"/>
      <c r="AC391" s="281"/>
      <c r="AD391" s="281"/>
    </row>
    <row r="392" spans="2:30" ht="24.75" hidden="1">
      <c r="B392" s="247" t="e">
        <f>+CONCATENATE(#REF!,C392,D392,E392,F392,G392,H392,I392)</f>
        <v>#REF!</v>
      </c>
      <c r="C392" s="305">
        <v>3</v>
      </c>
      <c r="D392" s="305">
        <v>6</v>
      </c>
      <c r="E392" s="305">
        <v>3000</v>
      </c>
      <c r="F392" s="305">
        <v>3300</v>
      </c>
      <c r="G392" s="305">
        <v>333</v>
      </c>
      <c r="H392" s="306">
        <v>1</v>
      </c>
      <c r="I392" s="306"/>
      <c r="J392" s="286" t="s">
        <v>335</v>
      </c>
      <c r="K392" s="287">
        <f>+MEX!N430</f>
        <v>0</v>
      </c>
      <c r="L392" s="287">
        <f>+MEX!O430</f>
        <v>0</v>
      </c>
      <c r="M392" s="287">
        <f>+MEX!P430</f>
        <v>0</v>
      </c>
      <c r="N392" s="288" t="str">
        <f>+MEX!Q430</f>
        <v xml:space="preserve">Servicio </v>
      </c>
      <c r="O392" s="289">
        <f>+MEX!R430</f>
        <v>0</v>
      </c>
      <c r="P392" s="289">
        <f>+MEX!S430</f>
        <v>0</v>
      </c>
      <c r="Q392" s="287">
        <f>+MEX!AD430</f>
        <v>0</v>
      </c>
      <c r="R392" s="287">
        <f>+MEX!AG430</f>
        <v>0</v>
      </c>
      <c r="S392" s="287">
        <f>+MEX!AJ430</f>
        <v>0</v>
      </c>
      <c r="T392" s="287">
        <f>+MEX!AM430</f>
        <v>0</v>
      </c>
      <c r="U392" s="287">
        <f>+MEX!AP430</f>
        <v>0</v>
      </c>
      <c r="V392" s="287">
        <f>+MEX!AS430</f>
        <v>0</v>
      </c>
      <c r="W392" s="287">
        <f>+MEX!AT430</f>
        <v>0</v>
      </c>
      <c r="X392" s="287">
        <f>+MEX!AU430</f>
        <v>0</v>
      </c>
      <c r="Y392" s="287">
        <f>+MEX!AV430</f>
        <v>0</v>
      </c>
      <c r="Z392" s="287">
        <f>+MEX!AW430</f>
        <v>0</v>
      </c>
      <c r="AA392" s="287">
        <f>+MEX!AX430</f>
        <v>0</v>
      </c>
      <c r="AB392" s="287">
        <f>+MEX!AY430</f>
        <v>0</v>
      </c>
      <c r="AC392" s="287">
        <f>+MEX!AZ430</f>
        <v>0</v>
      </c>
      <c r="AD392" s="287">
        <f>+MEX!BA430</f>
        <v>0</v>
      </c>
    </row>
    <row r="393" spans="2:30" ht="69.75" hidden="1">
      <c r="B393" s="247" t="e">
        <f>+CONCATENATE(#REF!,C393,D393,E393,F393,G393,H393,I393)</f>
        <v>#REF!</v>
      </c>
      <c r="C393" s="305">
        <v>3</v>
      </c>
      <c r="D393" s="305">
        <v>6</v>
      </c>
      <c r="E393" s="305">
        <v>3000</v>
      </c>
      <c r="F393" s="305">
        <v>3300</v>
      </c>
      <c r="G393" s="305">
        <v>333</v>
      </c>
      <c r="H393" s="306">
        <v>2</v>
      </c>
      <c r="I393" s="306"/>
      <c r="J393" s="286" t="s">
        <v>336</v>
      </c>
      <c r="K393" s="287">
        <f>+MEX!N431</f>
        <v>0</v>
      </c>
      <c r="L393" s="287">
        <f>+MEX!O431</f>
        <v>0</v>
      </c>
      <c r="M393" s="287">
        <f>+MEX!P431</f>
        <v>0</v>
      </c>
      <c r="N393" s="288" t="str">
        <f>+MEX!Q431</f>
        <v xml:space="preserve">Servicio </v>
      </c>
      <c r="O393" s="289">
        <f>+MEX!R431</f>
        <v>0</v>
      </c>
      <c r="P393" s="289">
        <f>+MEX!S431</f>
        <v>0</v>
      </c>
      <c r="Q393" s="287">
        <f>+MEX!AD431</f>
        <v>0</v>
      </c>
      <c r="R393" s="287">
        <f>+MEX!AG431</f>
        <v>0</v>
      </c>
      <c r="S393" s="287">
        <f>+MEX!AJ431</f>
        <v>0</v>
      </c>
      <c r="T393" s="287">
        <f>+MEX!AM431</f>
        <v>0</v>
      </c>
      <c r="U393" s="287">
        <f>+MEX!AP431</f>
        <v>0</v>
      </c>
      <c r="V393" s="287">
        <f>+MEX!AS431</f>
        <v>0</v>
      </c>
      <c r="W393" s="287">
        <f>+MEX!AT431</f>
        <v>0</v>
      </c>
      <c r="X393" s="287">
        <f>+MEX!AU431</f>
        <v>0</v>
      </c>
      <c r="Y393" s="287">
        <f>+MEX!AV431</f>
        <v>0</v>
      </c>
      <c r="Z393" s="287">
        <f>+MEX!AW431</f>
        <v>0</v>
      </c>
      <c r="AA393" s="287">
        <f>+MEX!AX431</f>
        <v>0</v>
      </c>
      <c r="AB393" s="287">
        <f>+MEX!AY431</f>
        <v>0</v>
      </c>
      <c r="AC393" s="287">
        <f>+MEX!AZ431</f>
        <v>0</v>
      </c>
      <c r="AD393" s="287">
        <f>+MEX!BA431</f>
        <v>0</v>
      </c>
    </row>
    <row r="394" spans="2:30" ht="24.75" hidden="1">
      <c r="B394" s="247" t="e">
        <f>+CONCATENATE(#REF!,C394,D394,E394,F394,G394,H394,I394)</f>
        <v>#REF!</v>
      </c>
      <c r="C394" s="305">
        <v>3</v>
      </c>
      <c r="D394" s="305">
        <v>6</v>
      </c>
      <c r="E394" s="305">
        <v>3000</v>
      </c>
      <c r="F394" s="305">
        <v>3300</v>
      </c>
      <c r="G394" s="305">
        <v>333</v>
      </c>
      <c r="H394" s="306">
        <v>3</v>
      </c>
      <c r="I394" s="306"/>
      <c r="J394" s="286" t="s">
        <v>337</v>
      </c>
      <c r="K394" s="287">
        <f>+MEX!N432</f>
        <v>0</v>
      </c>
      <c r="L394" s="287">
        <f>+MEX!O432</f>
        <v>0</v>
      </c>
      <c r="M394" s="287">
        <f>+MEX!P432</f>
        <v>0</v>
      </c>
      <c r="N394" s="288" t="str">
        <f>+MEX!Q432</f>
        <v xml:space="preserve">Servicio </v>
      </c>
      <c r="O394" s="289">
        <f>+MEX!R432</f>
        <v>0</v>
      </c>
      <c r="P394" s="289">
        <f>+MEX!S432</f>
        <v>0</v>
      </c>
      <c r="Q394" s="287">
        <f>+MEX!AD432</f>
        <v>0</v>
      </c>
      <c r="R394" s="287">
        <f>+MEX!AG432</f>
        <v>0</v>
      </c>
      <c r="S394" s="287">
        <f>+MEX!AJ432</f>
        <v>0</v>
      </c>
      <c r="T394" s="287">
        <f>+MEX!AM432</f>
        <v>0</v>
      </c>
      <c r="U394" s="287">
        <f>+MEX!AP432</f>
        <v>0</v>
      </c>
      <c r="V394" s="287">
        <f>+MEX!AS432</f>
        <v>0</v>
      </c>
      <c r="W394" s="287">
        <f>+MEX!AT432</f>
        <v>0</v>
      </c>
      <c r="X394" s="287">
        <f>+MEX!AU432</f>
        <v>0</v>
      </c>
      <c r="Y394" s="287">
        <f>+MEX!AV432</f>
        <v>0</v>
      </c>
      <c r="Z394" s="287">
        <f>+MEX!AW432</f>
        <v>0</v>
      </c>
      <c r="AA394" s="287">
        <f>+MEX!AX432</f>
        <v>0</v>
      </c>
      <c r="AB394" s="287">
        <f>+MEX!AY432</f>
        <v>0</v>
      </c>
      <c r="AC394" s="287">
        <f>+MEX!AZ432</f>
        <v>0</v>
      </c>
      <c r="AD394" s="287">
        <f>+MEX!BA432</f>
        <v>0</v>
      </c>
    </row>
    <row r="395" spans="2:30" ht="46.5" hidden="1">
      <c r="B395" s="247" t="e">
        <f>+CONCATENATE(#REF!,C395,D395,E395,F395,G395,H395,I395)</f>
        <v>#REF!</v>
      </c>
      <c r="C395" s="305">
        <v>3</v>
      </c>
      <c r="D395" s="305">
        <v>6</v>
      </c>
      <c r="E395" s="305">
        <v>3000</v>
      </c>
      <c r="F395" s="305">
        <v>3300</v>
      </c>
      <c r="G395" s="305">
        <v>333</v>
      </c>
      <c r="H395" s="306">
        <v>4</v>
      </c>
      <c r="I395" s="306"/>
      <c r="J395" s="286" t="s">
        <v>338</v>
      </c>
      <c r="K395" s="287">
        <f>+MEX!N433</f>
        <v>0</v>
      </c>
      <c r="L395" s="287">
        <f>+MEX!O433</f>
        <v>0</v>
      </c>
      <c r="M395" s="287">
        <f>+MEX!P433</f>
        <v>0</v>
      </c>
      <c r="N395" s="288" t="str">
        <f>+MEX!Q433</f>
        <v xml:space="preserve">Servicio </v>
      </c>
      <c r="O395" s="289">
        <f>+MEX!R433</f>
        <v>0</v>
      </c>
      <c r="P395" s="289">
        <f>+MEX!S433</f>
        <v>0</v>
      </c>
      <c r="Q395" s="287">
        <f>+MEX!AD433</f>
        <v>0</v>
      </c>
      <c r="R395" s="287">
        <f>+MEX!AG433</f>
        <v>0</v>
      </c>
      <c r="S395" s="287">
        <f>+MEX!AJ433</f>
        <v>0</v>
      </c>
      <c r="T395" s="287">
        <f>+MEX!AM433</f>
        <v>0</v>
      </c>
      <c r="U395" s="287">
        <f>+MEX!AP433</f>
        <v>0</v>
      </c>
      <c r="V395" s="287">
        <f>+MEX!AS433</f>
        <v>0</v>
      </c>
      <c r="W395" s="287">
        <f>+MEX!AT433</f>
        <v>0</v>
      </c>
      <c r="X395" s="287">
        <f>+MEX!AU433</f>
        <v>0</v>
      </c>
      <c r="Y395" s="287">
        <f>+MEX!AV433</f>
        <v>0</v>
      </c>
      <c r="Z395" s="287">
        <f>+MEX!AW433</f>
        <v>0</v>
      </c>
      <c r="AA395" s="287">
        <f>+MEX!AX433</f>
        <v>0</v>
      </c>
      <c r="AB395" s="287">
        <f>+MEX!AY433</f>
        <v>0</v>
      </c>
      <c r="AC395" s="287">
        <f>+MEX!AZ433</f>
        <v>0</v>
      </c>
      <c r="AD395" s="287">
        <f>+MEX!BA433</f>
        <v>0</v>
      </c>
    </row>
    <row r="396" spans="2:30" ht="24.75">
      <c r="B396" s="247" t="e">
        <f>+CONCATENATE(#REF!,C396,D396,E396,F396,G396,H396,I396)</f>
        <v>#REF!</v>
      </c>
      <c r="C396" s="298">
        <v>3</v>
      </c>
      <c r="D396" s="298">
        <v>6</v>
      </c>
      <c r="E396" s="298">
        <v>5000</v>
      </c>
      <c r="F396" s="298"/>
      <c r="G396" s="298"/>
      <c r="H396" s="298"/>
      <c r="I396" s="298"/>
      <c r="J396" s="268" t="s">
        <v>130</v>
      </c>
      <c r="K396" s="269">
        <f>+MEX!N434</f>
        <v>4000000</v>
      </c>
      <c r="L396" s="269">
        <f>+MEX!O434</f>
        <v>0</v>
      </c>
      <c r="M396" s="269">
        <f>+MEX!P434</f>
        <v>4000000</v>
      </c>
      <c r="N396" s="270"/>
      <c r="O396" s="270"/>
      <c r="P396" s="270"/>
      <c r="Q396" s="269">
        <f>+MEX!AD434</f>
        <v>4000000</v>
      </c>
      <c r="R396" s="269">
        <f>+MEX!AG434</f>
        <v>0</v>
      </c>
      <c r="S396" s="269">
        <f>+MEX!AJ434</f>
        <v>0</v>
      </c>
      <c r="T396" s="269">
        <f>+MEX!AM434</f>
        <v>0</v>
      </c>
      <c r="U396" s="269">
        <f>+MEX!AP434</f>
        <v>0</v>
      </c>
      <c r="V396" s="269">
        <f>+MEX!AS434</f>
        <v>4000000</v>
      </c>
      <c r="W396" s="269"/>
      <c r="X396" s="269"/>
      <c r="Y396" s="269"/>
      <c r="Z396" s="269"/>
      <c r="AA396" s="269"/>
      <c r="AB396" s="269"/>
      <c r="AC396" s="269"/>
      <c r="AD396" s="269"/>
    </row>
    <row r="397" spans="2:30" ht="24.75" hidden="1">
      <c r="B397" s="247" t="e">
        <f>+CONCATENATE(#REF!,C397,D397,E397,F397,G397,H397,I397)</f>
        <v>#REF!</v>
      </c>
      <c r="C397" s="299">
        <v>3</v>
      </c>
      <c r="D397" s="299">
        <v>6</v>
      </c>
      <c r="E397" s="299">
        <v>5000</v>
      </c>
      <c r="F397" s="299">
        <v>5100</v>
      </c>
      <c r="G397" s="299"/>
      <c r="H397" s="329"/>
      <c r="I397" s="329"/>
      <c r="J397" s="274" t="s">
        <v>131</v>
      </c>
      <c r="K397" s="275">
        <f>+MEX!N435</f>
        <v>0</v>
      </c>
      <c r="L397" s="275">
        <f>+MEX!O435</f>
        <v>0</v>
      </c>
      <c r="M397" s="275">
        <f>+MEX!P435</f>
        <v>0</v>
      </c>
      <c r="N397" s="329"/>
      <c r="O397" s="329"/>
      <c r="P397" s="329"/>
      <c r="Q397" s="275">
        <f>+MEX!AD435</f>
        <v>0</v>
      </c>
      <c r="R397" s="275">
        <f>+MEX!AG435</f>
        <v>0</v>
      </c>
      <c r="S397" s="275">
        <f>+MEX!AJ435</f>
        <v>0</v>
      </c>
      <c r="T397" s="275">
        <f>+MEX!AM435</f>
        <v>0</v>
      </c>
      <c r="U397" s="275">
        <f>+MEX!AP435</f>
        <v>0</v>
      </c>
      <c r="V397" s="275">
        <f>+MEX!AS435</f>
        <v>0</v>
      </c>
      <c r="W397" s="275"/>
      <c r="X397" s="275"/>
      <c r="Y397" s="275"/>
      <c r="Z397" s="275"/>
      <c r="AA397" s="275"/>
      <c r="AB397" s="275"/>
      <c r="AC397" s="275"/>
      <c r="AD397" s="275"/>
    </row>
    <row r="398" spans="2:30" ht="24.75" hidden="1">
      <c r="B398" s="247" t="e">
        <f>+CONCATENATE(#REF!,C398,D398,E398,F398,G398,H398,I398)</f>
        <v>#REF!</v>
      </c>
      <c r="C398" s="302">
        <v>3</v>
      </c>
      <c r="D398" s="302">
        <v>6</v>
      </c>
      <c r="E398" s="302">
        <v>5000</v>
      </c>
      <c r="F398" s="302">
        <v>5100</v>
      </c>
      <c r="G398" s="302">
        <v>515</v>
      </c>
      <c r="H398" s="302"/>
      <c r="I398" s="302"/>
      <c r="J398" s="280" t="s">
        <v>339</v>
      </c>
      <c r="K398" s="281">
        <f>+MEX!N436</f>
        <v>0</v>
      </c>
      <c r="L398" s="281">
        <f>+MEX!O436</f>
        <v>0</v>
      </c>
      <c r="M398" s="281">
        <f>+MEX!P436</f>
        <v>0</v>
      </c>
      <c r="N398" s="282"/>
      <c r="O398" s="282"/>
      <c r="P398" s="282"/>
      <c r="Q398" s="281">
        <f>+MEX!AD436</f>
        <v>0</v>
      </c>
      <c r="R398" s="281">
        <f>+MEX!AG436</f>
        <v>0</v>
      </c>
      <c r="S398" s="281">
        <f>+MEX!AJ436</f>
        <v>0</v>
      </c>
      <c r="T398" s="281">
        <f>+MEX!AM436</f>
        <v>0</v>
      </c>
      <c r="U398" s="281">
        <f>+MEX!AP436</f>
        <v>0</v>
      </c>
      <c r="V398" s="281">
        <f>+MEX!AS436</f>
        <v>0</v>
      </c>
      <c r="W398" s="281"/>
      <c r="X398" s="281"/>
      <c r="Y398" s="281"/>
      <c r="Z398" s="281"/>
      <c r="AA398" s="281"/>
      <c r="AB398" s="281"/>
      <c r="AC398" s="281"/>
      <c r="AD398" s="281"/>
    </row>
    <row r="399" spans="2:30" ht="24.75" hidden="1">
      <c r="B399" s="247" t="e">
        <f>+CONCATENATE(#REF!,C399,D399,E399,F399,G399,H399,I399)</f>
        <v>#REF!</v>
      </c>
      <c r="C399" s="305">
        <v>3</v>
      </c>
      <c r="D399" s="305">
        <v>6</v>
      </c>
      <c r="E399" s="305">
        <v>5000</v>
      </c>
      <c r="F399" s="305">
        <v>5100</v>
      </c>
      <c r="G399" s="305">
        <v>515</v>
      </c>
      <c r="H399" s="306">
        <v>1</v>
      </c>
      <c r="I399" s="306"/>
      <c r="J399" s="286" t="s">
        <v>179</v>
      </c>
      <c r="K399" s="287">
        <f>+MEX!N437</f>
        <v>0</v>
      </c>
      <c r="L399" s="287">
        <f>+MEX!O437</f>
        <v>0</v>
      </c>
      <c r="M399" s="287">
        <f>+MEX!P437</f>
        <v>0</v>
      </c>
      <c r="N399" s="288" t="str">
        <f>+MEX!Q437</f>
        <v>Pieza</v>
      </c>
      <c r="O399" s="289">
        <f>+MEX!R437</f>
        <v>0</v>
      </c>
      <c r="P399" s="289">
        <f>+MEX!S437</f>
        <v>0</v>
      </c>
      <c r="Q399" s="287">
        <f>+MEX!AD437</f>
        <v>0</v>
      </c>
      <c r="R399" s="287">
        <f>+MEX!AG437</f>
        <v>0</v>
      </c>
      <c r="S399" s="287">
        <f>+MEX!AJ437</f>
        <v>0</v>
      </c>
      <c r="T399" s="287">
        <f>+MEX!AM437</f>
        <v>0</v>
      </c>
      <c r="U399" s="287">
        <f>+MEX!AP437</f>
        <v>0</v>
      </c>
      <c r="V399" s="287">
        <f>+MEX!AS437</f>
        <v>0</v>
      </c>
      <c r="W399" s="287">
        <f>+MEX!AT437</f>
        <v>0</v>
      </c>
      <c r="X399" s="287">
        <f>+MEX!AU437</f>
        <v>0</v>
      </c>
      <c r="Y399" s="287">
        <f>+MEX!AV437</f>
        <v>0</v>
      </c>
      <c r="Z399" s="287">
        <f>+MEX!AW437</f>
        <v>0</v>
      </c>
      <c r="AA399" s="287">
        <f>+MEX!AX437</f>
        <v>0</v>
      </c>
      <c r="AB399" s="287">
        <f>+MEX!AY437</f>
        <v>0</v>
      </c>
      <c r="AC399" s="287">
        <f>+MEX!AZ437</f>
        <v>0</v>
      </c>
      <c r="AD399" s="287">
        <f>+MEX!BA437</f>
        <v>0</v>
      </c>
    </row>
    <row r="400" spans="2:30" ht="24.75" hidden="1">
      <c r="B400" s="247" t="e">
        <f>+CONCATENATE(#REF!,C400,D400,E400,F400,G400,H400,I400)</f>
        <v>#REF!</v>
      </c>
      <c r="C400" s="305">
        <v>3</v>
      </c>
      <c r="D400" s="305">
        <v>6</v>
      </c>
      <c r="E400" s="305">
        <v>5000</v>
      </c>
      <c r="F400" s="305">
        <v>5100</v>
      </c>
      <c r="G400" s="305">
        <v>515</v>
      </c>
      <c r="H400" s="306">
        <v>2</v>
      </c>
      <c r="I400" s="306"/>
      <c r="J400" s="286" t="s">
        <v>289</v>
      </c>
      <c r="K400" s="287">
        <f>+MEX!N438</f>
        <v>0</v>
      </c>
      <c r="L400" s="287">
        <f>+MEX!O438</f>
        <v>0</v>
      </c>
      <c r="M400" s="287">
        <f>+MEX!P438</f>
        <v>0</v>
      </c>
      <c r="N400" s="288" t="str">
        <f>+MEX!Q438</f>
        <v>Pieza</v>
      </c>
      <c r="O400" s="289">
        <f>+MEX!R438</f>
        <v>0</v>
      </c>
      <c r="P400" s="289">
        <f>+MEX!S438</f>
        <v>0</v>
      </c>
      <c r="Q400" s="287">
        <f>+MEX!AD438</f>
        <v>0</v>
      </c>
      <c r="R400" s="287">
        <f>+MEX!AG438</f>
        <v>0</v>
      </c>
      <c r="S400" s="287">
        <f>+MEX!AJ438</f>
        <v>0</v>
      </c>
      <c r="T400" s="287">
        <f>+MEX!AM438</f>
        <v>0</v>
      </c>
      <c r="U400" s="287">
        <f>+MEX!AP438</f>
        <v>0</v>
      </c>
      <c r="V400" s="287">
        <f>+MEX!AS438</f>
        <v>0</v>
      </c>
      <c r="W400" s="287">
        <f>+MEX!AT438</f>
        <v>0</v>
      </c>
      <c r="X400" s="287">
        <f>+MEX!AU438</f>
        <v>0</v>
      </c>
      <c r="Y400" s="287">
        <f>+MEX!AV438</f>
        <v>0</v>
      </c>
      <c r="Z400" s="287">
        <f>+MEX!AW438</f>
        <v>0</v>
      </c>
      <c r="AA400" s="287">
        <f>+MEX!AX438</f>
        <v>0</v>
      </c>
      <c r="AB400" s="287">
        <f>+MEX!AY438</f>
        <v>0</v>
      </c>
      <c r="AC400" s="287">
        <f>+MEX!AZ438</f>
        <v>0</v>
      </c>
      <c r="AD400" s="287">
        <f>+MEX!BA438</f>
        <v>0</v>
      </c>
    </row>
    <row r="401" spans="2:30" ht="24.75" hidden="1">
      <c r="B401" s="247" t="e">
        <f>+CONCATENATE(#REF!,C401,D401,E401,F401,G401,H401,I401)</f>
        <v>#REF!</v>
      </c>
      <c r="C401" s="305">
        <v>3</v>
      </c>
      <c r="D401" s="305">
        <v>6</v>
      </c>
      <c r="E401" s="305">
        <v>5000</v>
      </c>
      <c r="F401" s="305">
        <v>5100</v>
      </c>
      <c r="G401" s="305">
        <v>515</v>
      </c>
      <c r="H401" s="306">
        <v>3</v>
      </c>
      <c r="I401" s="306"/>
      <c r="J401" s="286" t="s">
        <v>181</v>
      </c>
      <c r="K401" s="287">
        <f>+MEX!N439</f>
        <v>0</v>
      </c>
      <c r="L401" s="287">
        <f>+MEX!O439</f>
        <v>0</v>
      </c>
      <c r="M401" s="287">
        <f>+MEX!P439</f>
        <v>0</v>
      </c>
      <c r="N401" s="288" t="str">
        <f>+MEX!Q439</f>
        <v>Pieza</v>
      </c>
      <c r="O401" s="289">
        <f>+MEX!R439</f>
        <v>0</v>
      </c>
      <c r="P401" s="289">
        <f>+MEX!S439</f>
        <v>0</v>
      </c>
      <c r="Q401" s="287">
        <f>+MEX!AD439</f>
        <v>0</v>
      </c>
      <c r="R401" s="287">
        <f>+MEX!AG439</f>
        <v>0</v>
      </c>
      <c r="S401" s="287">
        <f>+MEX!AJ439</f>
        <v>0</v>
      </c>
      <c r="T401" s="287">
        <f>+MEX!AM439</f>
        <v>0</v>
      </c>
      <c r="U401" s="287">
        <f>+MEX!AP439</f>
        <v>0</v>
      </c>
      <c r="V401" s="287">
        <f>+MEX!AS439</f>
        <v>0</v>
      </c>
      <c r="W401" s="287">
        <f>+MEX!AT439</f>
        <v>0</v>
      </c>
      <c r="X401" s="287">
        <f>+MEX!AU439</f>
        <v>0</v>
      </c>
      <c r="Y401" s="287">
        <f>+MEX!AV439</f>
        <v>0</v>
      </c>
      <c r="Z401" s="287">
        <f>+MEX!AW439</f>
        <v>0</v>
      </c>
      <c r="AA401" s="287">
        <f>+MEX!AX439</f>
        <v>0</v>
      </c>
      <c r="AB401" s="287">
        <f>+MEX!AY439</f>
        <v>0</v>
      </c>
      <c r="AC401" s="287">
        <f>+MEX!AZ439</f>
        <v>0</v>
      </c>
      <c r="AD401" s="287">
        <f>+MEX!BA439</f>
        <v>0</v>
      </c>
    </row>
    <row r="402" spans="2:30" ht="24.75" hidden="1">
      <c r="B402" s="247" t="e">
        <f>+CONCATENATE(#REF!,C402,D402,E402,F402,G402,H402,I402)</f>
        <v>#REF!</v>
      </c>
      <c r="C402" s="305">
        <v>3</v>
      </c>
      <c r="D402" s="305">
        <v>6</v>
      </c>
      <c r="E402" s="305">
        <v>5000</v>
      </c>
      <c r="F402" s="305">
        <v>5100</v>
      </c>
      <c r="G402" s="305">
        <v>515</v>
      </c>
      <c r="H402" s="306">
        <v>4</v>
      </c>
      <c r="I402" s="306"/>
      <c r="J402" s="286" t="s">
        <v>340</v>
      </c>
      <c r="K402" s="287">
        <f>+MEX!N440</f>
        <v>0</v>
      </c>
      <c r="L402" s="287">
        <f>+MEX!O440</f>
        <v>0</v>
      </c>
      <c r="M402" s="287">
        <f>+MEX!P440</f>
        <v>0</v>
      </c>
      <c r="N402" s="288" t="str">
        <f>+MEX!Q440</f>
        <v>Pieza</v>
      </c>
      <c r="O402" s="289">
        <f>+MEX!R440</f>
        <v>0</v>
      </c>
      <c r="P402" s="289">
        <f>+MEX!S440</f>
        <v>0</v>
      </c>
      <c r="Q402" s="287">
        <f>+MEX!AD440</f>
        <v>0</v>
      </c>
      <c r="R402" s="287">
        <f>+MEX!AG440</f>
        <v>0</v>
      </c>
      <c r="S402" s="287">
        <f>+MEX!AJ440</f>
        <v>0</v>
      </c>
      <c r="T402" s="287">
        <f>+MEX!AM440</f>
        <v>0</v>
      </c>
      <c r="U402" s="287">
        <f>+MEX!AP440</f>
        <v>0</v>
      </c>
      <c r="V402" s="287">
        <f>+MEX!AS440</f>
        <v>0</v>
      </c>
      <c r="W402" s="287">
        <f>+MEX!AT440</f>
        <v>0</v>
      </c>
      <c r="X402" s="287">
        <f>+MEX!AU440</f>
        <v>0</v>
      </c>
      <c r="Y402" s="287">
        <f>+MEX!AV440</f>
        <v>0</v>
      </c>
      <c r="Z402" s="287">
        <f>+MEX!AW440</f>
        <v>0</v>
      </c>
      <c r="AA402" s="287">
        <f>+MEX!AX440</f>
        <v>0</v>
      </c>
      <c r="AB402" s="287">
        <f>+MEX!AY440</f>
        <v>0</v>
      </c>
      <c r="AC402" s="287">
        <f>+MEX!AZ440</f>
        <v>0</v>
      </c>
      <c r="AD402" s="287">
        <f>+MEX!BA440</f>
        <v>0</v>
      </c>
    </row>
    <row r="403" spans="2:30" ht="24.75" hidden="1">
      <c r="B403" s="247" t="e">
        <f>+CONCATENATE(#REF!,C403,D403,E403,F403,G403,H403,I403)</f>
        <v>#REF!</v>
      </c>
      <c r="C403" s="305">
        <v>3</v>
      </c>
      <c r="D403" s="305">
        <v>6</v>
      </c>
      <c r="E403" s="305">
        <v>5000</v>
      </c>
      <c r="F403" s="305">
        <v>5100</v>
      </c>
      <c r="G403" s="305">
        <v>515</v>
      </c>
      <c r="H403" s="306">
        <v>5</v>
      </c>
      <c r="I403" s="306"/>
      <c r="J403" s="286" t="s">
        <v>341</v>
      </c>
      <c r="K403" s="287">
        <f>+MEX!N441</f>
        <v>0</v>
      </c>
      <c r="L403" s="287">
        <f>+MEX!O441</f>
        <v>0</v>
      </c>
      <c r="M403" s="287">
        <f>+MEX!P441</f>
        <v>0</v>
      </c>
      <c r="N403" s="288" t="str">
        <f>+MEX!Q441</f>
        <v>Pieza</v>
      </c>
      <c r="O403" s="289">
        <f>+MEX!R441</f>
        <v>0</v>
      </c>
      <c r="P403" s="289">
        <f>+MEX!S441</f>
        <v>0</v>
      </c>
      <c r="Q403" s="287">
        <f>+MEX!AD441</f>
        <v>0</v>
      </c>
      <c r="R403" s="287">
        <f>+MEX!AG441</f>
        <v>0</v>
      </c>
      <c r="S403" s="287">
        <f>+MEX!AJ441</f>
        <v>0</v>
      </c>
      <c r="T403" s="287">
        <f>+MEX!AM441</f>
        <v>0</v>
      </c>
      <c r="U403" s="287">
        <f>+MEX!AP441</f>
        <v>0</v>
      </c>
      <c r="V403" s="287">
        <f>+MEX!AS441</f>
        <v>0</v>
      </c>
      <c r="W403" s="287">
        <f>+MEX!AT441</f>
        <v>0</v>
      </c>
      <c r="X403" s="287">
        <f>+MEX!AU441</f>
        <v>0</v>
      </c>
      <c r="Y403" s="287">
        <f>+MEX!AV441</f>
        <v>0</v>
      </c>
      <c r="Z403" s="287">
        <f>+MEX!AW441</f>
        <v>0</v>
      </c>
      <c r="AA403" s="287">
        <f>+MEX!AX441</f>
        <v>0</v>
      </c>
      <c r="AB403" s="287">
        <f>+MEX!AY441</f>
        <v>0</v>
      </c>
      <c r="AC403" s="287">
        <f>+MEX!AZ441</f>
        <v>0</v>
      </c>
      <c r="AD403" s="287">
        <f>+MEX!BA441</f>
        <v>0</v>
      </c>
    </row>
    <row r="404" spans="2:30" ht="24.75" hidden="1">
      <c r="B404" s="247" t="e">
        <f>+CONCATENATE(#REF!,C404,D404,E404,F404,G404,H404,I404)</f>
        <v>#REF!</v>
      </c>
      <c r="C404" s="305">
        <v>3</v>
      </c>
      <c r="D404" s="305">
        <v>6</v>
      </c>
      <c r="E404" s="305">
        <v>5000</v>
      </c>
      <c r="F404" s="305">
        <v>5100</v>
      </c>
      <c r="G404" s="305">
        <v>515</v>
      </c>
      <c r="H404" s="306">
        <v>6</v>
      </c>
      <c r="I404" s="306"/>
      <c r="J404" s="286" t="s">
        <v>192</v>
      </c>
      <c r="K404" s="287">
        <f>+MEX!N442</f>
        <v>0</v>
      </c>
      <c r="L404" s="287">
        <f>+MEX!O442</f>
        <v>0</v>
      </c>
      <c r="M404" s="287">
        <f>+MEX!P442</f>
        <v>0</v>
      </c>
      <c r="N404" s="288" t="str">
        <f>+MEX!Q442</f>
        <v>Pieza</v>
      </c>
      <c r="O404" s="289">
        <f>+MEX!R442</f>
        <v>0</v>
      </c>
      <c r="P404" s="289">
        <f>+MEX!S442</f>
        <v>0</v>
      </c>
      <c r="Q404" s="287">
        <f>+MEX!AD442</f>
        <v>0</v>
      </c>
      <c r="R404" s="287">
        <f>+MEX!AG442</f>
        <v>0</v>
      </c>
      <c r="S404" s="287">
        <f>+MEX!AJ442</f>
        <v>0</v>
      </c>
      <c r="T404" s="287">
        <f>+MEX!AM442</f>
        <v>0</v>
      </c>
      <c r="U404" s="287">
        <f>+MEX!AP442</f>
        <v>0</v>
      </c>
      <c r="V404" s="287">
        <f>+MEX!AS442</f>
        <v>0</v>
      </c>
      <c r="W404" s="287">
        <f>+MEX!AT442</f>
        <v>0</v>
      </c>
      <c r="X404" s="287">
        <f>+MEX!AU442</f>
        <v>0</v>
      </c>
      <c r="Y404" s="287">
        <f>+MEX!AV442</f>
        <v>0</v>
      </c>
      <c r="Z404" s="287">
        <f>+MEX!AW442</f>
        <v>0</v>
      </c>
      <c r="AA404" s="287">
        <f>+MEX!AX442</f>
        <v>0</v>
      </c>
      <c r="AB404" s="287">
        <f>+MEX!AY442</f>
        <v>0</v>
      </c>
      <c r="AC404" s="287">
        <f>+MEX!AZ442</f>
        <v>0</v>
      </c>
      <c r="AD404" s="287">
        <f>+MEX!BA442</f>
        <v>0</v>
      </c>
    </row>
    <row r="405" spans="2:30" ht="24.75" hidden="1">
      <c r="B405" s="247" t="e">
        <f>+CONCATENATE(#REF!,C405,D405,E405,F405,G405,H405,I405)</f>
        <v>#REF!</v>
      </c>
      <c r="C405" s="305">
        <v>3</v>
      </c>
      <c r="D405" s="305">
        <v>6</v>
      </c>
      <c r="E405" s="305">
        <v>5000</v>
      </c>
      <c r="F405" s="305">
        <v>5100</v>
      </c>
      <c r="G405" s="305">
        <v>515</v>
      </c>
      <c r="H405" s="306">
        <v>7</v>
      </c>
      <c r="I405" s="306"/>
      <c r="J405" s="286" t="s">
        <v>342</v>
      </c>
      <c r="K405" s="287">
        <f>+MEX!N443</f>
        <v>0</v>
      </c>
      <c r="L405" s="287">
        <f>+MEX!O443</f>
        <v>0</v>
      </c>
      <c r="M405" s="287">
        <f>+MEX!P443</f>
        <v>0</v>
      </c>
      <c r="N405" s="288" t="str">
        <f>+MEX!Q443</f>
        <v>Pieza</v>
      </c>
      <c r="O405" s="289">
        <f>+MEX!R443</f>
        <v>0</v>
      </c>
      <c r="P405" s="289">
        <f>+MEX!S443</f>
        <v>0</v>
      </c>
      <c r="Q405" s="287">
        <f>+MEX!AD443</f>
        <v>0</v>
      </c>
      <c r="R405" s="287">
        <f>+MEX!AG443</f>
        <v>0</v>
      </c>
      <c r="S405" s="287">
        <f>+MEX!AJ443</f>
        <v>0</v>
      </c>
      <c r="T405" s="287">
        <f>+MEX!AM443</f>
        <v>0</v>
      </c>
      <c r="U405" s="287">
        <f>+MEX!AP443</f>
        <v>0</v>
      </c>
      <c r="V405" s="287">
        <f>+MEX!AS443</f>
        <v>0</v>
      </c>
      <c r="W405" s="287">
        <f>+MEX!AT443</f>
        <v>0</v>
      </c>
      <c r="X405" s="287">
        <f>+MEX!AU443</f>
        <v>0</v>
      </c>
      <c r="Y405" s="287">
        <f>+MEX!AV443</f>
        <v>0</v>
      </c>
      <c r="Z405" s="287">
        <f>+MEX!AW443</f>
        <v>0</v>
      </c>
      <c r="AA405" s="287">
        <f>+MEX!AX443</f>
        <v>0</v>
      </c>
      <c r="AB405" s="287">
        <f>+MEX!AY443</f>
        <v>0</v>
      </c>
      <c r="AC405" s="287">
        <f>+MEX!AZ443</f>
        <v>0</v>
      </c>
      <c r="AD405" s="287">
        <f>+MEX!BA443</f>
        <v>0</v>
      </c>
    </row>
    <row r="406" spans="2:30" ht="24.75" hidden="1">
      <c r="B406" s="247" t="e">
        <f>+CONCATENATE(#REF!,C406,D406,E406,F406,G406,H406,I406)</f>
        <v>#REF!</v>
      </c>
      <c r="C406" s="299">
        <v>3</v>
      </c>
      <c r="D406" s="299">
        <v>6</v>
      </c>
      <c r="E406" s="299">
        <v>5000</v>
      </c>
      <c r="F406" s="299">
        <v>5200</v>
      </c>
      <c r="G406" s="299"/>
      <c r="H406" s="329"/>
      <c r="I406" s="329"/>
      <c r="J406" s="274" t="s">
        <v>134</v>
      </c>
      <c r="K406" s="275">
        <f>+MEX!N444</f>
        <v>0</v>
      </c>
      <c r="L406" s="275">
        <f>+MEX!O444</f>
        <v>0</v>
      </c>
      <c r="M406" s="275">
        <f>+MEX!P444</f>
        <v>0</v>
      </c>
      <c r="N406" s="329"/>
      <c r="O406" s="329"/>
      <c r="P406" s="329"/>
      <c r="Q406" s="275">
        <f>+MEX!AD444</f>
        <v>0</v>
      </c>
      <c r="R406" s="275">
        <f>+MEX!AG444</f>
        <v>0</v>
      </c>
      <c r="S406" s="275">
        <f>+MEX!AJ444</f>
        <v>0</v>
      </c>
      <c r="T406" s="275">
        <f>+MEX!AM444</f>
        <v>0</v>
      </c>
      <c r="U406" s="275">
        <f>+MEX!AP444</f>
        <v>0</v>
      </c>
      <c r="V406" s="275">
        <f>+MEX!AS444</f>
        <v>0</v>
      </c>
      <c r="W406" s="275"/>
      <c r="X406" s="275"/>
      <c r="Y406" s="275"/>
      <c r="Z406" s="275"/>
      <c r="AA406" s="275"/>
      <c r="AB406" s="275"/>
      <c r="AC406" s="275"/>
      <c r="AD406" s="275"/>
    </row>
    <row r="407" spans="2:30" ht="24.75" hidden="1">
      <c r="B407" s="247" t="e">
        <f>+CONCATENATE(#REF!,C407,D407,E407,F407,G407,H407,I407)</f>
        <v>#REF!</v>
      </c>
      <c r="C407" s="302">
        <v>3</v>
      </c>
      <c r="D407" s="302">
        <v>6</v>
      </c>
      <c r="E407" s="302">
        <v>5000</v>
      </c>
      <c r="F407" s="302">
        <v>5200</v>
      </c>
      <c r="G407" s="302">
        <v>523</v>
      </c>
      <c r="H407" s="302"/>
      <c r="I407" s="302"/>
      <c r="J407" s="280" t="s">
        <v>135</v>
      </c>
      <c r="K407" s="281">
        <f>+MEX!N445</f>
        <v>0</v>
      </c>
      <c r="L407" s="281">
        <f>+MEX!O445</f>
        <v>0</v>
      </c>
      <c r="M407" s="281">
        <f>+MEX!P445</f>
        <v>0</v>
      </c>
      <c r="N407" s="282"/>
      <c r="O407" s="282"/>
      <c r="P407" s="282"/>
      <c r="Q407" s="281">
        <f>+MEX!AD445</f>
        <v>0</v>
      </c>
      <c r="R407" s="281">
        <f>+MEX!AG445</f>
        <v>0</v>
      </c>
      <c r="S407" s="281">
        <f>+MEX!AJ445</f>
        <v>0</v>
      </c>
      <c r="T407" s="281">
        <f>+MEX!AM445</f>
        <v>0</v>
      </c>
      <c r="U407" s="281">
        <f>+MEX!AP445</f>
        <v>0</v>
      </c>
      <c r="V407" s="281">
        <f>+MEX!AS445</f>
        <v>0</v>
      </c>
      <c r="W407" s="281"/>
      <c r="X407" s="281"/>
      <c r="Y407" s="281"/>
      <c r="Z407" s="281"/>
      <c r="AA407" s="281"/>
      <c r="AB407" s="281"/>
      <c r="AC407" s="281"/>
      <c r="AD407" s="281"/>
    </row>
    <row r="408" spans="2:30" ht="24.75" hidden="1">
      <c r="B408" s="247" t="e">
        <f>+CONCATENATE(#REF!,C408,D408,E408,F408,G408,H408,I408)</f>
        <v>#REF!</v>
      </c>
      <c r="C408" s="305">
        <v>3</v>
      </c>
      <c r="D408" s="305">
        <v>6</v>
      </c>
      <c r="E408" s="305">
        <v>5000</v>
      </c>
      <c r="F408" s="305">
        <v>5200</v>
      </c>
      <c r="G408" s="305">
        <v>523</v>
      </c>
      <c r="H408" s="306">
        <v>1</v>
      </c>
      <c r="I408" s="306"/>
      <c r="J408" s="286" t="s">
        <v>343</v>
      </c>
      <c r="K408" s="287">
        <f>+MEX!N446</f>
        <v>0</v>
      </c>
      <c r="L408" s="287">
        <f>+MEX!O446</f>
        <v>0</v>
      </c>
      <c r="M408" s="287">
        <f>+MEX!P446</f>
        <v>0</v>
      </c>
      <c r="N408" s="308" t="str">
        <f>+MEX!Q446</f>
        <v>Pieza</v>
      </c>
      <c r="O408" s="289">
        <f>+MEX!R446</f>
        <v>0</v>
      </c>
      <c r="P408" s="289">
        <f>+MEX!S446</f>
        <v>0</v>
      </c>
      <c r="Q408" s="287">
        <f>+MEX!AD446</f>
        <v>0</v>
      </c>
      <c r="R408" s="287">
        <f>+MEX!AG446</f>
        <v>0</v>
      </c>
      <c r="S408" s="287">
        <f>+MEX!AJ446</f>
        <v>0</v>
      </c>
      <c r="T408" s="287">
        <f>+MEX!AM446</f>
        <v>0</v>
      </c>
      <c r="U408" s="287">
        <f>+MEX!AP446</f>
        <v>0</v>
      </c>
      <c r="V408" s="287">
        <f>+MEX!AS446</f>
        <v>0</v>
      </c>
      <c r="W408" s="287">
        <f>+MEX!AT446</f>
        <v>0</v>
      </c>
      <c r="X408" s="287">
        <f>+MEX!AU446</f>
        <v>0</v>
      </c>
      <c r="Y408" s="287">
        <f>+MEX!AV446</f>
        <v>0</v>
      </c>
      <c r="Z408" s="287">
        <f>+MEX!AW446</f>
        <v>0</v>
      </c>
      <c r="AA408" s="287">
        <f>+MEX!AX446</f>
        <v>0</v>
      </c>
      <c r="AB408" s="287">
        <f>+MEX!AY446</f>
        <v>0</v>
      </c>
      <c r="AC408" s="287">
        <f>+MEX!AZ446</f>
        <v>0</v>
      </c>
      <c r="AD408" s="287">
        <f>+MEX!BA446</f>
        <v>0</v>
      </c>
    </row>
    <row r="409" spans="2:30" ht="24.75" hidden="1">
      <c r="B409" s="247" t="e">
        <f>+CONCATENATE(#REF!,C409,D409,E409,F409,G409,H409,I409)</f>
        <v>#REF!</v>
      </c>
      <c r="C409" s="305">
        <v>3</v>
      </c>
      <c r="D409" s="305">
        <v>6</v>
      </c>
      <c r="E409" s="305">
        <v>5000</v>
      </c>
      <c r="F409" s="305">
        <v>5200</v>
      </c>
      <c r="G409" s="305">
        <v>523</v>
      </c>
      <c r="H409" s="306">
        <v>2</v>
      </c>
      <c r="I409" s="306"/>
      <c r="J409" s="286" t="s">
        <v>344</v>
      </c>
      <c r="K409" s="287">
        <f>+MEX!N447</f>
        <v>0</v>
      </c>
      <c r="L409" s="287">
        <f>+MEX!O447</f>
        <v>0</v>
      </c>
      <c r="M409" s="287">
        <f>+MEX!P447</f>
        <v>0</v>
      </c>
      <c r="N409" s="308" t="str">
        <f>+MEX!Q447</f>
        <v>Pieza</v>
      </c>
      <c r="O409" s="289">
        <f>+MEX!R447</f>
        <v>0</v>
      </c>
      <c r="P409" s="289">
        <f>+MEX!S447</f>
        <v>0</v>
      </c>
      <c r="Q409" s="287">
        <f>+MEX!AD447</f>
        <v>0</v>
      </c>
      <c r="R409" s="287">
        <f>+MEX!AG447</f>
        <v>0</v>
      </c>
      <c r="S409" s="287">
        <f>+MEX!AJ447</f>
        <v>0</v>
      </c>
      <c r="T409" s="287">
        <f>+MEX!AM447</f>
        <v>0</v>
      </c>
      <c r="U409" s="287">
        <f>+MEX!AP447</f>
        <v>0</v>
      </c>
      <c r="V409" s="287">
        <f>+MEX!AS447</f>
        <v>0</v>
      </c>
      <c r="W409" s="287">
        <f>+MEX!AT447</f>
        <v>0</v>
      </c>
      <c r="X409" s="287">
        <f>+MEX!AU447</f>
        <v>0</v>
      </c>
      <c r="Y409" s="287">
        <f>+MEX!AV447</f>
        <v>0</v>
      </c>
      <c r="Z409" s="287">
        <f>+MEX!AW447</f>
        <v>0</v>
      </c>
      <c r="AA409" s="287">
        <f>+MEX!AX447</f>
        <v>0</v>
      </c>
      <c r="AB409" s="287">
        <f>+MEX!AY447</f>
        <v>0</v>
      </c>
      <c r="AC409" s="287">
        <f>+MEX!AZ447</f>
        <v>0</v>
      </c>
      <c r="AD409" s="287">
        <f>+MEX!BA447</f>
        <v>0</v>
      </c>
    </row>
    <row r="410" spans="2:30" ht="24.75" hidden="1">
      <c r="B410" s="247" t="e">
        <f>+CONCATENATE(#REF!,C410,D410,E410,F410,G410,H410,I410)</f>
        <v>#REF!</v>
      </c>
      <c r="C410" s="305">
        <v>3</v>
      </c>
      <c r="D410" s="305">
        <v>6</v>
      </c>
      <c r="E410" s="305">
        <v>5000</v>
      </c>
      <c r="F410" s="305">
        <v>5200</v>
      </c>
      <c r="G410" s="305">
        <v>523</v>
      </c>
      <c r="H410" s="306">
        <v>3</v>
      </c>
      <c r="I410" s="306"/>
      <c r="J410" s="286" t="s">
        <v>345</v>
      </c>
      <c r="K410" s="287">
        <f>+MEX!N448</f>
        <v>0</v>
      </c>
      <c r="L410" s="287">
        <f>+MEX!O448</f>
        <v>0</v>
      </c>
      <c r="M410" s="287">
        <f>+MEX!P448</f>
        <v>0</v>
      </c>
      <c r="N410" s="308" t="str">
        <f>+MEX!Q448</f>
        <v>Pieza</v>
      </c>
      <c r="O410" s="289">
        <f>+MEX!R448</f>
        <v>0</v>
      </c>
      <c r="P410" s="289">
        <f>+MEX!S448</f>
        <v>0</v>
      </c>
      <c r="Q410" s="287">
        <f>+MEX!AD448</f>
        <v>0</v>
      </c>
      <c r="R410" s="287">
        <f>+MEX!AG448</f>
        <v>0</v>
      </c>
      <c r="S410" s="287">
        <f>+MEX!AJ448</f>
        <v>0</v>
      </c>
      <c r="T410" s="287">
        <f>+MEX!AM448</f>
        <v>0</v>
      </c>
      <c r="U410" s="287">
        <f>+MEX!AP448</f>
        <v>0</v>
      </c>
      <c r="V410" s="287">
        <f>+MEX!AS448</f>
        <v>0</v>
      </c>
      <c r="W410" s="287">
        <f>+MEX!AT448</f>
        <v>0</v>
      </c>
      <c r="X410" s="287">
        <f>+MEX!AU448</f>
        <v>0</v>
      </c>
      <c r="Y410" s="287">
        <f>+MEX!AV448</f>
        <v>0</v>
      </c>
      <c r="Z410" s="287">
        <f>+MEX!AW448</f>
        <v>0</v>
      </c>
      <c r="AA410" s="287">
        <f>+MEX!AX448</f>
        <v>0</v>
      </c>
      <c r="AB410" s="287">
        <f>+MEX!AY448</f>
        <v>0</v>
      </c>
      <c r="AC410" s="287">
        <f>+MEX!AZ448</f>
        <v>0</v>
      </c>
      <c r="AD410" s="287">
        <f>+MEX!BA448</f>
        <v>0</v>
      </c>
    </row>
    <row r="411" spans="2:30" ht="24.75" hidden="1">
      <c r="B411" s="247" t="e">
        <f>+CONCATENATE(#REF!,C411,D411,E411,F411,G411,H411,I411)</f>
        <v>#REF!</v>
      </c>
      <c r="C411" s="305">
        <v>3</v>
      </c>
      <c r="D411" s="305">
        <v>6</v>
      </c>
      <c r="E411" s="305">
        <v>5000</v>
      </c>
      <c r="F411" s="305">
        <v>5200</v>
      </c>
      <c r="G411" s="305">
        <v>523</v>
      </c>
      <c r="H411" s="306">
        <v>4</v>
      </c>
      <c r="I411" s="306"/>
      <c r="J411" s="286" t="s">
        <v>346</v>
      </c>
      <c r="K411" s="287">
        <f>+MEX!N449</f>
        <v>0</v>
      </c>
      <c r="L411" s="287">
        <f>+MEX!O449</f>
        <v>0</v>
      </c>
      <c r="M411" s="287">
        <f>+MEX!P449</f>
        <v>0</v>
      </c>
      <c r="N411" s="308" t="str">
        <f>+MEX!Q449</f>
        <v>Pieza</v>
      </c>
      <c r="O411" s="289">
        <f>+MEX!R449</f>
        <v>0</v>
      </c>
      <c r="P411" s="289">
        <f>+MEX!S449</f>
        <v>0</v>
      </c>
      <c r="Q411" s="287">
        <f>+MEX!AD449</f>
        <v>0</v>
      </c>
      <c r="R411" s="287">
        <f>+MEX!AG449</f>
        <v>0</v>
      </c>
      <c r="S411" s="287">
        <f>+MEX!AJ449</f>
        <v>0</v>
      </c>
      <c r="T411" s="287">
        <f>+MEX!AM449</f>
        <v>0</v>
      </c>
      <c r="U411" s="287">
        <f>+MEX!AP449</f>
        <v>0</v>
      </c>
      <c r="V411" s="287">
        <f>+MEX!AS449</f>
        <v>0</v>
      </c>
      <c r="W411" s="287">
        <f>+MEX!AT449</f>
        <v>0</v>
      </c>
      <c r="X411" s="287">
        <f>+MEX!AU449</f>
        <v>0</v>
      </c>
      <c r="Y411" s="287">
        <f>+MEX!AV449</f>
        <v>0</v>
      </c>
      <c r="Z411" s="287">
        <f>+MEX!AW449</f>
        <v>0</v>
      </c>
      <c r="AA411" s="287">
        <f>+MEX!AX449</f>
        <v>0</v>
      </c>
      <c r="AB411" s="287">
        <f>+MEX!AY449</f>
        <v>0</v>
      </c>
      <c r="AC411" s="287">
        <f>+MEX!AZ449</f>
        <v>0</v>
      </c>
      <c r="AD411" s="287">
        <f>+MEX!BA449</f>
        <v>0</v>
      </c>
    </row>
    <row r="412" spans="2:30" ht="24.75" hidden="1">
      <c r="B412" s="247" t="e">
        <f>+CONCATENATE(#REF!,C412,D412,E412,F412,G412,H412,I412)</f>
        <v>#REF!</v>
      </c>
      <c r="C412" s="299">
        <v>3</v>
      </c>
      <c r="D412" s="299">
        <v>6</v>
      </c>
      <c r="E412" s="299">
        <v>5000</v>
      </c>
      <c r="F412" s="299">
        <v>5300</v>
      </c>
      <c r="G412" s="299"/>
      <c r="H412" s="329"/>
      <c r="I412" s="329"/>
      <c r="J412" s="274" t="s">
        <v>347</v>
      </c>
      <c r="K412" s="275">
        <f>+MEX!N450</f>
        <v>0</v>
      </c>
      <c r="L412" s="275">
        <f>+MEX!O450</f>
        <v>0</v>
      </c>
      <c r="M412" s="275">
        <f>+MEX!P450</f>
        <v>0</v>
      </c>
      <c r="N412" s="329"/>
      <c r="O412" s="329"/>
      <c r="P412" s="329"/>
      <c r="Q412" s="275">
        <f>+MEX!AD450</f>
        <v>0</v>
      </c>
      <c r="R412" s="275">
        <f>+MEX!AG450</f>
        <v>0</v>
      </c>
      <c r="S412" s="275">
        <f>+MEX!AJ450</f>
        <v>0</v>
      </c>
      <c r="T412" s="275">
        <f>+MEX!AM450</f>
        <v>0</v>
      </c>
      <c r="U412" s="275">
        <f>+MEX!AP450</f>
        <v>0</v>
      </c>
      <c r="V412" s="275">
        <f>+MEX!AS450</f>
        <v>0</v>
      </c>
      <c r="W412" s="275"/>
      <c r="X412" s="275"/>
      <c r="Y412" s="275"/>
      <c r="Z412" s="275"/>
      <c r="AA412" s="275"/>
      <c r="AB412" s="275"/>
      <c r="AC412" s="275"/>
      <c r="AD412" s="275"/>
    </row>
    <row r="413" spans="2:30" ht="24.75" hidden="1">
      <c r="B413" s="247" t="e">
        <f>+CONCATENATE(#REF!,C413,D413,E413,F413,G413,H413,I413)</f>
        <v>#REF!</v>
      </c>
      <c r="C413" s="302">
        <v>3</v>
      </c>
      <c r="D413" s="302">
        <v>6</v>
      </c>
      <c r="E413" s="302">
        <v>5000</v>
      </c>
      <c r="F413" s="302">
        <v>5300</v>
      </c>
      <c r="G413" s="302">
        <v>531</v>
      </c>
      <c r="H413" s="302"/>
      <c r="I413" s="302"/>
      <c r="J413" s="280" t="s">
        <v>348</v>
      </c>
      <c r="K413" s="281">
        <f>+MEX!N451</f>
        <v>0</v>
      </c>
      <c r="L413" s="281">
        <f>+MEX!O451</f>
        <v>0</v>
      </c>
      <c r="M413" s="281">
        <f>+MEX!P451</f>
        <v>0</v>
      </c>
      <c r="N413" s="282"/>
      <c r="O413" s="282"/>
      <c r="P413" s="282"/>
      <c r="Q413" s="281">
        <f>+MEX!AD451</f>
        <v>0</v>
      </c>
      <c r="R413" s="281">
        <f>+MEX!AG451</f>
        <v>0</v>
      </c>
      <c r="S413" s="281">
        <f>+MEX!AJ451</f>
        <v>0</v>
      </c>
      <c r="T413" s="281">
        <f>+MEX!AM451</f>
        <v>0</v>
      </c>
      <c r="U413" s="281">
        <f>+MEX!AP451</f>
        <v>0</v>
      </c>
      <c r="V413" s="281">
        <f>+MEX!AS451</f>
        <v>0</v>
      </c>
      <c r="W413" s="281"/>
      <c r="X413" s="281"/>
      <c r="Y413" s="281"/>
      <c r="Z413" s="281"/>
      <c r="AA413" s="281"/>
      <c r="AB413" s="281"/>
      <c r="AC413" s="281"/>
      <c r="AD413" s="281"/>
    </row>
    <row r="414" spans="2:30" ht="24.75" hidden="1">
      <c r="B414" s="247" t="e">
        <f>+CONCATENATE(#REF!,C414,D414,E414,F414,G414,H414,I414)</f>
        <v>#REF!</v>
      </c>
      <c r="C414" s="305">
        <v>3</v>
      </c>
      <c r="D414" s="305">
        <v>6</v>
      </c>
      <c r="E414" s="305">
        <v>5000</v>
      </c>
      <c r="F414" s="305">
        <v>5300</v>
      </c>
      <c r="G414" s="305">
        <v>531</v>
      </c>
      <c r="H414" s="306">
        <v>1</v>
      </c>
      <c r="I414" s="306"/>
      <c r="J414" s="286" t="s">
        <v>349</v>
      </c>
      <c r="K414" s="287">
        <f>+MEX!N452</f>
        <v>0</v>
      </c>
      <c r="L414" s="287">
        <f>+MEX!O452</f>
        <v>0</v>
      </c>
      <c r="M414" s="287">
        <f>+MEX!P452</f>
        <v>0</v>
      </c>
      <c r="N414" s="288" t="str">
        <f>+MEX!Q452</f>
        <v>Pieza</v>
      </c>
      <c r="O414" s="289">
        <f>+MEX!R452</f>
        <v>0</v>
      </c>
      <c r="P414" s="289">
        <f>+MEX!S452</f>
        <v>0</v>
      </c>
      <c r="Q414" s="287">
        <f>+MEX!AD452</f>
        <v>0</v>
      </c>
      <c r="R414" s="287">
        <f>+MEX!AG452</f>
        <v>0</v>
      </c>
      <c r="S414" s="287">
        <f>+MEX!AJ452</f>
        <v>0</v>
      </c>
      <c r="T414" s="287">
        <f>+MEX!AM452</f>
        <v>0</v>
      </c>
      <c r="U414" s="287">
        <f>+MEX!AP452</f>
        <v>0</v>
      </c>
      <c r="V414" s="287">
        <f>+MEX!AS452</f>
        <v>0</v>
      </c>
      <c r="W414" s="287">
        <f>+MEX!AT452</f>
        <v>0</v>
      </c>
      <c r="X414" s="287">
        <f>+MEX!AU452</f>
        <v>0</v>
      </c>
      <c r="Y414" s="287">
        <f>+MEX!AV452</f>
        <v>0</v>
      </c>
      <c r="Z414" s="287">
        <f>+MEX!AW452</f>
        <v>0</v>
      </c>
      <c r="AA414" s="287">
        <f>+MEX!AX452</f>
        <v>0</v>
      </c>
      <c r="AB414" s="287">
        <f>+MEX!AY452</f>
        <v>0</v>
      </c>
      <c r="AC414" s="287">
        <f>+MEX!AZ452</f>
        <v>0</v>
      </c>
      <c r="AD414" s="287">
        <f>+MEX!BA452</f>
        <v>0</v>
      </c>
    </row>
    <row r="415" spans="2:30" ht="24.75" hidden="1">
      <c r="B415" s="247" t="e">
        <f>+CONCATENATE(#REF!,C415,D415,E415,F415,G415,H415,I415)</f>
        <v>#REF!</v>
      </c>
      <c r="C415" s="305">
        <v>3</v>
      </c>
      <c r="D415" s="305">
        <v>6</v>
      </c>
      <c r="E415" s="305">
        <v>5000</v>
      </c>
      <c r="F415" s="305">
        <v>5300</v>
      </c>
      <c r="G415" s="305">
        <v>531</v>
      </c>
      <c r="H415" s="306">
        <v>2</v>
      </c>
      <c r="I415" s="306"/>
      <c r="J415" s="286" t="s">
        <v>350</v>
      </c>
      <c r="K415" s="287">
        <f>+MEX!N453</f>
        <v>0</v>
      </c>
      <c r="L415" s="287">
        <f>+MEX!O453</f>
        <v>0</v>
      </c>
      <c r="M415" s="287">
        <f>+MEX!P453</f>
        <v>0</v>
      </c>
      <c r="N415" s="288" t="str">
        <f>+MEX!Q453</f>
        <v>Pieza</v>
      </c>
      <c r="O415" s="289">
        <f>+MEX!R453</f>
        <v>0</v>
      </c>
      <c r="P415" s="289">
        <f>+MEX!S453</f>
        <v>0</v>
      </c>
      <c r="Q415" s="287">
        <f>+MEX!AD453</f>
        <v>0</v>
      </c>
      <c r="R415" s="287">
        <f>+MEX!AG453</f>
        <v>0</v>
      </c>
      <c r="S415" s="287">
        <f>+MEX!AJ453</f>
        <v>0</v>
      </c>
      <c r="T415" s="287">
        <f>+MEX!AM453</f>
        <v>0</v>
      </c>
      <c r="U415" s="287">
        <f>+MEX!AP453</f>
        <v>0</v>
      </c>
      <c r="V415" s="287">
        <f>+MEX!AS453</f>
        <v>0</v>
      </c>
      <c r="W415" s="287">
        <f>+MEX!AT453</f>
        <v>0</v>
      </c>
      <c r="X415" s="287">
        <f>+MEX!AU453</f>
        <v>0</v>
      </c>
      <c r="Y415" s="287">
        <f>+MEX!AV453</f>
        <v>0</v>
      </c>
      <c r="Z415" s="287">
        <f>+MEX!AW453</f>
        <v>0</v>
      </c>
      <c r="AA415" s="287">
        <f>+MEX!AX453</f>
        <v>0</v>
      </c>
      <c r="AB415" s="287">
        <f>+MEX!AY453</f>
        <v>0</v>
      </c>
      <c r="AC415" s="287">
        <f>+MEX!AZ453</f>
        <v>0</v>
      </c>
      <c r="AD415" s="287">
        <f>+MEX!BA453</f>
        <v>0</v>
      </c>
    </row>
    <row r="416" spans="2:30" ht="24.75" hidden="1">
      <c r="B416" s="247" t="e">
        <f>+CONCATENATE(#REF!,C416,D416,E416,F416,G416,H416,I416)</f>
        <v>#REF!</v>
      </c>
      <c r="C416" s="305">
        <v>3</v>
      </c>
      <c r="D416" s="305">
        <v>6</v>
      </c>
      <c r="E416" s="305">
        <v>5000</v>
      </c>
      <c r="F416" s="305">
        <v>5300</v>
      </c>
      <c r="G416" s="305">
        <v>531</v>
      </c>
      <c r="H416" s="306">
        <v>3</v>
      </c>
      <c r="I416" s="306"/>
      <c r="J416" s="286" t="s">
        <v>351</v>
      </c>
      <c r="K416" s="287">
        <f>+MEX!N454</f>
        <v>0</v>
      </c>
      <c r="L416" s="287">
        <f>+MEX!O454</f>
        <v>0</v>
      </c>
      <c r="M416" s="287">
        <f>+MEX!P454</f>
        <v>0</v>
      </c>
      <c r="N416" s="288" t="str">
        <f>+MEX!Q454</f>
        <v>Pieza</v>
      </c>
      <c r="O416" s="289">
        <f>+MEX!R454</f>
        <v>0</v>
      </c>
      <c r="P416" s="289">
        <f>+MEX!S454</f>
        <v>0</v>
      </c>
      <c r="Q416" s="287">
        <f>+MEX!AD454</f>
        <v>0</v>
      </c>
      <c r="R416" s="287">
        <f>+MEX!AG454</f>
        <v>0</v>
      </c>
      <c r="S416" s="287">
        <f>+MEX!AJ454</f>
        <v>0</v>
      </c>
      <c r="T416" s="287">
        <f>+MEX!AM454</f>
        <v>0</v>
      </c>
      <c r="U416" s="287">
        <f>+MEX!AP454</f>
        <v>0</v>
      </c>
      <c r="V416" s="287">
        <f>+MEX!AS454</f>
        <v>0</v>
      </c>
      <c r="W416" s="287">
        <f>+MEX!AT454</f>
        <v>0</v>
      </c>
      <c r="X416" s="287">
        <f>+MEX!AU454</f>
        <v>0</v>
      </c>
      <c r="Y416" s="287">
        <f>+MEX!AV454</f>
        <v>0</v>
      </c>
      <c r="Z416" s="287">
        <f>+MEX!AW454</f>
        <v>0</v>
      </c>
      <c r="AA416" s="287">
        <f>+MEX!AX454</f>
        <v>0</v>
      </c>
      <c r="AB416" s="287">
        <f>+MEX!AY454</f>
        <v>0</v>
      </c>
      <c r="AC416" s="287">
        <f>+MEX!AZ454</f>
        <v>0</v>
      </c>
      <c r="AD416" s="287">
        <f>+MEX!BA454</f>
        <v>0</v>
      </c>
    </row>
    <row r="417" spans="2:30" ht="24.75" hidden="1">
      <c r="B417" s="247" t="e">
        <f>+CONCATENATE(#REF!,C417,D417,E417,F417,G417,H417,I417)</f>
        <v>#REF!</v>
      </c>
      <c r="C417" s="305">
        <v>3</v>
      </c>
      <c r="D417" s="305">
        <v>6</v>
      </c>
      <c r="E417" s="305">
        <v>5000</v>
      </c>
      <c r="F417" s="305">
        <v>5300</v>
      </c>
      <c r="G417" s="305">
        <v>531</v>
      </c>
      <c r="H417" s="306">
        <v>4</v>
      </c>
      <c r="I417" s="306"/>
      <c r="J417" s="286" t="s">
        <v>352</v>
      </c>
      <c r="K417" s="287">
        <f>+MEX!N455</f>
        <v>0</v>
      </c>
      <c r="L417" s="287">
        <f>+MEX!O455</f>
        <v>0</v>
      </c>
      <c r="M417" s="287">
        <f>+MEX!P455</f>
        <v>0</v>
      </c>
      <c r="N417" s="288" t="str">
        <f>+MEX!Q455</f>
        <v>Pieza</v>
      </c>
      <c r="O417" s="289">
        <f>+MEX!R455</f>
        <v>0</v>
      </c>
      <c r="P417" s="289">
        <f>+MEX!S455</f>
        <v>0</v>
      </c>
      <c r="Q417" s="287">
        <f>+MEX!AD455</f>
        <v>0</v>
      </c>
      <c r="R417" s="287">
        <f>+MEX!AG455</f>
        <v>0</v>
      </c>
      <c r="S417" s="287">
        <f>+MEX!AJ455</f>
        <v>0</v>
      </c>
      <c r="T417" s="287">
        <f>+MEX!AM455</f>
        <v>0</v>
      </c>
      <c r="U417" s="287">
        <f>+MEX!AP455</f>
        <v>0</v>
      </c>
      <c r="V417" s="287">
        <f>+MEX!AS455</f>
        <v>0</v>
      </c>
      <c r="W417" s="287">
        <f>+MEX!AT455</f>
        <v>0</v>
      </c>
      <c r="X417" s="287">
        <f>+MEX!AU455</f>
        <v>0</v>
      </c>
      <c r="Y417" s="287">
        <f>+MEX!AV455</f>
        <v>0</v>
      </c>
      <c r="Z417" s="287">
        <f>+MEX!AW455</f>
        <v>0</v>
      </c>
      <c r="AA417" s="287">
        <f>+MEX!AX455</f>
        <v>0</v>
      </c>
      <c r="AB417" s="287">
        <f>+MEX!AY455</f>
        <v>0</v>
      </c>
      <c r="AC417" s="287">
        <f>+MEX!AZ455</f>
        <v>0</v>
      </c>
      <c r="AD417" s="287">
        <f>+MEX!BA455</f>
        <v>0</v>
      </c>
    </row>
    <row r="418" spans="2:30" ht="24.75" hidden="1">
      <c r="B418" s="247" t="e">
        <f>+CONCATENATE(#REF!,C418,D418,E418,F418,G418,H418,I418)</f>
        <v>#REF!</v>
      </c>
      <c r="C418" s="305">
        <v>3</v>
      </c>
      <c r="D418" s="305">
        <v>6</v>
      </c>
      <c r="E418" s="305">
        <v>5000</v>
      </c>
      <c r="F418" s="305">
        <v>5300</v>
      </c>
      <c r="G418" s="305">
        <v>531</v>
      </c>
      <c r="H418" s="306">
        <v>5</v>
      </c>
      <c r="I418" s="306"/>
      <c r="J418" s="286" t="s">
        <v>353</v>
      </c>
      <c r="K418" s="287">
        <f>+MEX!N456</f>
        <v>0</v>
      </c>
      <c r="L418" s="287">
        <f>+MEX!O456</f>
        <v>0</v>
      </c>
      <c r="M418" s="287">
        <f>+MEX!P456</f>
        <v>0</v>
      </c>
      <c r="N418" s="288" t="str">
        <f>+MEX!Q456</f>
        <v>Pieza</v>
      </c>
      <c r="O418" s="289">
        <f>+MEX!R456</f>
        <v>0</v>
      </c>
      <c r="P418" s="289">
        <f>+MEX!S456</f>
        <v>0</v>
      </c>
      <c r="Q418" s="287">
        <f>+MEX!AD456</f>
        <v>0</v>
      </c>
      <c r="R418" s="287">
        <f>+MEX!AG456</f>
        <v>0</v>
      </c>
      <c r="S418" s="287">
        <f>+MEX!AJ456</f>
        <v>0</v>
      </c>
      <c r="T418" s="287">
        <f>+MEX!AM456</f>
        <v>0</v>
      </c>
      <c r="U418" s="287">
        <f>+MEX!AP456</f>
        <v>0</v>
      </c>
      <c r="V418" s="287">
        <f>+MEX!AS456</f>
        <v>0</v>
      </c>
      <c r="W418" s="287">
        <f>+MEX!AT456</f>
        <v>0</v>
      </c>
      <c r="X418" s="287">
        <f>+MEX!AU456</f>
        <v>0</v>
      </c>
      <c r="Y418" s="287">
        <f>+MEX!AV456</f>
        <v>0</v>
      </c>
      <c r="Z418" s="287">
        <f>+MEX!AW456</f>
        <v>0</v>
      </c>
      <c r="AA418" s="287">
        <f>+MEX!AX456</f>
        <v>0</v>
      </c>
      <c r="AB418" s="287">
        <f>+MEX!AY456</f>
        <v>0</v>
      </c>
      <c r="AC418" s="287">
        <f>+MEX!AZ456</f>
        <v>0</v>
      </c>
      <c r="AD418" s="287">
        <f>+MEX!BA456</f>
        <v>0</v>
      </c>
    </row>
    <row r="419" spans="2:30" ht="46.5" hidden="1">
      <c r="B419" s="247" t="e">
        <f>+CONCATENATE(#REF!,C419,D419,E419,F419,G419,H419,I419)</f>
        <v>#REF!</v>
      </c>
      <c r="C419" s="305">
        <v>3</v>
      </c>
      <c r="D419" s="305">
        <v>6</v>
      </c>
      <c r="E419" s="305">
        <v>5000</v>
      </c>
      <c r="F419" s="305">
        <v>5300</v>
      </c>
      <c r="G419" s="305">
        <v>531</v>
      </c>
      <c r="H419" s="306">
        <v>6</v>
      </c>
      <c r="I419" s="306"/>
      <c r="J419" s="286" t="s">
        <v>354</v>
      </c>
      <c r="K419" s="287">
        <f>+MEX!N457</f>
        <v>0</v>
      </c>
      <c r="L419" s="287">
        <f>+MEX!O457</f>
        <v>0</v>
      </c>
      <c r="M419" s="287">
        <f>+MEX!P457</f>
        <v>0</v>
      </c>
      <c r="N419" s="288" t="str">
        <f>+MEX!Q457</f>
        <v>Pieza</v>
      </c>
      <c r="O419" s="289">
        <f>+MEX!R457</f>
        <v>0</v>
      </c>
      <c r="P419" s="289">
        <f>+MEX!S457</f>
        <v>0</v>
      </c>
      <c r="Q419" s="287">
        <f>+MEX!AD457</f>
        <v>0</v>
      </c>
      <c r="R419" s="287">
        <f>+MEX!AG457</f>
        <v>0</v>
      </c>
      <c r="S419" s="287">
        <f>+MEX!AJ457</f>
        <v>0</v>
      </c>
      <c r="T419" s="287">
        <f>+MEX!AM457</f>
        <v>0</v>
      </c>
      <c r="U419" s="287">
        <f>+MEX!AP457</f>
        <v>0</v>
      </c>
      <c r="V419" s="287">
        <f>+MEX!AS457</f>
        <v>0</v>
      </c>
      <c r="W419" s="287">
        <f>+MEX!AT457</f>
        <v>0</v>
      </c>
      <c r="X419" s="287">
        <f>+MEX!AU457</f>
        <v>0</v>
      </c>
      <c r="Y419" s="287">
        <f>+MEX!AV457</f>
        <v>0</v>
      </c>
      <c r="Z419" s="287">
        <f>+MEX!AW457</f>
        <v>0</v>
      </c>
      <c r="AA419" s="287">
        <f>+MEX!AX457</f>
        <v>0</v>
      </c>
      <c r="AB419" s="287">
        <f>+MEX!AY457</f>
        <v>0</v>
      </c>
      <c r="AC419" s="287">
        <f>+MEX!AZ457</f>
        <v>0</v>
      </c>
      <c r="AD419" s="287">
        <f>+MEX!BA457</f>
        <v>0</v>
      </c>
    </row>
    <row r="420" spans="2:30" ht="24.75" hidden="1">
      <c r="B420" s="247" t="e">
        <f>+CONCATENATE(#REF!,C420,D420,E420,F420,G420,H420,I420)</f>
        <v>#REF!</v>
      </c>
      <c r="C420" s="305">
        <v>3</v>
      </c>
      <c r="D420" s="305">
        <v>6</v>
      </c>
      <c r="E420" s="305">
        <v>5000</v>
      </c>
      <c r="F420" s="305">
        <v>5300</v>
      </c>
      <c r="G420" s="305">
        <v>531</v>
      </c>
      <c r="H420" s="306">
        <v>7</v>
      </c>
      <c r="I420" s="306"/>
      <c r="J420" s="286" t="s">
        <v>355</v>
      </c>
      <c r="K420" s="287">
        <f>+MEX!N458</f>
        <v>0</v>
      </c>
      <c r="L420" s="287">
        <f>+MEX!O458</f>
        <v>0</v>
      </c>
      <c r="M420" s="287">
        <f>+MEX!P458</f>
        <v>0</v>
      </c>
      <c r="N420" s="288" t="str">
        <f>+MEX!Q458</f>
        <v>Pieza</v>
      </c>
      <c r="O420" s="289">
        <f>+MEX!R458</f>
        <v>0</v>
      </c>
      <c r="P420" s="289">
        <f>+MEX!S458</f>
        <v>0</v>
      </c>
      <c r="Q420" s="287">
        <f>+MEX!AD458</f>
        <v>0</v>
      </c>
      <c r="R420" s="287">
        <f>+MEX!AG458</f>
        <v>0</v>
      </c>
      <c r="S420" s="287">
        <f>+MEX!AJ458</f>
        <v>0</v>
      </c>
      <c r="T420" s="287">
        <f>+MEX!AM458</f>
        <v>0</v>
      </c>
      <c r="U420" s="287">
        <f>+MEX!AP458</f>
        <v>0</v>
      </c>
      <c r="V420" s="287">
        <f>+MEX!AS458</f>
        <v>0</v>
      </c>
      <c r="W420" s="287">
        <f>+MEX!AT458</f>
        <v>0</v>
      </c>
      <c r="X420" s="287">
        <f>+MEX!AU458</f>
        <v>0</v>
      </c>
      <c r="Y420" s="287">
        <f>+MEX!AV458</f>
        <v>0</v>
      </c>
      <c r="Z420" s="287">
        <f>+MEX!AW458</f>
        <v>0</v>
      </c>
      <c r="AA420" s="287">
        <f>+MEX!AX458</f>
        <v>0</v>
      </c>
      <c r="AB420" s="287">
        <f>+MEX!AY458</f>
        <v>0</v>
      </c>
      <c r="AC420" s="287">
        <f>+MEX!AZ458</f>
        <v>0</v>
      </c>
      <c r="AD420" s="287">
        <f>+MEX!BA458</f>
        <v>0</v>
      </c>
    </row>
    <row r="421" spans="2:30" ht="24.75" hidden="1">
      <c r="B421" s="247" t="e">
        <f>+CONCATENATE(#REF!,C421,D421,E421,F421,G421,H421,I421)</f>
        <v>#REF!</v>
      </c>
      <c r="C421" s="305">
        <v>3</v>
      </c>
      <c r="D421" s="305">
        <v>6</v>
      </c>
      <c r="E421" s="305">
        <v>5000</v>
      </c>
      <c r="F421" s="305">
        <v>5300</v>
      </c>
      <c r="G421" s="305">
        <v>531</v>
      </c>
      <c r="H421" s="306">
        <v>8</v>
      </c>
      <c r="I421" s="306"/>
      <c r="J421" s="286" t="s">
        <v>356</v>
      </c>
      <c r="K421" s="287">
        <f>+MEX!N459</f>
        <v>0</v>
      </c>
      <c r="L421" s="287">
        <f>+MEX!O459</f>
        <v>0</v>
      </c>
      <c r="M421" s="287">
        <f>+MEX!P459</f>
        <v>0</v>
      </c>
      <c r="N421" s="288" t="str">
        <f>+MEX!Q459</f>
        <v>Pieza</v>
      </c>
      <c r="O421" s="289">
        <f>+MEX!R459</f>
        <v>0</v>
      </c>
      <c r="P421" s="289">
        <f>+MEX!S459</f>
        <v>0</v>
      </c>
      <c r="Q421" s="287">
        <f>+MEX!AD459</f>
        <v>0</v>
      </c>
      <c r="R421" s="287">
        <f>+MEX!AG459</f>
        <v>0</v>
      </c>
      <c r="S421" s="287">
        <f>+MEX!AJ459</f>
        <v>0</v>
      </c>
      <c r="T421" s="287">
        <f>+MEX!AM459</f>
        <v>0</v>
      </c>
      <c r="U421" s="287">
        <f>+MEX!AP459</f>
        <v>0</v>
      </c>
      <c r="V421" s="287">
        <f>+MEX!AS459</f>
        <v>0</v>
      </c>
      <c r="W421" s="287">
        <f>+MEX!AT459</f>
        <v>0</v>
      </c>
      <c r="X421" s="287">
        <f>+MEX!AU459</f>
        <v>0</v>
      </c>
      <c r="Y421" s="287">
        <f>+MEX!AV459</f>
        <v>0</v>
      </c>
      <c r="Z421" s="287">
        <f>+MEX!AW459</f>
        <v>0</v>
      </c>
      <c r="AA421" s="287">
        <f>+MEX!AX459</f>
        <v>0</v>
      </c>
      <c r="AB421" s="287">
        <f>+MEX!AY459</f>
        <v>0</v>
      </c>
      <c r="AC421" s="287">
        <f>+MEX!AZ459</f>
        <v>0</v>
      </c>
      <c r="AD421" s="287">
        <f>+MEX!BA459</f>
        <v>0</v>
      </c>
    </row>
    <row r="422" spans="2:30" ht="24.75" hidden="1">
      <c r="B422" s="247" t="e">
        <f>+CONCATENATE(#REF!,C422,D422,E422,F422,G422,H422,I422)</f>
        <v>#REF!</v>
      </c>
      <c r="C422" s="305">
        <v>3</v>
      </c>
      <c r="D422" s="305">
        <v>6</v>
      </c>
      <c r="E422" s="305">
        <v>5000</v>
      </c>
      <c r="F422" s="305">
        <v>5300</v>
      </c>
      <c r="G422" s="305">
        <v>531</v>
      </c>
      <c r="H422" s="306">
        <v>9</v>
      </c>
      <c r="I422" s="306"/>
      <c r="J422" s="286" t="s">
        <v>357</v>
      </c>
      <c r="K422" s="287">
        <f>+MEX!N460</f>
        <v>0</v>
      </c>
      <c r="L422" s="287">
        <f>+MEX!O460</f>
        <v>0</v>
      </c>
      <c r="M422" s="287">
        <f>+MEX!P460</f>
        <v>0</v>
      </c>
      <c r="N422" s="288" t="str">
        <f>+MEX!Q460</f>
        <v>Pieza</v>
      </c>
      <c r="O422" s="289">
        <f>+MEX!R460</f>
        <v>0</v>
      </c>
      <c r="P422" s="289">
        <f>+MEX!S460</f>
        <v>0</v>
      </c>
      <c r="Q422" s="287">
        <f>+MEX!AD460</f>
        <v>0</v>
      </c>
      <c r="R422" s="287">
        <f>+MEX!AG460</f>
        <v>0</v>
      </c>
      <c r="S422" s="287">
        <f>+MEX!AJ460</f>
        <v>0</v>
      </c>
      <c r="T422" s="287">
        <f>+MEX!AM460</f>
        <v>0</v>
      </c>
      <c r="U422" s="287">
        <f>+MEX!AP460</f>
        <v>0</v>
      </c>
      <c r="V422" s="287">
        <f>+MEX!AS460</f>
        <v>0</v>
      </c>
      <c r="W422" s="287">
        <f>+MEX!AT460</f>
        <v>0</v>
      </c>
      <c r="X422" s="287">
        <f>+MEX!AU460</f>
        <v>0</v>
      </c>
      <c r="Y422" s="287">
        <f>+MEX!AV460</f>
        <v>0</v>
      </c>
      <c r="Z422" s="287">
        <f>+MEX!AW460</f>
        <v>0</v>
      </c>
      <c r="AA422" s="287">
        <f>+MEX!AX460</f>
        <v>0</v>
      </c>
      <c r="AB422" s="287">
        <f>+MEX!AY460</f>
        <v>0</v>
      </c>
      <c r="AC422" s="287">
        <f>+MEX!AZ460</f>
        <v>0</v>
      </c>
      <c r="AD422" s="287">
        <f>+MEX!BA460</f>
        <v>0</v>
      </c>
    </row>
    <row r="423" spans="2:30" ht="69.75" hidden="1">
      <c r="B423" s="247" t="e">
        <f>+CONCATENATE(#REF!,C423,D423,E423,F423,G423,H423,I423)</f>
        <v>#REF!</v>
      </c>
      <c r="C423" s="305">
        <v>3</v>
      </c>
      <c r="D423" s="305">
        <v>6</v>
      </c>
      <c r="E423" s="305">
        <v>5000</v>
      </c>
      <c r="F423" s="305">
        <v>5300</v>
      </c>
      <c r="G423" s="305">
        <v>531</v>
      </c>
      <c r="H423" s="306">
        <v>10</v>
      </c>
      <c r="I423" s="306"/>
      <c r="J423" s="286" t="s">
        <v>358</v>
      </c>
      <c r="K423" s="287">
        <f>+MEX!N461</f>
        <v>0</v>
      </c>
      <c r="L423" s="287">
        <f>+MEX!O461</f>
        <v>0</v>
      </c>
      <c r="M423" s="287">
        <f>+MEX!P461</f>
        <v>0</v>
      </c>
      <c r="N423" s="288" t="str">
        <f>+MEX!Q461</f>
        <v>Pieza</v>
      </c>
      <c r="O423" s="289">
        <f>+MEX!R461</f>
        <v>0</v>
      </c>
      <c r="P423" s="289">
        <f>+MEX!S461</f>
        <v>0</v>
      </c>
      <c r="Q423" s="287">
        <f>+MEX!AD461</f>
        <v>0</v>
      </c>
      <c r="R423" s="287">
        <f>+MEX!AG461</f>
        <v>0</v>
      </c>
      <c r="S423" s="287">
        <f>+MEX!AJ461</f>
        <v>0</v>
      </c>
      <c r="T423" s="287">
        <f>+MEX!AM461</f>
        <v>0</v>
      </c>
      <c r="U423" s="287">
        <f>+MEX!AP461</f>
        <v>0</v>
      </c>
      <c r="V423" s="287">
        <f>+MEX!AS461</f>
        <v>0</v>
      </c>
      <c r="W423" s="287">
        <f>+MEX!AT461</f>
        <v>0</v>
      </c>
      <c r="X423" s="287">
        <f>+MEX!AU461</f>
        <v>0</v>
      </c>
      <c r="Y423" s="287">
        <f>+MEX!AV461</f>
        <v>0</v>
      </c>
      <c r="Z423" s="287">
        <f>+MEX!AW461</f>
        <v>0</v>
      </c>
      <c r="AA423" s="287">
        <f>+MEX!AX461</f>
        <v>0</v>
      </c>
      <c r="AB423" s="287">
        <f>+MEX!AY461</f>
        <v>0</v>
      </c>
      <c r="AC423" s="287">
        <f>+MEX!AZ461</f>
        <v>0</v>
      </c>
      <c r="AD423" s="287">
        <f>+MEX!BA461</f>
        <v>0</v>
      </c>
    </row>
    <row r="424" spans="2:30" ht="24.75" hidden="1">
      <c r="B424" s="247" t="e">
        <f>+CONCATENATE(#REF!,C424,D424,E424,F424,G424,H424,I424)</f>
        <v>#REF!</v>
      </c>
      <c r="C424" s="305">
        <v>3</v>
      </c>
      <c r="D424" s="305">
        <v>6</v>
      </c>
      <c r="E424" s="305">
        <v>5000</v>
      </c>
      <c r="F424" s="305">
        <v>5300</v>
      </c>
      <c r="G424" s="305">
        <v>531</v>
      </c>
      <c r="H424" s="306">
        <v>11</v>
      </c>
      <c r="I424" s="306"/>
      <c r="J424" s="286" t="s">
        <v>359</v>
      </c>
      <c r="K424" s="287">
        <f>+MEX!N462</f>
        <v>0</v>
      </c>
      <c r="L424" s="287">
        <f>+MEX!O462</f>
        <v>0</v>
      </c>
      <c r="M424" s="287">
        <f>+MEX!P462</f>
        <v>0</v>
      </c>
      <c r="N424" s="288" t="str">
        <f>+MEX!Q462</f>
        <v>Pieza</v>
      </c>
      <c r="O424" s="289">
        <f>+MEX!R462</f>
        <v>0</v>
      </c>
      <c r="P424" s="289">
        <f>+MEX!S462</f>
        <v>0</v>
      </c>
      <c r="Q424" s="287">
        <f>+MEX!AD462</f>
        <v>0</v>
      </c>
      <c r="R424" s="287">
        <f>+MEX!AG462</f>
        <v>0</v>
      </c>
      <c r="S424" s="287">
        <f>+MEX!AJ462</f>
        <v>0</v>
      </c>
      <c r="T424" s="287">
        <f>+MEX!AM462</f>
        <v>0</v>
      </c>
      <c r="U424" s="287">
        <f>+MEX!AP462</f>
        <v>0</v>
      </c>
      <c r="V424" s="287">
        <f>+MEX!AS462</f>
        <v>0</v>
      </c>
      <c r="W424" s="287">
        <f>+MEX!AT462</f>
        <v>0</v>
      </c>
      <c r="X424" s="287">
        <f>+MEX!AU462</f>
        <v>0</v>
      </c>
      <c r="Y424" s="287">
        <f>+MEX!AV462</f>
        <v>0</v>
      </c>
      <c r="Z424" s="287">
        <f>+MEX!AW462</f>
        <v>0</v>
      </c>
      <c r="AA424" s="287">
        <f>+MEX!AX462</f>
        <v>0</v>
      </c>
      <c r="AB424" s="287">
        <f>+MEX!AY462</f>
        <v>0</v>
      </c>
      <c r="AC424" s="287">
        <f>+MEX!AZ462</f>
        <v>0</v>
      </c>
      <c r="AD424" s="287">
        <f>+MEX!BA462</f>
        <v>0</v>
      </c>
    </row>
    <row r="425" spans="2:30" ht="24.75" hidden="1">
      <c r="B425" s="247" t="e">
        <f>+CONCATENATE(#REF!,C425,D425,E425,F425,G425,H425,I425)</f>
        <v>#REF!</v>
      </c>
      <c r="C425" s="305">
        <v>3</v>
      </c>
      <c r="D425" s="305">
        <v>6</v>
      </c>
      <c r="E425" s="305">
        <v>5000</v>
      </c>
      <c r="F425" s="305">
        <v>5300</v>
      </c>
      <c r="G425" s="305">
        <v>531</v>
      </c>
      <c r="H425" s="306">
        <v>12</v>
      </c>
      <c r="I425" s="306"/>
      <c r="J425" s="286" t="s">
        <v>360</v>
      </c>
      <c r="K425" s="287">
        <f>+MEX!N463</f>
        <v>0</v>
      </c>
      <c r="L425" s="287">
        <f>+MEX!O463</f>
        <v>0</v>
      </c>
      <c r="M425" s="287">
        <f>+MEX!P463</f>
        <v>0</v>
      </c>
      <c r="N425" s="288" t="str">
        <f>+MEX!Q463</f>
        <v>Pieza</v>
      </c>
      <c r="O425" s="289">
        <f>+MEX!R463</f>
        <v>0</v>
      </c>
      <c r="P425" s="289">
        <f>+MEX!S463</f>
        <v>0</v>
      </c>
      <c r="Q425" s="287">
        <f>+MEX!AD463</f>
        <v>0</v>
      </c>
      <c r="R425" s="287">
        <f>+MEX!AG463</f>
        <v>0</v>
      </c>
      <c r="S425" s="287">
        <f>+MEX!AJ463</f>
        <v>0</v>
      </c>
      <c r="T425" s="287">
        <f>+MEX!AM463</f>
        <v>0</v>
      </c>
      <c r="U425" s="287">
        <f>+MEX!AP463</f>
        <v>0</v>
      </c>
      <c r="V425" s="287">
        <f>+MEX!AS463</f>
        <v>0</v>
      </c>
      <c r="W425" s="287">
        <f>+MEX!AT463</f>
        <v>0</v>
      </c>
      <c r="X425" s="287">
        <f>+MEX!AU463</f>
        <v>0</v>
      </c>
      <c r="Y425" s="287">
        <f>+MEX!AV463</f>
        <v>0</v>
      </c>
      <c r="Z425" s="287">
        <f>+MEX!AW463</f>
        <v>0</v>
      </c>
      <c r="AA425" s="287">
        <f>+MEX!AX463</f>
        <v>0</v>
      </c>
      <c r="AB425" s="287">
        <f>+MEX!AY463</f>
        <v>0</v>
      </c>
      <c r="AC425" s="287">
        <f>+MEX!AZ463</f>
        <v>0</v>
      </c>
      <c r="AD425" s="287">
        <f>+MEX!BA463</f>
        <v>0</v>
      </c>
    </row>
    <row r="426" spans="2:30" ht="24.75" hidden="1">
      <c r="B426" s="247" t="e">
        <f>+CONCATENATE(#REF!,C426,D426,E426,F426,G426,H426,I426)</f>
        <v>#REF!</v>
      </c>
      <c r="C426" s="305">
        <v>3</v>
      </c>
      <c r="D426" s="305">
        <v>6</v>
      </c>
      <c r="E426" s="305">
        <v>5000</v>
      </c>
      <c r="F426" s="305">
        <v>5300</v>
      </c>
      <c r="G426" s="305">
        <v>531</v>
      </c>
      <c r="H426" s="306">
        <v>13</v>
      </c>
      <c r="I426" s="306"/>
      <c r="J426" s="286" t="s">
        <v>361</v>
      </c>
      <c r="K426" s="287">
        <f>+MEX!N464</f>
        <v>0</v>
      </c>
      <c r="L426" s="287">
        <f>+MEX!O464</f>
        <v>0</v>
      </c>
      <c r="M426" s="287">
        <f>+MEX!P464</f>
        <v>0</v>
      </c>
      <c r="N426" s="288" t="str">
        <f>+MEX!Q464</f>
        <v>Pieza</v>
      </c>
      <c r="O426" s="289">
        <f>+MEX!R464</f>
        <v>0</v>
      </c>
      <c r="P426" s="289">
        <f>+MEX!S464</f>
        <v>0</v>
      </c>
      <c r="Q426" s="287">
        <f>+MEX!AD464</f>
        <v>0</v>
      </c>
      <c r="R426" s="287">
        <f>+MEX!AG464</f>
        <v>0</v>
      </c>
      <c r="S426" s="287">
        <f>+MEX!AJ464</f>
        <v>0</v>
      </c>
      <c r="T426" s="287">
        <f>+MEX!AM464</f>
        <v>0</v>
      </c>
      <c r="U426" s="287">
        <f>+MEX!AP464</f>
        <v>0</v>
      </c>
      <c r="V426" s="287">
        <f>+MEX!AS464</f>
        <v>0</v>
      </c>
      <c r="W426" s="287">
        <f>+MEX!AT464</f>
        <v>0</v>
      </c>
      <c r="X426" s="287">
        <f>+MEX!AU464</f>
        <v>0</v>
      </c>
      <c r="Y426" s="287">
        <f>+MEX!AV464</f>
        <v>0</v>
      </c>
      <c r="Z426" s="287">
        <f>+MEX!AW464</f>
        <v>0</v>
      </c>
      <c r="AA426" s="287">
        <f>+MEX!AX464</f>
        <v>0</v>
      </c>
      <c r="AB426" s="287">
        <f>+MEX!AY464</f>
        <v>0</v>
      </c>
      <c r="AC426" s="287">
        <f>+MEX!AZ464</f>
        <v>0</v>
      </c>
      <c r="AD426" s="287">
        <f>+MEX!BA464</f>
        <v>0</v>
      </c>
    </row>
    <row r="427" spans="2:30" ht="24.75" hidden="1">
      <c r="B427" s="247" t="e">
        <f>+CONCATENATE(#REF!,C427,D427,E427,F427,G427,H427,I427)</f>
        <v>#REF!</v>
      </c>
      <c r="C427" s="305">
        <v>3</v>
      </c>
      <c r="D427" s="305">
        <v>6</v>
      </c>
      <c r="E427" s="305">
        <v>5000</v>
      </c>
      <c r="F427" s="305">
        <v>5300</v>
      </c>
      <c r="G427" s="305">
        <v>531</v>
      </c>
      <c r="H427" s="306">
        <v>14</v>
      </c>
      <c r="I427" s="306"/>
      <c r="J427" s="286" t="s">
        <v>362</v>
      </c>
      <c r="K427" s="287">
        <f>+MEX!N465</f>
        <v>0</v>
      </c>
      <c r="L427" s="287">
        <f>+MEX!O465</f>
        <v>0</v>
      </c>
      <c r="M427" s="287">
        <f>+MEX!P465</f>
        <v>0</v>
      </c>
      <c r="N427" s="288" t="str">
        <f>+MEX!Q465</f>
        <v>Pieza</v>
      </c>
      <c r="O427" s="289">
        <f>+MEX!R465</f>
        <v>0</v>
      </c>
      <c r="P427" s="289">
        <f>+MEX!S465</f>
        <v>0</v>
      </c>
      <c r="Q427" s="287">
        <f>+MEX!AD465</f>
        <v>0</v>
      </c>
      <c r="R427" s="287">
        <f>+MEX!AG465</f>
        <v>0</v>
      </c>
      <c r="S427" s="287">
        <f>+MEX!AJ465</f>
        <v>0</v>
      </c>
      <c r="T427" s="287">
        <f>+MEX!AM465</f>
        <v>0</v>
      </c>
      <c r="U427" s="287">
        <f>+MEX!AP465</f>
        <v>0</v>
      </c>
      <c r="V427" s="287">
        <f>+MEX!AS465</f>
        <v>0</v>
      </c>
      <c r="W427" s="287">
        <f>+MEX!AT465</f>
        <v>0</v>
      </c>
      <c r="X427" s="287">
        <f>+MEX!AU465</f>
        <v>0</v>
      </c>
      <c r="Y427" s="287">
        <f>+MEX!AV465</f>
        <v>0</v>
      </c>
      <c r="Z427" s="287">
        <f>+MEX!AW465</f>
        <v>0</v>
      </c>
      <c r="AA427" s="287">
        <f>+MEX!AX465</f>
        <v>0</v>
      </c>
      <c r="AB427" s="287">
        <f>+MEX!AY465</f>
        <v>0</v>
      </c>
      <c r="AC427" s="287">
        <f>+MEX!AZ465</f>
        <v>0</v>
      </c>
      <c r="AD427" s="287">
        <f>+MEX!BA465</f>
        <v>0</v>
      </c>
    </row>
    <row r="428" spans="2:30" ht="24.75" hidden="1">
      <c r="B428" s="247" t="e">
        <f>+CONCATENATE(#REF!,C428,D428,E428,F428,G428,H428,I428)</f>
        <v>#REF!</v>
      </c>
      <c r="C428" s="305">
        <v>3</v>
      </c>
      <c r="D428" s="305">
        <v>6</v>
      </c>
      <c r="E428" s="305">
        <v>5000</v>
      </c>
      <c r="F428" s="305">
        <v>5300</v>
      </c>
      <c r="G428" s="305">
        <v>531</v>
      </c>
      <c r="H428" s="306">
        <v>15</v>
      </c>
      <c r="I428" s="306"/>
      <c r="J428" s="286" t="s">
        <v>363</v>
      </c>
      <c r="K428" s="287">
        <f>+MEX!N466</f>
        <v>0</v>
      </c>
      <c r="L428" s="287">
        <f>+MEX!O466</f>
        <v>0</v>
      </c>
      <c r="M428" s="287">
        <f>+MEX!P466</f>
        <v>0</v>
      </c>
      <c r="N428" s="288" t="str">
        <f>+MEX!Q466</f>
        <v>Pieza</v>
      </c>
      <c r="O428" s="289">
        <f>+MEX!R466</f>
        <v>0</v>
      </c>
      <c r="P428" s="289">
        <f>+MEX!S466</f>
        <v>0</v>
      </c>
      <c r="Q428" s="287">
        <f>+MEX!AD466</f>
        <v>0</v>
      </c>
      <c r="R428" s="287">
        <f>+MEX!AG466</f>
        <v>0</v>
      </c>
      <c r="S428" s="287">
        <f>+MEX!AJ466</f>
        <v>0</v>
      </c>
      <c r="T428" s="287">
        <f>+MEX!AM466</f>
        <v>0</v>
      </c>
      <c r="U428" s="287">
        <f>+MEX!AP466</f>
        <v>0</v>
      </c>
      <c r="V428" s="287">
        <f>+MEX!AS466</f>
        <v>0</v>
      </c>
      <c r="W428" s="287">
        <f>+MEX!AT466</f>
        <v>0</v>
      </c>
      <c r="X428" s="287">
        <f>+MEX!AU466</f>
        <v>0</v>
      </c>
      <c r="Y428" s="287">
        <f>+MEX!AV466</f>
        <v>0</v>
      </c>
      <c r="Z428" s="287">
        <f>+MEX!AW466</f>
        <v>0</v>
      </c>
      <c r="AA428" s="287">
        <f>+MEX!AX466</f>
        <v>0</v>
      </c>
      <c r="AB428" s="287">
        <f>+MEX!AY466</f>
        <v>0</v>
      </c>
      <c r="AC428" s="287">
        <f>+MEX!AZ466</f>
        <v>0</v>
      </c>
      <c r="AD428" s="287">
        <f>+MEX!BA466</f>
        <v>0</v>
      </c>
    </row>
    <row r="429" spans="2:30" ht="24.75" hidden="1">
      <c r="B429" s="247" t="e">
        <f>+CONCATENATE(#REF!,C429,D429,E429,F429,G429,H429,I429)</f>
        <v>#REF!</v>
      </c>
      <c r="C429" s="305">
        <v>3</v>
      </c>
      <c r="D429" s="305">
        <v>6</v>
      </c>
      <c r="E429" s="305">
        <v>5000</v>
      </c>
      <c r="F429" s="305">
        <v>5300</v>
      </c>
      <c r="G429" s="305">
        <v>531</v>
      </c>
      <c r="H429" s="306">
        <v>16</v>
      </c>
      <c r="I429" s="306"/>
      <c r="J429" s="286" t="s">
        <v>364</v>
      </c>
      <c r="K429" s="287">
        <f>+MEX!N467</f>
        <v>0</v>
      </c>
      <c r="L429" s="287">
        <f>+MEX!O467</f>
        <v>0</v>
      </c>
      <c r="M429" s="287">
        <f>+MEX!P467</f>
        <v>0</v>
      </c>
      <c r="N429" s="288" t="str">
        <f>+MEX!Q467</f>
        <v>Pieza</v>
      </c>
      <c r="O429" s="289">
        <f>+MEX!R467</f>
        <v>0</v>
      </c>
      <c r="P429" s="289">
        <f>+MEX!S467</f>
        <v>0</v>
      </c>
      <c r="Q429" s="287">
        <f>+MEX!AD467</f>
        <v>0</v>
      </c>
      <c r="R429" s="287">
        <f>+MEX!AG467</f>
        <v>0</v>
      </c>
      <c r="S429" s="287">
        <f>+MEX!AJ467</f>
        <v>0</v>
      </c>
      <c r="T429" s="287">
        <f>+MEX!AM467</f>
        <v>0</v>
      </c>
      <c r="U429" s="287">
        <f>+MEX!AP467</f>
        <v>0</v>
      </c>
      <c r="V429" s="287">
        <f>+MEX!AS467</f>
        <v>0</v>
      </c>
      <c r="W429" s="287">
        <f>+MEX!AT467</f>
        <v>0</v>
      </c>
      <c r="X429" s="287">
        <f>+MEX!AU467</f>
        <v>0</v>
      </c>
      <c r="Y429" s="287">
        <f>+MEX!AV467</f>
        <v>0</v>
      </c>
      <c r="Z429" s="287">
        <f>+MEX!AW467</f>
        <v>0</v>
      </c>
      <c r="AA429" s="287">
        <f>+MEX!AX467</f>
        <v>0</v>
      </c>
      <c r="AB429" s="287">
        <f>+MEX!AY467</f>
        <v>0</v>
      </c>
      <c r="AC429" s="287">
        <f>+MEX!AZ467</f>
        <v>0</v>
      </c>
      <c r="AD429" s="287">
        <f>+MEX!BA467</f>
        <v>0</v>
      </c>
    </row>
    <row r="430" spans="2:30" ht="24.75" hidden="1">
      <c r="B430" s="247" t="e">
        <f>+CONCATENATE(#REF!,C430,D430,E430,F430,G430,H430,I430)</f>
        <v>#REF!</v>
      </c>
      <c r="C430" s="305">
        <v>3</v>
      </c>
      <c r="D430" s="305">
        <v>6</v>
      </c>
      <c r="E430" s="305">
        <v>5000</v>
      </c>
      <c r="F430" s="305">
        <v>5300</v>
      </c>
      <c r="G430" s="305">
        <v>531</v>
      </c>
      <c r="H430" s="306">
        <v>17</v>
      </c>
      <c r="I430" s="306"/>
      <c r="J430" s="286" t="s">
        <v>207</v>
      </c>
      <c r="K430" s="287">
        <f>+MEX!N468</f>
        <v>0</v>
      </c>
      <c r="L430" s="287">
        <f>+MEX!O468</f>
        <v>0</v>
      </c>
      <c r="M430" s="287">
        <f>+MEX!P468</f>
        <v>0</v>
      </c>
      <c r="N430" s="288" t="str">
        <f>+MEX!Q468</f>
        <v>Pieza</v>
      </c>
      <c r="O430" s="289">
        <f>+MEX!R468</f>
        <v>0</v>
      </c>
      <c r="P430" s="289">
        <f>+MEX!S468</f>
        <v>0</v>
      </c>
      <c r="Q430" s="287">
        <f>+MEX!AD468</f>
        <v>0</v>
      </c>
      <c r="R430" s="287">
        <f>+MEX!AG468</f>
        <v>0</v>
      </c>
      <c r="S430" s="287">
        <f>+MEX!AJ468</f>
        <v>0</v>
      </c>
      <c r="T430" s="287">
        <f>+MEX!AM468</f>
        <v>0</v>
      </c>
      <c r="U430" s="287">
        <f>+MEX!AP468</f>
        <v>0</v>
      </c>
      <c r="V430" s="287">
        <f>+MEX!AS468</f>
        <v>0</v>
      </c>
      <c r="W430" s="287">
        <f>+MEX!AT468</f>
        <v>0</v>
      </c>
      <c r="X430" s="287">
        <f>+MEX!AU468</f>
        <v>0</v>
      </c>
      <c r="Y430" s="287">
        <f>+MEX!AV468</f>
        <v>0</v>
      </c>
      <c r="Z430" s="287">
        <f>+MEX!AW468</f>
        <v>0</v>
      </c>
      <c r="AA430" s="287">
        <f>+MEX!AX468</f>
        <v>0</v>
      </c>
      <c r="AB430" s="287">
        <f>+MEX!AY468</f>
        <v>0</v>
      </c>
      <c r="AC430" s="287">
        <f>+MEX!AZ468</f>
        <v>0</v>
      </c>
      <c r="AD430" s="287">
        <f>+MEX!BA468</f>
        <v>0</v>
      </c>
    </row>
    <row r="431" spans="2:30" ht="24.75" hidden="1">
      <c r="B431" s="247" t="e">
        <f>+CONCATENATE(#REF!,C431,D431,E431,F431,G431,H431,I431)</f>
        <v>#REF!</v>
      </c>
      <c r="C431" s="305">
        <v>3</v>
      </c>
      <c r="D431" s="305">
        <v>6</v>
      </c>
      <c r="E431" s="305">
        <v>5000</v>
      </c>
      <c r="F431" s="305">
        <v>5300</v>
      </c>
      <c r="G431" s="305">
        <v>531</v>
      </c>
      <c r="H431" s="306">
        <v>18</v>
      </c>
      <c r="I431" s="306"/>
      <c r="J431" s="286" t="s">
        <v>365</v>
      </c>
      <c r="K431" s="287">
        <f>+MEX!N469</f>
        <v>0</v>
      </c>
      <c r="L431" s="287">
        <f>+MEX!O469</f>
        <v>0</v>
      </c>
      <c r="M431" s="287">
        <f>+MEX!P469</f>
        <v>0</v>
      </c>
      <c r="N431" s="288" t="str">
        <f>+MEX!Q469</f>
        <v>Pieza</v>
      </c>
      <c r="O431" s="289">
        <f>+MEX!R469</f>
        <v>0</v>
      </c>
      <c r="P431" s="289">
        <f>+MEX!S469</f>
        <v>0</v>
      </c>
      <c r="Q431" s="287">
        <f>+MEX!AD469</f>
        <v>0</v>
      </c>
      <c r="R431" s="287">
        <f>+MEX!AG469</f>
        <v>0</v>
      </c>
      <c r="S431" s="287">
        <f>+MEX!AJ469</f>
        <v>0</v>
      </c>
      <c r="T431" s="287">
        <f>+MEX!AM469</f>
        <v>0</v>
      </c>
      <c r="U431" s="287">
        <f>+MEX!AP469</f>
        <v>0</v>
      </c>
      <c r="V431" s="287">
        <f>+MEX!AS469</f>
        <v>0</v>
      </c>
      <c r="W431" s="287">
        <f>+MEX!AT469</f>
        <v>0</v>
      </c>
      <c r="X431" s="287">
        <f>+MEX!AU469</f>
        <v>0</v>
      </c>
      <c r="Y431" s="287">
        <f>+MEX!AV469</f>
        <v>0</v>
      </c>
      <c r="Z431" s="287">
        <f>+MEX!AW469</f>
        <v>0</v>
      </c>
      <c r="AA431" s="287">
        <f>+MEX!AX469</f>
        <v>0</v>
      </c>
      <c r="AB431" s="287">
        <f>+MEX!AY469</f>
        <v>0</v>
      </c>
      <c r="AC431" s="287">
        <f>+MEX!AZ469</f>
        <v>0</v>
      </c>
      <c r="AD431" s="287">
        <f>+MEX!BA469</f>
        <v>0</v>
      </c>
    </row>
    <row r="432" spans="2:30" ht="24.75" hidden="1">
      <c r="B432" s="247" t="e">
        <f>+CONCATENATE(#REF!,C432,D432,E432,F432,G432,H432,I432)</f>
        <v>#REF!</v>
      </c>
      <c r="C432" s="305">
        <v>3</v>
      </c>
      <c r="D432" s="305">
        <v>6</v>
      </c>
      <c r="E432" s="305">
        <v>5000</v>
      </c>
      <c r="F432" s="305">
        <v>5300</v>
      </c>
      <c r="G432" s="305">
        <v>531</v>
      </c>
      <c r="H432" s="306">
        <v>19</v>
      </c>
      <c r="I432" s="306"/>
      <c r="J432" s="286" t="s">
        <v>366</v>
      </c>
      <c r="K432" s="287">
        <f>+MEX!N470</f>
        <v>0</v>
      </c>
      <c r="L432" s="287">
        <f>+MEX!O470</f>
        <v>0</v>
      </c>
      <c r="M432" s="287">
        <f>+MEX!P470</f>
        <v>0</v>
      </c>
      <c r="N432" s="288" t="str">
        <f>+MEX!Q470</f>
        <v>Pieza</v>
      </c>
      <c r="O432" s="289">
        <f>+MEX!R470</f>
        <v>0</v>
      </c>
      <c r="P432" s="289">
        <f>+MEX!S470</f>
        <v>0</v>
      </c>
      <c r="Q432" s="287">
        <f>+MEX!AD470</f>
        <v>0</v>
      </c>
      <c r="R432" s="287">
        <f>+MEX!AG470</f>
        <v>0</v>
      </c>
      <c r="S432" s="287">
        <f>+MEX!AJ470</f>
        <v>0</v>
      </c>
      <c r="T432" s="287">
        <f>+MEX!AM470</f>
        <v>0</v>
      </c>
      <c r="U432" s="287">
        <f>+MEX!AP470</f>
        <v>0</v>
      </c>
      <c r="V432" s="287">
        <f>+MEX!AS470</f>
        <v>0</v>
      </c>
      <c r="W432" s="287">
        <f>+MEX!AT470</f>
        <v>0</v>
      </c>
      <c r="X432" s="287">
        <f>+MEX!AU470</f>
        <v>0</v>
      </c>
      <c r="Y432" s="287">
        <f>+MEX!AV470</f>
        <v>0</v>
      </c>
      <c r="Z432" s="287">
        <f>+MEX!AW470</f>
        <v>0</v>
      </c>
      <c r="AA432" s="287">
        <f>+MEX!AX470</f>
        <v>0</v>
      </c>
      <c r="AB432" s="287">
        <f>+MEX!AY470</f>
        <v>0</v>
      </c>
      <c r="AC432" s="287">
        <f>+MEX!AZ470</f>
        <v>0</v>
      </c>
      <c r="AD432" s="287">
        <f>+MEX!BA470</f>
        <v>0</v>
      </c>
    </row>
    <row r="433" spans="2:30" ht="24.75" hidden="1">
      <c r="B433" s="247" t="e">
        <f>+CONCATENATE(#REF!,C433,D433,E433,F433,G433,H433,I433)</f>
        <v>#REF!</v>
      </c>
      <c r="C433" s="305">
        <v>3</v>
      </c>
      <c r="D433" s="305">
        <v>6</v>
      </c>
      <c r="E433" s="305">
        <v>5000</v>
      </c>
      <c r="F433" s="305">
        <v>5300</v>
      </c>
      <c r="G433" s="305">
        <v>531</v>
      </c>
      <c r="H433" s="306">
        <v>20</v>
      </c>
      <c r="I433" s="306"/>
      <c r="J433" s="286" t="s">
        <v>367</v>
      </c>
      <c r="K433" s="287">
        <f>+MEX!N471</f>
        <v>0</v>
      </c>
      <c r="L433" s="287">
        <f>+MEX!O471</f>
        <v>0</v>
      </c>
      <c r="M433" s="287">
        <f>+MEX!P471</f>
        <v>0</v>
      </c>
      <c r="N433" s="288" t="str">
        <f>+MEX!Q471</f>
        <v>Pieza</v>
      </c>
      <c r="O433" s="289">
        <f>+MEX!R471</f>
        <v>0</v>
      </c>
      <c r="P433" s="289">
        <f>+MEX!S471</f>
        <v>0</v>
      </c>
      <c r="Q433" s="287">
        <f>+MEX!AD471</f>
        <v>0</v>
      </c>
      <c r="R433" s="287">
        <f>+MEX!AG471</f>
        <v>0</v>
      </c>
      <c r="S433" s="287">
        <f>+MEX!AJ471</f>
        <v>0</v>
      </c>
      <c r="T433" s="287">
        <f>+MEX!AM471</f>
        <v>0</v>
      </c>
      <c r="U433" s="287">
        <f>+MEX!AP471</f>
        <v>0</v>
      </c>
      <c r="V433" s="287">
        <f>+MEX!AS471</f>
        <v>0</v>
      </c>
      <c r="W433" s="287">
        <f>+MEX!AT471</f>
        <v>0</v>
      </c>
      <c r="X433" s="287">
        <f>+MEX!AU471</f>
        <v>0</v>
      </c>
      <c r="Y433" s="287">
        <f>+MEX!AV471</f>
        <v>0</v>
      </c>
      <c r="Z433" s="287">
        <f>+MEX!AW471</f>
        <v>0</v>
      </c>
      <c r="AA433" s="287">
        <f>+MEX!AX471</f>
        <v>0</v>
      </c>
      <c r="AB433" s="287">
        <f>+MEX!AY471</f>
        <v>0</v>
      </c>
      <c r="AC433" s="287">
        <f>+MEX!AZ471</f>
        <v>0</v>
      </c>
      <c r="AD433" s="287">
        <f>+MEX!BA471</f>
        <v>0</v>
      </c>
    </row>
    <row r="434" spans="2:30" ht="24.75" hidden="1">
      <c r="B434" s="247" t="e">
        <f>+CONCATENATE(#REF!,C434,D434,E434,F434,G434,H434,I434)</f>
        <v>#REF!</v>
      </c>
      <c r="C434" s="305">
        <v>3</v>
      </c>
      <c r="D434" s="305">
        <v>6</v>
      </c>
      <c r="E434" s="305">
        <v>5000</v>
      </c>
      <c r="F434" s="305">
        <v>5300</v>
      </c>
      <c r="G434" s="305">
        <v>531</v>
      </c>
      <c r="H434" s="306">
        <v>21</v>
      </c>
      <c r="I434" s="306"/>
      <c r="J434" s="286" t="s">
        <v>368</v>
      </c>
      <c r="K434" s="287">
        <f>+MEX!N472</f>
        <v>0</v>
      </c>
      <c r="L434" s="287">
        <f>+MEX!O472</f>
        <v>0</v>
      </c>
      <c r="M434" s="287">
        <f>+MEX!P472</f>
        <v>0</v>
      </c>
      <c r="N434" s="288" t="str">
        <f>+MEX!Q472</f>
        <v>Pieza</v>
      </c>
      <c r="O434" s="289">
        <f>+MEX!R472</f>
        <v>0</v>
      </c>
      <c r="P434" s="289">
        <f>+MEX!S472</f>
        <v>0</v>
      </c>
      <c r="Q434" s="287">
        <f>+MEX!AD472</f>
        <v>0</v>
      </c>
      <c r="R434" s="287">
        <f>+MEX!AG472</f>
        <v>0</v>
      </c>
      <c r="S434" s="287">
        <f>+MEX!AJ472</f>
        <v>0</v>
      </c>
      <c r="T434" s="287">
        <f>+MEX!AM472</f>
        <v>0</v>
      </c>
      <c r="U434" s="287">
        <f>+MEX!AP472</f>
        <v>0</v>
      </c>
      <c r="V434" s="287">
        <f>+MEX!AS472</f>
        <v>0</v>
      </c>
      <c r="W434" s="287">
        <f>+MEX!AT472</f>
        <v>0</v>
      </c>
      <c r="X434" s="287">
        <f>+MEX!AU472</f>
        <v>0</v>
      </c>
      <c r="Y434" s="287">
        <f>+MEX!AV472</f>
        <v>0</v>
      </c>
      <c r="Z434" s="287">
        <f>+MEX!AW472</f>
        <v>0</v>
      </c>
      <c r="AA434" s="287">
        <f>+MEX!AX472</f>
        <v>0</v>
      </c>
      <c r="AB434" s="287">
        <f>+MEX!AY472</f>
        <v>0</v>
      </c>
      <c r="AC434" s="287">
        <f>+MEX!AZ472</f>
        <v>0</v>
      </c>
      <c r="AD434" s="287">
        <f>+MEX!BA472</f>
        <v>0</v>
      </c>
    </row>
    <row r="435" spans="2:30" ht="24.75" hidden="1">
      <c r="B435" s="247" t="e">
        <f>+CONCATENATE(#REF!,C435,D435,E435,F435,G435,H435,I435)</f>
        <v>#REF!</v>
      </c>
      <c r="C435" s="305">
        <v>3</v>
      </c>
      <c r="D435" s="305">
        <v>6</v>
      </c>
      <c r="E435" s="305">
        <v>5000</v>
      </c>
      <c r="F435" s="305">
        <v>5300</v>
      </c>
      <c r="G435" s="305">
        <v>531</v>
      </c>
      <c r="H435" s="306">
        <v>22</v>
      </c>
      <c r="I435" s="306"/>
      <c r="J435" s="286" t="s">
        <v>369</v>
      </c>
      <c r="K435" s="287">
        <f>+MEX!N473</f>
        <v>0</v>
      </c>
      <c r="L435" s="287">
        <f>+MEX!O473</f>
        <v>0</v>
      </c>
      <c r="M435" s="287">
        <f>+MEX!P473</f>
        <v>0</v>
      </c>
      <c r="N435" s="288" t="str">
        <f>+MEX!Q473</f>
        <v>Pieza</v>
      </c>
      <c r="O435" s="289">
        <f>+MEX!R473</f>
        <v>0</v>
      </c>
      <c r="P435" s="289">
        <f>+MEX!S473</f>
        <v>0</v>
      </c>
      <c r="Q435" s="287">
        <f>+MEX!AD473</f>
        <v>0</v>
      </c>
      <c r="R435" s="287">
        <f>+MEX!AG473</f>
        <v>0</v>
      </c>
      <c r="S435" s="287">
        <f>+MEX!AJ473</f>
        <v>0</v>
      </c>
      <c r="T435" s="287">
        <f>+MEX!AM473</f>
        <v>0</v>
      </c>
      <c r="U435" s="287">
        <f>+MEX!AP473</f>
        <v>0</v>
      </c>
      <c r="V435" s="287">
        <f>+MEX!AS473</f>
        <v>0</v>
      </c>
      <c r="W435" s="287">
        <f>+MEX!AT473</f>
        <v>0</v>
      </c>
      <c r="X435" s="287">
        <f>+MEX!AU473</f>
        <v>0</v>
      </c>
      <c r="Y435" s="287">
        <f>+MEX!AV473</f>
        <v>0</v>
      </c>
      <c r="Z435" s="287">
        <f>+MEX!AW473</f>
        <v>0</v>
      </c>
      <c r="AA435" s="287">
        <f>+MEX!AX473</f>
        <v>0</v>
      </c>
      <c r="AB435" s="287">
        <f>+MEX!AY473</f>
        <v>0</v>
      </c>
      <c r="AC435" s="287">
        <f>+MEX!AZ473</f>
        <v>0</v>
      </c>
      <c r="AD435" s="287">
        <f>+MEX!BA473</f>
        <v>0</v>
      </c>
    </row>
    <row r="436" spans="2:30" ht="46.5" hidden="1">
      <c r="B436" s="247" t="e">
        <f>+CONCATENATE(#REF!,C436,D436,E436,F436,G436,H436,I436)</f>
        <v>#REF!</v>
      </c>
      <c r="C436" s="305">
        <v>3</v>
      </c>
      <c r="D436" s="305">
        <v>6</v>
      </c>
      <c r="E436" s="305">
        <v>5000</v>
      </c>
      <c r="F436" s="305">
        <v>5300</v>
      </c>
      <c r="G436" s="305">
        <v>531</v>
      </c>
      <c r="H436" s="306">
        <v>23</v>
      </c>
      <c r="I436" s="306"/>
      <c r="J436" s="286" t="s">
        <v>370</v>
      </c>
      <c r="K436" s="287">
        <f>+MEX!N474</f>
        <v>0</v>
      </c>
      <c r="L436" s="287">
        <f>+MEX!O474</f>
        <v>0</v>
      </c>
      <c r="M436" s="287">
        <f>+MEX!P474</f>
        <v>0</v>
      </c>
      <c r="N436" s="288" t="str">
        <f>+MEX!Q474</f>
        <v>Pieza</v>
      </c>
      <c r="O436" s="289">
        <f>+MEX!R474</f>
        <v>0</v>
      </c>
      <c r="P436" s="289">
        <f>+MEX!S474</f>
        <v>0</v>
      </c>
      <c r="Q436" s="287">
        <f>+MEX!AD474</f>
        <v>0</v>
      </c>
      <c r="R436" s="287">
        <f>+MEX!AG474</f>
        <v>0</v>
      </c>
      <c r="S436" s="287">
        <f>+MEX!AJ474</f>
        <v>0</v>
      </c>
      <c r="T436" s="287">
        <f>+MEX!AM474</f>
        <v>0</v>
      </c>
      <c r="U436" s="287">
        <f>+MEX!AP474</f>
        <v>0</v>
      </c>
      <c r="V436" s="287">
        <f>+MEX!AS474</f>
        <v>0</v>
      </c>
      <c r="W436" s="287">
        <f>+MEX!AT474</f>
        <v>0</v>
      </c>
      <c r="X436" s="287">
        <f>+MEX!AU474</f>
        <v>0</v>
      </c>
      <c r="Y436" s="287">
        <f>+MEX!AV474</f>
        <v>0</v>
      </c>
      <c r="Z436" s="287">
        <f>+MEX!AW474</f>
        <v>0</v>
      </c>
      <c r="AA436" s="287">
        <f>+MEX!AX474</f>
        <v>0</v>
      </c>
      <c r="AB436" s="287">
        <f>+MEX!AY474</f>
        <v>0</v>
      </c>
      <c r="AC436" s="287">
        <f>+MEX!AZ474</f>
        <v>0</v>
      </c>
      <c r="AD436" s="287">
        <f>+MEX!BA474</f>
        <v>0</v>
      </c>
    </row>
    <row r="437" spans="2:30" ht="24.75" hidden="1">
      <c r="B437" s="247" t="e">
        <f>+CONCATENATE(#REF!,C437,D437,E437,F437,G437,H437,I437)</f>
        <v>#REF!</v>
      </c>
      <c r="C437" s="305">
        <v>3</v>
      </c>
      <c r="D437" s="305">
        <v>6</v>
      </c>
      <c r="E437" s="305">
        <v>5000</v>
      </c>
      <c r="F437" s="305">
        <v>5300</v>
      </c>
      <c r="G437" s="305">
        <v>531</v>
      </c>
      <c r="H437" s="306">
        <v>24</v>
      </c>
      <c r="I437" s="306"/>
      <c r="J437" s="286" t="s">
        <v>371</v>
      </c>
      <c r="K437" s="287">
        <f>+MEX!N475</f>
        <v>0</v>
      </c>
      <c r="L437" s="287">
        <f>+MEX!O475</f>
        <v>0</v>
      </c>
      <c r="M437" s="287">
        <f>+MEX!P475</f>
        <v>0</v>
      </c>
      <c r="N437" s="288" t="str">
        <f>+MEX!Q475</f>
        <v>Pieza</v>
      </c>
      <c r="O437" s="289">
        <f>+MEX!R475</f>
        <v>0</v>
      </c>
      <c r="P437" s="289">
        <f>+MEX!S475</f>
        <v>0</v>
      </c>
      <c r="Q437" s="287">
        <f>+MEX!AD475</f>
        <v>0</v>
      </c>
      <c r="R437" s="287">
        <f>+MEX!AG475</f>
        <v>0</v>
      </c>
      <c r="S437" s="287">
        <f>+MEX!AJ475</f>
        <v>0</v>
      </c>
      <c r="T437" s="287">
        <f>+MEX!AM475</f>
        <v>0</v>
      </c>
      <c r="U437" s="287">
        <f>+MEX!AP475</f>
        <v>0</v>
      </c>
      <c r="V437" s="287">
        <f>+MEX!AS475</f>
        <v>0</v>
      </c>
      <c r="W437" s="287">
        <f>+MEX!AT475</f>
        <v>0</v>
      </c>
      <c r="X437" s="287">
        <f>+MEX!AU475</f>
        <v>0</v>
      </c>
      <c r="Y437" s="287">
        <f>+MEX!AV475</f>
        <v>0</v>
      </c>
      <c r="Z437" s="287">
        <f>+MEX!AW475</f>
        <v>0</v>
      </c>
      <c r="AA437" s="287">
        <f>+MEX!AX475</f>
        <v>0</v>
      </c>
      <c r="AB437" s="287">
        <f>+MEX!AY475</f>
        <v>0</v>
      </c>
      <c r="AC437" s="287">
        <f>+MEX!AZ475</f>
        <v>0</v>
      </c>
      <c r="AD437" s="287">
        <f>+MEX!BA475</f>
        <v>0</v>
      </c>
    </row>
    <row r="438" spans="2:30" ht="24.75" hidden="1">
      <c r="B438" s="247" t="e">
        <f>+CONCATENATE(#REF!,C438,D438,E438,F438,G438,H438,I438)</f>
        <v>#REF!</v>
      </c>
      <c r="C438" s="305">
        <v>3</v>
      </c>
      <c r="D438" s="305">
        <v>6</v>
      </c>
      <c r="E438" s="305">
        <v>5000</v>
      </c>
      <c r="F438" s="305">
        <v>5300</v>
      </c>
      <c r="G438" s="305">
        <v>531</v>
      </c>
      <c r="H438" s="306">
        <v>25</v>
      </c>
      <c r="I438" s="306"/>
      <c r="J438" s="286" t="s">
        <v>372</v>
      </c>
      <c r="K438" s="287">
        <f>+MEX!N476</f>
        <v>0</v>
      </c>
      <c r="L438" s="287">
        <f>+MEX!O476</f>
        <v>0</v>
      </c>
      <c r="M438" s="287">
        <f>+MEX!P476</f>
        <v>0</v>
      </c>
      <c r="N438" s="288" t="str">
        <f>+MEX!Q476</f>
        <v>Pieza</v>
      </c>
      <c r="O438" s="289">
        <f>+MEX!R476</f>
        <v>0</v>
      </c>
      <c r="P438" s="289">
        <f>+MEX!S476</f>
        <v>0</v>
      </c>
      <c r="Q438" s="287">
        <f>+MEX!AD476</f>
        <v>0</v>
      </c>
      <c r="R438" s="287">
        <f>+MEX!AG476</f>
        <v>0</v>
      </c>
      <c r="S438" s="287">
        <f>+MEX!AJ476</f>
        <v>0</v>
      </c>
      <c r="T438" s="287">
        <f>+MEX!AM476</f>
        <v>0</v>
      </c>
      <c r="U438" s="287">
        <f>+MEX!AP476</f>
        <v>0</v>
      </c>
      <c r="V438" s="287">
        <f>+MEX!AS476</f>
        <v>0</v>
      </c>
      <c r="W438" s="287">
        <f>+MEX!AT476</f>
        <v>0</v>
      </c>
      <c r="X438" s="287">
        <f>+MEX!AU476</f>
        <v>0</v>
      </c>
      <c r="Y438" s="287">
        <f>+MEX!AV476</f>
        <v>0</v>
      </c>
      <c r="Z438" s="287">
        <f>+MEX!AW476</f>
        <v>0</v>
      </c>
      <c r="AA438" s="287">
        <f>+MEX!AX476</f>
        <v>0</v>
      </c>
      <c r="AB438" s="287">
        <f>+MEX!AY476</f>
        <v>0</v>
      </c>
      <c r="AC438" s="287">
        <f>+MEX!AZ476</f>
        <v>0</v>
      </c>
      <c r="AD438" s="287">
        <f>+MEX!BA476</f>
        <v>0</v>
      </c>
    </row>
    <row r="439" spans="2:30" ht="24.75" hidden="1">
      <c r="B439" s="247" t="e">
        <f>+CONCATENATE(#REF!,C439,D439,E439,F439,G439,H439,I439)</f>
        <v>#REF!</v>
      </c>
      <c r="C439" s="305">
        <v>3</v>
      </c>
      <c r="D439" s="305">
        <v>6</v>
      </c>
      <c r="E439" s="305">
        <v>5000</v>
      </c>
      <c r="F439" s="305">
        <v>5300</v>
      </c>
      <c r="G439" s="305">
        <v>531</v>
      </c>
      <c r="H439" s="306">
        <v>26</v>
      </c>
      <c r="I439" s="306"/>
      <c r="J439" s="286" t="s">
        <v>373</v>
      </c>
      <c r="K439" s="287">
        <f>+MEX!N477</f>
        <v>0</v>
      </c>
      <c r="L439" s="287">
        <f>+MEX!O477</f>
        <v>0</v>
      </c>
      <c r="M439" s="287">
        <f>+MEX!P477</f>
        <v>0</v>
      </c>
      <c r="N439" s="288" t="str">
        <f>+MEX!Q477</f>
        <v>Pieza</v>
      </c>
      <c r="O439" s="289">
        <f>+MEX!R477</f>
        <v>0</v>
      </c>
      <c r="P439" s="289">
        <f>+MEX!S477</f>
        <v>0</v>
      </c>
      <c r="Q439" s="287">
        <f>+MEX!AD477</f>
        <v>0</v>
      </c>
      <c r="R439" s="287">
        <f>+MEX!AG477</f>
        <v>0</v>
      </c>
      <c r="S439" s="287">
        <f>+MEX!AJ477</f>
        <v>0</v>
      </c>
      <c r="T439" s="287">
        <f>+MEX!AM477</f>
        <v>0</v>
      </c>
      <c r="U439" s="287">
        <f>+MEX!AP477</f>
        <v>0</v>
      </c>
      <c r="V439" s="287">
        <f>+MEX!AS477</f>
        <v>0</v>
      </c>
      <c r="W439" s="287">
        <f>+MEX!AT477</f>
        <v>0</v>
      </c>
      <c r="X439" s="287">
        <f>+MEX!AU477</f>
        <v>0</v>
      </c>
      <c r="Y439" s="287">
        <f>+MEX!AV477</f>
        <v>0</v>
      </c>
      <c r="Z439" s="287">
        <f>+MEX!AW477</f>
        <v>0</v>
      </c>
      <c r="AA439" s="287">
        <f>+MEX!AX477</f>
        <v>0</v>
      </c>
      <c r="AB439" s="287">
        <f>+MEX!AY477</f>
        <v>0</v>
      </c>
      <c r="AC439" s="287">
        <f>+MEX!AZ477</f>
        <v>0</v>
      </c>
      <c r="AD439" s="287">
        <f>+MEX!BA477</f>
        <v>0</v>
      </c>
    </row>
    <row r="440" spans="2:30" ht="24.75" hidden="1">
      <c r="B440" s="247" t="e">
        <f>+CONCATENATE(#REF!,C440,D440,E440,F440,G440,H440,I440)</f>
        <v>#REF!</v>
      </c>
      <c r="C440" s="305">
        <v>3</v>
      </c>
      <c r="D440" s="305">
        <v>6</v>
      </c>
      <c r="E440" s="305">
        <v>5000</v>
      </c>
      <c r="F440" s="305">
        <v>5300</v>
      </c>
      <c r="G440" s="305">
        <v>531</v>
      </c>
      <c r="H440" s="306">
        <v>27</v>
      </c>
      <c r="I440" s="306"/>
      <c r="J440" s="286" t="s">
        <v>374</v>
      </c>
      <c r="K440" s="287">
        <f>+MEX!N478</f>
        <v>0</v>
      </c>
      <c r="L440" s="287">
        <f>+MEX!O478</f>
        <v>0</v>
      </c>
      <c r="M440" s="287">
        <f>+MEX!P478</f>
        <v>0</v>
      </c>
      <c r="N440" s="288" t="str">
        <f>+MEX!Q478</f>
        <v>Pieza</v>
      </c>
      <c r="O440" s="289">
        <f>+MEX!R478</f>
        <v>0</v>
      </c>
      <c r="P440" s="289">
        <f>+MEX!S478</f>
        <v>0</v>
      </c>
      <c r="Q440" s="287">
        <f>+MEX!AD478</f>
        <v>0</v>
      </c>
      <c r="R440" s="287">
        <f>+MEX!AG478</f>
        <v>0</v>
      </c>
      <c r="S440" s="287">
        <f>+MEX!AJ478</f>
        <v>0</v>
      </c>
      <c r="T440" s="287">
        <f>+MEX!AM478</f>
        <v>0</v>
      </c>
      <c r="U440" s="287">
        <f>+MEX!AP478</f>
        <v>0</v>
      </c>
      <c r="V440" s="287">
        <f>+MEX!AS478</f>
        <v>0</v>
      </c>
      <c r="W440" s="287">
        <f>+MEX!AT478</f>
        <v>0</v>
      </c>
      <c r="X440" s="287">
        <f>+MEX!AU478</f>
        <v>0</v>
      </c>
      <c r="Y440" s="287">
        <f>+MEX!AV478</f>
        <v>0</v>
      </c>
      <c r="Z440" s="287">
        <f>+MEX!AW478</f>
        <v>0</v>
      </c>
      <c r="AA440" s="287">
        <f>+MEX!AX478</f>
        <v>0</v>
      </c>
      <c r="AB440" s="287">
        <f>+MEX!AY478</f>
        <v>0</v>
      </c>
      <c r="AC440" s="287">
        <f>+MEX!AZ478</f>
        <v>0</v>
      </c>
      <c r="AD440" s="287">
        <f>+MEX!BA478</f>
        <v>0</v>
      </c>
    </row>
    <row r="441" spans="2:30" ht="24.75" hidden="1">
      <c r="B441" s="247" t="e">
        <f>+CONCATENATE(#REF!,C441,D441,E441,F441,G441,H441,I441)</f>
        <v>#REF!</v>
      </c>
      <c r="C441" s="305">
        <v>3</v>
      </c>
      <c r="D441" s="305">
        <v>6</v>
      </c>
      <c r="E441" s="305">
        <v>5000</v>
      </c>
      <c r="F441" s="305">
        <v>5300</v>
      </c>
      <c r="G441" s="305">
        <v>531</v>
      </c>
      <c r="H441" s="306">
        <v>28</v>
      </c>
      <c r="I441" s="306"/>
      <c r="J441" s="286" t="s">
        <v>375</v>
      </c>
      <c r="K441" s="287">
        <f>+MEX!N479</f>
        <v>0</v>
      </c>
      <c r="L441" s="287">
        <f>+MEX!O479</f>
        <v>0</v>
      </c>
      <c r="M441" s="287">
        <f>+MEX!P479</f>
        <v>0</v>
      </c>
      <c r="N441" s="288" t="str">
        <f>+MEX!Q479</f>
        <v>Pieza</v>
      </c>
      <c r="O441" s="289">
        <f>+MEX!R479</f>
        <v>0</v>
      </c>
      <c r="P441" s="289">
        <f>+MEX!S479</f>
        <v>0</v>
      </c>
      <c r="Q441" s="287">
        <f>+MEX!AD479</f>
        <v>0</v>
      </c>
      <c r="R441" s="287">
        <f>+MEX!AG479</f>
        <v>0</v>
      </c>
      <c r="S441" s="287">
        <f>+MEX!AJ479</f>
        <v>0</v>
      </c>
      <c r="T441" s="287">
        <f>+MEX!AM479</f>
        <v>0</v>
      </c>
      <c r="U441" s="287">
        <f>+MEX!AP479</f>
        <v>0</v>
      </c>
      <c r="V441" s="287">
        <f>+MEX!AS479</f>
        <v>0</v>
      </c>
      <c r="W441" s="287">
        <f>+MEX!AT479</f>
        <v>0</v>
      </c>
      <c r="X441" s="287">
        <f>+MEX!AU479</f>
        <v>0</v>
      </c>
      <c r="Y441" s="287">
        <f>+MEX!AV479</f>
        <v>0</v>
      </c>
      <c r="Z441" s="287">
        <f>+MEX!AW479</f>
        <v>0</v>
      </c>
      <c r="AA441" s="287">
        <f>+MEX!AX479</f>
        <v>0</v>
      </c>
      <c r="AB441" s="287">
        <f>+MEX!AY479</f>
        <v>0</v>
      </c>
      <c r="AC441" s="287">
        <f>+MEX!AZ479</f>
        <v>0</v>
      </c>
      <c r="AD441" s="287">
        <f>+MEX!BA479</f>
        <v>0</v>
      </c>
    </row>
    <row r="442" spans="2:30" ht="24.75" hidden="1">
      <c r="B442" s="247" t="e">
        <f>+CONCATENATE(#REF!,C442,D442,E442,F442,G442,H442,I442)</f>
        <v>#REF!</v>
      </c>
      <c r="C442" s="305">
        <v>3</v>
      </c>
      <c r="D442" s="305">
        <v>6</v>
      </c>
      <c r="E442" s="305">
        <v>5000</v>
      </c>
      <c r="F442" s="305">
        <v>5300</v>
      </c>
      <c r="G442" s="305">
        <v>531</v>
      </c>
      <c r="H442" s="306">
        <v>29</v>
      </c>
      <c r="I442" s="306"/>
      <c r="J442" s="286" t="s">
        <v>376</v>
      </c>
      <c r="K442" s="287">
        <f>+MEX!N480</f>
        <v>0</v>
      </c>
      <c r="L442" s="287">
        <f>+MEX!O480</f>
        <v>0</v>
      </c>
      <c r="M442" s="287">
        <f>+MEX!P480</f>
        <v>0</v>
      </c>
      <c r="N442" s="288" t="str">
        <f>+MEX!Q480</f>
        <v>Pieza</v>
      </c>
      <c r="O442" s="289">
        <f>+MEX!R480</f>
        <v>0</v>
      </c>
      <c r="P442" s="289">
        <f>+MEX!S480</f>
        <v>0</v>
      </c>
      <c r="Q442" s="287">
        <f>+MEX!AD480</f>
        <v>0</v>
      </c>
      <c r="R442" s="287">
        <f>+MEX!AG480</f>
        <v>0</v>
      </c>
      <c r="S442" s="287">
        <f>+MEX!AJ480</f>
        <v>0</v>
      </c>
      <c r="T442" s="287">
        <f>+MEX!AM480</f>
        <v>0</v>
      </c>
      <c r="U442" s="287">
        <f>+MEX!AP480</f>
        <v>0</v>
      </c>
      <c r="V442" s="287">
        <f>+MEX!AS480</f>
        <v>0</v>
      </c>
      <c r="W442" s="287">
        <f>+MEX!AT480</f>
        <v>0</v>
      </c>
      <c r="X442" s="287">
        <f>+MEX!AU480</f>
        <v>0</v>
      </c>
      <c r="Y442" s="287">
        <f>+MEX!AV480</f>
        <v>0</v>
      </c>
      <c r="Z442" s="287">
        <f>+MEX!AW480</f>
        <v>0</v>
      </c>
      <c r="AA442" s="287">
        <f>+MEX!AX480</f>
        <v>0</v>
      </c>
      <c r="AB442" s="287">
        <f>+MEX!AY480</f>
        <v>0</v>
      </c>
      <c r="AC442" s="287">
        <f>+MEX!AZ480</f>
        <v>0</v>
      </c>
      <c r="AD442" s="287">
        <f>+MEX!BA480</f>
        <v>0</v>
      </c>
    </row>
    <row r="443" spans="2:30" ht="24.75" hidden="1">
      <c r="B443" s="247" t="e">
        <f>+CONCATENATE(#REF!,C443,D443,E443,F443,G443,H443,I443)</f>
        <v>#REF!</v>
      </c>
      <c r="C443" s="305">
        <v>3</v>
      </c>
      <c r="D443" s="305">
        <v>6</v>
      </c>
      <c r="E443" s="305">
        <v>5000</v>
      </c>
      <c r="F443" s="305">
        <v>5300</v>
      </c>
      <c r="G443" s="305">
        <v>531</v>
      </c>
      <c r="H443" s="306">
        <v>30</v>
      </c>
      <c r="I443" s="306"/>
      <c r="J443" s="286" t="s">
        <v>377</v>
      </c>
      <c r="K443" s="287">
        <f>+MEX!N481</f>
        <v>0</v>
      </c>
      <c r="L443" s="287">
        <f>+MEX!O481</f>
        <v>0</v>
      </c>
      <c r="M443" s="287">
        <f>+MEX!P481</f>
        <v>0</v>
      </c>
      <c r="N443" s="288" t="str">
        <f>+MEX!Q481</f>
        <v>Pieza</v>
      </c>
      <c r="O443" s="289">
        <f>+MEX!R481</f>
        <v>0</v>
      </c>
      <c r="P443" s="289">
        <f>+MEX!S481</f>
        <v>0</v>
      </c>
      <c r="Q443" s="287">
        <f>+MEX!AD481</f>
        <v>0</v>
      </c>
      <c r="R443" s="287">
        <f>+MEX!AG481</f>
        <v>0</v>
      </c>
      <c r="S443" s="287">
        <f>+MEX!AJ481</f>
        <v>0</v>
      </c>
      <c r="T443" s="287">
        <f>+MEX!AM481</f>
        <v>0</v>
      </c>
      <c r="U443" s="287">
        <f>+MEX!AP481</f>
        <v>0</v>
      </c>
      <c r="V443" s="287">
        <f>+MEX!AS481</f>
        <v>0</v>
      </c>
      <c r="W443" s="287">
        <f>+MEX!AT481</f>
        <v>0</v>
      </c>
      <c r="X443" s="287">
        <f>+MEX!AU481</f>
        <v>0</v>
      </c>
      <c r="Y443" s="287">
        <f>+MEX!AV481</f>
        <v>0</v>
      </c>
      <c r="Z443" s="287">
        <f>+MEX!AW481</f>
        <v>0</v>
      </c>
      <c r="AA443" s="287">
        <f>+MEX!AX481</f>
        <v>0</v>
      </c>
      <c r="AB443" s="287">
        <f>+MEX!AY481</f>
        <v>0</v>
      </c>
      <c r="AC443" s="287">
        <f>+MEX!AZ481</f>
        <v>0</v>
      </c>
      <c r="AD443" s="287">
        <f>+MEX!BA481</f>
        <v>0</v>
      </c>
    </row>
    <row r="444" spans="2:30" ht="24.75" hidden="1">
      <c r="B444" s="247" t="e">
        <f>+CONCATENATE(#REF!,C444,D444,E444,F444,G444,H444,I444)</f>
        <v>#REF!</v>
      </c>
      <c r="C444" s="305">
        <v>3</v>
      </c>
      <c r="D444" s="305">
        <v>6</v>
      </c>
      <c r="E444" s="305">
        <v>5000</v>
      </c>
      <c r="F444" s="305">
        <v>5300</v>
      </c>
      <c r="G444" s="305">
        <v>531</v>
      </c>
      <c r="H444" s="306">
        <v>31</v>
      </c>
      <c r="I444" s="306"/>
      <c r="J444" s="286" t="s">
        <v>378</v>
      </c>
      <c r="K444" s="287">
        <f>+MEX!N482</f>
        <v>0</v>
      </c>
      <c r="L444" s="287">
        <f>+MEX!O482</f>
        <v>0</v>
      </c>
      <c r="M444" s="287">
        <f>+MEX!P482</f>
        <v>0</v>
      </c>
      <c r="N444" s="288" t="str">
        <f>+MEX!Q482</f>
        <v>Pieza</v>
      </c>
      <c r="O444" s="289">
        <f>+MEX!R482</f>
        <v>0</v>
      </c>
      <c r="P444" s="289">
        <f>+MEX!S482</f>
        <v>0</v>
      </c>
      <c r="Q444" s="287">
        <f>+MEX!AD482</f>
        <v>0</v>
      </c>
      <c r="R444" s="287">
        <f>+MEX!AG482</f>
        <v>0</v>
      </c>
      <c r="S444" s="287">
        <f>+MEX!AJ482</f>
        <v>0</v>
      </c>
      <c r="T444" s="287">
        <f>+MEX!AM482</f>
        <v>0</v>
      </c>
      <c r="U444" s="287">
        <f>+MEX!AP482</f>
        <v>0</v>
      </c>
      <c r="V444" s="287">
        <f>+MEX!AS482</f>
        <v>0</v>
      </c>
      <c r="W444" s="287">
        <f>+MEX!AT482</f>
        <v>0</v>
      </c>
      <c r="X444" s="287">
        <f>+MEX!AU482</f>
        <v>0</v>
      </c>
      <c r="Y444" s="287">
        <f>+MEX!AV482</f>
        <v>0</v>
      </c>
      <c r="Z444" s="287">
        <f>+MEX!AW482</f>
        <v>0</v>
      </c>
      <c r="AA444" s="287">
        <f>+MEX!AX482</f>
        <v>0</v>
      </c>
      <c r="AB444" s="287">
        <f>+MEX!AY482</f>
        <v>0</v>
      </c>
      <c r="AC444" s="287">
        <f>+MEX!AZ482</f>
        <v>0</v>
      </c>
      <c r="AD444" s="287">
        <f>+MEX!BA482</f>
        <v>0</v>
      </c>
    </row>
    <row r="445" spans="2:30" ht="24.75" hidden="1">
      <c r="B445" s="247" t="e">
        <f>+CONCATENATE(#REF!,C445,D445,E445,F445,G445,H445,I445)</f>
        <v>#REF!</v>
      </c>
      <c r="C445" s="305">
        <v>3</v>
      </c>
      <c r="D445" s="305">
        <v>6</v>
      </c>
      <c r="E445" s="305">
        <v>5000</v>
      </c>
      <c r="F445" s="305">
        <v>5300</v>
      </c>
      <c r="G445" s="305">
        <v>531</v>
      </c>
      <c r="H445" s="306">
        <v>32</v>
      </c>
      <c r="I445" s="306"/>
      <c r="J445" s="286" t="s">
        <v>379</v>
      </c>
      <c r="K445" s="287">
        <f>+MEX!N483</f>
        <v>0</v>
      </c>
      <c r="L445" s="287">
        <f>+MEX!O483</f>
        <v>0</v>
      </c>
      <c r="M445" s="287">
        <f>+MEX!P483</f>
        <v>0</v>
      </c>
      <c r="N445" s="288" t="str">
        <f>+MEX!Q483</f>
        <v>Pieza</v>
      </c>
      <c r="O445" s="289">
        <f>+MEX!R483</f>
        <v>0</v>
      </c>
      <c r="P445" s="289">
        <f>+MEX!S483</f>
        <v>0</v>
      </c>
      <c r="Q445" s="287">
        <f>+MEX!AD483</f>
        <v>0</v>
      </c>
      <c r="R445" s="287">
        <f>+MEX!AG483</f>
        <v>0</v>
      </c>
      <c r="S445" s="287">
        <f>+MEX!AJ483</f>
        <v>0</v>
      </c>
      <c r="T445" s="287">
        <f>+MEX!AM483</f>
        <v>0</v>
      </c>
      <c r="U445" s="287">
        <f>+MEX!AP483</f>
        <v>0</v>
      </c>
      <c r="V445" s="287">
        <f>+MEX!AS483</f>
        <v>0</v>
      </c>
      <c r="W445" s="287">
        <f>+MEX!AT483</f>
        <v>0</v>
      </c>
      <c r="X445" s="287">
        <f>+MEX!AU483</f>
        <v>0</v>
      </c>
      <c r="Y445" s="287">
        <f>+MEX!AV483</f>
        <v>0</v>
      </c>
      <c r="Z445" s="287">
        <f>+MEX!AW483</f>
        <v>0</v>
      </c>
      <c r="AA445" s="287">
        <f>+MEX!AX483</f>
        <v>0</v>
      </c>
      <c r="AB445" s="287">
        <f>+MEX!AY483</f>
        <v>0</v>
      </c>
      <c r="AC445" s="287">
        <f>+MEX!AZ483</f>
        <v>0</v>
      </c>
      <c r="AD445" s="287">
        <f>+MEX!BA483</f>
        <v>0</v>
      </c>
    </row>
    <row r="446" spans="2:30" ht="24.75" hidden="1">
      <c r="B446" s="247" t="e">
        <f>+CONCATENATE(#REF!,C446,D446,E446,F446,G446,H446,I446)</f>
        <v>#REF!</v>
      </c>
      <c r="C446" s="305">
        <v>3</v>
      </c>
      <c r="D446" s="305">
        <v>6</v>
      </c>
      <c r="E446" s="305">
        <v>5000</v>
      </c>
      <c r="F446" s="305">
        <v>5300</v>
      </c>
      <c r="G446" s="305">
        <v>531</v>
      </c>
      <c r="H446" s="306">
        <v>33</v>
      </c>
      <c r="I446" s="306"/>
      <c r="J446" s="286" t="s">
        <v>380</v>
      </c>
      <c r="K446" s="287">
        <f>+MEX!N484</f>
        <v>0</v>
      </c>
      <c r="L446" s="287">
        <f>+MEX!O484</f>
        <v>0</v>
      </c>
      <c r="M446" s="287">
        <f>+MEX!P484</f>
        <v>0</v>
      </c>
      <c r="N446" s="288" t="str">
        <f>+MEX!Q484</f>
        <v>Pieza</v>
      </c>
      <c r="O446" s="289">
        <f>+MEX!R484</f>
        <v>0</v>
      </c>
      <c r="P446" s="289">
        <f>+MEX!S484</f>
        <v>0</v>
      </c>
      <c r="Q446" s="287">
        <f>+MEX!AD484</f>
        <v>0</v>
      </c>
      <c r="R446" s="287">
        <f>+MEX!AG484</f>
        <v>0</v>
      </c>
      <c r="S446" s="287">
        <f>+MEX!AJ484</f>
        <v>0</v>
      </c>
      <c r="T446" s="287">
        <f>+MEX!AM484</f>
        <v>0</v>
      </c>
      <c r="U446" s="287">
        <f>+MEX!AP484</f>
        <v>0</v>
      </c>
      <c r="V446" s="287">
        <f>+MEX!AS484</f>
        <v>0</v>
      </c>
      <c r="W446" s="287">
        <f>+MEX!AT484</f>
        <v>0</v>
      </c>
      <c r="X446" s="287">
        <f>+MEX!AU484</f>
        <v>0</v>
      </c>
      <c r="Y446" s="287">
        <f>+MEX!AV484</f>
        <v>0</v>
      </c>
      <c r="Z446" s="287">
        <f>+MEX!AW484</f>
        <v>0</v>
      </c>
      <c r="AA446" s="287">
        <f>+MEX!AX484</f>
        <v>0</v>
      </c>
      <c r="AB446" s="287">
        <f>+MEX!AY484</f>
        <v>0</v>
      </c>
      <c r="AC446" s="287">
        <f>+MEX!AZ484</f>
        <v>0</v>
      </c>
      <c r="AD446" s="287">
        <f>+MEX!BA484</f>
        <v>0</v>
      </c>
    </row>
    <row r="447" spans="2:30" ht="24.75" hidden="1">
      <c r="B447" s="247" t="e">
        <f>+CONCATENATE(#REF!,C447,D447,E447,F447,G447,H447,I447)</f>
        <v>#REF!</v>
      </c>
      <c r="C447" s="305">
        <v>3</v>
      </c>
      <c r="D447" s="305">
        <v>6</v>
      </c>
      <c r="E447" s="305">
        <v>5000</v>
      </c>
      <c r="F447" s="305">
        <v>5300</v>
      </c>
      <c r="G447" s="305">
        <v>531</v>
      </c>
      <c r="H447" s="306">
        <v>34</v>
      </c>
      <c r="I447" s="306"/>
      <c r="J447" s="286" t="s">
        <v>381</v>
      </c>
      <c r="K447" s="287">
        <f>+MEX!N485</f>
        <v>0</v>
      </c>
      <c r="L447" s="287">
        <f>+MEX!O485</f>
        <v>0</v>
      </c>
      <c r="M447" s="287">
        <f>+MEX!P485</f>
        <v>0</v>
      </c>
      <c r="N447" s="288" t="str">
        <f>+MEX!Q485</f>
        <v>Pieza</v>
      </c>
      <c r="O447" s="289">
        <f>+MEX!R485</f>
        <v>0</v>
      </c>
      <c r="P447" s="289">
        <f>+MEX!S485</f>
        <v>0</v>
      </c>
      <c r="Q447" s="287">
        <f>+MEX!AD485</f>
        <v>0</v>
      </c>
      <c r="R447" s="287">
        <f>+MEX!AG485</f>
        <v>0</v>
      </c>
      <c r="S447" s="287">
        <f>+MEX!AJ485</f>
        <v>0</v>
      </c>
      <c r="T447" s="287">
        <f>+MEX!AM485</f>
        <v>0</v>
      </c>
      <c r="U447" s="287">
        <f>+MEX!AP485</f>
        <v>0</v>
      </c>
      <c r="V447" s="287">
        <f>+MEX!AS485</f>
        <v>0</v>
      </c>
      <c r="W447" s="287">
        <f>+MEX!AT485</f>
        <v>0</v>
      </c>
      <c r="X447" s="287">
        <f>+MEX!AU485</f>
        <v>0</v>
      </c>
      <c r="Y447" s="287">
        <f>+MEX!AV485</f>
        <v>0</v>
      </c>
      <c r="Z447" s="287">
        <f>+MEX!AW485</f>
        <v>0</v>
      </c>
      <c r="AA447" s="287">
        <f>+MEX!AX485</f>
        <v>0</v>
      </c>
      <c r="AB447" s="287">
        <f>+MEX!AY485</f>
        <v>0</v>
      </c>
      <c r="AC447" s="287">
        <f>+MEX!AZ485</f>
        <v>0</v>
      </c>
      <c r="AD447" s="287">
        <f>+MEX!BA485</f>
        <v>0</v>
      </c>
    </row>
    <row r="448" spans="2:30" ht="24.75" hidden="1">
      <c r="B448" s="247" t="e">
        <f>+CONCATENATE(#REF!,C448,D448,E448,F448,G448,H448,I448)</f>
        <v>#REF!</v>
      </c>
      <c r="C448" s="305">
        <v>3</v>
      </c>
      <c r="D448" s="305">
        <v>6</v>
      </c>
      <c r="E448" s="305">
        <v>5000</v>
      </c>
      <c r="F448" s="305">
        <v>5300</v>
      </c>
      <c r="G448" s="305">
        <v>531</v>
      </c>
      <c r="H448" s="306">
        <v>35</v>
      </c>
      <c r="I448" s="306"/>
      <c r="J448" s="286" t="s">
        <v>382</v>
      </c>
      <c r="K448" s="287">
        <f>+MEX!N486</f>
        <v>0</v>
      </c>
      <c r="L448" s="287">
        <f>+MEX!O486</f>
        <v>0</v>
      </c>
      <c r="M448" s="287">
        <f>+MEX!P486</f>
        <v>0</v>
      </c>
      <c r="N448" s="288" t="str">
        <f>+MEX!Q486</f>
        <v>Pieza</v>
      </c>
      <c r="O448" s="289">
        <f>+MEX!R486</f>
        <v>0</v>
      </c>
      <c r="P448" s="289">
        <f>+MEX!S486</f>
        <v>0</v>
      </c>
      <c r="Q448" s="287">
        <f>+MEX!AD486</f>
        <v>0</v>
      </c>
      <c r="R448" s="287">
        <f>+MEX!AG486</f>
        <v>0</v>
      </c>
      <c r="S448" s="287">
        <f>+MEX!AJ486</f>
        <v>0</v>
      </c>
      <c r="T448" s="287">
        <f>+MEX!AM486</f>
        <v>0</v>
      </c>
      <c r="U448" s="287">
        <f>+MEX!AP486</f>
        <v>0</v>
      </c>
      <c r="V448" s="287">
        <f>+MEX!AS486</f>
        <v>0</v>
      </c>
      <c r="W448" s="287">
        <f>+MEX!AT486</f>
        <v>0</v>
      </c>
      <c r="X448" s="287">
        <f>+MEX!AU486</f>
        <v>0</v>
      </c>
      <c r="Y448" s="287">
        <f>+MEX!AV486</f>
        <v>0</v>
      </c>
      <c r="Z448" s="287">
        <f>+MEX!AW486</f>
        <v>0</v>
      </c>
      <c r="AA448" s="287">
        <f>+MEX!AX486</f>
        <v>0</v>
      </c>
      <c r="AB448" s="287">
        <f>+MEX!AY486</f>
        <v>0</v>
      </c>
      <c r="AC448" s="287">
        <f>+MEX!AZ486</f>
        <v>0</v>
      </c>
      <c r="AD448" s="287">
        <f>+MEX!BA486</f>
        <v>0</v>
      </c>
    </row>
    <row r="449" spans="2:30" ht="24.75" hidden="1">
      <c r="B449" s="247" t="e">
        <f>+CONCATENATE(#REF!,C449,D449,E449,F449,G449,H449,I449)</f>
        <v>#REF!</v>
      </c>
      <c r="C449" s="305">
        <v>3</v>
      </c>
      <c r="D449" s="305">
        <v>6</v>
      </c>
      <c r="E449" s="305">
        <v>5000</v>
      </c>
      <c r="F449" s="305">
        <v>5300</v>
      </c>
      <c r="G449" s="305">
        <v>531</v>
      </c>
      <c r="H449" s="306">
        <v>36</v>
      </c>
      <c r="I449" s="306"/>
      <c r="J449" s="286" t="s">
        <v>383</v>
      </c>
      <c r="K449" s="287">
        <f>+MEX!N487</f>
        <v>0</v>
      </c>
      <c r="L449" s="287">
        <f>+MEX!O487</f>
        <v>0</v>
      </c>
      <c r="M449" s="287">
        <f>+MEX!P487</f>
        <v>0</v>
      </c>
      <c r="N449" s="288" t="str">
        <f>+MEX!Q487</f>
        <v>Pieza</v>
      </c>
      <c r="O449" s="289">
        <f>+MEX!R487</f>
        <v>0</v>
      </c>
      <c r="P449" s="289">
        <f>+MEX!S487</f>
        <v>0</v>
      </c>
      <c r="Q449" s="287">
        <f>+MEX!AD487</f>
        <v>0</v>
      </c>
      <c r="R449" s="287">
        <f>+MEX!AG487</f>
        <v>0</v>
      </c>
      <c r="S449" s="287">
        <f>+MEX!AJ487</f>
        <v>0</v>
      </c>
      <c r="T449" s="287">
        <f>+MEX!AM487</f>
        <v>0</v>
      </c>
      <c r="U449" s="287">
        <f>+MEX!AP487</f>
        <v>0</v>
      </c>
      <c r="V449" s="287">
        <f>+MEX!AS487</f>
        <v>0</v>
      </c>
      <c r="W449" s="287">
        <f>+MEX!AT487</f>
        <v>0</v>
      </c>
      <c r="X449" s="287">
        <f>+MEX!AU487</f>
        <v>0</v>
      </c>
      <c r="Y449" s="287">
        <f>+MEX!AV487</f>
        <v>0</v>
      </c>
      <c r="Z449" s="287">
        <f>+MEX!AW487</f>
        <v>0</v>
      </c>
      <c r="AA449" s="287">
        <f>+MEX!AX487</f>
        <v>0</v>
      </c>
      <c r="AB449" s="287">
        <f>+MEX!AY487</f>
        <v>0</v>
      </c>
      <c r="AC449" s="287">
        <f>+MEX!AZ487</f>
        <v>0</v>
      </c>
      <c r="AD449" s="287">
        <f>+MEX!BA487</f>
        <v>0</v>
      </c>
    </row>
    <row r="450" spans="2:30" ht="24.75" hidden="1">
      <c r="B450" s="247" t="e">
        <f>+CONCATENATE(#REF!,C450,D450,E450,F450,G450,H450,I450)</f>
        <v>#REF!</v>
      </c>
      <c r="C450" s="305">
        <v>3</v>
      </c>
      <c r="D450" s="305">
        <v>6</v>
      </c>
      <c r="E450" s="305">
        <v>5000</v>
      </c>
      <c r="F450" s="305">
        <v>5300</v>
      </c>
      <c r="G450" s="305">
        <v>531</v>
      </c>
      <c r="H450" s="306">
        <v>37</v>
      </c>
      <c r="I450" s="306"/>
      <c r="J450" s="286" t="s">
        <v>384</v>
      </c>
      <c r="K450" s="287">
        <f>+MEX!N488</f>
        <v>0</v>
      </c>
      <c r="L450" s="287">
        <f>+MEX!O488</f>
        <v>0</v>
      </c>
      <c r="M450" s="287">
        <f>+MEX!P488</f>
        <v>0</v>
      </c>
      <c r="N450" s="288" t="str">
        <f>+MEX!Q488</f>
        <v>Pieza</v>
      </c>
      <c r="O450" s="289">
        <f>+MEX!R488</f>
        <v>0</v>
      </c>
      <c r="P450" s="289">
        <f>+MEX!S488</f>
        <v>0</v>
      </c>
      <c r="Q450" s="287">
        <f>+MEX!AD488</f>
        <v>0</v>
      </c>
      <c r="R450" s="287">
        <f>+MEX!AG488</f>
        <v>0</v>
      </c>
      <c r="S450" s="287">
        <f>+MEX!AJ488</f>
        <v>0</v>
      </c>
      <c r="T450" s="287">
        <f>+MEX!AM488</f>
        <v>0</v>
      </c>
      <c r="U450" s="287">
        <f>+MEX!AP488</f>
        <v>0</v>
      </c>
      <c r="V450" s="287">
        <f>+MEX!AS488</f>
        <v>0</v>
      </c>
      <c r="W450" s="287">
        <f>+MEX!AT488</f>
        <v>0</v>
      </c>
      <c r="X450" s="287">
        <f>+MEX!AU488</f>
        <v>0</v>
      </c>
      <c r="Y450" s="287">
        <f>+MEX!AV488</f>
        <v>0</v>
      </c>
      <c r="Z450" s="287">
        <f>+MEX!AW488</f>
        <v>0</v>
      </c>
      <c r="AA450" s="287">
        <f>+MEX!AX488</f>
        <v>0</v>
      </c>
      <c r="AB450" s="287">
        <f>+MEX!AY488</f>
        <v>0</v>
      </c>
      <c r="AC450" s="287">
        <f>+MEX!AZ488</f>
        <v>0</v>
      </c>
      <c r="AD450" s="287">
        <f>+MEX!BA488</f>
        <v>0</v>
      </c>
    </row>
    <row r="451" spans="2:30" ht="24.75" hidden="1">
      <c r="B451" s="247" t="e">
        <f>+CONCATENATE(#REF!,C451,D451,E451,F451,G451,H451,I451)</f>
        <v>#REF!</v>
      </c>
      <c r="C451" s="305">
        <v>3</v>
      </c>
      <c r="D451" s="305">
        <v>6</v>
      </c>
      <c r="E451" s="305">
        <v>5000</v>
      </c>
      <c r="F451" s="305">
        <v>5300</v>
      </c>
      <c r="G451" s="305">
        <v>531</v>
      </c>
      <c r="H451" s="306">
        <v>38</v>
      </c>
      <c r="I451" s="306"/>
      <c r="J451" s="286" t="s">
        <v>385</v>
      </c>
      <c r="K451" s="287">
        <f>+MEX!N489</f>
        <v>0</v>
      </c>
      <c r="L451" s="287">
        <f>+MEX!O489</f>
        <v>0</v>
      </c>
      <c r="M451" s="287">
        <f>+MEX!P489</f>
        <v>0</v>
      </c>
      <c r="N451" s="288" t="str">
        <f>+MEX!Q489</f>
        <v>Pieza</v>
      </c>
      <c r="O451" s="289">
        <f>+MEX!R489</f>
        <v>0</v>
      </c>
      <c r="P451" s="289">
        <f>+MEX!S489</f>
        <v>0</v>
      </c>
      <c r="Q451" s="287">
        <f>+MEX!AD489</f>
        <v>0</v>
      </c>
      <c r="R451" s="287">
        <f>+MEX!AG489</f>
        <v>0</v>
      </c>
      <c r="S451" s="287">
        <f>+MEX!AJ489</f>
        <v>0</v>
      </c>
      <c r="T451" s="287">
        <f>+MEX!AM489</f>
        <v>0</v>
      </c>
      <c r="U451" s="287">
        <f>+MEX!AP489</f>
        <v>0</v>
      </c>
      <c r="V451" s="287">
        <f>+MEX!AS489</f>
        <v>0</v>
      </c>
      <c r="W451" s="287">
        <f>+MEX!AT489</f>
        <v>0</v>
      </c>
      <c r="X451" s="287">
        <f>+MEX!AU489</f>
        <v>0</v>
      </c>
      <c r="Y451" s="287">
        <f>+MEX!AV489</f>
        <v>0</v>
      </c>
      <c r="Z451" s="287">
        <f>+MEX!AW489</f>
        <v>0</v>
      </c>
      <c r="AA451" s="287">
        <f>+MEX!AX489</f>
        <v>0</v>
      </c>
      <c r="AB451" s="287">
        <f>+MEX!AY489</f>
        <v>0</v>
      </c>
      <c r="AC451" s="287">
        <f>+MEX!AZ489</f>
        <v>0</v>
      </c>
      <c r="AD451" s="287">
        <f>+MEX!BA489</f>
        <v>0</v>
      </c>
    </row>
    <row r="452" spans="2:30" ht="24.75" hidden="1">
      <c r="B452" s="247" t="e">
        <f>+CONCATENATE(#REF!,C452,D452,E452,F452,G452,H452,I452)</f>
        <v>#REF!</v>
      </c>
      <c r="C452" s="305">
        <v>3</v>
      </c>
      <c r="D452" s="305">
        <v>6</v>
      </c>
      <c r="E452" s="305">
        <v>5000</v>
      </c>
      <c r="F452" s="305">
        <v>5300</v>
      </c>
      <c r="G452" s="305">
        <v>531</v>
      </c>
      <c r="H452" s="306">
        <v>39</v>
      </c>
      <c r="I452" s="306"/>
      <c r="J452" s="286" t="s">
        <v>386</v>
      </c>
      <c r="K452" s="287">
        <f>+MEX!N490</f>
        <v>0</v>
      </c>
      <c r="L452" s="287">
        <f>+MEX!O490</f>
        <v>0</v>
      </c>
      <c r="M452" s="287">
        <f>+MEX!P490</f>
        <v>0</v>
      </c>
      <c r="N452" s="288" t="str">
        <f>+MEX!Q490</f>
        <v>Pieza</v>
      </c>
      <c r="O452" s="289">
        <f>+MEX!R490</f>
        <v>0</v>
      </c>
      <c r="P452" s="289">
        <f>+MEX!S490</f>
        <v>0</v>
      </c>
      <c r="Q452" s="287">
        <f>+MEX!AD490</f>
        <v>0</v>
      </c>
      <c r="R452" s="287">
        <f>+MEX!AG490</f>
        <v>0</v>
      </c>
      <c r="S452" s="287">
        <f>+MEX!AJ490</f>
        <v>0</v>
      </c>
      <c r="T452" s="287">
        <f>+MEX!AM490</f>
        <v>0</v>
      </c>
      <c r="U452" s="287">
        <f>+MEX!AP490</f>
        <v>0</v>
      </c>
      <c r="V452" s="287">
        <f>+MEX!AS490</f>
        <v>0</v>
      </c>
      <c r="W452" s="287">
        <f>+MEX!AT490</f>
        <v>0</v>
      </c>
      <c r="X452" s="287">
        <f>+MEX!AU490</f>
        <v>0</v>
      </c>
      <c r="Y452" s="287">
        <f>+MEX!AV490</f>
        <v>0</v>
      </c>
      <c r="Z452" s="287">
        <f>+MEX!AW490</f>
        <v>0</v>
      </c>
      <c r="AA452" s="287">
        <f>+MEX!AX490</f>
        <v>0</v>
      </c>
      <c r="AB452" s="287">
        <f>+MEX!AY490</f>
        <v>0</v>
      </c>
      <c r="AC452" s="287">
        <f>+MEX!AZ490</f>
        <v>0</v>
      </c>
      <c r="AD452" s="287">
        <f>+MEX!BA490</f>
        <v>0</v>
      </c>
    </row>
    <row r="453" spans="2:30" ht="24.75" hidden="1">
      <c r="B453" s="247" t="e">
        <f>+CONCATENATE(#REF!,C453,D453,E453,F453,G453,H453,I453)</f>
        <v>#REF!</v>
      </c>
      <c r="C453" s="305">
        <v>3</v>
      </c>
      <c r="D453" s="305">
        <v>6</v>
      </c>
      <c r="E453" s="305">
        <v>5000</v>
      </c>
      <c r="F453" s="305">
        <v>5300</v>
      </c>
      <c r="G453" s="305">
        <v>531</v>
      </c>
      <c r="H453" s="306">
        <v>40</v>
      </c>
      <c r="I453" s="306"/>
      <c r="J453" s="286" t="s">
        <v>387</v>
      </c>
      <c r="K453" s="287">
        <f>+MEX!N491</f>
        <v>0</v>
      </c>
      <c r="L453" s="287">
        <f>+MEX!O491</f>
        <v>0</v>
      </c>
      <c r="M453" s="287">
        <f>+MEX!P491</f>
        <v>0</v>
      </c>
      <c r="N453" s="288" t="str">
        <f>+MEX!Q491</f>
        <v>Pieza</v>
      </c>
      <c r="O453" s="289">
        <f>+MEX!R491</f>
        <v>0</v>
      </c>
      <c r="P453" s="289">
        <f>+MEX!S491</f>
        <v>0</v>
      </c>
      <c r="Q453" s="287">
        <f>+MEX!AD491</f>
        <v>0</v>
      </c>
      <c r="R453" s="287">
        <f>+MEX!AG491</f>
        <v>0</v>
      </c>
      <c r="S453" s="287">
        <f>+MEX!AJ491</f>
        <v>0</v>
      </c>
      <c r="T453" s="287">
        <f>+MEX!AM491</f>
        <v>0</v>
      </c>
      <c r="U453" s="287">
        <f>+MEX!AP491</f>
        <v>0</v>
      </c>
      <c r="V453" s="287">
        <f>+MEX!AS491</f>
        <v>0</v>
      </c>
      <c r="W453" s="287">
        <f>+MEX!AT491</f>
        <v>0</v>
      </c>
      <c r="X453" s="287">
        <f>+MEX!AU491</f>
        <v>0</v>
      </c>
      <c r="Y453" s="287">
        <f>+MEX!AV491</f>
        <v>0</v>
      </c>
      <c r="Z453" s="287">
        <f>+MEX!AW491</f>
        <v>0</v>
      </c>
      <c r="AA453" s="287">
        <f>+MEX!AX491</f>
        <v>0</v>
      </c>
      <c r="AB453" s="287">
        <f>+MEX!AY491</f>
        <v>0</v>
      </c>
      <c r="AC453" s="287">
        <f>+MEX!AZ491</f>
        <v>0</v>
      </c>
      <c r="AD453" s="287">
        <f>+MEX!BA491</f>
        <v>0</v>
      </c>
    </row>
    <row r="454" spans="2:30" ht="46.5" hidden="1">
      <c r="B454" s="247" t="e">
        <f>+CONCATENATE(#REF!,C454,D454,E454,F454,G454,H454,I454)</f>
        <v>#REF!</v>
      </c>
      <c r="C454" s="305">
        <v>3</v>
      </c>
      <c r="D454" s="305">
        <v>6</v>
      </c>
      <c r="E454" s="305">
        <v>5000</v>
      </c>
      <c r="F454" s="305">
        <v>5300</v>
      </c>
      <c r="G454" s="305">
        <v>531</v>
      </c>
      <c r="H454" s="306">
        <v>41</v>
      </c>
      <c r="I454" s="306"/>
      <c r="J454" s="286" t="s">
        <v>388</v>
      </c>
      <c r="K454" s="287">
        <f>+MEX!N492</f>
        <v>0</v>
      </c>
      <c r="L454" s="287">
        <f>+MEX!O492</f>
        <v>0</v>
      </c>
      <c r="M454" s="287">
        <f>+MEX!P492</f>
        <v>0</v>
      </c>
      <c r="N454" s="288" t="str">
        <f>+MEX!Q492</f>
        <v>Pieza</v>
      </c>
      <c r="O454" s="289">
        <f>+MEX!R492</f>
        <v>0</v>
      </c>
      <c r="P454" s="289">
        <f>+MEX!S492</f>
        <v>0</v>
      </c>
      <c r="Q454" s="287">
        <f>+MEX!AD492</f>
        <v>0</v>
      </c>
      <c r="R454" s="287">
        <f>+MEX!AG492</f>
        <v>0</v>
      </c>
      <c r="S454" s="287">
        <f>+MEX!AJ492</f>
        <v>0</v>
      </c>
      <c r="T454" s="287">
        <f>+MEX!AM492</f>
        <v>0</v>
      </c>
      <c r="U454" s="287">
        <f>+MEX!AP492</f>
        <v>0</v>
      </c>
      <c r="V454" s="287">
        <f>+MEX!AS492</f>
        <v>0</v>
      </c>
      <c r="W454" s="287">
        <f>+MEX!AT492</f>
        <v>0</v>
      </c>
      <c r="X454" s="287">
        <f>+MEX!AU492</f>
        <v>0</v>
      </c>
      <c r="Y454" s="287">
        <f>+MEX!AV492</f>
        <v>0</v>
      </c>
      <c r="Z454" s="287">
        <f>+MEX!AW492</f>
        <v>0</v>
      </c>
      <c r="AA454" s="287">
        <f>+MEX!AX492</f>
        <v>0</v>
      </c>
      <c r="AB454" s="287">
        <f>+MEX!AY492</f>
        <v>0</v>
      </c>
      <c r="AC454" s="287">
        <f>+MEX!AZ492</f>
        <v>0</v>
      </c>
      <c r="AD454" s="287">
        <f>+MEX!BA492</f>
        <v>0</v>
      </c>
    </row>
    <row r="455" spans="2:30" ht="24.75" hidden="1">
      <c r="B455" s="247" t="e">
        <f>+CONCATENATE(#REF!,C455,D455,E455,F455,G455,H455,I455)</f>
        <v>#REF!</v>
      </c>
      <c r="C455" s="305">
        <v>3</v>
      </c>
      <c r="D455" s="305">
        <v>6</v>
      </c>
      <c r="E455" s="305">
        <v>5000</v>
      </c>
      <c r="F455" s="305">
        <v>5300</v>
      </c>
      <c r="G455" s="305">
        <v>531</v>
      </c>
      <c r="H455" s="306">
        <v>42</v>
      </c>
      <c r="I455" s="306"/>
      <c r="J455" s="286" t="s">
        <v>389</v>
      </c>
      <c r="K455" s="287">
        <f>+MEX!N493</f>
        <v>0</v>
      </c>
      <c r="L455" s="287">
        <f>+MEX!O493</f>
        <v>0</v>
      </c>
      <c r="M455" s="287">
        <f>+MEX!P493</f>
        <v>0</v>
      </c>
      <c r="N455" s="288" t="str">
        <f>+MEX!Q493</f>
        <v>Pieza</v>
      </c>
      <c r="O455" s="289">
        <f>+MEX!R493</f>
        <v>0</v>
      </c>
      <c r="P455" s="289">
        <f>+MEX!S493</f>
        <v>0</v>
      </c>
      <c r="Q455" s="287">
        <f>+MEX!AD493</f>
        <v>0</v>
      </c>
      <c r="R455" s="287">
        <f>+MEX!AG493</f>
        <v>0</v>
      </c>
      <c r="S455" s="287">
        <f>+MEX!AJ493</f>
        <v>0</v>
      </c>
      <c r="T455" s="287">
        <f>+MEX!AM493</f>
        <v>0</v>
      </c>
      <c r="U455" s="287">
        <f>+MEX!AP493</f>
        <v>0</v>
      </c>
      <c r="V455" s="287">
        <f>+MEX!AS493</f>
        <v>0</v>
      </c>
      <c r="W455" s="287">
        <f>+MEX!AT493</f>
        <v>0</v>
      </c>
      <c r="X455" s="287">
        <f>+MEX!AU493</f>
        <v>0</v>
      </c>
      <c r="Y455" s="287">
        <f>+MEX!AV493</f>
        <v>0</v>
      </c>
      <c r="Z455" s="287">
        <f>+MEX!AW493</f>
        <v>0</v>
      </c>
      <c r="AA455" s="287">
        <f>+MEX!AX493</f>
        <v>0</v>
      </c>
      <c r="AB455" s="287">
        <f>+MEX!AY493</f>
        <v>0</v>
      </c>
      <c r="AC455" s="287">
        <f>+MEX!AZ493</f>
        <v>0</v>
      </c>
      <c r="AD455" s="287">
        <f>+MEX!BA493</f>
        <v>0</v>
      </c>
    </row>
    <row r="456" spans="2:30" ht="24.75" hidden="1">
      <c r="B456" s="247" t="e">
        <f>+CONCATENATE(#REF!,C456,D456,E456,F456,G456,H456,I456)</f>
        <v>#REF!</v>
      </c>
      <c r="C456" s="305">
        <v>3</v>
      </c>
      <c r="D456" s="305">
        <v>6</v>
      </c>
      <c r="E456" s="305">
        <v>5000</v>
      </c>
      <c r="F456" s="305">
        <v>5300</v>
      </c>
      <c r="G456" s="305">
        <v>531</v>
      </c>
      <c r="H456" s="306">
        <v>43</v>
      </c>
      <c r="I456" s="306"/>
      <c r="J456" s="286" t="s">
        <v>390</v>
      </c>
      <c r="K456" s="287">
        <f>+MEX!N494</f>
        <v>0</v>
      </c>
      <c r="L456" s="287">
        <f>+MEX!O494</f>
        <v>0</v>
      </c>
      <c r="M456" s="287">
        <f>+MEX!P494</f>
        <v>0</v>
      </c>
      <c r="N456" s="288" t="str">
        <f>+MEX!Q494</f>
        <v>Pieza</v>
      </c>
      <c r="O456" s="289">
        <f>+MEX!R494</f>
        <v>0</v>
      </c>
      <c r="P456" s="289">
        <f>+MEX!S494</f>
        <v>0</v>
      </c>
      <c r="Q456" s="287">
        <f>+MEX!AD494</f>
        <v>0</v>
      </c>
      <c r="R456" s="287">
        <f>+MEX!AG494</f>
        <v>0</v>
      </c>
      <c r="S456" s="287">
        <f>+MEX!AJ494</f>
        <v>0</v>
      </c>
      <c r="T456" s="287">
        <f>+MEX!AM494</f>
        <v>0</v>
      </c>
      <c r="U456" s="287">
        <f>+MEX!AP494</f>
        <v>0</v>
      </c>
      <c r="V456" s="287">
        <f>+MEX!AS494</f>
        <v>0</v>
      </c>
      <c r="W456" s="287">
        <f>+MEX!AT494</f>
        <v>0</v>
      </c>
      <c r="X456" s="287">
        <f>+MEX!AU494</f>
        <v>0</v>
      </c>
      <c r="Y456" s="287">
        <f>+MEX!AV494</f>
        <v>0</v>
      </c>
      <c r="Z456" s="287">
        <f>+MEX!AW494</f>
        <v>0</v>
      </c>
      <c r="AA456" s="287">
        <f>+MEX!AX494</f>
        <v>0</v>
      </c>
      <c r="AB456" s="287">
        <f>+MEX!AY494</f>
        <v>0</v>
      </c>
      <c r="AC456" s="287">
        <f>+MEX!AZ494</f>
        <v>0</v>
      </c>
      <c r="AD456" s="287">
        <f>+MEX!BA494</f>
        <v>0</v>
      </c>
    </row>
    <row r="457" spans="2:30" ht="46.5" hidden="1">
      <c r="B457" s="247" t="e">
        <f>+CONCATENATE(#REF!,C457,D457,E457,F457,G457,H457,I457)</f>
        <v>#REF!</v>
      </c>
      <c r="C457" s="305">
        <v>3</v>
      </c>
      <c r="D457" s="305">
        <v>6</v>
      </c>
      <c r="E457" s="305">
        <v>5000</v>
      </c>
      <c r="F457" s="305">
        <v>5300</v>
      </c>
      <c r="G457" s="305">
        <v>531</v>
      </c>
      <c r="H457" s="306">
        <v>44</v>
      </c>
      <c r="I457" s="306"/>
      <c r="J457" s="286" t="s">
        <v>391</v>
      </c>
      <c r="K457" s="287">
        <f>+MEX!N495</f>
        <v>0</v>
      </c>
      <c r="L457" s="287">
        <f>+MEX!O495</f>
        <v>0</v>
      </c>
      <c r="M457" s="287">
        <f>+MEX!P495</f>
        <v>0</v>
      </c>
      <c r="N457" s="288" t="str">
        <f>+MEX!Q495</f>
        <v>Pieza</v>
      </c>
      <c r="O457" s="289">
        <f>+MEX!R495</f>
        <v>0</v>
      </c>
      <c r="P457" s="289">
        <f>+MEX!S495</f>
        <v>0</v>
      </c>
      <c r="Q457" s="287">
        <f>+MEX!AD495</f>
        <v>0</v>
      </c>
      <c r="R457" s="287">
        <f>+MEX!AG495</f>
        <v>0</v>
      </c>
      <c r="S457" s="287">
        <f>+MEX!AJ495</f>
        <v>0</v>
      </c>
      <c r="T457" s="287">
        <f>+MEX!AM495</f>
        <v>0</v>
      </c>
      <c r="U457" s="287">
        <f>+MEX!AP495</f>
        <v>0</v>
      </c>
      <c r="V457" s="287">
        <f>+MEX!AS495</f>
        <v>0</v>
      </c>
      <c r="W457" s="287">
        <f>+MEX!AT495</f>
        <v>0</v>
      </c>
      <c r="X457" s="287">
        <f>+MEX!AU495</f>
        <v>0</v>
      </c>
      <c r="Y457" s="287">
        <f>+MEX!AV495</f>
        <v>0</v>
      </c>
      <c r="Z457" s="287">
        <f>+MEX!AW495</f>
        <v>0</v>
      </c>
      <c r="AA457" s="287">
        <f>+MEX!AX495</f>
        <v>0</v>
      </c>
      <c r="AB457" s="287">
        <f>+MEX!AY495</f>
        <v>0</v>
      </c>
      <c r="AC457" s="287">
        <f>+MEX!AZ495</f>
        <v>0</v>
      </c>
      <c r="AD457" s="287">
        <f>+MEX!BA495</f>
        <v>0</v>
      </c>
    </row>
    <row r="458" spans="2:30" ht="46.5" hidden="1">
      <c r="B458" s="247" t="e">
        <f>+CONCATENATE(#REF!,C458,D458,E458,F458,G458,H458,I458)</f>
        <v>#REF!</v>
      </c>
      <c r="C458" s="305">
        <v>3</v>
      </c>
      <c r="D458" s="305">
        <v>6</v>
      </c>
      <c r="E458" s="305">
        <v>5000</v>
      </c>
      <c r="F458" s="305">
        <v>5300</v>
      </c>
      <c r="G458" s="305">
        <v>531</v>
      </c>
      <c r="H458" s="306">
        <v>45</v>
      </c>
      <c r="I458" s="306"/>
      <c r="J458" s="286" t="s">
        <v>392</v>
      </c>
      <c r="K458" s="287">
        <f>+MEX!N496</f>
        <v>0</v>
      </c>
      <c r="L458" s="287">
        <f>+MEX!O496</f>
        <v>0</v>
      </c>
      <c r="M458" s="287">
        <f>+MEX!P496</f>
        <v>0</v>
      </c>
      <c r="N458" s="288" t="str">
        <f>+MEX!Q496</f>
        <v>Pieza</v>
      </c>
      <c r="O458" s="289">
        <f>+MEX!R496</f>
        <v>0</v>
      </c>
      <c r="P458" s="289">
        <f>+MEX!S496</f>
        <v>0</v>
      </c>
      <c r="Q458" s="287">
        <f>+MEX!AD496</f>
        <v>0</v>
      </c>
      <c r="R458" s="287">
        <f>+MEX!AG496</f>
        <v>0</v>
      </c>
      <c r="S458" s="287">
        <f>+MEX!AJ496</f>
        <v>0</v>
      </c>
      <c r="T458" s="287">
        <f>+MEX!AM496</f>
        <v>0</v>
      </c>
      <c r="U458" s="287">
        <f>+MEX!AP496</f>
        <v>0</v>
      </c>
      <c r="V458" s="287">
        <f>+MEX!AS496</f>
        <v>0</v>
      </c>
      <c r="W458" s="287">
        <f>+MEX!AT496</f>
        <v>0</v>
      </c>
      <c r="X458" s="287">
        <f>+MEX!AU496</f>
        <v>0</v>
      </c>
      <c r="Y458" s="287">
        <f>+MEX!AV496</f>
        <v>0</v>
      </c>
      <c r="Z458" s="287">
        <f>+MEX!AW496</f>
        <v>0</v>
      </c>
      <c r="AA458" s="287">
        <f>+MEX!AX496</f>
        <v>0</v>
      </c>
      <c r="AB458" s="287">
        <f>+MEX!AY496</f>
        <v>0</v>
      </c>
      <c r="AC458" s="287">
        <f>+MEX!AZ496</f>
        <v>0</v>
      </c>
      <c r="AD458" s="287">
        <f>+MEX!BA496</f>
        <v>0</v>
      </c>
    </row>
    <row r="459" spans="2:30" ht="24.75" hidden="1">
      <c r="B459" s="247" t="e">
        <f>+CONCATENATE(#REF!,C459,D459,E459,F459,G459,H459,I459)</f>
        <v>#REF!</v>
      </c>
      <c r="C459" s="305">
        <v>3</v>
      </c>
      <c r="D459" s="305">
        <v>6</v>
      </c>
      <c r="E459" s="305">
        <v>5000</v>
      </c>
      <c r="F459" s="305">
        <v>5300</v>
      </c>
      <c r="G459" s="305">
        <v>531</v>
      </c>
      <c r="H459" s="306">
        <v>46</v>
      </c>
      <c r="I459" s="306"/>
      <c r="J459" s="286" t="s">
        <v>393</v>
      </c>
      <c r="K459" s="287">
        <f>+MEX!N497</f>
        <v>0</v>
      </c>
      <c r="L459" s="287">
        <f>+MEX!O497</f>
        <v>0</v>
      </c>
      <c r="M459" s="287">
        <f>+MEX!P497</f>
        <v>0</v>
      </c>
      <c r="N459" s="288" t="str">
        <f>+MEX!Q497</f>
        <v>Pieza</v>
      </c>
      <c r="O459" s="289">
        <f>+MEX!R497</f>
        <v>0</v>
      </c>
      <c r="P459" s="289">
        <f>+MEX!S497</f>
        <v>0</v>
      </c>
      <c r="Q459" s="287">
        <f>+MEX!AD497</f>
        <v>0</v>
      </c>
      <c r="R459" s="287">
        <f>+MEX!AG497</f>
        <v>0</v>
      </c>
      <c r="S459" s="287">
        <f>+MEX!AJ497</f>
        <v>0</v>
      </c>
      <c r="T459" s="287">
        <f>+MEX!AM497</f>
        <v>0</v>
      </c>
      <c r="U459" s="287">
        <f>+MEX!AP497</f>
        <v>0</v>
      </c>
      <c r="V459" s="287">
        <f>+MEX!AS497</f>
        <v>0</v>
      </c>
      <c r="W459" s="287">
        <f>+MEX!AT497</f>
        <v>0</v>
      </c>
      <c r="X459" s="287">
        <f>+MEX!AU497</f>
        <v>0</v>
      </c>
      <c r="Y459" s="287">
        <f>+MEX!AV497</f>
        <v>0</v>
      </c>
      <c r="Z459" s="287">
        <f>+MEX!AW497</f>
        <v>0</v>
      </c>
      <c r="AA459" s="287">
        <f>+MEX!AX497</f>
        <v>0</v>
      </c>
      <c r="AB459" s="287">
        <f>+MEX!AY497</f>
        <v>0</v>
      </c>
      <c r="AC459" s="287">
        <f>+MEX!AZ497</f>
        <v>0</v>
      </c>
      <c r="AD459" s="287">
        <f>+MEX!BA497</f>
        <v>0</v>
      </c>
    </row>
    <row r="460" spans="2:30" ht="24.75" hidden="1">
      <c r="B460" s="247" t="e">
        <f>+CONCATENATE(#REF!,C460,D460,E460,F460,G460,H460,I460)</f>
        <v>#REF!</v>
      </c>
      <c r="C460" s="305">
        <v>3</v>
      </c>
      <c r="D460" s="305">
        <v>6</v>
      </c>
      <c r="E460" s="305">
        <v>5000</v>
      </c>
      <c r="F460" s="305">
        <v>5300</v>
      </c>
      <c r="G460" s="305">
        <v>531</v>
      </c>
      <c r="H460" s="306">
        <v>47</v>
      </c>
      <c r="I460" s="306"/>
      <c r="J460" s="286" t="s">
        <v>394</v>
      </c>
      <c r="K460" s="287">
        <f>+MEX!N498</f>
        <v>0</v>
      </c>
      <c r="L460" s="287">
        <f>+MEX!O498</f>
        <v>0</v>
      </c>
      <c r="M460" s="287">
        <f>+MEX!P498</f>
        <v>0</v>
      </c>
      <c r="N460" s="288" t="str">
        <f>+MEX!Q498</f>
        <v>Pieza</v>
      </c>
      <c r="O460" s="289">
        <f>+MEX!R498</f>
        <v>0</v>
      </c>
      <c r="P460" s="289">
        <f>+MEX!S498</f>
        <v>0</v>
      </c>
      <c r="Q460" s="287">
        <f>+MEX!AD498</f>
        <v>0</v>
      </c>
      <c r="R460" s="287">
        <f>+MEX!AG498</f>
        <v>0</v>
      </c>
      <c r="S460" s="287">
        <f>+MEX!AJ498</f>
        <v>0</v>
      </c>
      <c r="T460" s="287">
        <f>+MEX!AM498</f>
        <v>0</v>
      </c>
      <c r="U460" s="287">
        <f>+MEX!AP498</f>
        <v>0</v>
      </c>
      <c r="V460" s="287">
        <f>+MEX!AS498</f>
        <v>0</v>
      </c>
      <c r="W460" s="287">
        <f>+MEX!AT498</f>
        <v>0</v>
      </c>
      <c r="X460" s="287">
        <f>+MEX!AU498</f>
        <v>0</v>
      </c>
      <c r="Y460" s="287">
        <f>+MEX!AV498</f>
        <v>0</v>
      </c>
      <c r="Z460" s="287">
        <f>+MEX!AW498</f>
        <v>0</v>
      </c>
      <c r="AA460" s="287">
        <f>+MEX!AX498</f>
        <v>0</v>
      </c>
      <c r="AB460" s="287">
        <f>+MEX!AY498</f>
        <v>0</v>
      </c>
      <c r="AC460" s="287">
        <f>+MEX!AZ498</f>
        <v>0</v>
      </c>
      <c r="AD460" s="287">
        <f>+MEX!BA498</f>
        <v>0</v>
      </c>
    </row>
    <row r="461" spans="2:30" ht="24.75" hidden="1">
      <c r="B461" s="247" t="e">
        <f>+CONCATENATE(#REF!,C461,D461,E461,F461,G461,H461,I461)</f>
        <v>#REF!</v>
      </c>
      <c r="C461" s="305">
        <v>3</v>
      </c>
      <c r="D461" s="305">
        <v>6</v>
      </c>
      <c r="E461" s="305">
        <v>5000</v>
      </c>
      <c r="F461" s="305">
        <v>5300</v>
      </c>
      <c r="G461" s="305">
        <v>531</v>
      </c>
      <c r="H461" s="306">
        <v>48</v>
      </c>
      <c r="I461" s="306"/>
      <c r="J461" s="286" t="s">
        <v>395</v>
      </c>
      <c r="K461" s="287">
        <f>+MEX!N499</f>
        <v>0</v>
      </c>
      <c r="L461" s="287">
        <f>+MEX!O499</f>
        <v>0</v>
      </c>
      <c r="M461" s="287">
        <f>+MEX!P499</f>
        <v>0</v>
      </c>
      <c r="N461" s="288" t="str">
        <f>+MEX!Q499</f>
        <v>Pieza</v>
      </c>
      <c r="O461" s="289">
        <f>+MEX!R499</f>
        <v>0</v>
      </c>
      <c r="P461" s="289">
        <f>+MEX!S499</f>
        <v>0</v>
      </c>
      <c r="Q461" s="287">
        <f>+MEX!AD499</f>
        <v>0</v>
      </c>
      <c r="R461" s="287">
        <f>+MEX!AG499</f>
        <v>0</v>
      </c>
      <c r="S461" s="287">
        <f>+MEX!AJ499</f>
        <v>0</v>
      </c>
      <c r="T461" s="287">
        <f>+MEX!AM499</f>
        <v>0</v>
      </c>
      <c r="U461" s="287">
        <f>+MEX!AP499</f>
        <v>0</v>
      </c>
      <c r="V461" s="287">
        <f>+MEX!AS499</f>
        <v>0</v>
      </c>
      <c r="W461" s="287">
        <f>+MEX!AT499</f>
        <v>0</v>
      </c>
      <c r="X461" s="287">
        <f>+MEX!AU499</f>
        <v>0</v>
      </c>
      <c r="Y461" s="287">
        <f>+MEX!AV499</f>
        <v>0</v>
      </c>
      <c r="Z461" s="287">
        <f>+MEX!AW499</f>
        <v>0</v>
      </c>
      <c r="AA461" s="287">
        <f>+MEX!AX499</f>
        <v>0</v>
      </c>
      <c r="AB461" s="287">
        <f>+MEX!AY499</f>
        <v>0</v>
      </c>
      <c r="AC461" s="287">
        <f>+MEX!AZ499</f>
        <v>0</v>
      </c>
      <c r="AD461" s="287">
        <f>+MEX!BA499</f>
        <v>0</v>
      </c>
    </row>
    <row r="462" spans="2:30" ht="46.5" hidden="1">
      <c r="B462" s="247" t="e">
        <f>+CONCATENATE(#REF!,C462,D462,E462,F462,G462,H462,I462)</f>
        <v>#REF!</v>
      </c>
      <c r="C462" s="305">
        <v>3</v>
      </c>
      <c r="D462" s="305">
        <v>6</v>
      </c>
      <c r="E462" s="305">
        <v>5000</v>
      </c>
      <c r="F462" s="305">
        <v>5300</v>
      </c>
      <c r="G462" s="305">
        <v>531</v>
      </c>
      <c r="H462" s="306">
        <v>49</v>
      </c>
      <c r="I462" s="306"/>
      <c r="J462" s="286" t="s">
        <v>396</v>
      </c>
      <c r="K462" s="287">
        <f>+MEX!N500</f>
        <v>0</v>
      </c>
      <c r="L462" s="287">
        <f>+MEX!O500</f>
        <v>0</v>
      </c>
      <c r="M462" s="287">
        <f>+MEX!P500</f>
        <v>0</v>
      </c>
      <c r="N462" s="288" t="str">
        <f>+MEX!Q500</f>
        <v>Pieza</v>
      </c>
      <c r="O462" s="289">
        <f>+MEX!R500</f>
        <v>0</v>
      </c>
      <c r="P462" s="289">
        <f>+MEX!S500</f>
        <v>0</v>
      </c>
      <c r="Q462" s="287">
        <f>+MEX!AD500</f>
        <v>0</v>
      </c>
      <c r="R462" s="287">
        <f>+MEX!AG500</f>
        <v>0</v>
      </c>
      <c r="S462" s="287">
        <f>+MEX!AJ500</f>
        <v>0</v>
      </c>
      <c r="T462" s="287">
        <f>+MEX!AM500</f>
        <v>0</v>
      </c>
      <c r="U462" s="287">
        <f>+MEX!AP500</f>
        <v>0</v>
      </c>
      <c r="V462" s="287">
        <f>+MEX!AS500</f>
        <v>0</v>
      </c>
      <c r="W462" s="287">
        <f>+MEX!AT500</f>
        <v>0</v>
      </c>
      <c r="X462" s="287">
        <f>+MEX!AU500</f>
        <v>0</v>
      </c>
      <c r="Y462" s="287">
        <f>+MEX!AV500</f>
        <v>0</v>
      </c>
      <c r="Z462" s="287">
        <f>+MEX!AW500</f>
        <v>0</v>
      </c>
      <c r="AA462" s="287">
        <f>+MEX!AX500</f>
        <v>0</v>
      </c>
      <c r="AB462" s="287">
        <f>+MEX!AY500</f>
        <v>0</v>
      </c>
      <c r="AC462" s="287">
        <f>+MEX!AZ500</f>
        <v>0</v>
      </c>
      <c r="AD462" s="287">
        <f>+MEX!BA500</f>
        <v>0</v>
      </c>
    </row>
    <row r="463" spans="2:30" ht="24.75" hidden="1">
      <c r="B463" s="247" t="e">
        <f>+CONCATENATE(#REF!,C463,D463,E463,F463,G463,H463,I463)</f>
        <v>#REF!</v>
      </c>
      <c r="C463" s="305">
        <v>3</v>
      </c>
      <c r="D463" s="305">
        <v>6</v>
      </c>
      <c r="E463" s="305">
        <v>5000</v>
      </c>
      <c r="F463" s="305">
        <v>5300</v>
      </c>
      <c r="G463" s="305">
        <v>531</v>
      </c>
      <c r="H463" s="306">
        <v>50</v>
      </c>
      <c r="I463" s="306"/>
      <c r="J463" s="286" t="s">
        <v>397</v>
      </c>
      <c r="K463" s="287">
        <f>+MEX!N501</f>
        <v>0</v>
      </c>
      <c r="L463" s="287">
        <f>+MEX!O501</f>
        <v>0</v>
      </c>
      <c r="M463" s="287">
        <f>+MEX!P501</f>
        <v>0</v>
      </c>
      <c r="N463" s="288" t="str">
        <f>+MEX!Q501</f>
        <v>Pieza</v>
      </c>
      <c r="O463" s="289">
        <f>+MEX!R501</f>
        <v>0</v>
      </c>
      <c r="P463" s="289">
        <f>+MEX!S501</f>
        <v>0</v>
      </c>
      <c r="Q463" s="287">
        <f>+MEX!AD501</f>
        <v>0</v>
      </c>
      <c r="R463" s="287">
        <f>+MEX!AG501</f>
        <v>0</v>
      </c>
      <c r="S463" s="287">
        <f>+MEX!AJ501</f>
        <v>0</v>
      </c>
      <c r="T463" s="287">
        <f>+MEX!AM501</f>
        <v>0</v>
      </c>
      <c r="U463" s="287">
        <f>+MEX!AP501</f>
        <v>0</v>
      </c>
      <c r="V463" s="287">
        <f>+MEX!AS501</f>
        <v>0</v>
      </c>
      <c r="W463" s="287">
        <f>+MEX!AT501</f>
        <v>0</v>
      </c>
      <c r="X463" s="287">
        <f>+MEX!AU501</f>
        <v>0</v>
      </c>
      <c r="Y463" s="287">
        <f>+MEX!AV501</f>
        <v>0</v>
      </c>
      <c r="Z463" s="287">
        <f>+MEX!AW501</f>
        <v>0</v>
      </c>
      <c r="AA463" s="287">
        <f>+MEX!AX501</f>
        <v>0</v>
      </c>
      <c r="AB463" s="287">
        <f>+MEX!AY501</f>
        <v>0</v>
      </c>
      <c r="AC463" s="287">
        <f>+MEX!AZ501</f>
        <v>0</v>
      </c>
      <c r="AD463" s="287">
        <f>+MEX!BA501</f>
        <v>0</v>
      </c>
    </row>
    <row r="464" spans="2:30" ht="24.75" hidden="1">
      <c r="B464" s="247" t="e">
        <f>+CONCATENATE(#REF!,C464,D464,E464,F464,G464,H464,I464)</f>
        <v>#REF!</v>
      </c>
      <c r="C464" s="305">
        <v>3</v>
      </c>
      <c r="D464" s="305">
        <v>6</v>
      </c>
      <c r="E464" s="305">
        <v>5000</v>
      </c>
      <c r="F464" s="305">
        <v>5300</v>
      </c>
      <c r="G464" s="305">
        <v>531</v>
      </c>
      <c r="H464" s="306">
        <v>51</v>
      </c>
      <c r="I464" s="306"/>
      <c r="J464" s="286" t="s">
        <v>398</v>
      </c>
      <c r="K464" s="287">
        <f>+MEX!N502</f>
        <v>0</v>
      </c>
      <c r="L464" s="287">
        <f>+MEX!O502</f>
        <v>0</v>
      </c>
      <c r="M464" s="287">
        <f>+MEX!P502</f>
        <v>0</v>
      </c>
      <c r="N464" s="288" t="str">
        <f>+MEX!Q502</f>
        <v>Pieza</v>
      </c>
      <c r="O464" s="289">
        <f>+MEX!R502</f>
        <v>0</v>
      </c>
      <c r="P464" s="289">
        <f>+MEX!S502</f>
        <v>0</v>
      </c>
      <c r="Q464" s="287">
        <f>+MEX!AD502</f>
        <v>0</v>
      </c>
      <c r="R464" s="287">
        <f>+MEX!AG502</f>
        <v>0</v>
      </c>
      <c r="S464" s="287">
        <f>+MEX!AJ502</f>
        <v>0</v>
      </c>
      <c r="T464" s="287">
        <f>+MEX!AM502</f>
        <v>0</v>
      </c>
      <c r="U464" s="287">
        <f>+MEX!AP502</f>
        <v>0</v>
      </c>
      <c r="V464" s="287">
        <f>+MEX!AS502</f>
        <v>0</v>
      </c>
      <c r="W464" s="287">
        <f>+MEX!AT502</f>
        <v>0</v>
      </c>
      <c r="X464" s="287">
        <f>+MEX!AU502</f>
        <v>0</v>
      </c>
      <c r="Y464" s="287">
        <f>+MEX!AV502</f>
        <v>0</v>
      </c>
      <c r="Z464" s="287">
        <f>+MEX!AW502</f>
        <v>0</v>
      </c>
      <c r="AA464" s="287">
        <f>+MEX!AX502</f>
        <v>0</v>
      </c>
      <c r="AB464" s="287">
        <f>+MEX!AY502</f>
        <v>0</v>
      </c>
      <c r="AC464" s="287">
        <f>+MEX!AZ502</f>
        <v>0</v>
      </c>
      <c r="AD464" s="287">
        <f>+MEX!BA502</f>
        <v>0</v>
      </c>
    </row>
    <row r="465" spans="2:30" ht="24.75" hidden="1">
      <c r="B465" s="247" t="e">
        <f>+CONCATENATE(#REF!,C465,D465,E465,F465,G465,H465,I465)</f>
        <v>#REF!</v>
      </c>
      <c r="C465" s="305">
        <v>3</v>
      </c>
      <c r="D465" s="305">
        <v>6</v>
      </c>
      <c r="E465" s="305">
        <v>5000</v>
      </c>
      <c r="F465" s="305">
        <v>5300</v>
      </c>
      <c r="G465" s="305">
        <v>531</v>
      </c>
      <c r="H465" s="306">
        <v>52</v>
      </c>
      <c r="I465" s="306"/>
      <c r="J465" s="286" t="s">
        <v>399</v>
      </c>
      <c r="K465" s="287">
        <f>+MEX!N503</f>
        <v>0</v>
      </c>
      <c r="L465" s="287">
        <f>+MEX!O503</f>
        <v>0</v>
      </c>
      <c r="M465" s="287">
        <f>+MEX!P503</f>
        <v>0</v>
      </c>
      <c r="N465" s="288" t="str">
        <f>+MEX!Q503</f>
        <v>Pieza</v>
      </c>
      <c r="O465" s="289">
        <f>+MEX!R503</f>
        <v>0</v>
      </c>
      <c r="P465" s="289">
        <f>+MEX!S503</f>
        <v>0</v>
      </c>
      <c r="Q465" s="287">
        <f>+MEX!AD503</f>
        <v>0</v>
      </c>
      <c r="R465" s="287">
        <f>+MEX!AG503</f>
        <v>0</v>
      </c>
      <c r="S465" s="287">
        <f>+MEX!AJ503</f>
        <v>0</v>
      </c>
      <c r="T465" s="287">
        <f>+MEX!AM503</f>
        <v>0</v>
      </c>
      <c r="U465" s="287">
        <f>+MEX!AP503</f>
        <v>0</v>
      </c>
      <c r="V465" s="287">
        <f>+MEX!AS503</f>
        <v>0</v>
      </c>
      <c r="W465" s="287">
        <f>+MEX!AT503</f>
        <v>0</v>
      </c>
      <c r="X465" s="287">
        <f>+MEX!AU503</f>
        <v>0</v>
      </c>
      <c r="Y465" s="287">
        <f>+MEX!AV503</f>
        <v>0</v>
      </c>
      <c r="Z465" s="287">
        <f>+MEX!AW503</f>
        <v>0</v>
      </c>
      <c r="AA465" s="287">
        <f>+MEX!AX503</f>
        <v>0</v>
      </c>
      <c r="AB465" s="287">
        <f>+MEX!AY503</f>
        <v>0</v>
      </c>
      <c r="AC465" s="287">
        <f>+MEX!AZ503</f>
        <v>0</v>
      </c>
      <c r="AD465" s="287">
        <f>+MEX!BA503</f>
        <v>0</v>
      </c>
    </row>
    <row r="466" spans="2:30" ht="24.75" hidden="1">
      <c r="B466" s="247" t="e">
        <f>+CONCATENATE(#REF!,C466,D466,E466,F466,G466,H466,I466)</f>
        <v>#REF!</v>
      </c>
      <c r="C466" s="305">
        <v>3</v>
      </c>
      <c r="D466" s="305">
        <v>6</v>
      </c>
      <c r="E466" s="305">
        <v>5000</v>
      </c>
      <c r="F466" s="305">
        <v>5300</v>
      </c>
      <c r="G466" s="305">
        <v>531</v>
      </c>
      <c r="H466" s="306">
        <v>53</v>
      </c>
      <c r="I466" s="306"/>
      <c r="J466" s="286" t="s">
        <v>400</v>
      </c>
      <c r="K466" s="287">
        <f>+MEX!N504</f>
        <v>0</v>
      </c>
      <c r="L466" s="287">
        <f>+MEX!O504</f>
        <v>0</v>
      </c>
      <c r="M466" s="287">
        <f>+MEX!P504</f>
        <v>0</v>
      </c>
      <c r="N466" s="288" t="str">
        <f>+MEX!Q504</f>
        <v>Pieza</v>
      </c>
      <c r="O466" s="289">
        <f>+MEX!R504</f>
        <v>0</v>
      </c>
      <c r="P466" s="289">
        <f>+MEX!S504</f>
        <v>0</v>
      </c>
      <c r="Q466" s="287">
        <f>+MEX!AD504</f>
        <v>0</v>
      </c>
      <c r="R466" s="287">
        <f>+MEX!AG504</f>
        <v>0</v>
      </c>
      <c r="S466" s="287">
        <f>+MEX!AJ504</f>
        <v>0</v>
      </c>
      <c r="T466" s="287">
        <f>+MEX!AM504</f>
        <v>0</v>
      </c>
      <c r="U466" s="287">
        <f>+MEX!AP504</f>
        <v>0</v>
      </c>
      <c r="V466" s="287">
        <f>+MEX!AS504</f>
        <v>0</v>
      </c>
      <c r="W466" s="287">
        <f>+MEX!AT504</f>
        <v>0</v>
      </c>
      <c r="X466" s="287">
        <f>+MEX!AU504</f>
        <v>0</v>
      </c>
      <c r="Y466" s="287">
        <f>+MEX!AV504</f>
        <v>0</v>
      </c>
      <c r="Z466" s="287">
        <f>+MEX!AW504</f>
        <v>0</v>
      </c>
      <c r="AA466" s="287">
        <f>+MEX!AX504</f>
        <v>0</v>
      </c>
      <c r="AB466" s="287">
        <f>+MEX!AY504</f>
        <v>0</v>
      </c>
      <c r="AC466" s="287">
        <f>+MEX!AZ504</f>
        <v>0</v>
      </c>
      <c r="AD466" s="287">
        <f>+MEX!BA504</f>
        <v>0</v>
      </c>
    </row>
    <row r="467" spans="2:30" ht="24.75" hidden="1">
      <c r="B467" s="247" t="e">
        <f>+CONCATENATE(#REF!,C467,D467,E467,F467,G467,H467,I467)</f>
        <v>#REF!</v>
      </c>
      <c r="C467" s="305">
        <v>3</v>
      </c>
      <c r="D467" s="305">
        <v>6</v>
      </c>
      <c r="E467" s="305">
        <v>5000</v>
      </c>
      <c r="F467" s="305">
        <v>5300</v>
      </c>
      <c r="G467" s="305">
        <v>531</v>
      </c>
      <c r="H467" s="306">
        <v>54</v>
      </c>
      <c r="I467" s="306"/>
      <c r="J467" s="286" t="s">
        <v>401</v>
      </c>
      <c r="K467" s="287">
        <f>+MEX!N505</f>
        <v>0</v>
      </c>
      <c r="L467" s="287">
        <f>+MEX!O505</f>
        <v>0</v>
      </c>
      <c r="M467" s="287">
        <f>+MEX!P505</f>
        <v>0</v>
      </c>
      <c r="N467" s="288" t="str">
        <f>+MEX!Q505</f>
        <v>Pieza</v>
      </c>
      <c r="O467" s="289">
        <f>+MEX!R505</f>
        <v>0</v>
      </c>
      <c r="P467" s="289">
        <f>+MEX!S505</f>
        <v>0</v>
      </c>
      <c r="Q467" s="287">
        <f>+MEX!AD505</f>
        <v>0</v>
      </c>
      <c r="R467" s="287">
        <f>+MEX!AG505</f>
        <v>0</v>
      </c>
      <c r="S467" s="287">
        <f>+MEX!AJ505</f>
        <v>0</v>
      </c>
      <c r="T467" s="287">
        <f>+MEX!AM505</f>
        <v>0</v>
      </c>
      <c r="U467" s="287">
        <f>+MEX!AP505</f>
        <v>0</v>
      </c>
      <c r="V467" s="287">
        <f>+MEX!AS505</f>
        <v>0</v>
      </c>
      <c r="W467" s="287">
        <f>+MEX!AT505</f>
        <v>0</v>
      </c>
      <c r="X467" s="287">
        <f>+MEX!AU505</f>
        <v>0</v>
      </c>
      <c r="Y467" s="287">
        <f>+MEX!AV505</f>
        <v>0</v>
      </c>
      <c r="Z467" s="287">
        <f>+MEX!AW505</f>
        <v>0</v>
      </c>
      <c r="AA467" s="287">
        <f>+MEX!AX505</f>
        <v>0</v>
      </c>
      <c r="AB467" s="287">
        <f>+MEX!AY505</f>
        <v>0</v>
      </c>
      <c r="AC467" s="287">
        <f>+MEX!AZ505</f>
        <v>0</v>
      </c>
      <c r="AD467" s="287">
        <f>+MEX!BA505</f>
        <v>0</v>
      </c>
    </row>
    <row r="468" spans="2:30" ht="24.75" hidden="1">
      <c r="B468" s="247" t="e">
        <f>+CONCATENATE(#REF!,C468,D468,E468,F468,G468,H468,I468)</f>
        <v>#REF!</v>
      </c>
      <c r="C468" s="305">
        <v>3</v>
      </c>
      <c r="D468" s="305">
        <v>6</v>
      </c>
      <c r="E468" s="305">
        <v>5000</v>
      </c>
      <c r="F468" s="305">
        <v>5300</v>
      </c>
      <c r="G468" s="305">
        <v>531</v>
      </c>
      <c r="H468" s="306">
        <v>55</v>
      </c>
      <c r="I468" s="306"/>
      <c r="J468" s="286" t="s">
        <v>402</v>
      </c>
      <c r="K468" s="287">
        <f>+MEX!N506</f>
        <v>0</v>
      </c>
      <c r="L468" s="287">
        <f>+MEX!O506</f>
        <v>0</v>
      </c>
      <c r="M468" s="287">
        <f>+MEX!P506</f>
        <v>0</v>
      </c>
      <c r="N468" s="288" t="str">
        <f>+MEX!Q506</f>
        <v>Pieza</v>
      </c>
      <c r="O468" s="289">
        <f>+MEX!R506</f>
        <v>0</v>
      </c>
      <c r="P468" s="289">
        <f>+MEX!S506</f>
        <v>0</v>
      </c>
      <c r="Q468" s="287">
        <f>+MEX!AD506</f>
        <v>0</v>
      </c>
      <c r="R468" s="287">
        <f>+MEX!AG506</f>
        <v>0</v>
      </c>
      <c r="S468" s="287">
        <f>+MEX!AJ506</f>
        <v>0</v>
      </c>
      <c r="T468" s="287">
        <f>+MEX!AM506</f>
        <v>0</v>
      </c>
      <c r="U468" s="287">
        <f>+MEX!AP506</f>
        <v>0</v>
      </c>
      <c r="V468" s="287">
        <f>+MEX!AS506</f>
        <v>0</v>
      </c>
      <c r="W468" s="287">
        <f>+MEX!AT506</f>
        <v>0</v>
      </c>
      <c r="X468" s="287">
        <f>+MEX!AU506</f>
        <v>0</v>
      </c>
      <c r="Y468" s="287">
        <f>+MEX!AV506</f>
        <v>0</v>
      </c>
      <c r="Z468" s="287">
        <f>+MEX!AW506</f>
        <v>0</v>
      </c>
      <c r="AA468" s="287">
        <f>+MEX!AX506</f>
        <v>0</v>
      </c>
      <c r="AB468" s="287">
        <f>+MEX!AY506</f>
        <v>0</v>
      </c>
      <c r="AC468" s="287">
        <f>+MEX!AZ506</f>
        <v>0</v>
      </c>
      <c r="AD468" s="287">
        <f>+MEX!BA506</f>
        <v>0</v>
      </c>
    </row>
    <row r="469" spans="2:30" ht="24.75" hidden="1">
      <c r="B469" s="247" t="e">
        <f>+CONCATENATE(#REF!,C469,D469,E469,F469,G469,H469,I469)</f>
        <v>#REF!</v>
      </c>
      <c r="C469" s="305">
        <v>3</v>
      </c>
      <c r="D469" s="305">
        <v>6</v>
      </c>
      <c r="E469" s="305">
        <v>5000</v>
      </c>
      <c r="F469" s="305">
        <v>5300</v>
      </c>
      <c r="G469" s="305">
        <v>531</v>
      </c>
      <c r="H469" s="306">
        <v>56</v>
      </c>
      <c r="I469" s="306"/>
      <c r="J469" s="286" t="s">
        <v>403</v>
      </c>
      <c r="K469" s="287">
        <f>+MEX!N507</f>
        <v>0</v>
      </c>
      <c r="L469" s="287">
        <f>+MEX!O507</f>
        <v>0</v>
      </c>
      <c r="M469" s="287">
        <f>+MEX!P507</f>
        <v>0</v>
      </c>
      <c r="N469" s="288" t="str">
        <f>+MEX!Q507</f>
        <v>Pieza</v>
      </c>
      <c r="O469" s="289">
        <f>+MEX!R507</f>
        <v>0</v>
      </c>
      <c r="P469" s="289">
        <f>+MEX!S507</f>
        <v>0</v>
      </c>
      <c r="Q469" s="287">
        <f>+MEX!AD507</f>
        <v>0</v>
      </c>
      <c r="R469" s="287">
        <f>+MEX!AG507</f>
        <v>0</v>
      </c>
      <c r="S469" s="287">
        <f>+MEX!AJ507</f>
        <v>0</v>
      </c>
      <c r="T469" s="287">
        <f>+MEX!AM507</f>
        <v>0</v>
      </c>
      <c r="U469" s="287">
        <f>+MEX!AP507</f>
        <v>0</v>
      </c>
      <c r="V469" s="287">
        <f>+MEX!AS507</f>
        <v>0</v>
      </c>
      <c r="W469" s="287">
        <f>+MEX!AT507</f>
        <v>0</v>
      </c>
      <c r="X469" s="287">
        <f>+MEX!AU507</f>
        <v>0</v>
      </c>
      <c r="Y469" s="287">
        <f>+MEX!AV507</f>
        <v>0</v>
      </c>
      <c r="Z469" s="287">
        <f>+MEX!AW507</f>
        <v>0</v>
      </c>
      <c r="AA469" s="287">
        <f>+MEX!AX507</f>
        <v>0</v>
      </c>
      <c r="AB469" s="287">
        <f>+MEX!AY507</f>
        <v>0</v>
      </c>
      <c r="AC469" s="287">
        <f>+MEX!AZ507</f>
        <v>0</v>
      </c>
      <c r="AD469" s="287">
        <f>+MEX!BA507</f>
        <v>0</v>
      </c>
    </row>
    <row r="470" spans="2:30" ht="46.5" hidden="1">
      <c r="B470" s="247" t="e">
        <f>+CONCATENATE(#REF!,C470,D470,E470,F470,G470,H470,I470)</f>
        <v>#REF!</v>
      </c>
      <c r="C470" s="305">
        <v>3</v>
      </c>
      <c r="D470" s="305">
        <v>6</v>
      </c>
      <c r="E470" s="305">
        <v>5000</v>
      </c>
      <c r="F470" s="305">
        <v>5300</v>
      </c>
      <c r="G470" s="305">
        <v>531</v>
      </c>
      <c r="H470" s="306">
        <v>57</v>
      </c>
      <c r="I470" s="306"/>
      <c r="J470" s="286" t="s">
        <v>404</v>
      </c>
      <c r="K470" s="287">
        <f>+MEX!N508</f>
        <v>0</v>
      </c>
      <c r="L470" s="287">
        <f>+MEX!O508</f>
        <v>0</v>
      </c>
      <c r="M470" s="287">
        <f>+MEX!P508</f>
        <v>0</v>
      </c>
      <c r="N470" s="288" t="str">
        <f>+MEX!Q508</f>
        <v>Pieza</v>
      </c>
      <c r="O470" s="289">
        <f>+MEX!R508</f>
        <v>0</v>
      </c>
      <c r="P470" s="289">
        <f>+MEX!S508</f>
        <v>0</v>
      </c>
      <c r="Q470" s="287">
        <f>+MEX!AD508</f>
        <v>0</v>
      </c>
      <c r="R470" s="287">
        <f>+MEX!AG508</f>
        <v>0</v>
      </c>
      <c r="S470" s="287">
        <f>+MEX!AJ508</f>
        <v>0</v>
      </c>
      <c r="T470" s="287">
        <f>+MEX!AM508</f>
        <v>0</v>
      </c>
      <c r="U470" s="287">
        <f>+MEX!AP508</f>
        <v>0</v>
      </c>
      <c r="V470" s="287">
        <f>+MEX!AS508</f>
        <v>0</v>
      </c>
      <c r="W470" s="287">
        <f>+MEX!AT508</f>
        <v>0</v>
      </c>
      <c r="X470" s="287">
        <f>+MEX!AU508</f>
        <v>0</v>
      </c>
      <c r="Y470" s="287">
        <f>+MEX!AV508</f>
        <v>0</v>
      </c>
      <c r="Z470" s="287">
        <f>+MEX!AW508</f>
        <v>0</v>
      </c>
      <c r="AA470" s="287">
        <f>+MEX!AX508</f>
        <v>0</v>
      </c>
      <c r="AB470" s="287">
        <f>+MEX!AY508</f>
        <v>0</v>
      </c>
      <c r="AC470" s="287">
        <f>+MEX!AZ508</f>
        <v>0</v>
      </c>
      <c r="AD470" s="287">
        <f>+MEX!BA508</f>
        <v>0</v>
      </c>
    </row>
    <row r="471" spans="2:30" ht="46.5" hidden="1">
      <c r="B471" s="247" t="e">
        <f>+CONCATENATE(#REF!,C471,D471,E471,F471,G471,H471,I471)</f>
        <v>#REF!</v>
      </c>
      <c r="C471" s="305">
        <v>3</v>
      </c>
      <c r="D471" s="305">
        <v>6</v>
      </c>
      <c r="E471" s="305">
        <v>5000</v>
      </c>
      <c r="F471" s="305">
        <v>5300</v>
      </c>
      <c r="G471" s="305">
        <v>531</v>
      </c>
      <c r="H471" s="306">
        <v>58</v>
      </c>
      <c r="I471" s="306"/>
      <c r="J471" s="286" t="s">
        <v>405</v>
      </c>
      <c r="K471" s="287">
        <f>+MEX!N509</f>
        <v>0</v>
      </c>
      <c r="L471" s="287">
        <f>+MEX!O509</f>
        <v>0</v>
      </c>
      <c r="M471" s="287">
        <f>+MEX!P509</f>
        <v>0</v>
      </c>
      <c r="N471" s="288" t="str">
        <f>+MEX!Q509</f>
        <v>Pieza</v>
      </c>
      <c r="O471" s="289">
        <f>+MEX!R509</f>
        <v>0</v>
      </c>
      <c r="P471" s="289">
        <f>+MEX!S509</f>
        <v>0</v>
      </c>
      <c r="Q471" s="287">
        <f>+MEX!AD509</f>
        <v>0</v>
      </c>
      <c r="R471" s="287">
        <f>+MEX!AG509</f>
        <v>0</v>
      </c>
      <c r="S471" s="287">
        <f>+MEX!AJ509</f>
        <v>0</v>
      </c>
      <c r="T471" s="287">
        <f>+MEX!AM509</f>
        <v>0</v>
      </c>
      <c r="U471" s="287">
        <f>+MEX!AP509</f>
        <v>0</v>
      </c>
      <c r="V471" s="287">
        <f>+MEX!AS509</f>
        <v>0</v>
      </c>
      <c r="W471" s="287">
        <f>+MEX!AT509</f>
        <v>0</v>
      </c>
      <c r="X471" s="287">
        <f>+MEX!AU509</f>
        <v>0</v>
      </c>
      <c r="Y471" s="287">
        <f>+MEX!AV509</f>
        <v>0</v>
      </c>
      <c r="Z471" s="287">
        <f>+MEX!AW509</f>
        <v>0</v>
      </c>
      <c r="AA471" s="287">
        <f>+MEX!AX509</f>
        <v>0</v>
      </c>
      <c r="AB471" s="287">
        <f>+MEX!AY509</f>
        <v>0</v>
      </c>
      <c r="AC471" s="287">
        <f>+MEX!AZ509</f>
        <v>0</v>
      </c>
      <c r="AD471" s="287">
        <f>+MEX!BA509</f>
        <v>0</v>
      </c>
    </row>
    <row r="472" spans="2:30" ht="46.5" hidden="1">
      <c r="B472" s="247" t="e">
        <f>+CONCATENATE(#REF!,C472,D472,E472,F472,G472,H472,I472)</f>
        <v>#REF!</v>
      </c>
      <c r="C472" s="305">
        <v>3</v>
      </c>
      <c r="D472" s="305">
        <v>6</v>
      </c>
      <c r="E472" s="305">
        <v>5000</v>
      </c>
      <c r="F472" s="305">
        <v>5300</v>
      </c>
      <c r="G472" s="305">
        <v>531</v>
      </c>
      <c r="H472" s="306">
        <v>59</v>
      </c>
      <c r="I472" s="306"/>
      <c r="J472" s="286" t="s">
        <v>406</v>
      </c>
      <c r="K472" s="287">
        <f>+MEX!N510</f>
        <v>0</v>
      </c>
      <c r="L472" s="287">
        <f>+MEX!O510</f>
        <v>0</v>
      </c>
      <c r="M472" s="287">
        <f>+MEX!P510</f>
        <v>0</v>
      </c>
      <c r="N472" s="288" t="str">
        <f>+MEX!Q510</f>
        <v>Pieza</v>
      </c>
      <c r="O472" s="289">
        <f>+MEX!R510</f>
        <v>0</v>
      </c>
      <c r="P472" s="289">
        <f>+MEX!S510</f>
        <v>0</v>
      </c>
      <c r="Q472" s="287">
        <f>+MEX!AD510</f>
        <v>0</v>
      </c>
      <c r="R472" s="287">
        <f>+MEX!AG510</f>
        <v>0</v>
      </c>
      <c r="S472" s="287">
        <f>+MEX!AJ510</f>
        <v>0</v>
      </c>
      <c r="T472" s="287">
        <f>+MEX!AM510</f>
        <v>0</v>
      </c>
      <c r="U472" s="287">
        <f>+MEX!AP510</f>
        <v>0</v>
      </c>
      <c r="V472" s="287">
        <f>+MEX!AS510</f>
        <v>0</v>
      </c>
      <c r="W472" s="287">
        <f>+MEX!AT510</f>
        <v>0</v>
      </c>
      <c r="X472" s="287">
        <f>+MEX!AU510</f>
        <v>0</v>
      </c>
      <c r="Y472" s="287">
        <f>+MEX!AV510</f>
        <v>0</v>
      </c>
      <c r="Z472" s="287">
        <f>+MEX!AW510</f>
        <v>0</v>
      </c>
      <c r="AA472" s="287">
        <f>+MEX!AX510</f>
        <v>0</v>
      </c>
      <c r="AB472" s="287">
        <f>+MEX!AY510</f>
        <v>0</v>
      </c>
      <c r="AC472" s="287">
        <f>+MEX!AZ510</f>
        <v>0</v>
      </c>
      <c r="AD472" s="287">
        <f>+MEX!BA510</f>
        <v>0</v>
      </c>
    </row>
    <row r="473" spans="2:30" ht="24.75" hidden="1">
      <c r="B473" s="247" t="e">
        <f>+CONCATENATE(#REF!,C473,D473,E473,F473,G473,H473,I473)</f>
        <v>#REF!</v>
      </c>
      <c r="C473" s="305">
        <v>3</v>
      </c>
      <c r="D473" s="305">
        <v>6</v>
      </c>
      <c r="E473" s="305">
        <v>5000</v>
      </c>
      <c r="F473" s="305">
        <v>5300</v>
      </c>
      <c r="G473" s="305">
        <v>531</v>
      </c>
      <c r="H473" s="306">
        <v>60</v>
      </c>
      <c r="I473" s="306"/>
      <c r="J473" s="286" t="s">
        <v>407</v>
      </c>
      <c r="K473" s="287">
        <f>+MEX!N511</f>
        <v>0</v>
      </c>
      <c r="L473" s="287">
        <f>+MEX!O511</f>
        <v>0</v>
      </c>
      <c r="M473" s="287">
        <f>+MEX!P511</f>
        <v>0</v>
      </c>
      <c r="N473" s="288" t="str">
        <f>+MEX!Q511</f>
        <v>Pieza</v>
      </c>
      <c r="O473" s="289">
        <f>+MEX!R511</f>
        <v>0</v>
      </c>
      <c r="P473" s="289">
        <f>+MEX!S511</f>
        <v>0</v>
      </c>
      <c r="Q473" s="287">
        <f>+MEX!AD511</f>
        <v>0</v>
      </c>
      <c r="R473" s="287">
        <f>+MEX!AG511</f>
        <v>0</v>
      </c>
      <c r="S473" s="287">
        <f>+MEX!AJ511</f>
        <v>0</v>
      </c>
      <c r="T473" s="287">
        <f>+MEX!AM511</f>
        <v>0</v>
      </c>
      <c r="U473" s="287">
        <f>+MEX!AP511</f>
        <v>0</v>
      </c>
      <c r="V473" s="287">
        <f>+MEX!AS511</f>
        <v>0</v>
      </c>
      <c r="W473" s="287">
        <f>+MEX!AT511</f>
        <v>0</v>
      </c>
      <c r="X473" s="287">
        <f>+MEX!AU511</f>
        <v>0</v>
      </c>
      <c r="Y473" s="287">
        <f>+MEX!AV511</f>
        <v>0</v>
      </c>
      <c r="Z473" s="287">
        <f>+MEX!AW511</f>
        <v>0</v>
      </c>
      <c r="AA473" s="287">
        <f>+MEX!AX511</f>
        <v>0</v>
      </c>
      <c r="AB473" s="287">
        <f>+MEX!AY511</f>
        <v>0</v>
      </c>
      <c r="AC473" s="287">
        <f>+MEX!AZ511</f>
        <v>0</v>
      </c>
      <c r="AD473" s="287">
        <f>+MEX!BA511</f>
        <v>0</v>
      </c>
    </row>
    <row r="474" spans="2:30" ht="46.5" hidden="1">
      <c r="B474" s="247" t="e">
        <f>+CONCATENATE(#REF!,C474,D474,E474,F474,G474,H474,I474)</f>
        <v>#REF!</v>
      </c>
      <c r="C474" s="305">
        <v>3</v>
      </c>
      <c r="D474" s="305">
        <v>6</v>
      </c>
      <c r="E474" s="305">
        <v>5000</v>
      </c>
      <c r="F474" s="305">
        <v>5300</v>
      </c>
      <c r="G474" s="305">
        <v>531</v>
      </c>
      <c r="H474" s="306">
        <v>61</v>
      </c>
      <c r="I474" s="306"/>
      <c r="J474" s="286" t="s">
        <v>408</v>
      </c>
      <c r="K474" s="287">
        <f>+MEX!N512</f>
        <v>0</v>
      </c>
      <c r="L474" s="287">
        <f>+MEX!O512</f>
        <v>0</v>
      </c>
      <c r="M474" s="287">
        <f>+MEX!P512</f>
        <v>0</v>
      </c>
      <c r="N474" s="288" t="str">
        <f>+MEX!Q512</f>
        <v>Pieza</v>
      </c>
      <c r="O474" s="289">
        <f>+MEX!R512</f>
        <v>0</v>
      </c>
      <c r="P474" s="289">
        <f>+MEX!S512</f>
        <v>0</v>
      </c>
      <c r="Q474" s="287">
        <f>+MEX!AD512</f>
        <v>0</v>
      </c>
      <c r="R474" s="287">
        <f>+MEX!AG512</f>
        <v>0</v>
      </c>
      <c r="S474" s="287">
        <f>+MEX!AJ512</f>
        <v>0</v>
      </c>
      <c r="T474" s="287">
        <f>+MEX!AM512</f>
        <v>0</v>
      </c>
      <c r="U474" s="287">
        <f>+MEX!AP512</f>
        <v>0</v>
      </c>
      <c r="V474" s="287">
        <f>+MEX!AS512</f>
        <v>0</v>
      </c>
      <c r="W474" s="287">
        <f>+MEX!AT512</f>
        <v>0</v>
      </c>
      <c r="X474" s="287">
        <f>+MEX!AU512</f>
        <v>0</v>
      </c>
      <c r="Y474" s="287">
        <f>+MEX!AV512</f>
        <v>0</v>
      </c>
      <c r="Z474" s="287">
        <f>+MEX!AW512</f>
        <v>0</v>
      </c>
      <c r="AA474" s="287">
        <f>+MEX!AX512</f>
        <v>0</v>
      </c>
      <c r="AB474" s="287">
        <f>+MEX!AY512</f>
        <v>0</v>
      </c>
      <c r="AC474" s="287">
        <f>+MEX!AZ512</f>
        <v>0</v>
      </c>
      <c r="AD474" s="287">
        <f>+MEX!BA512</f>
        <v>0</v>
      </c>
    </row>
    <row r="475" spans="2:30" ht="24.75" hidden="1">
      <c r="B475" s="247" t="e">
        <f>+CONCATENATE(#REF!,C475,D475,E475,F475,G475,H475,I475)</f>
        <v>#REF!</v>
      </c>
      <c r="C475" s="305">
        <v>3</v>
      </c>
      <c r="D475" s="305">
        <v>6</v>
      </c>
      <c r="E475" s="305">
        <v>5000</v>
      </c>
      <c r="F475" s="305">
        <v>5300</v>
      </c>
      <c r="G475" s="305">
        <v>531</v>
      </c>
      <c r="H475" s="306">
        <v>62</v>
      </c>
      <c r="I475" s="306"/>
      <c r="J475" s="286" t="s">
        <v>409</v>
      </c>
      <c r="K475" s="287">
        <f>+MEX!N513</f>
        <v>0</v>
      </c>
      <c r="L475" s="287">
        <f>+MEX!O513</f>
        <v>0</v>
      </c>
      <c r="M475" s="287">
        <f>+MEX!P513</f>
        <v>0</v>
      </c>
      <c r="N475" s="288" t="str">
        <f>+MEX!Q513</f>
        <v>Pieza</v>
      </c>
      <c r="O475" s="289">
        <f>+MEX!R513</f>
        <v>0</v>
      </c>
      <c r="P475" s="289">
        <f>+MEX!S513</f>
        <v>0</v>
      </c>
      <c r="Q475" s="287">
        <f>+MEX!AD513</f>
        <v>0</v>
      </c>
      <c r="R475" s="287">
        <f>+MEX!AG513</f>
        <v>0</v>
      </c>
      <c r="S475" s="287">
        <f>+MEX!AJ513</f>
        <v>0</v>
      </c>
      <c r="T475" s="287">
        <f>+MEX!AM513</f>
        <v>0</v>
      </c>
      <c r="U475" s="287">
        <f>+MEX!AP513</f>
        <v>0</v>
      </c>
      <c r="V475" s="287">
        <f>+MEX!AS513</f>
        <v>0</v>
      </c>
      <c r="W475" s="287">
        <f>+MEX!AT513</f>
        <v>0</v>
      </c>
      <c r="X475" s="287">
        <f>+MEX!AU513</f>
        <v>0</v>
      </c>
      <c r="Y475" s="287">
        <f>+MEX!AV513</f>
        <v>0</v>
      </c>
      <c r="Z475" s="287">
        <f>+MEX!AW513</f>
        <v>0</v>
      </c>
      <c r="AA475" s="287">
        <f>+MEX!AX513</f>
        <v>0</v>
      </c>
      <c r="AB475" s="287">
        <f>+MEX!AY513</f>
        <v>0</v>
      </c>
      <c r="AC475" s="287">
        <f>+MEX!AZ513</f>
        <v>0</v>
      </c>
      <c r="AD475" s="287">
        <f>+MEX!BA513</f>
        <v>0</v>
      </c>
    </row>
    <row r="476" spans="2:30" ht="46.5" hidden="1">
      <c r="B476" s="247" t="e">
        <f>+CONCATENATE(#REF!,C476,D476,E476,F476,G476,H476,I476)</f>
        <v>#REF!</v>
      </c>
      <c r="C476" s="305">
        <v>3</v>
      </c>
      <c r="D476" s="305">
        <v>6</v>
      </c>
      <c r="E476" s="305">
        <v>5000</v>
      </c>
      <c r="F476" s="305">
        <v>5300</v>
      </c>
      <c r="G476" s="305">
        <v>531</v>
      </c>
      <c r="H476" s="306">
        <v>63</v>
      </c>
      <c r="I476" s="306"/>
      <c r="J476" s="286" t="s">
        <v>410</v>
      </c>
      <c r="K476" s="287">
        <f>+MEX!N514</f>
        <v>0</v>
      </c>
      <c r="L476" s="287">
        <f>+MEX!O514</f>
        <v>0</v>
      </c>
      <c r="M476" s="287">
        <f>+MEX!P514</f>
        <v>0</v>
      </c>
      <c r="N476" s="288" t="str">
        <f>+MEX!Q514</f>
        <v>Pieza</v>
      </c>
      <c r="O476" s="289">
        <f>+MEX!R514</f>
        <v>0</v>
      </c>
      <c r="P476" s="289">
        <f>+MEX!S514</f>
        <v>0</v>
      </c>
      <c r="Q476" s="287">
        <f>+MEX!AD514</f>
        <v>0</v>
      </c>
      <c r="R476" s="287">
        <f>+MEX!AG514</f>
        <v>0</v>
      </c>
      <c r="S476" s="287">
        <f>+MEX!AJ514</f>
        <v>0</v>
      </c>
      <c r="T476" s="287">
        <f>+MEX!AM514</f>
        <v>0</v>
      </c>
      <c r="U476" s="287">
        <f>+MEX!AP514</f>
        <v>0</v>
      </c>
      <c r="V476" s="287">
        <f>+MEX!AS514</f>
        <v>0</v>
      </c>
      <c r="W476" s="287">
        <f>+MEX!AT514</f>
        <v>0</v>
      </c>
      <c r="X476" s="287">
        <f>+MEX!AU514</f>
        <v>0</v>
      </c>
      <c r="Y476" s="287">
        <f>+MEX!AV514</f>
        <v>0</v>
      </c>
      <c r="Z476" s="287">
        <f>+MEX!AW514</f>
        <v>0</v>
      </c>
      <c r="AA476" s="287">
        <f>+MEX!AX514</f>
        <v>0</v>
      </c>
      <c r="AB476" s="287">
        <f>+MEX!AY514</f>
        <v>0</v>
      </c>
      <c r="AC476" s="287">
        <f>+MEX!AZ514</f>
        <v>0</v>
      </c>
      <c r="AD476" s="287">
        <f>+MEX!BA514</f>
        <v>0</v>
      </c>
    </row>
    <row r="477" spans="2:30" ht="24.75" hidden="1">
      <c r="B477" s="247" t="e">
        <f>+CONCATENATE(#REF!,C477,D477,E477,F477,G477,H477,I477)</f>
        <v>#REF!</v>
      </c>
      <c r="C477" s="305">
        <v>3</v>
      </c>
      <c r="D477" s="305">
        <v>6</v>
      </c>
      <c r="E477" s="305">
        <v>5000</v>
      </c>
      <c r="F477" s="305">
        <v>5300</v>
      </c>
      <c r="G477" s="305">
        <v>531</v>
      </c>
      <c r="H477" s="306">
        <v>64</v>
      </c>
      <c r="I477" s="306"/>
      <c r="J477" s="286" t="s">
        <v>411</v>
      </c>
      <c r="K477" s="287">
        <f>+MEX!N515</f>
        <v>0</v>
      </c>
      <c r="L477" s="287">
        <f>+MEX!O515</f>
        <v>0</v>
      </c>
      <c r="M477" s="287">
        <f>+MEX!P515</f>
        <v>0</v>
      </c>
      <c r="N477" s="288" t="str">
        <f>+MEX!Q515</f>
        <v>Pieza</v>
      </c>
      <c r="O477" s="289">
        <f>+MEX!R515</f>
        <v>0</v>
      </c>
      <c r="P477" s="289">
        <f>+MEX!S515</f>
        <v>0</v>
      </c>
      <c r="Q477" s="287">
        <f>+MEX!AD515</f>
        <v>0</v>
      </c>
      <c r="R477" s="287">
        <f>+MEX!AG515</f>
        <v>0</v>
      </c>
      <c r="S477" s="287">
        <f>+MEX!AJ515</f>
        <v>0</v>
      </c>
      <c r="T477" s="287">
        <f>+MEX!AM515</f>
        <v>0</v>
      </c>
      <c r="U477" s="287">
        <f>+MEX!AP515</f>
        <v>0</v>
      </c>
      <c r="V477" s="287">
        <f>+MEX!AS515</f>
        <v>0</v>
      </c>
      <c r="W477" s="287">
        <f>+MEX!AT515</f>
        <v>0</v>
      </c>
      <c r="X477" s="287">
        <f>+MEX!AU515</f>
        <v>0</v>
      </c>
      <c r="Y477" s="287">
        <f>+MEX!AV515</f>
        <v>0</v>
      </c>
      <c r="Z477" s="287">
        <f>+MEX!AW515</f>
        <v>0</v>
      </c>
      <c r="AA477" s="287">
        <f>+MEX!AX515</f>
        <v>0</v>
      </c>
      <c r="AB477" s="287">
        <f>+MEX!AY515</f>
        <v>0</v>
      </c>
      <c r="AC477" s="287">
        <f>+MEX!AZ515</f>
        <v>0</v>
      </c>
      <c r="AD477" s="287">
        <f>+MEX!BA515</f>
        <v>0</v>
      </c>
    </row>
    <row r="478" spans="2:30" ht="46.5" hidden="1">
      <c r="B478" s="247" t="e">
        <f>+CONCATENATE(#REF!,C478,D478,E478,F478,G478,H478,I478)</f>
        <v>#REF!</v>
      </c>
      <c r="C478" s="305">
        <v>3</v>
      </c>
      <c r="D478" s="305">
        <v>6</v>
      </c>
      <c r="E478" s="305">
        <v>5000</v>
      </c>
      <c r="F478" s="305">
        <v>5300</v>
      </c>
      <c r="G478" s="305">
        <v>531</v>
      </c>
      <c r="H478" s="306">
        <v>65</v>
      </c>
      <c r="I478" s="306"/>
      <c r="J478" s="286" t="s">
        <v>412</v>
      </c>
      <c r="K478" s="287">
        <f>+MEX!N516</f>
        <v>0</v>
      </c>
      <c r="L478" s="287">
        <f>+MEX!O516</f>
        <v>0</v>
      </c>
      <c r="M478" s="287">
        <f>+MEX!P516</f>
        <v>0</v>
      </c>
      <c r="N478" s="288" t="str">
        <f>+MEX!Q516</f>
        <v>Pieza</v>
      </c>
      <c r="O478" s="289">
        <f>+MEX!R516</f>
        <v>0</v>
      </c>
      <c r="P478" s="289">
        <f>+MEX!S516</f>
        <v>0</v>
      </c>
      <c r="Q478" s="287">
        <f>+MEX!AD516</f>
        <v>0</v>
      </c>
      <c r="R478" s="287">
        <f>+MEX!AG516</f>
        <v>0</v>
      </c>
      <c r="S478" s="287">
        <f>+MEX!AJ516</f>
        <v>0</v>
      </c>
      <c r="T478" s="287">
        <f>+MEX!AM516</f>
        <v>0</v>
      </c>
      <c r="U478" s="287">
        <f>+MEX!AP516</f>
        <v>0</v>
      </c>
      <c r="V478" s="287">
        <f>+MEX!AS516</f>
        <v>0</v>
      </c>
      <c r="W478" s="287">
        <f>+MEX!AT516</f>
        <v>0</v>
      </c>
      <c r="X478" s="287">
        <f>+MEX!AU516</f>
        <v>0</v>
      </c>
      <c r="Y478" s="287">
        <f>+MEX!AV516</f>
        <v>0</v>
      </c>
      <c r="Z478" s="287">
        <f>+MEX!AW516</f>
        <v>0</v>
      </c>
      <c r="AA478" s="287">
        <f>+MEX!AX516</f>
        <v>0</v>
      </c>
      <c r="AB478" s="287">
        <f>+MEX!AY516</f>
        <v>0</v>
      </c>
      <c r="AC478" s="287">
        <f>+MEX!AZ516</f>
        <v>0</v>
      </c>
      <c r="AD478" s="287">
        <f>+MEX!BA516</f>
        <v>0</v>
      </c>
    </row>
    <row r="479" spans="2:30" ht="46.5" hidden="1">
      <c r="B479" s="247" t="e">
        <f>+CONCATENATE(#REF!,C479,D479,E479,F479,G479,H479,I479)</f>
        <v>#REF!</v>
      </c>
      <c r="C479" s="305">
        <v>3</v>
      </c>
      <c r="D479" s="305">
        <v>6</v>
      </c>
      <c r="E479" s="305">
        <v>5000</v>
      </c>
      <c r="F479" s="305">
        <v>5300</v>
      </c>
      <c r="G479" s="305">
        <v>531</v>
      </c>
      <c r="H479" s="306">
        <v>66</v>
      </c>
      <c r="I479" s="306"/>
      <c r="J479" s="286" t="s">
        <v>413</v>
      </c>
      <c r="K479" s="287">
        <f>+MEX!N517</f>
        <v>0</v>
      </c>
      <c r="L479" s="287">
        <f>+MEX!O517</f>
        <v>0</v>
      </c>
      <c r="M479" s="287">
        <f>+MEX!P517</f>
        <v>0</v>
      </c>
      <c r="N479" s="288" t="str">
        <f>+MEX!Q517</f>
        <v>Pieza</v>
      </c>
      <c r="O479" s="289">
        <f>+MEX!R517</f>
        <v>0</v>
      </c>
      <c r="P479" s="289">
        <f>+MEX!S517</f>
        <v>0</v>
      </c>
      <c r="Q479" s="287">
        <f>+MEX!AD517</f>
        <v>0</v>
      </c>
      <c r="R479" s="287">
        <f>+MEX!AG517</f>
        <v>0</v>
      </c>
      <c r="S479" s="287">
        <f>+MEX!AJ517</f>
        <v>0</v>
      </c>
      <c r="T479" s="287">
        <f>+MEX!AM517</f>
        <v>0</v>
      </c>
      <c r="U479" s="287">
        <f>+MEX!AP517</f>
        <v>0</v>
      </c>
      <c r="V479" s="287">
        <f>+MEX!AS517</f>
        <v>0</v>
      </c>
      <c r="W479" s="287">
        <f>+MEX!AT517</f>
        <v>0</v>
      </c>
      <c r="X479" s="287">
        <f>+MEX!AU517</f>
        <v>0</v>
      </c>
      <c r="Y479" s="287">
        <f>+MEX!AV517</f>
        <v>0</v>
      </c>
      <c r="Z479" s="287">
        <f>+MEX!AW517</f>
        <v>0</v>
      </c>
      <c r="AA479" s="287">
        <f>+MEX!AX517</f>
        <v>0</v>
      </c>
      <c r="AB479" s="287">
        <f>+MEX!AY517</f>
        <v>0</v>
      </c>
      <c r="AC479" s="287">
        <f>+MEX!AZ517</f>
        <v>0</v>
      </c>
      <c r="AD479" s="287">
        <f>+MEX!BA517</f>
        <v>0</v>
      </c>
    </row>
    <row r="480" spans="2:30" ht="24.75" hidden="1">
      <c r="B480" s="247" t="e">
        <f>+CONCATENATE(#REF!,C480,D480,E480,F480,G480,H480,I480)</f>
        <v>#REF!</v>
      </c>
      <c r="C480" s="305">
        <v>3</v>
      </c>
      <c r="D480" s="305">
        <v>6</v>
      </c>
      <c r="E480" s="305">
        <v>5000</v>
      </c>
      <c r="F480" s="305">
        <v>5300</v>
      </c>
      <c r="G480" s="305">
        <v>531</v>
      </c>
      <c r="H480" s="306">
        <v>67</v>
      </c>
      <c r="I480" s="306"/>
      <c r="J480" s="286" t="s">
        <v>414</v>
      </c>
      <c r="K480" s="287">
        <f>+MEX!N518</f>
        <v>0</v>
      </c>
      <c r="L480" s="287">
        <f>+MEX!O518</f>
        <v>0</v>
      </c>
      <c r="M480" s="287">
        <f>+MEX!P518</f>
        <v>0</v>
      </c>
      <c r="N480" s="288" t="str">
        <f>+MEX!Q518</f>
        <v>Pieza</v>
      </c>
      <c r="O480" s="289">
        <f>+MEX!R518</f>
        <v>0</v>
      </c>
      <c r="P480" s="289">
        <f>+MEX!S518</f>
        <v>0</v>
      </c>
      <c r="Q480" s="287">
        <f>+MEX!AD518</f>
        <v>0</v>
      </c>
      <c r="R480" s="287">
        <f>+MEX!AG518</f>
        <v>0</v>
      </c>
      <c r="S480" s="287">
        <f>+MEX!AJ518</f>
        <v>0</v>
      </c>
      <c r="T480" s="287">
        <f>+MEX!AM518</f>
        <v>0</v>
      </c>
      <c r="U480" s="287">
        <f>+MEX!AP518</f>
        <v>0</v>
      </c>
      <c r="V480" s="287">
        <f>+MEX!AS518</f>
        <v>0</v>
      </c>
      <c r="W480" s="287">
        <f>+MEX!AT518</f>
        <v>0</v>
      </c>
      <c r="X480" s="287">
        <f>+MEX!AU518</f>
        <v>0</v>
      </c>
      <c r="Y480" s="287">
        <f>+MEX!AV518</f>
        <v>0</v>
      </c>
      <c r="Z480" s="287">
        <f>+MEX!AW518</f>
        <v>0</v>
      </c>
      <c r="AA480" s="287">
        <f>+MEX!AX518</f>
        <v>0</v>
      </c>
      <c r="AB480" s="287">
        <f>+MEX!AY518</f>
        <v>0</v>
      </c>
      <c r="AC480" s="287">
        <f>+MEX!AZ518</f>
        <v>0</v>
      </c>
      <c r="AD480" s="287">
        <f>+MEX!BA518</f>
        <v>0</v>
      </c>
    </row>
    <row r="481" spans="2:30" ht="46.5" hidden="1">
      <c r="B481" s="247" t="e">
        <f>+CONCATENATE(#REF!,C481,D481,E481,F481,G481,H481,I481)</f>
        <v>#REF!</v>
      </c>
      <c r="C481" s="305">
        <v>3</v>
      </c>
      <c r="D481" s="305">
        <v>6</v>
      </c>
      <c r="E481" s="305">
        <v>5000</v>
      </c>
      <c r="F481" s="305">
        <v>5300</v>
      </c>
      <c r="G481" s="305">
        <v>531</v>
      </c>
      <c r="H481" s="306">
        <v>68</v>
      </c>
      <c r="I481" s="306"/>
      <c r="J481" s="286" t="s">
        <v>415</v>
      </c>
      <c r="K481" s="287">
        <f>+MEX!N519</f>
        <v>0</v>
      </c>
      <c r="L481" s="287">
        <f>+MEX!O519</f>
        <v>0</v>
      </c>
      <c r="M481" s="287">
        <f>+MEX!P519</f>
        <v>0</v>
      </c>
      <c r="N481" s="288" t="str">
        <f>+MEX!Q519</f>
        <v>Pieza</v>
      </c>
      <c r="O481" s="289">
        <f>+MEX!R519</f>
        <v>0</v>
      </c>
      <c r="P481" s="289">
        <f>+MEX!S519</f>
        <v>0</v>
      </c>
      <c r="Q481" s="287">
        <f>+MEX!AD519</f>
        <v>0</v>
      </c>
      <c r="R481" s="287">
        <f>+MEX!AG519</f>
        <v>0</v>
      </c>
      <c r="S481" s="287">
        <f>+MEX!AJ519</f>
        <v>0</v>
      </c>
      <c r="T481" s="287">
        <f>+MEX!AM519</f>
        <v>0</v>
      </c>
      <c r="U481" s="287">
        <f>+MEX!AP519</f>
        <v>0</v>
      </c>
      <c r="V481" s="287">
        <f>+MEX!AS519</f>
        <v>0</v>
      </c>
      <c r="W481" s="287">
        <f>+MEX!AT519</f>
        <v>0</v>
      </c>
      <c r="X481" s="287">
        <f>+MEX!AU519</f>
        <v>0</v>
      </c>
      <c r="Y481" s="287">
        <f>+MEX!AV519</f>
        <v>0</v>
      </c>
      <c r="Z481" s="287">
        <f>+MEX!AW519</f>
        <v>0</v>
      </c>
      <c r="AA481" s="287">
        <f>+MEX!AX519</f>
        <v>0</v>
      </c>
      <c r="AB481" s="287">
        <f>+MEX!AY519</f>
        <v>0</v>
      </c>
      <c r="AC481" s="287">
        <f>+MEX!AZ519</f>
        <v>0</v>
      </c>
      <c r="AD481" s="287">
        <f>+MEX!BA519</f>
        <v>0</v>
      </c>
    </row>
    <row r="482" spans="2:30" ht="69.75" hidden="1">
      <c r="B482" s="247" t="e">
        <f>+CONCATENATE(#REF!,C482,D482,E482,F482,G482,H482,I482)</f>
        <v>#REF!</v>
      </c>
      <c r="C482" s="305">
        <v>3</v>
      </c>
      <c r="D482" s="305">
        <v>6</v>
      </c>
      <c r="E482" s="305">
        <v>5000</v>
      </c>
      <c r="F482" s="305">
        <v>5300</v>
      </c>
      <c r="G482" s="305">
        <v>531</v>
      </c>
      <c r="H482" s="306">
        <v>69</v>
      </c>
      <c r="I482" s="306"/>
      <c r="J482" s="286" t="s">
        <v>416</v>
      </c>
      <c r="K482" s="287">
        <f>+MEX!N520</f>
        <v>0</v>
      </c>
      <c r="L482" s="287">
        <f>+MEX!O520</f>
        <v>0</v>
      </c>
      <c r="M482" s="287">
        <f>+MEX!P520</f>
        <v>0</v>
      </c>
      <c r="N482" s="288" t="str">
        <f>+MEX!Q520</f>
        <v>Pieza</v>
      </c>
      <c r="O482" s="289">
        <f>+MEX!R520</f>
        <v>0</v>
      </c>
      <c r="P482" s="289">
        <f>+MEX!S520</f>
        <v>0</v>
      </c>
      <c r="Q482" s="287">
        <f>+MEX!AD520</f>
        <v>0</v>
      </c>
      <c r="R482" s="287">
        <f>+MEX!AG520</f>
        <v>0</v>
      </c>
      <c r="S482" s="287">
        <f>+MEX!AJ520</f>
        <v>0</v>
      </c>
      <c r="T482" s="287">
        <f>+MEX!AM520</f>
        <v>0</v>
      </c>
      <c r="U482" s="287">
        <f>+MEX!AP520</f>
        <v>0</v>
      </c>
      <c r="V482" s="287">
        <f>+MEX!AS520</f>
        <v>0</v>
      </c>
      <c r="W482" s="287">
        <f>+MEX!AT520</f>
        <v>0</v>
      </c>
      <c r="X482" s="287">
        <f>+MEX!AU520</f>
        <v>0</v>
      </c>
      <c r="Y482" s="287">
        <f>+MEX!AV520</f>
        <v>0</v>
      </c>
      <c r="Z482" s="287">
        <f>+MEX!AW520</f>
        <v>0</v>
      </c>
      <c r="AA482" s="287">
        <f>+MEX!AX520</f>
        <v>0</v>
      </c>
      <c r="AB482" s="287">
        <f>+MEX!AY520</f>
        <v>0</v>
      </c>
      <c r="AC482" s="287">
        <f>+MEX!AZ520</f>
        <v>0</v>
      </c>
      <c r="AD482" s="287">
        <f>+MEX!BA520</f>
        <v>0</v>
      </c>
    </row>
    <row r="483" spans="2:30" ht="24.75" hidden="1">
      <c r="B483" s="247" t="e">
        <f>+CONCATENATE(#REF!,C483,D483,E483,F483,G483,H483,I483)</f>
        <v>#REF!</v>
      </c>
      <c r="C483" s="305">
        <v>3</v>
      </c>
      <c r="D483" s="305">
        <v>6</v>
      </c>
      <c r="E483" s="305">
        <v>5000</v>
      </c>
      <c r="F483" s="305">
        <v>5300</v>
      </c>
      <c r="G483" s="305">
        <v>531</v>
      </c>
      <c r="H483" s="306">
        <v>70</v>
      </c>
      <c r="I483" s="306"/>
      <c r="J483" s="286" t="s">
        <v>417</v>
      </c>
      <c r="K483" s="287">
        <f>+MEX!N521</f>
        <v>0</v>
      </c>
      <c r="L483" s="287">
        <f>+MEX!O521</f>
        <v>0</v>
      </c>
      <c r="M483" s="287">
        <f>+MEX!P521</f>
        <v>0</v>
      </c>
      <c r="N483" s="288" t="str">
        <f>+MEX!Q521</f>
        <v>Pieza</v>
      </c>
      <c r="O483" s="289">
        <f>+MEX!R521</f>
        <v>0</v>
      </c>
      <c r="P483" s="289">
        <f>+MEX!S521</f>
        <v>0</v>
      </c>
      <c r="Q483" s="287">
        <f>+MEX!AD521</f>
        <v>0</v>
      </c>
      <c r="R483" s="287">
        <f>+MEX!AG521</f>
        <v>0</v>
      </c>
      <c r="S483" s="287">
        <f>+MEX!AJ521</f>
        <v>0</v>
      </c>
      <c r="T483" s="287">
        <f>+MEX!AM521</f>
        <v>0</v>
      </c>
      <c r="U483" s="287">
        <f>+MEX!AP521</f>
        <v>0</v>
      </c>
      <c r="V483" s="287">
        <f>+MEX!AS521</f>
        <v>0</v>
      </c>
      <c r="W483" s="287">
        <f>+MEX!AT521</f>
        <v>0</v>
      </c>
      <c r="X483" s="287">
        <f>+MEX!AU521</f>
        <v>0</v>
      </c>
      <c r="Y483" s="287">
        <f>+MEX!AV521</f>
        <v>0</v>
      </c>
      <c r="Z483" s="287">
        <f>+MEX!AW521</f>
        <v>0</v>
      </c>
      <c r="AA483" s="287">
        <f>+MEX!AX521</f>
        <v>0</v>
      </c>
      <c r="AB483" s="287">
        <f>+MEX!AY521</f>
        <v>0</v>
      </c>
      <c r="AC483" s="287">
        <f>+MEX!AZ521</f>
        <v>0</v>
      </c>
      <c r="AD483" s="287">
        <f>+MEX!BA521</f>
        <v>0</v>
      </c>
    </row>
    <row r="484" spans="2:30" ht="24.75" hidden="1">
      <c r="B484" s="247" t="e">
        <f>+CONCATENATE(#REF!,C484,D484,E484,F484,G484,H484,I484)</f>
        <v>#REF!</v>
      </c>
      <c r="C484" s="305">
        <v>3</v>
      </c>
      <c r="D484" s="305">
        <v>6</v>
      </c>
      <c r="E484" s="305">
        <v>5000</v>
      </c>
      <c r="F484" s="305">
        <v>5300</v>
      </c>
      <c r="G484" s="305">
        <v>531</v>
      </c>
      <c r="H484" s="306">
        <v>71</v>
      </c>
      <c r="I484" s="306"/>
      <c r="J484" s="286" t="s">
        <v>418</v>
      </c>
      <c r="K484" s="287">
        <f>+MEX!N522</f>
        <v>0</v>
      </c>
      <c r="L484" s="287">
        <f>+MEX!O522</f>
        <v>0</v>
      </c>
      <c r="M484" s="287">
        <f>+MEX!P522</f>
        <v>0</v>
      </c>
      <c r="N484" s="288" t="str">
        <f>+MEX!Q522</f>
        <v>Pieza</v>
      </c>
      <c r="O484" s="289">
        <f>+MEX!R522</f>
        <v>0</v>
      </c>
      <c r="P484" s="289">
        <f>+MEX!S522</f>
        <v>0</v>
      </c>
      <c r="Q484" s="287">
        <f>+MEX!AD522</f>
        <v>0</v>
      </c>
      <c r="R484" s="287">
        <f>+MEX!AG522</f>
        <v>0</v>
      </c>
      <c r="S484" s="287">
        <f>+MEX!AJ522</f>
        <v>0</v>
      </c>
      <c r="T484" s="287">
        <f>+MEX!AM522</f>
        <v>0</v>
      </c>
      <c r="U484" s="287">
        <f>+MEX!AP522</f>
        <v>0</v>
      </c>
      <c r="V484" s="287">
        <f>+MEX!AS522</f>
        <v>0</v>
      </c>
      <c r="W484" s="287">
        <f>+MEX!AT522</f>
        <v>0</v>
      </c>
      <c r="X484" s="287">
        <f>+MEX!AU522</f>
        <v>0</v>
      </c>
      <c r="Y484" s="287">
        <f>+MEX!AV522</f>
        <v>0</v>
      </c>
      <c r="Z484" s="287">
        <f>+MEX!AW522</f>
        <v>0</v>
      </c>
      <c r="AA484" s="287">
        <f>+MEX!AX522</f>
        <v>0</v>
      </c>
      <c r="AB484" s="287">
        <f>+MEX!AY522</f>
        <v>0</v>
      </c>
      <c r="AC484" s="287">
        <f>+MEX!AZ522</f>
        <v>0</v>
      </c>
      <c r="AD484" s="287">
        <f>+MEX!BA522</f>
        <v>0</v>
      </c>
    </row>
    <row r="485" spans="2:30" ht="24.75" hidden="1">
      <c r="B485" s="247" t="e">
        <f>+CONCATENATE(#REF!,C485,D485,E485,F485,G485,H485,I485)</f>
        <v>#REF!</v>
      </c>
      <c r="C485" s="305">
        <v>3</v>
      </c>
      <c r="D485" s="305">
        <v>6</v>
      </c>
      <c r="E485" s="305">
        <v>5000</v>
      </c>
      <c r="F485" s="305">
        <v>5300</v>
      </c>
      <c r="G485" s="305">
        <v>531</v>
      </c>
      <c r="H485" s="306">
        <v>72</v>
      </c>
      <c r="I485" s="306"/>
      <c r="J485" s="286" t="s">
        <v>419</v>
      </c>
      <c r="K485" s="287">
        <f>+MEX!N523</f>
        <v>0</v>
      </c>
      <c r="L485" s="287">
        <f>+MEX!O523</f>
        <v>0</v>
      </c>
      <c r="M485" s="287">
        <f>+MEX!P523</f>
        <v>0</v>
      </c>
      <c r="N485" s="288" t="str">
        <f>+MEX!Q523</f>
        <v>Pieza</v>
      </c>
      <c r="O485" s="289">
        <f>+MEX!R523</f>
        <v>0</v>
      </c>
      <c r="P485" s="289">
        <f>+MEX!S523</f>
        <v>0</v>
      </c>
      <c r="Q485" s="287">
        <f>+MEX!AD523</f>
        <v>0</v>
      </c>
      <c r="R485" s="287">
        <f>+MEX!AG523</f>
        <v>0</v>
      </c>
      <c r="S485" s="287">
        <f>+MEX!AJ523</f>
        <v>0</v>
      </c>
      <c r="T485" s="287">
        <f>+MEX!AM523</f>
        <v>0</v>
      </c>
      <c r="U485" s="287">
        <f>+MEX!AP523</f>
        <v>0</v>
      </c>
      <c r="V485" s="287">
        <f>+MEX!AS523</f>
        <v>0</v>
      </c>
      <c r="W485" s="287">
        <f>+MEX!AT523</f>
        <v>0</v>
      </c>
      <c r="X485" s="287">
        <f>+MEX!AU523</f>
        <v>0</v>
      </c>
      <c r="Y485" s="287">
        <f>+MEX!AV523</f>
        <v>0</v>
      </c>
      <c r="Z485" s="287">
        <f>+MEX!AW523</f>
        <v>0</v>
      </c>
      <c r="AA485" s="287">
        <f>+MEX!AX523</f>
        <v>0</v>
      </c>
      <c r="AB485" s="287">
        <f>+MEX!AY523</f>
        <v>0</v>
      </c>
      <c r="AC485" s="287">
        <f>+MEX!AZ523</f>
        <v>0</v>
      </c>
      <c r="AD485" s="287">
        <f>+MEX!BA523</f>
        <v>0</v>
      </c>
    </row>
    <row r="486" spans="2:30" ht="24.75" hidden="1">
      <c r="B486" s="247" t="e">
        <f>+CONCATENATE(#REF!,C486,D486,E486,F486,G486,H486,I486)</f>
        <v>#REF!</v>
      </c>
      <c r="C486" s="305">
        <v>3</v>
      </c>
      <c r="D486" s="305">
        <v>6</v>
      </c>
      <c r="E486" s="305">
        <v>5000</v>
      </c>
      <c r="F486" s="305">
        <v>5300</v>
      </c>
      <c r="G486" s="305">
        <v>531</v>
      </c>
      <c r="H486" s="306">
        <v>73</v>
      </c>
      <c r="I486" s="306"/>
      <c r="J486" s="286" t="s">
        <v>420</v>
      </c>
      <c r="K486" s="287">
        <f>+MEX!N524</f>
        <v>0</v>
      </c>
      <c r="L486" s="287">
        <f>+MEX!O524</f>
        <v>0</v>
      </c>
      <c r="M486" s="287">
        <f>+MEX!P524</f>
        <v>0</v>
      </c>
      <c r="N486" s="288" t="str">
        <f>+MEX!Q524</f>
        <v>Pieza</v>
      </c>
      <c r="O486" s="289">
        <f>+MEX!R524</f>
        <v>0</v>
      </c>
      <c r="P486" s="289">
        <f>+MEX!S524</f>
        <v>0</v>
      </c>
      <c r="Q486" s="287">
        <f>+MEX!AD524</f>
        <v>0</v>
      </c>
      <c r="R486" s="287">
        <f>+MEX!AG524</f>
        <v>0</v>
      </c>
      <c r="S486" s="287">
        <f>+MEX!AJ524</f>
        <v>0</v>
      </c>
      <c r="T486" s="287">
        <f>+MEX!AM524</f>
        <v>0</v>
      </c>
      <c r="U486" s="287">
        <f>+MEX!AP524</f>
        <v>0</v>
      </c>
      <c r="V486" s="287">
        <f>+MEX!AS524</f>
        <v>0</v>
      </c>
      <c r="W486" s="287">
        <f>+MEX!AT524</f>
        <v>0</v>
      </c>
      <c r="X486" s="287">
        <f>+MEX!AU524</f>
        <v>0</v>
      </c>
      <c r="Y486" s="287">
        <f>+MEX!AV524</f>
        <v>0</v>
      </c>
      <c r="Z486" s="287">
        <f>+MEX!AW524</f>
        <v>0</v>
      </c>
      <c r="AA486" s="287">
        <f>+MEX!AX524</f>
        <v>0</v>
      </c>
      <c r="AB486" s="287">
        <f>+MEX!AY524</f>
        <v>0</v>
      </c>
      <c r="AC486" s="287">
        <f>+MEX!AZ524</f>
        <v>0</v>
      </c>
      <c r="AD486" s="287">
        <f>+MEX!BA524</f>
        <v>0</v>
      </c>
    </row>
    <row r="487" spans="2:30" ht="46.5" hidden="1">
      <c r="B487" s="247" t="e">
        <f>+CONCATENATE(#REF!,C487,D487,E487,F487,G487,H487,I487)</f>
        <v>#REF!</v>
      </c>
      <c r="C487" s="305">
        <v>3</v>
      </c>
      <c r="D487" s="305">
        <v>6</v>
      </c>
      <c r="E487" s="305">
        <v>5000</v>
      </c>
      <c r="F487" s="305">
        <v>5300</v>
      </c>
      <c r="G487" s="305">
        <v>531</v>
      </c>
      <c r="H487" s="306">
        <v>74</v>
      </c>
      <c r="I487" s="306"/>
      <c r="J487" s="286" t="s">
        <v>421</v>
      </c>
      <c r="K487" s="287">
        <f>+MEX!N525</f>
        <v>0</v>
      </c>
      <c r="L487" s="287">
        <f>+MEX!O525</f>
        <v>0</v>
      </c>
      <c r="M487" s="287">
        <f>+MEX!P525</f>
        <v>0</v>
      </c>
      <c r="N487" s="288" t="str">
        <f>+MEX!Q525</f>
        <v>Pieza</v>
      </c>
      <c r="O487" s="289">
        <f>+MEX!R525</f>
        <v>0</v>
      </c>
      <c r="P487" s="289">
        <f>+MEX!S525</f>
        <v>0</v>
      </c>
      <c r="Q487" s="287">
        <f>+MEX!AD525</f>
        <v>0</v>
      </c>
      <c r="R487" s="287">
        <f>+MEX!AG525</f>
        <v>0</v>
      </c>
      <c r="S487" s="287">
        <f>+MEX!AJ525</f>
        <v>0</v>
      </c>
      <c r="T487" s="287">
        <f>+MEX!AM525</f>
        <v>0</v>
      </c>
      <c r="U487" s="287">
        <f>+MEX!AP525</f>
        <v>0</v>
      </c>
      <c r="V487" s="287">
        <f>+MEX!AS525</f>
        <v>0</v>
      </c>
      <c r="W487" s="287">
        <f>+MEX!AT525</f>
        <v>0</v>
      </c>
      <c r="X487" s="287">
        <f>+MEX!AU525</f>
        <v>0</v>
      </c>
      <c r="Y487" s="287">
        <f>+MEX!AV525</f>
        <v>0</v>
      </c>
      <c r="Z487" s="287">
        <f>+MEX!AW525</f>
        <v>0</v>
      </c>
      <c r="AA487" s="287">
        <f>+MEX!AX525</f>
        <v>0</v>
      </c>
      <c r="AB487" s="287">
        <f>+MEX!AY525</f>
        <v>0</v>
      </c>
      <c r="AC487" s="287">
        <f>+MEX!AZ525</f>
        <v>0</v>
      </c>
      <c r="AD487" s="287">
        <f>+MEX!BA525</f>
        <v>0</v>
      </c>
    </row>
    <row r="488" spans="2:30" ht="24.75" hidden="1">
      <c r="B488" s="247" t="e">
        <f>+CONCATENATE(#REF!,C488,D488,E488,F488,G488,H488,I488)</f>
        <v>#REF!</v>
      </c>
      <c r="C488" s="305">
        <v>3</v>
      </c>
      <c r="D488" s="305">
        <v>6</v>
      </c>
      <c r="E488" s="305">
        <v>5000</v>
      </c>
      <c r="F488" s="305">
        <v>5300</v>
      </c>
      <c r="G488" s="305">
        <v>531</v>
      </c>
      <c r="H488" s="306">
        <v>75</v>
      </c>
      <c r="I488" s="306"/>
      <c r="J488" s="286" t="s">
        <v>422</v>
      </c>
      <c r="K488" s="287">
        <f>+MEX!N526</f>
        <v>0</v>
      </c>
      <c r="L488" s="287">
        <f>+MEX!O526</f>
        <v>0</v>
      </c>
      <c r="M488" s="287">
        <f>+MEX!P526</f>
        <v>0</v>
      </c>
      <c r="N488" s="288" t="str">
        <f>+MEX!Q526</f>
        <v>Pieza</v>
      </c>
      <c r="O488" s="289">
        <f>+MEX!R526</f>
        <v>0</v>
      </c>
      <c r="P488" s="289">
        <f>+MEX!S526</f>
        <v>0</v>
      </c>
      <c r="Q488" s="287">
        <f>+MEX!AD526</f>
        <v>0</v>
      </c>
      <c r="R488" s="287">
        <f>+MEX!AG526</f>
        <v>0</v>
      </c>
      <c r="S488" s="287">
        <f>+MEX!AJ526</f>
        <v>0</v>
      </c>
      <c r="T488" s="287">
        <f>+MEX!AM526</f>
        <v>0</v>
      </c>
      <c r="U488" s="287">
        <f>+MEX!AP526</f>
        <v>0</v>
      </c>
      <c r="V488" s="287">
        <f>+MEX!AS526</f>
        <v>0</v>
      </c>
      <c r="W488" s="287">
        <f>+MEX!AT526</f>
        <v>0</v>
      </c>
      <c r="X488" s="287">
        <f>+MEX!AU526</f>
        <v>0</v>
      </c>
      <c r="Y488" s="287">
        <f>+MEX!AV526</f>
        <v>0</v>
      </c>
      <c r="Z488" s="287">
        <f>+MEX!AW526</f>
        <v>0</v>
      </c>
      <c r="AA488" s="287">
        <f>+MEX!AX526</f>
        <v>0</v>
      </c>
      <c r="AB488" s="287">
        <f>+MEX!AY526</f>
        <v>0</v>
      </c>
      <c r="AC488" s="287">
        <f>+MEX!AZ526</f>
        <v>0</v>
      </c>
      <c r="AD488" s="287">
        <f>+MEX!BA526</f>
        <v>0</v>
      </c>
    </row>
    <row r="489" spans="2:30" ht="24.75" hidden="1">
      <c r="B489" s="247" t="e">
        <f>+CONCATENATE(#REF!,C489,D489,E489,F489,G489,H489,I489)</f>
        <v>#REF!</v>
      </c>
      <c r="C489" s="305">
        <v>3</v>
      </c>
      <c r="D489" s="305">
        <v>6</v>
      </c>
      <c r="E489" s="305">
        <v>5000</v>
      </c>
      <c r="F489" s="305">
        <v>5300</v>
      </c>
      <c r="G489" s="305">
        <v>531</v>
      </c>
      <c r="H489" s="306">
        <v>76</v>
      </c>
      <c r="I489" s="306"/>
      <c r="J489" s="286" t="s">
        <v>423</v>
      </c>
      <c r="K489" s="287">
        <f>+MEX!N527</f>
        <v>0</v>
      </c>
      <c r="L489" s="287">
        <f>+MEX!O527</f>
        <v>0</v>
      </c>
      <c r="M489" s="287">
        <f>+MEX!P527</f>
        <v>0</v>
      </c>
      <c r="N489" s="288" t="str">
        <f>+MEX!Q527</f>
        <v>Pieza</v>
      </c>
      <c r="O489" s="289">
        <f>+MEX!R527</f>
        <v>0</v>
      </c>
      <c r="P489" s="289">
        <f>+MEX!S527</f>
        <v>0</v>
      </c>
      <c r="Q489" s="287">
        <f>+MEX!AD527</f>
        <v>0</v>
      </c>
      <c r="R489" s="287">
        <f>+MEX!AG527</f>
        <v>0</v>
      </c>
      <c r="S489" s="287">
        <f>+MEX!AJ527</f>
        <v>0</v>
      </c>
      <c r="T489" s="287">
        <f>+MEX!AM527</f>
        <v>0</v>
      </c>
      <c r="U489" s="287">
        <f>+MEX!AP527</f>
        <v>0</v>
      </c>
      <c r="V489" s="287">
        <f>+MEX!AS527</f>
        <v>0</v>
      </c>
      <c r="W489" s="287">
        <f>+MEX!AT527</f>
        <v>0</v>
      </c>
      <c r="X489" s="287">
        <f>+MEX!AU527</f>
        <v>0</v>
      </c>
      <c r="Y489" s="287">
        <f>+MEX!AV527</f>
        <v>0</v>
      </c>
      <c r="Z489" s="287">
        <f>+MEX!AW527</f>
        <v>0</v>
      </c>
      <c r="AA489" s="287">
        <f>+MEX!AX527</f>
        <v>0</v>
      </c>
      <c r="AB489" s="287">
        <f>+MEX!AY527</f>
        <v>0</v>
      </c>
      <c r="AC489" s="287">
        <f>+MEX!AZ527</f>
        <v>0</v>
      </c>
      <c r="AD489" s="287">
        <f>+MEX!BA527</f>
        <v>0</v>
      </c>
    </row>
    <row r="490" spans="2:30" ht="24.75" hidden="1">
      <c r="B490" s="247" t="e">
        <f>+CONCATENATE(#REF!,C490,D490,E490,F490,G490,H490,I490)</f>
        <v>#REF!</v>
      </c>
      <c r="C490" s="305">
        <v>3</v>
      </c>
      <c r="D490" s="305">
        <v>6</v>
      </c>
      <c r="E490" s="305">
        <v>5000</v>
      </c>
      <c r="F490" s="305">
        <v>5300</v>
      </c>
      <c r="G490" s="305">
        <v>531</v>
      </c>
      <c r="H490" s="306">
        <v>77</v>
      </c>
      <c r="I490" s="306"/>
      <c r="J490" s="286" t="s">
        <v>424</v>
      </c>
      <c r="K490" s="287">
        <f>+MEX!N528</f>
        <v>0</v>
      </c>
      <c r="L490" s="287">
        <f>+MEX!O528</f>
        <v>0</v>
      </c>
      <c r="M490" s="287">
        <f>+MEX!P528</f>
        <v>0</v>
      </c>
      <c r="N490" s="288" t="str">
        <f>+MEX!Q528</f>
        <v>Pieza</v>
      </c>
      <c r="O490" s="289">
        <f>+MEX!R528</f>
        <v>0</v>
      </c>
      <c r="P490" s="289">
        <f>+MEX!S528</f>
        <v>0</v>
      </c>
      <c r="Q490" s="287">
        <f>+MEX!AD528</f>
        <v>0</v>
      </c>
      <c r="R490" s="287">
        <f>+MEX!AG528</f>
        <v>0</v>
      </c>
      <c r="S490" s="287">
        <f>+MEX!AJ528</f>
        <v>0</v>
      </c>
      <c r="T490" s="287">
        <f>+MEX!AM528</f>
        <v>0</v>
      </c>
      <c r="U490" s="287">
        <f>+MEX!AP528</f>
        <v>0</v>
      </c>
      <c r="V490" s="287">
        <f>+MEX!AS528</f>
        <v>0</v>
      </c>
      <c r="W490" s="287">
        <f>+MEX!AT528</f>
        <v>0</v>
      </c>
      <c r="X490" s="287">
        <f>+MEX!AU528</f>
        <v>0</v>
      </c>
      <c r="Y490" s="287">
        <f>+MEX!AV528</f>
        <v>0</v>
      </c>
      <c r="Z490" s="287">
        <f>+MEX!AW528</f>
        <v>0</v>
      </c>
      <c r="AA490" s="287">
        <f>+MEX!AX528</f>
        <v>0</v>
      </c>
      <c r="AB490" s="287">
        <f>+MEX!AY528</f>
        <v>0</v>
      </c>
      <c r="AC490" s="287">
        <f>+MEX!AZ528</f>
        <v>0</v>
      </c>
      <c r="AD490" s="287">
        <f>+MEX!BA528</f>
        <v>0</v>
      </c>
    </row>
    <row r="491" spans="2:30" ht="24.75" hidden="1">
      <c r="B491" s="247" t="e">
        <f>+CONCATENATE(#REF!,C491,D491,E491,F491,G491,H491,I491)</f>
        <v>#REF!</v>
      </c>
      <c r="C491" s="305">
        <v>3</v>
      </c>
      <c r="D491" s="305">
        <v>6</v>
      </c>
      <c r="E491" s="305">
        <v>5000</v>
      </c>
      <c r="F491" s="305">
        <v>5300</v>
      </c>
      <c r="G491" s="305">
        <v>531</v>
      </c>
      <c r="H491" s="306">
        <v>78</v>
      </c>
      <c r="I491" s="306"/>
      <c r="J491" s="286" t="s">
        <v>425</v>
      </c>
      <c r="K491" s="287">
        <f>+MEX!N529</f>
        <v>0</v>
      </c>
      <c r="L491" s="287">
        <f>+MEX!O529</f>
        <v>0</v>
      </c>
      <c r="M491" s="287">
        <f>+MEX!P529</f>
        <v>0</v>
      </c>
      <c r="N491" s="288" t="str">
        <f>+MEX!Q529</f>
        <v>Pieza</v>
      </c>
      <c r="O491" s="289">
        <f>+MEX!R529</f>
        <v>0</v>
      </c>
      <c r="P491" s="289">
        <f>+MEX!S529</f>
        <v>0</v>
      </c>
      <c r="Q491" s="287">
        <f>+MEX!AD529</f>
        <v>0</v>
      </c>
      <c r="R491" s="287">
        <f>+MEX!AG529</f>
        <v>0</v>
      </c>
      <c r="S491" s="287">
        <f>+MEX!AJ529</f>
        <v>0</v>
      </c>
      <c r="T491" s="287">
        <f>+MEX!AM529</f>
        <v>0</v>
      </c>
      <c r="U491" s="287">
        <f>+MEX!AP529</f>
        <v>0</v>
      </c>
      <c r="V491" s="287">
        <f>+MEX!AS529</f>
        <v>0</v>
      </c>
      <c r="W491" s="287">
        <f>+MEX!AT529</f>
        <v>0</v>
      </c>
      <c r="X491" s="287">
        <f>+MEX!AU529</f>
        <v>0</v>
      </c>
      <c r="Y491" s="287">
        <f>+MEX!AV529</f>
        <v>0</v>
      </c>
      <c r="Z491" s="287">
        <f>+MEX!AW529</f>
        <v>0</v>
      </c>
      <c r="AA491" s="287">
        <f>+MEX!AX529</f>
        <v>0</v>
      </c>
      <c r="AB491" s="287">
        <f>+MEX!AY529</f>
        <v>0</v>
      </c>
      <c r="AC491" s="287">
        <f>+MEX!AZ529</f>
        <v>0</v>
      </c>
      <c r="AD491" s="287">
        <f>+MEX!BA529</f>
        <v>0</v>
      </c>
    </row>
    <row r="492" spans="2:30" ht="24.75" hidden="1">
      <c r="B492" s="247" t="e">
        <f>+CONCATENATE(#REF!,C492,D492,E492,F492,G492,H492,I492)</f>
        <v>#REF!</v>
      </c>
      <c r="C492" s="305">
        <v>3</v>
      </c>
      <c r="D492" s="305">
        <v>6</v>
      </c>
      <c r="E492" s="305">
        <v>5000</v>
      </c>
      <c r="F492" s="305">
        <v>5300</v>
      </c>
      <c r="G492" s="305">
        <v>531</v>
      </c>
      <c r="H492" s="306">
        <v>79</v>
      </c>
      <c r="I492" s="306"/>
      <c r="J492" s="286" t="s">
        <v>426</v>
      </c>
      <c r="K492" s="287">
        <f>+MEX!N530</f>
        <v>0</v>
      </c>
      <c r="L492" s="287">
        <f>+MEX!O530</f>
        <v>0</v>
      </c>
      <c r="M492" s="287">
        <f>+MEX!P530</f>
        <v>0</v>
      </c>
      <c r="N492" s="288" t="str">
        <f>+MEX!Q530</f>
        <v>Pieza</v>
      </c>
      <c r="O492" s="289">
        <f>+MEX!R530</f>
        <v>0</v>
      </c>
      <c r="P492" s="289">
        <f>+MEX!S530</f>
        <v>0</v>
      </c>
      <c r="Q492" s="287">
        <f>+MEX!AD530</f>
        <v>0</v>
      </c>
      <c r="R492" s="287">
        <f>+MEX!AG530</f>
        <v>0</v>
      </c>
      <c r="S492" s="287">
        <f>+MEX!AJ530</f>
        <v>0</v>
      </c>
      <c r="T492" s="287">
        <f>+MEX!AM530</f>
        <v>0</v>
      </c>
      <c r="U492" s="287">
        <f>+MEX!AP530</f>
        <v>0</v>
      </c>
      <c r="V492" s="287">
        <f>+MEX!AS530</f>
        <v>0</v>
      </c>
      <c r="W492" s="287">
        <f>+MEX!AT530</f>
        <v>0</v>
      </c>
      <c r="X492" s="287">
        <f>+MEX!AU530</f>
        <v>0</v>
      </c>
      <c r="Y492" s="287">
        <f>+MEX!AV530</f>
        <v>0</v>
      </c>
      <c r="Z492" s="287">
        <f>+MEX!AW530</f>
        <v>0</v>
      </c>
      <c r="AA492" s="287">
        <f>+MEX!AX530</f>
        <v>0</v>
      </c>
      <c r="AB492" s="287">
        <f>+MEX!AY530</f>
        <v>0</v>
      </c>
      <c r="AC492" s="287">
        <f>+MEX!AZ530</f>
        <v>0</v>
      </c>
      <c r="AD492" s="287">
        <f>+MEX!BA530</f>
        <v>0</v>
      </c>
    </row>
    <row r="493" spans="2:30" ht="24.75" hidden="1">
      <c r="B493" s="247" t="e">
        <f>+CONCATENATE(#REF!,C493,D493,E493,F493,G493,H493,I493)</f>
        <v>#REF!</v>
      </c>
      <c r="C493" s="305">
        <v>3</v>
      </c>
      <c r="D493" s="305">
        <v>6</v>
      </c>
      <c r="E493" s="305">
        <v>5000</v>
      </c>
      <c r="F493" s="305">
        <v>5300</v>
      </c>
      <c r="G493" s="305">
        <v>531</v>
      </c>
      <c r="H493" s="306">
        <v>80</v>
      </c>
      <c r="I493" s="306"/>
      <c r="J493" s="286" t="s">
        <v>427</v>
      </c>
      <c r="K493" s="287">
        <f>+MEX!N531</f>
        <v>0</v>
      </c>
      <c r="L493" s="287">
        <f>+MEX!O531</f>
        <v>0</v>
      </c>
      <c r="M493" s="287">
        <f>+MEX!P531</f>
        <v>0</v>
      </c>
      <c r="N493" s="288" t="str">
        <f>+MEX!Q531</f>
        <v>Pieza</v>
      </c>
      <c r="O493" s="289">
        <f>+MEX!R531</f>
        <v>0</v>
      </c>
      <c r="P493" s="289">
        <f>+MEX!S531</f>
        <v>0</v>
      </c>
      <c r="Q493" s="287">
        <f>+MEX!AD531</f>
        <v>0</v>
      </c>
      <c r="R493" s="287">
        <f>+MEX!AG531</f>
        <v>0</v>
      </c>
      <c r="S493" s="287">
        <f>+MEX!AJ531</f>
        <v>0</v>
      </c>
      <c r="T493" s="287">
        <f>+MEX!AM531</f>
        <v>0</v>
      </c>
      <c r="U493" s="287">
        <f>+MEX!AP531</f>
        <v>0</v>
      </c>
      <c r="V493" s="287">
        <f>+MEX!AS531</f>
        <v>0</v>
      </c>
      <c r="W493" s="287">
        <f>+MEX!AT531</f>
        <v>0</v>
      </c>
      <c r="X493" s="287">
        <f>+MEX!AU531</f>
        <v>0</v>
      </c>
      <c r="Y493" s="287">
        <f>+MEX!AV531</f>
        <v>0</v>
      </c>
      <c r="Z493" s="287">
        <f>+MEX!AW531</f>
        <v>0</v>
      </c>
      <c r="AA493" s="287">
        <f>+MEX!AX531</f>
        <v>0</v>
      </c>
      <c r="AB493" s="287">
        <f>+MEX!AY531</f>
        <v>0</v>
      </c>
      <c r="AC493" s="287">
        <f>+MEX!AZ531</f>
        <v>0</v>
      </c>
      <c r="AD493" s="287">
        <f>+MEX!BA531</f>
        <v>0</v>
      </c>
    </row>
    <row r="494" spans="2:30" ht="24.75" hidden="1">
      <c r="B494" s="247" t="e">
        <f>+CONCATENATE(#REF!,C494,D494,E494,F494,G494,H494,I494)</f>
        <v>#REF!</v>
      </c>
      <c r="C494" s="305">
        <v>3</v>
      </c>
      <c r="D494" s="305">
        <v>6</v>
      </c>
      <c r="E494" s="305">
        <v>5000</v>
      </c>
      <c r="F494" s="305">
        <v>5300</v>
      </c>
      <c r="G494" s="305">
        <v>531</v>
      </c>
      <c r="H494" s="306">
        <v>81</v>
      </c>
      <c r="I494" s="306"/>
      <c r="J494" s="286" t="s">
        <v>428</v>
      </c>
      <c r="K494" s="287">
        <f>+MEX!N532</f>
        <v>0</v>
      </c>
      <c r="L494" s="287">
        <f>+MEX!O532</f>
        <v>0</v>
      </c>
      <c r="M494" s="287">
        <f>+MEX!P532</f>
        <v>0</v>
      </c>
      <c r="N494" s="288" t="str">
        <f>+MEX!Q532</f>
        <v>Pieza</v>
      </c>
      <c r="O494" s="289">
        <f>+MEX!R532</f>
        <v>0</v>
      </c>
      <c r="P494" s="289">
        <f>+MEX!S532</f>
        <v>0</v>
      </c>
      <c r="Q494" s="287">
        <f>+MEX!AD532</f>
        <v>0</v>
      </c>
      <c r="R494" s="287">
        <f>+MEX!AG532</f>
        <v>0</v>
      </c>
      <c r="S494" s="287">
        <f>+MEX!AJ532</f>
        <v>0</v>
      </c>
      <c r="T494" s="287">
        <f>+MEX!AM532</f>
        <v>0</v>
      </c>
      <c r="U494" s="287">
        <f>+MEX!AP532</f>
        <v>0</v>
      </c>
      <c r="V494" s="287">
        <f>+MEX!AS532</f>
        <v>0</v>
      </c>
      <c r="W494" s="287">
        <f>+MEX!AT532</f>
        <v>0</v>
      </c>
      <c r="X494" s="287">
        <f>+MEX!AU532</f>
        <v>0</v>
      </c>
      <c r="Y494" s="287">
        <f>+MEX!AV532</f>
        <v>0</v>
      </c>
      <c r="Z494" s="287">
        <f>+MEX!AW532</f>
        <v>0</v>
      </c>
      <c r="AA494" s="287">
        <f>+MEX!AX532</f>
        <v>0</v>
      </c>
      <c r="AB494" s="287">
        <f>+MEX!AY532</f>
        <v>0</v>
      </c>
      <c r="AC494" s="287">
        <f>+MEX!AZ532</f>
        <v>0</v>
      </c>
      <c r="AD494" s="287">
        <f>+MEX!BA532</f>
        <v>0</v>
      </c>
    </row>
    <row r="495" spans="2:30" ht="24.75" hidden="1">
      <c r="B495" s="247" t="e">
        <f>+CONCATENATE(#REF!,C495,D495,E495,F495,G495,H495,I495)</f>
        <v>#REF!</v>
      </c>
      <c r="C495" s="305">
        <v>3</v>
      </c>
      <c r="D495" s="305">
        <v>6</v>
      </c>
      <c r="E495" s="305">
        <v>5000</v>
      </c>
      <c r="F495" s="305">
        <v>5300</v>
      </c>
      <c r="G495" s="305">
        <v>531</v>
      </c>
      <c r="H495" s="306">
        <v>82</v>
      </c>
      <c r="I495" s="306"/>
      <c r="J495" s="286" t="s">
        <v>429</v>
      </c>
      <c r="K495" s="287">
        <f>+MEX!N533</f>
        <v>0</v>
      </c>
      <c r="L495" s="287">
        <f>+MEX!O533</f>
        <v>0</v>
      </c>
      <c r="M495" s="287">
        <f>+MEX!P533</f>
        <v>0</v>
      </c>
      <c r="N495" s="288" t="str">
        <f>+MEX!Q533</f>
        <v>Pieza</v>
      </c>
      <c r="O495" s="289">
        <f>+MEX!R533</f>
        <v>0</v>
      </c>
      <c r="P495" s="289">
        <f>+MEX!S533</f>
        <v>0</v>
      </c>
      <c r="Q495" s="287">
        <f>+MEX!AD533</f>
        <v>0</v>
      </c>
      <c r="R495" s="287">
        <f>+MEX!AG533</f>
        <v>0</v>
      </c>
      <c r="S495" s="287">
        <f>+MEX!AJ533</f>
        <v>0</v>
      </c>
      <c r="T495" s="287">
        <f>+MEX!AM533</f>
        <v>0</v>
      </c>
      <c r="U495" s="287">
        <f>+MEX!AP533</f>
        <v>0</v>
      </c>
      <c r="V495" s="287">
        <f>+MEX!AS533</f>
        <v>0</v>
      </c>
      <c r="W495" s="287">
        <f>+MEX!AT533</f>
        <v>0</v>
      </c>
      <c r="X495" s="287">
        <f>+MEX!AU533</f>
        <v>0</v>
      </c>
      <c r="Y495" s="287">
        <f>+MEX!AV533</f>
        <v>0</v>
      </c>
      <c r="Z495" s="287">
        <f>+MEX!AW533</f>
        <v>0</v>
      </c>
      <c r="AA495" s="287">
        <f>+MEX!AX533</f>
        <v>0</v>
      </c>
      <c r="AB495" s="287">
        <f>+MEX!AY533</f>
        <v>0</v>
      </c>
      <c r="AC495" s="287">
        <f>+MEX!AZ533</f>
        <v>0</v>
      </c>
      <c r="AD495" s="287">
        <f>+MEX!BA533</f>
        <v>0</v>
      </c>
    </row>
    <row r="496" spans="2:30" ht="24.75" hidden="1">
      <c r="B496" s="247" t="e">
        <f>+CONCATENATE(#REF!,C496,D496,E496,F496,G496,H496,I496)</f>
        <v>#REF!</v>
      </c>
      <c r="C496" s="305">
        <v>3</v>
      </c>
      <c r="D496" s="305">
        <v>6</v>
      </c>
      <c r="E496" s="305">
        <v>5000</v>
      </c>
      <c r="F496" s="305">
        <v>5300</v>
      </c>
      <c r="G496" s="305">
        <v>531</v>
      </c>
      <c r="H496" s="306">
        <v>83</v>
      </c>
      <c r="I496" s="306"/>
      <c r="J496" s="286" t="s">
        <v>430</v>
      </c>
      <c r="K496" s="287">
        <f>+MEX!N534</f>
        <v>0</v>
      </c>
      <c r="L496" s="287">
        <f>+MEX!O534</f>
        <v>0</v>
      </c>
      <c r="M496" s="287">
        <f>+MEX!P534</f>
        <v>0</v>
      </c>
      <c r="N496" s="288" t="str">
        <f>+MEX!Q534</f>
        <v>Pieza</v>
      </c>
      <c r="O496" s="289">
        <f>+MEX!R534</f>
        <v>0</v>
      </c>
      <c r="P496" s="289">
        <f>+MEX!S534</f>
        <v>0</v>
      </c>
      <c r="Q496" s="287">
        <f>+MEX!AD534</f>
        <v>0</v>
      </c>
      <c r="R496" s="287">
        <f>+MEX!AG534</f>
        <v>0</v>
      </c>
      <c r="S496" s="287">
        <f>+MEX!AJ534</f>
        <v>0</v>
      </c>
      <c r="T496" s="287">
        <f>+MEX!AM534</f>
        <v>0</v>
      </c>
      <c r="U496" s="287">
        <f>+MEX!AP534</f>
        <v>0</v>
      </c>
      <c r="V496" s="287">
        <f>+MEX!AS534</f>
        <v>0</v>
      </c>
      <c r="W496" s="287">
        <f>+MEX!AT534</f>
        <v>0</v>
      </c>
      <c r="X496" s="287">
        <f>+MEX!AU534</f>
        <v>0</v>
      </c>
      <c r="Y496" s="287">
        <f>+MEX!AV534</f>
        <v>0</v>
      </c>
      <c r="Z496" s="287">
        <f>+MEX!AW534</f>
        <v>0</v>
      </c>
      <c r="AA496" s="287">
        <f>+MEX!AX534</f>
        <v>0</v>
      </c>
      <c r="AB496" s="287">
        <f>+MEX!AY534</f>
        <v>0</v>
      </c>
      <c r="AC496" s="287">
        <f>+MEX!AZ534</f>
        <v>0</v>
      </c>
      <c r="AD496" s="287">
        <f>+MEX!BA534</f>
        <v>0</v>
      </c>
    </row>
    <row r="497" spans="2:30" ht="24.75" hidden="1">
      <c r="B497" s="247" t="e">
        <f>+CONCATENATE(#REF!,C497,D497,E497,F497,G497,H497,I497)</f>
        <v>#REF!</v>
      </c>
      <c r="C497" s="305">
        <v>3</v>
      </c>
      <c r="D497" s="305">
        <v>6</v>
      </c>
      <c r="E497" s="305">
        <v>5000</v>
      </c>
      <c r="F497" s="305">
        <v>5300</v>
      </c>
      <c r="G497" s="305">
        <v>531</v>
      </c>
      <c r="H497" s="306">
        <v>84</v>
      </c>
      <c r="I497" s="306"/>
      <c r="J497" s="286" t="s">
        <v>431</v>
      </c>
      <c r="K497" s="287">
        <f>+MEX!N535</f>
        <v>0</v>
      </c>
      <c r="L497" s="287">
        <f>+MEX!O535</f>
        <v>0</v>
      </c>
      <c r="M497" s="287">
        <f>+MEX!P535</f>
        <v>0</v>
      </c>
      <c r="N497" s="288" t="str">
        <f>+MEX!Q535</f>
        <v>Pieza</v>
      </c>
      <c r="O497" s="289">
        <f>+MEX!R535</f>
        <v>0</v>
      </c>
      <c r="P497" s="289">
        <f>+MEX!S535</f>
        <v>0</v>
      </c>
      <c r="Q497" s="287">
        <f>+MEX!AD535</f>
        <v>0</v>
      </c>
      <c r="R497" s="287">
        <f>+MEX!AG535</f>
        <v>0</v>
      </c>
      <c r="S497" s="287">
        <f>+MEX!AJ535</f>
        <v>0</v>
      </c>
      <c r="T497" s="287">
        <f>+MEX!AM535</f>
        <v>0</v>
      </c>
      <c r="U497" s="287">
        <f>+MEX!AP535</f>
        <v>0</v>
      </c>
      <c r="V497" s="287">
        <f>+MEX!AS535</f>
        <v>0</v>
      </c>
      <c r="W497" s="287">
        <f>+MEX!AT535</f>
        <v>0</v>
      </c>
      <c r="X497" s="287">
        <f>+MEX!AU535</f>
        <v>0</v>
      </c>
      <c r="Y497" s="287">
        <f>+MEX!AV535</f>
        <v>0</v>
      </c>
      <c r="Z497" s="287">
        <f>+MEX!AW535</f>
        <v>0</v>
      </c>
      <c r="AA497" s="287">
        <f>+MEX!AX535</f>
        <v>0</v>
      </c>
      <c r="AB497" s="287">
        <f>+MEX!AY535</f>
        <v>0</v>
      </c>
      <c r="AC497" s="287">
        <f>+MEX!AZ535</f>
        <v>0</v>
      </c>
      <c r="AD497" s="287">
        <f>+MEX!BA535</f>
        <v>0</v>
      </c>
    </row>
    <row r="498" spans="2:30" ht="24.75" hidden="1">
      <c r="B498" s="247" t="e">
        <f>+CONCATENATE(#REF!,C498,D498,E498,F498,G498,H498,I498)</f>
        <v>#REF!</v>
      </c>
      <c r="C498" s="305">
        <v>3</v>
      </c>
      <c r="D498" s="305">
        <v>6</v>
      </c>
      <c r="E498" s="305">
        <v>5000</v>
      </c>
      <c r="F498" s="305">
        <v>5300</v>
      </c>
      <c r="G498" s="305">
        <v>531</v>
      </c>
      <c r="H498" s="306">
        <v>85</v>
      </c>
      <c r="I498" s="306"/>
      <c r="J498" s="286" t="s">
        <v>432</v>
      </c>
      <c r="K498" s="287">
        <f>+MEX!N536</f>
        <v>0</v>
      </c>
      <c r="L498" s="287">
        <f>+MEX!O536</f>
        <v>0</v>
      </c>
      <c r="M498" s="287">
        <f>+MEX!P536</f>
        <v>0</v>
      </c>
      <c r="N498" s="288" t="str">
        <f>+MEX!Q536</f>
        <v>Kit</v>
      </c>
      <c r="O498" s="289">
        <f>+MEX!R536</f>
        <v>0</v>
      </c>
      <c r="P498" s="289">
        <f>+MEX!S536</f>
        <v>0</v>
      </c>
      <c r="Q498" s="287">
        <f>+MEX!AD536</f>
        <v>0</v>
      </c>
      <c r="R498" s="287">
        <f>+MEX!AG536</f>
        <v>0</v>
      </c>
      <c r="S498" s="287">
        <f>+MEX!AJ536</f>
        <v>0</v>
      </c>
      <c r="T498" s="287">
        <f>+MEX!AM536</f>
        <v>0</v>
      </c>
      <c r="U498" s="287">
        <f>+MEX!AP536</f>
        <v>0</v>
      </c>
      <c r="V498" s="287">
        <f>+MEX!AS536</f>
        <v>0</v>
      </c>
      <c r="W498" s="287">
        <f>+MEX!AT536</f>
        <v>0</v>
      </c>
      <c r="X498" s="287">
        <f>+MEX!AU536</f>
        <v>0</v>
      </c>
      <c r="Y498" s="287">
        <f>+MEX!AV536</f>
        <v>0</v>
      </c>
      <c r="Z498" s="287">
        <f>+MEX!AW536</f>
        <v>0</v>
      </c>
      <c r="AA498" s="287">
        <f>+MEX!AX536</f>
        <v>0</v>
      </c>
      <c r="AB498" s="287">
        <f>+MEX!AY536</f>
        <v>0</v>
      </c>
      <c r="AC498" s="287">
        <f>+MEX!AZ536</f>
        <v>0</v>
      </c>
      <c r="AD498" s="287">
        <f>+MEX!BA536</f>
        <v>0</v>
      </c>
    </row>
    <row r="499" spans="2:30" ht="24.75" hidden="1">
      <c r="B499" s="247" t="e">
        <f>+CONCATENATE(#REF!,C499,D499,E499,F499,G499,H499,I499)</f>
        <v>#REF!</v>
      </c>
      <c r="C499" s="305">
        <v>3</v>
      </c>
      <c r="D499" s="305">
        <v>6</v>
      </c>
      <c r="E499" s="305">
        <v>5000</v>
      </c>
      <c r="F499" s="305">
        <v>5300</v>
      </c>
      <c r="G499" s="305">
        <v>531</v>
      </c>
      <c r="H499" s="306">
        <v>86</v>
      </c>
      <c r="I499" s="306"/>
      <c r="J499" s="286" t="s">
        <v>433</v>
      </c>
      <c r="K499" s="287">
        <f>+MEX!N537</f>
        <v>0</v>
      </c>
      <c r="L499" s="287">
        <f>+MEX!O537</f>
        <v>0</v>
      </c>
      <c r="M499" s="287">
        <f>+MEX!P537</f>
        <v>0</v>
      </c>
      <c r="N499" s="288" t="str">
        <f>+MEX!Q537</f>
        <v>Kit</v>
      </c>
      <c r="O499" s="289">
        <f>+MEX!R537</f>
        <v>0</v>
      </c>
      <c r="P499" s="289">
        <f>+MEX!S537</f>
        <v>0</v>
      </c>
      <c r="Q499" s="287">
        <f>+MEX!AD537</f>
        <v>0</v>
      </c>
      <c r="R499" s="287">
        <f>+MEX!AG537</f>
        <v>0</v>
      </c>
      <c r="S499" s="287">
        <f>+MEX!AJ537</f>
        <v>0</v>
      </c>
      <c r="T499" s="287">
        <f>+MEX!AM537</f>
        <v>0</v>
      </c>
      <c r="U499" s="287">
        <f>+MEX!AP537</f>
        <v>0</v>
      </c>
      <c r="V499" s="287">
        <f>+MEX!AS537</f>
        <v>0</v>
      </c>
      <c r="W499" s="287">
        <f>+MEX!AT537</f>
        <v>0</v>
      </c>
      <c r="X499" s="287">
        <f>+MEX!AU537</f>
        <v>0</v>
      </c>
      <c r="Y499" s="287">
        <f>+MEX!AV537</f>
        <v>0</v>
      </c>
      <c r="Z499" s="287">
        <f>+MEX!AW537</f>
        <v>0</v>
      </c>
      <c r="AA499" s="287">
        <f>+MEX!AX537</f>
        <v>0</v>
      </c>
      <c r="AB499" s="287">
        <f>+MEX!AY537</f>
        <v>0</v>
      </c>
      <c r="AC499" s="287">
        <f>+MEX!AZ537</f>
        <v>0</v>
      </c>
      <c r="AD499" s="287">
        <f>+MEX!BA537</f>
        <v>0</v>
      </c>
    </row>
    <row r="500" spans="2:30" ht="24.75" hidden="1">
      <c r="B500" s="247" t="e">
        <f>+CONCATENATE(#REF!,C500,D500,E500,F500,G500,H500,I500)</f>
        <v>#REF!</v>
      </c>
      <c r="C500" s="305">
        <v>3</v>
      </c>
      <c r="D500" s="305">
        <v>6</v>
      </c>
      <c r="E500" s="305">
        <v>5000</v>
      </c>
      <c r="F500" s="305">
        <v>5300</v>
      </c>
      <c r="G500" s="305">
        <v>531</v>
      </c>
      <c r="H500" s="306">
        <v>87</v>
      </c>
      <c r="I500" s="306"/>
      <c r="J500" s="286" t="s">
        <v>434</v>
      </c>
      <c r="K500" s="287">
        <f>+MEX!N538</f>
        <v>0</v>
      </c>
      <c r="L500" s="287">
        <f>+MEX!O538</f>
        <v>0</v>
      </c>
      <c r="M500" s="287">
        <f>+MEX!P538</f>
        <v>0</v>
      </c>
      <c r="N500" s="288" t="str">
        <f>+MEX!Q538</f>
        <v>Kit</v>
      </c>
      <c r="O500" s="289">
        <f>+MEX!R538</f>
        <v>0</v>
      </c>
      <c r="P500" s="289">
        <f>+MEX!S538</f>
        <v>0</v>
      </c>
      <c r="Q500" s="287">
        <f>+MEX!AD538</f>
        <v>0</v>
      </c>
      <c r="R500" s="287">
        <f>+MEX!AG538</f>
        <v>0</v>
      </c>
      <c r="S500" s="287">
        <f>+MEX!AJ538</f>
        <v>0</v>
      </c>
      <c r="T500" s="287">
        <f>+MEX!AM538</f>
        <v>0</v>
      </c>
      <c r="U500" s="287">
        <f>+MEX!AP538</f>
        <v>0</v>
      </c>
      <c r="V500" s="287">
        <f>+MEX!AS538</f>
        <v>0</v>
      </c>
      <c r="W500" s="287">
        <f>+MEX!AT538</f>
        <v>0</v>
      </c>
      <c r="X500" s="287">
        <f>+MEX!AU538</f>
        <v>0</v>
      </c>
      <c r="Y500" s="287">
        <f>+MEX!AV538</f>
        <v>0</v>
      </c>
      <c r="Z500" s="287">
        <f>+MEX!AW538</f>
        <v>0</v>
      </c>
      <c r="AA500" s="287">
        <f>+MEX!AX538</f>
        <v>0</v>
      </c>
      <c r="AB500" s="287">
        <f>+MEX!AY538</f>
        <v>0</v>
      </c>
      <c r="AC500" s="287">
        <f>+MEX!AZ538</f>
        <v>0</v>
      </c>
      <c r="AD500" s="287">
        <f>+MEX!BA538</f>
        <v>0</v>
      </c>
    </row>
    <row r="501" spans="2:30" ht="24.75" hidden="1">
      <c r="B501" s="247" t="e">
        <f>+CONCATENATE(#REF!,C501,D501,E501,F501,G501,H501,I501)</f>
        <v>#REF!</v>
      </c>
      <c r="C501" s="305">
        <v>3</v>
      </c>
      <c r="D501" s="305">
        <v>6</v>
      </c>
      <c r="E501" s="305">
        <v>5000</v>
      </c>
      <c r="F501" s="305">
        <v>5300</v>
      </c>
      <c r="G501" s="305">
        <v>531</v>
      </c>
      <c r="H501" s="306">
        <v>88</v>
      </c>
      <c r="I501" s="306"/>
      <c r="J501" s="286" t="s">
        <v>435</v>
      </c>
      <c r="K501" s="287">
        <f>+MEX!N539</f>
        <v>0</v>
      </c>
      <c r="L501" s="287">
        <f>+MEX!O539</f>
        <v>0</v>
      </c>
      <c r="M501" s="287">
        <f>+MEX!P539</f>
        <v>0</v>
      </c>
      <c r="N501" s="288" t="str">
        <f>+MEX!Q539</f>
        <v>Kit</v>
      </c>
      <c r="O501" s="289">
        <f>+MEX!R539</f>
        <v>0</v>
      </c>
      <c r="P501" s="289">
        <f>+MEX!S539</f>
        <v>0</v>
      </c>
      <c r="Q501" s="287">
        <f>+MEX!AD539</f>
        <v>0</v>
      </c>
      <c r="R501" s="287">
        <f>+MEX!AG539</f>
        <v>0</v>
      </c>
      <c r="S501" s="287">
        <f>+MEX!AJ539</f>
        <v>0</v>
      </c>
      <c r="T501" s="287">
        <f>+MEX!AM539</f>
        <v>0</v>
      </c>
      <c r="U501" s="287">
        <f>+MEX!AP539</f>
        <v>0</v>
      </c>
      <c r="V501" s="287">
        <f>+MEX!AS539</f>
        <v>0</v>
      </c>
      <c r="W501" s="287">
        <f>+MEX!AT539</f>
        <v>0</v>
      </c>
      <c r="X501" s="287">
        <f>+MEX!AU539</f>
        <v>0</v>
      </c>
      <c r="Y501" s="287">
        <f>+MEX!AV539</f>
        <v>0</v>
      </c>
      <c r="Z501" s="287">
        <f>+MEX!AW539</f>
        <v>0</v>
      </c>
      <c r="AA501" s="287">
        <f>+MEX!AX539</f>
        <v>0</v>
      </c>
      <c r="AB501" s="287">
        <f>+MEX!AY539</f>
        <v>0</v>
      </c>
      <c r="AC501" s="287">
        <f>+MEX!AZ539</f>
        <v>0</v>
      </c>
      <c r="AD501" s="287">
        <f>+MEX!BA539</f>
        <v>0</v>
      </c>
    </row>
    <row r="502" spans="2:30" ht="24.75" hidden="1">
      <c r="B502" s="247" t="e">
        <f>+CONCATENATE(#REF!,C502,D502,E502,F502,G502,H502,I502)</f>
        <v>#REF!</v>
      </c>
      <c r="C502" s="305">
        <v>3</v>
      </c>
      <c r="D502" s="305">
        <v>6</v>
      </c>
      <c r="E502" s="305">
        <v>5000</v>
      </c>
      <c r="F502" s="305">
        <v>5300</v>
      </c>
      <c r="G502" s="305">
        <v>531</v>
      </c>
      <c r="H502" s="306">
        <v>89</v>
      </c>
      <c r="I502" s="306"/>
      <c r="J502" s="286" t="s">
        <v>436</v>
      </c>
      <c r="K502" s="287">
        <f>+MEX!N540</f>
        <v>0</v>
      </c>
      <c r="L502" s="287">
        <f>+MEX!O540</f>
        <v>0</v>
      </c>
      <c r="M502" s="287">
        <f>+MEX!P540</f>
        <v>0</v>
      </c>
      <c r="N502" s="288" t="str">
        <f>+MEX!Q540</f>
        <v>Kit</v>
      </c>
      <c r="O502" s="289">
        <f>+MEX!R540</f>
        <v>0</v>
      </c>
      <c r="P502" s="289">
        <f>+MEX!S540</f>
        <v>0</v>
      </c>
      <c r="Q502" s="287">
        <f>+MEX!AD540</f>
        <v>0</v>
      </c>
      <c r="R502" s="287">
        <f>+MEX!AG540</f>
        <v>0</v>
      </c>
      <c r="S502" s="287">
        <f>+MEX!AJ540</f>
        <v>0</v>
      </c>
      <c r="T502" s="287">
        <f>+MEX!AM540</f>
        <v>0</v>
      </c>
      <c r="U502" s="287">
        <f>+MEX!AP540</f>
        <v>0</v>
      </c>
      <c r="V502" s="287">
        <f>+MEX!AS540</f>
        <v>0</v>
      </c>
      <c r="W502" s="287">
        <f>+MEX!AT540</f>
        <v>0</v>
      </c>
      <c r="X502" s="287">
        <f>+MEX!AU540</f>
        <v>0</v>
      </c>
      <c r="Y502" s="287">
        <f>+MEX!AV540</f>
        <v>0</v>
      </c>
      <c r="Z502" s="287">
        <f>+MEX!AW540</f>
        <v>0</v>
      </c>
      <c r="AA502" s="287">
        <f>+MEX!AX540</f>
        <v>0</v>
      </c>
      <c r="AB502" s="287">
        <f>+MEX!AY540</f>
        <v>0</v>
      </c>
      <c r="AC502" s="287">
        <f>+MEX!AZ540</f>
        <v>0</v>
      </c>
      <c r="AD502" s="287">
        <f>+MEX!BA540</f>
        <v>0</v>
      </c>
    </row>
    <row r="503" spans="2:30" ht="24.75" hidden="1">
      <c r="B503" s="247" t="e">
        <f>+CONCATENATE(#REF!,C503,D503,E503,F503,G503,H503,I503)</f>
        <v>#REF!</v>
      </c>
      <c r="C503" s="305">
        <v>3</v>
      </c>
      <c r="D503" s="305">
        <v>6</v>
      </c>
      <c r="E503" s="305">
        <v>5000</v>
      </c>
      <c r="F503" s="305">
        <v>5300</v>
      </c>
      <c r="G503" s="305">
        <v>531</v>
      </c>
      <c r="H503" s="306">
        <v>90</v>
      </c>
      <c r="I503" s="306"/>
      <c r="J503" s="286" t="s">
        <v>437</v>
      </c>
      <c r="K503" s="287">
        <f>+MEX!N541</f>
        <v>0</v>
      </c>
      <c r="L503" s="287">
        <f>+MEX!O541</f>
        <v>0</v>
      </c>
      <c r="M503" s="287">
        <f>+MEX!P541</f>
        <v>0</v>
      </c>
      <c r="N503" s="288" t="str">
        <f>+MEX!Q541</f>
        <v>Kit</v>
      </c>
      <c r="O503" s="289">
        <f>+MEX!R541</f>
        <v>0</v>
      </c>
      <c r="P503" s="289">
        <f>+MEX!S541</f>
        <v>0</v>
      </c>
      <c r="Q503" s="287">
        <f>+MEX!AD541</f>
        <v>0</v>
      </c>
      <c r="R503" s="287">
        <f>+MEX!AG541</f>
        <v>0</v>
      </c>
      <c r="S503" s="287">
        <f>+MEX!AJ541</f>
        <v>0</v>
      </c>
      <c r="T503" s="287">
        <f>+MEX!AM541</f>
        <v>0</v>
      </c>
      <c r="U503" s="287">
        <f>+MEX!AP541</f>
        <v>0</v>
      </c>
      <c r="V503" s="287">
        <f>+MEX!AS541</f>
        <v>0</v>
      </c>
      <c r="W503" s="287">
        <f>+MEX!AT541</f>
        <v>0</v>
      </c>
      <c r="X503" s="287">
        <f>+MEX!AU541</f>
        <v>0</v>
      </c>
      <c r="Y503" s="287">
        <f>+MEX!AV541</f>
        <v>0</v>
      </c>
      <c r="Z503" s="287">
        <f>+MEX!AW541</f>
        <v>0</v>
      </c>
      <c r="AA503" s="287">
        <f>+MEX!AX541</f>
        <v>0</v>
      </c>
      <c r="AB503" s="287">
        <f>+MEX!AY541</f>
        <v>0</v>
      </c>
      <c r="AC503" s="287">
        <f>+MEX!AZ541</f>
        <v>0</v>
      </c>
      <c r="AD503" s="287">
        <f>+MEX!BA541</f>
        <v>0</v>
      </c>
    </row>
    <row r="504" spans="2:30" ht="24.75" hidden="1">
      <c r="B504" s="247" t="e">
        <f>+CONCATENATE(#REF!,C504,D504,E504,F504,G504,H504,I504)</f>
        <v>#REF!</v>
      </c>
      <c r="C504" s="305">
        <v>3</v>
      </c>
      <c r="D504" s="305">
        <v>6</v>
      </c>
      <c r="E504" s="305">
        <v>5000</v>
      </c>
      <c r="F504" s="305">
        <v>5300</v>
      </c>
      <c r="G504" s="305">
        <v>531</v>
      </c>
      <c r="H504" s="306">
        <v>91</v>
      </c>
      <c r="I504" s="306"/>
      <c r="J504" s="286" t="s">
        <v>438</v>
      </c>
      <c r="K504" s="287">
        <f>+MEX!N542</f>
        <v>0</v>
      </c>
      <c r="L504" s="287">
        <f>+MEX!O542</f>
        <v>0</v>
      </c>
      <c r="M504" s="287">
        <f>+MEX!P542</f>
        <v>0</v>
      </c>
      <c r="N504" s="288" t="str">
        <f>+MEX!Q542</f>
        <v>Pieza</v>
      </c>
      <c r="O504" s="289">
        <f>+MEX!R542</f>
        <v>0</v>
      </c>
      <c r="P504" s="289">
        <f>+MEX!S542</f>
        <v>0</v>
      </c>
      <c r="Q504" s="287">
        <f>+MEX!AD542</f>
        <v>0</v>
      </c>
      <c r="R504" s="287">
        <f>+MEX!AG542</f>
        <v>0</v>
      </c>
      <c r="S504" s="287">
        <f>+MEX!AJ542</f>
        <v>0</v>
      </c>
      <c r="T504" s="287">
        <f>+MEX!AM542</f>
        <v>0</v>
      </c>
      <c r="U504" s="287">
        <f>+MEX!AP542</f>
        <v>0</v>
      </c>
      <c r="V504" s="287">
        <f>+MEX!AS542</f>
        <v>0</v>
      </c>
      <c r="W504" s="287">
        <f>+MEX!AT542</f>
        <v>0</v>
      </c>
      <c r="X504" s="287">
        <f>+MEX!AU542</f>
        <v>0</v>
      </c>
      <c r="Y504" s="287">
        <f>+MEX!AV542</f>
        <v>0</v>
      </c>
      <c r="Z504" s="287">
        <f>+MEX!AW542</f>
        <v>0</v>
      </c>
      <c r="AA504" s="287">
        <f>+MEX!AX542</f>
        <v>0</v>
      </c>
      <c r="AB504" s="287">
        <f>+MEX!AY542</f>
        <v>0</v>
      </c>
      <c r="AC504" s="287">
        <f>+MEX!AZ542</f>
        <v>0</v>
      </c>
      <c r="AD504" s="287">
        <f>+MEX!BA542</f>
        <v>0</v>
      </c>
    </row>
    <row r="505" spans="2:30" ht="24.75" hidden="1">
      <c r="B505" s="247" t="e">
        <f>+CONCATENATE(#REF!,C505,D505,E505,F505,G505,H505,I505)</f>
        <v>#REF!</v>
      </c>
      <c r="C505" s="305">
        <v>3</v>
      </c>
      <c r="D505" s="305">
        <v>6</v>
      </c>
      <c r="E505" s="305">
        <v>5000</v>
      </c>
      <c r="F505" s="305">
        <v>5300</v>
      </c>
      <c r="G505" s="305">
        <v>531</v>
      </c>
      <c r="H505" s="306">
        <v>92</v>
      </c>
      <c r="I505" s="306"/>
      <c r="J505" s="286" t="s">
        <v>439</v>
      </c>
      <c r="K505" s="287">
        <f>+MEX!N543</f>
        <v>0</v>
      </c>
      <c r="L505" s="287">
        <f>+MEX!O543</f>
        <v>0</v>
      </c>
      <c r="M505" s="287">
        <f>+MEX!P543</f>
        <v>0</v>
      </c>
      <c r="N505" s="288" t="str">
        <f>+MEX!Q543</f>
        <v>Pieza</v>
      </c>
      <c r="O505" s="289">
        <f>+MEX!R543</f>
        <v>0</v>
      </c>
      <c r="P505" s="289">
        <f>+MEX!S543</f>
        <v>0</v>
      </c>
      <c r="Q505" s="287">
        <f>+MEX!AD543</f>
        <v>0</v>
      </c>
      <c r="R505" s="287">
        <f>+MEX!AG543</f>
        <v>0</v>
      </c>
      <c r="S505" s="287">
        <f>+MEX!AJ543</f>
        <v>0</v>
      </c>
      <c r="T505" s="287">
        <f>+MEX!AM543</f>
        <v>0</v>
      </c>
      <c r="U505" s="287">
        <f>+MEX!AP543</f>
        <v>0</v>
      </c>
      <c r="V505" s="287">
        <f>+MEX!AS543</f>
        <v>0</v>
      </c>
      <c r="W505" s="287">
        <f>+MEX!AT543</f>
        <v>0</v>
      </c>
      <c r="X505" s="287">
        <f>+MEX!AU543</f>
        <v>0</v>
      </c>
      <c r="Y505" s="287">
        <f>+MEX!AV543</f>
        <v>0</v>
      </c>
      <c r="Z505" s="287">
        <f>+MEX!AW543</f>
        <v>0</v>
      </c>
      <c r="AA505" s="287">
        <f>+MEX!AX543</f>
        <v>0</v>
      </c>
      <c r="AB505" s="287">
        <f>+MEX!AY543</f>
        <v>0</v>
      </c>
      <c r="AC505" s="287">
        <f>+MEX!AZ543</f>
        <v>0</v>
      </c>
      <c r="AD505" s="287">
        <f>+MEX!BA543</f>
        <v>0</v>
      </c>
    </row>
    <row r="506" spans="2:30" ht="24.75" hidden="1">
      <c r="B506" s="247" t="e">
        <f>+CONCATENATE(#REF!,C506,D506,E506,F506,G506,H506,I506)</f>
        <v>#REF!</v>
      </c>
      <c r="C506" s="305">
        <v>3</v>
      </c>
      <c r="D506" s="305">
        <v>6</v>
      </c>
      <c r="E506" s="305">
        <v>5000</v>
      </c>
      <c r="F506" s="305">
        <v>5300</v>
      </c>
      <c r="G506" s="305">
        <v>531</v>
      </c>
      <c r="H506" s="306">
        <v>93</v>
      </c>
      <c r="I506" s="306"/>
      <c r="J506" s="286" t="s">
        <v>440</v>
      </c>
      <c r="K506" s="287">
        <f>+MEX!N544</f>
        <v>0</v>
      </c>
      <c r="L506" s="287">
        <f>+MEX!O544</f>
        <v>0</v>
      </c>
      <c r="M506" s="287">
        <f>+MEX!P544</f>
        <v>0</v>
      </c>
      <c r="N506" s="288" t="str">
        <f>+MEX!Q544</f>
        <v>Pieza</v>
      </c>
      <c r="O506" s="289">
        <f>+MEX!R544</f>
        <v>0</v>
      </c>
      <c r="P506" s="289">
        <f>+MEX!S544</f>
        <v>0</v>
      </c>
      <c r="Q506" s="287">
        <f>+MEX!AD544</f>
        <v>0</v>
      </c>
      <c r="R506" s="287">
        <f>+MEX!AG544</f>
        <v>0</v>
      </c>
      <c r="S506" s="287">
        <f>+MEX!AJ544</f>
        <v>0</v>
      </c>
      <c r="T506" s="287">
        <f>+MEX!AM544</f>
        <v>0</v>
      </c>
      <c r="U506" s="287">
        <f>+MEX!AP544</f>
        <v>0</v>
      </c>
      <c r="V506" s="287">
        <f>+MEX!AS544</f>
        <v>0</v>
      </c>
      <c r="W506" s="287">
        <f>+MEX!AT544</f>
        <v>0</v>
      </c>
      <c r="X506" s="287">
        <f>+MEX!AU544</f>
        <v>0</v>
      </c>
      <c r="Y506" s="287">
        <f>+MEX!AV544</f>
        <v>0</v>
      </c>
      <c r="Z506" s="287">
        <f>+MEX!AW544</f>
        <v>0</v>
      </c>
      <c r="AA506" s="287">
        <f>+MEX!AX544</f>
        <v>0</v>
      </c>
      <c r="AB506" s="287">
        <f>+MEX!AY544</f>
        <v>0</v>
      </c>
      <c r="AC506" s="287">
        <f>+MEX!AZ544</f>
        <v>0</v>
      </c>
      <c r="AD506" s="287">
        <f>+MEX!BA544</f>
        <v>0</v>
      </c>
    </row>
    <row r="507" spans="2:30" ht="24.75" hidden="1">
      <c r="B507" s="247" t="e">
        <f>+CONCATENATE(#REF!,C507,D507,E507,F507,G507,H507,I507)</f>
        <v>#REF!</v>
      </c>
      <c r="C507" s="305">
        <v>3</v>
      </c>
      <c r="D507" s="305">
        <v>6</v>
      </c>
      <c r="E507" s="305">
        <v>5000</v>
      </c>
      <c r="F507" s="305">
        <v>5300</v>
      </c>
      <c r="G507" s="305">
        <v>531</v>
      </c>
      <c r="H507" s="306">
        <v>94</v>
      </c>
      <c r="I507" s="306"/>
      <c r="J507" s="286" t="s">
        <v>441</v>
      </c>
      <c r="K507" s="287">
        <f>+MEX!N545</f>
        <v>0</v>
      </c>
      <c r="L507" s="287">
        <f>+MEX!O545</f>
        <v>0</v>
      </c>
      <c r="M507" s="287">
        <f>+MEX!P545</f>
        <v>0</v>
      </c>
      <c r="N507" s="288" t="str">
        <f>+MEX!Q545</f>
        <v>Pieza</v>
      </c>
      <c r="O507" s="289">
        <f>+MEX!R545</f>
        <v>0</v>
      </c>
      <c r="P507" s="289">
        <f>+MEX!S545</f>
        <v>0</v>
      </c>
      <c r="Q507" s="287">
        <f>+MEX!AD545</f>
        <v>0</v>
      </c>
      <c r="R507" s="287">
        <f>+MEX!AG545</f>
        <v>0</v>
      </c>
      <c r="S507" s="287">
        <f>+MEX!AJ545</f>
        <v>0</v>
      </c>
      <c r="T507" s="287">
        <f>+MEX!AM545</f>
        <v>0</v>
      </c>
      <c r="U507" s="287">
        <f>+MEX!AP545</f>
        <v>0</v>
      </c>
      <c r="V507" s="287">
        <f>+MEX!AS545</f>
        <v>0</v>
      </c>
      <c r="W507" s="287">
        <f>+MEX!AT545</f>
        <v>0</v>
      </c>
      <c r="X507" s="287">
        <f>+MEX!AU545</f>
        <v>0</v>
      </c>
      <c r="Y507" s="287">
        <f>+MEX!AV545</f>
        <v>0</v>
      </c>
      <c r="Z507" s="287">
        <f>+MEX!AW545</f>
        <v>0</v>
      </c>
      <c r="AA507" s="287">
        <f>+MEX!AX545</f>
        <v>0</v>
      </c>
      <c r="AB507" s="287">
        <f>+MEX!AY545</f>
        <v>0</v>
      </c>
      <c r="AC507" s="287">
        <f>+MEX!AZ545</f>
        <v>0</v>
      </c>
      <c r="AD507" s="287">
        <f>+MEX!BA545</f>
        <v>0</v>
      </c>
    </row>
    <row r="508" spans="2:30" ht="24.75" hidden="1">
      <c r="B508" s="247" t="e">
        <f>+CONCATENATE(#REF!,C508,D508,E508,F508,G508,H508,I508)</f>
        <v>#REF!</v>
      </c>
      <c r="C508" s="305">
        <v>3</v>
      </c>
      <c r="D508" s="305">
        <v>6</v>
      </c>
      <c r="E508" s="305">
        <v>5000</v>
      </c>
      <c r="F508" s="305">
        <v>5300</v>
      </c>
      <c r="G508" s="305">
        <v>531</v>
      </c>
      <c r="H508" s="306">
        <v>95</v>
      </c>
      <c r="I508" s="306"/>
      <c r="J508" s="286" t="s">
        <v>442</v>
      </c>
      <c r="K508" s="287">
        <f>+MEX!N546</f>
        <v>0</v>
      </c>
      <c r="L508" s="287">
        <f>+MEX!O546</f>
        <v>0</v>
      </c>
      <c r="M508" s="287">
        <f>+MEX!P546</f>
        <v>0</v>
      </c>
      <c r="N508" s="288" t="str">
        <f>+MEX!Q546</f>
        <v>Pieza</v>
      </c>
      <c r="O508" s="289">
        <f>+MEX!R546</f>
        <v>0</v>
      </c>
      <c r="P508" s="289">
        <f>+MEX!S546</f>
        <v>0</v>
      </c>
      <c r="Q508" s="287">
        <f>+MEX!AD546</f>
        <v>0</v>
      </c>
      <c r="R508" s="287">
        <f>+MEX!AG546</f>
        <v>0</v>
      </c>
      <c r="S508" s="287">
        <f>+MEX!AJ546</f>
        <v>0</v>
      </c>
      <c r="T508" s="287">
        <f>+MEX!AM546</f>
        <v>0</v>
      </c>
      <c r="U508" s="287">
        <f>+MEX!AP546</f>
        <v>0</v>
      </c>
      <c r="V508" s="287">
        <f>+MEX!AS546</f>
        <v>0</v>
      </c>
      <c r="W508" s="287">
        <f>+MEX!AT546</f>
        <v>0</v>
      </c>
      <c r="X508" s="287">
        <f>+MEX!AU546</f>
        <v>0</v>
      </c>
      <c r="Y508" s="287">
        <f>+MEX!AV546</f>
        <v>0</v>
      </c>
      <c r="Z508" s="287">
        <f>+MEX!AW546</f>
        <v>0</v>
      </c>
      <c r="AA508" s="287">
        <f>+MEX!AX546</f>
        <v>0</v>
      </c>
      <c r="AB508" s="287">
        <f>+MEX!AY546</f>
        <v>0</v>
      </c>
      <c r="AC508" s="287">
        <f>+MEX!AZ546</f>
        <v>0</v>
      </c>
      <c r="AD508" s="287">
        <f>+MEX!BA546</f>
        <v>0</v>
      </c>
    </row>
    <row r="509" spans="2:30" ht="24.75" hidden="1">
      <c r="B509" s="247" t="e">
        <f>+CONCATENATE(#REF!,C509,D509,E509,F509,G509,H509,I509)</f>
        <v>#REF!</v>
      </c>
      <c r="C509" s="305">
        <v>3</v>
      </c>
      <c r="D509" s="305">
        <v>6</v>
      </c>
      <c r="E509" s="305">
        <v>5000</v>
      </c>
      <c r="F509" s="305">
        <v>5300</v>
      </c>
      <c r="G509" s="305">
        <v>531</v>
      </c>
      <c r="H509" s="306">
        <v>96</v>
      </c>
      <c r="I509" s="306"/>
      <c r="J509" s="286" t="s">
        <v>443</v>
      </c>
      <c r="K509" s="287">
        <f>+MEX!N547</f>
        <v>0</v>
      </c>
      <c r="L509" s="287">
        <f>+MEX!O547</f>
        <v>0</v>
      </c>
      <c r="M509" s="287">
        <f>+MEX!P547</f>
        <v>0</v>
      </c>
      <c r="N509" s="288" t="str">
        <f>+MEX!Q547</f>
        <v>Pieza</v>
      </c>
      <c r="O509" s="289">
        <f>+MEX!R547</f>
        <v>0</v>
      </c>
      <c r="P509" s="289">
        <f>+MEX!S547</f>
        <v>0</v>
      </c>
      <c r="Q509" s="287">
        <f>+MEX!AD547</f>
        <v>0</v>
      </c>
      <c r="R509" s="287">
        <f>+MEX!AG547</f>
        <v>0</v>
      </c>
      <c r="S509" s="287">
        <f>+MEX!AJ547</f>
        <v>0</v>
      </c>
      <c r="T509" s="287">
        <f>+MEX!AM547</f>
        <v>0</v>
      </c>
      <c r="U509" s="287">
        <f>+MEX!AP547</f>
        <v>0</v>
      </c>
      <c r="V509" s="287">
        <f>+MEX!AS547</f>
        <v>0</v>
      </c>
      <c r="W509" s="287">
        <f>+MEX!AT547</f>
        <v>0</v>
      </c>
      <c r="X509" s="287">
        <f>+MEX!AU547</f>
        <v>0</v>
      </c>
      <c r="Y509" s="287">
        <f>+MEX!AV547</f>
        <v>0</v>
      </c>
      <c r="Z509" s="287">
        <f>+MEX!AW547</f>
        <v>0</v>
      </c>
      <c r="AA509" s="287">
        <f>+MEX!AX547</f>
        <v>0</v>
      </c>
      <c r="AB509" s="287">
        <f>+MEX!AY547</f>
        <v>0</v>
      </c>
      <c r="AC509" s="287">
        <f>+MEX!AZ547</f>
        <v>0</v>
      </c>
      <c r="AD509" s="287">
        <f>+MEX!BA547</f>
        <v>0</v>
      </c>
    </row>
    <row r="510" spans="2:30" ht="46.5" hidden="1">
      <c r="B510" s="247" t="e">
        <f>+CONCATENATE(#REF!,C510,D510,E510,F510,G510,H510,I510)</f>
        <v>#REF!</v>
      </c>
      <c r="C510" s="305">
        <v>3</v>
      </c>
      <c r="D510" s="305">
        <v>6</v>
      </c>
      <c r="E510" s="305">
        <v>5000</v>
      </c>
      <c r="F510" s="305">
        <v>5300</v>
      </c>
      <c r="G510" s="305">
        <v>531</v>
      </c>
      <c r="H510" s="306">
        <v>97</v>
      </c>
      <c r="I510" s="306"/>
      <c r="J510" s="286" t="s">
        <v>444</v>
      </c>
      <c r="K510" s="287">
        <f>+MEX!N548</f>
        <v>0</v>
      </c>
      <c r="L510" s="287">
        <f>+MEX!O548</f>
        <v>0</v>
      </c>
      <c r="M510" s="287">
        <f>+MEX!P548</f>
        <v>0</v>
      </c>
      <c r="N510" s="288" t="str">
        <f>+MEX!Q548</f>
        <v>Pieza</v>
      </c>
      <c r="O510" s="289">
        <f>+MEX!R548</f>
        <v>0</v>
      </c>
      <c r="P510" s="289">
        <f>+MEX!S548</f>
        <v>0</v>
      </c>
      <c r="Q510" s="287">
        <f>+MEX!AD548</f>
        <v>0</v>
      </c>
      <c r="R510" s="287">
        <f>+MEX!AG548</f>
        <v>0</v>
      </c>
      <c r="S510" s="287">
        <f>+MEX!AJ548</f>
        <v>0</v>
      </c>
      <c r="T510" s="287">
        <f>+MEX!AM548</f>
        <v>0</v>
      </c>
      <c r="U510" s="287">
        <f>+MEX!AP548</f>
        <v>0</v>
      </c>
      <c r="V510" s="287">
        <f>+MEX!AS548</f>
        <v>0</v>
      </c>
      <c r="W510" s="287">
        <f>+MEX!AT548</f>
        <v>0</v>
      </c>
      <c r="X510" s="287">
        <f>+MEX!AU548</f>
        <v>0</v>
      </c>
      <c r="Y510" s="287">
        <f>+MEX!AV548</f>
        <v>0</v>
      </c>
      <c r="Z510" s="287">
        <f>+MEX!AW548</f>
        <v>0</v>
      </c>
      <c r="AA510" s="287">
        <f>+MEX!AX548</f>
        <v>0</v>
      </c>
      <c r="AB510" s="287">
        <f>+MEX!AY548</f>
        <v>0</v>
      </c>
      <c r="AC510" s="287">
        <f>+MEX!AZ548</f>
        <v>0</v>
      </c>
      <c r="AD510" s="287">
        <f>+MEX!BA548</f>
        <v>0</v>
      </c>
    </row>
    <row r="511" spans="2:30" ht="24.75" hidden="1">
      <c r="B511" s="247" t="e">
        <f>+CONCATENATE(#REF!,C511,D511,E511,F511,G511,H511,I511)</f>
        <v>#REF!</v>
      </c>
      <c r="C511" s="305">
        <v>3</v>
      </c>
      <c r="D511" s="305">
        <v>6</v>
      </c>
      <c r="E511" s="305">
        <v>5000</v>
      </c>
      <c r="F511" s="305">
        <v>5300</v>
      </c>
      <c r="G511" s="305">
        <v>531</v>
      </c>
      <c r="H511" s="306">
        <v>98</v>
      </c>
      <c r="I511" s="306"/>
      <c r="J511" s="286" t="s">
        <v>445</v>
      </c>
      <c r="K511" s="287">
        <f>+MEX!N549</f>
        <v>0</v>
      </c>
      <c r="L511" s="287">
        <f>+MEX!O549</f>
        <v>0</v>
      </c>
      <c r="M511" s="287">
        <f>+MEX!P549</f>
        <v>0</v>
      </c>
      <c r="N511" s="288" t="str">
        <f>+MEX!Q549</f>
        <v>Pieza</v>
      </c>
      <c r="O511" s="289">
        <f>+MEX!R549</f>
        <v>0</v>
      </c>
      <c r="P511" s="289">
        <f>+MEX!S549</f>
        <v>0</v>
      </c>
      <c r="Q511" s="287">
        <f>+MEX!AD549</f>
        <v>0</v>
      </c>
      <c r="R511" s="287">
        <f>+MEX!AG549</f>
        <v>0</v>
      </c>
      <c r="S511" s="287">
        <f>+MEX!AJ549</f>
        <v>0</v>
      </c>
      <c r="T511" s="287">
        <f>+MEX!AM549</f>
        <v>0</v>
      </c>
      <c r="U511" s="287">
        <f>+MEX!AP549</f>
        <v>0</v>
      </c>
      <c r="V511" s="287">
        <f>+MEX!AS549</f>
        <v>0</v>
      </c>
      <c r="W511" s="287">
        <f>+MEX!AT549</f>
        <v>0</v>
      </c>
      <c r="X511" s="287">
        <f>+MEX!AU549</f>
        <v>0</v>
      </c>
      <c r="Y511" s="287">
        <f>+MEX!AV549</f>
        <v>0</v>
      </c>
      <c r="Z511" s="287">
        <f>+MEX!AW549</f>
        <v>0</v>
      </c>
      <c r="AA511" s="287">
        <f>+MEX!AX549</f>
        <v>0</v>
      </c>
      <c r="AB511" s="287">
        <f>+MEX!AY549</f>
        <v>0</v>
      </c>
      <c r="AC511" s="287">
        <f>+MEX!AZ549</f>
        <v>0</v>
      </c>
      <c r="AD511" s="287">
        <f>+MEX!BA549</f>
        <v>0</v>
      </c>
    </row>
    <row r="512" spans="2:30" ht="24.75" hidden="1">
      <c r="B512" s="247" t="e">
        <f>+CONCATENATE(#REF!,C512,D512,E512,F512,G512,H512,I512)</f>
        <v>#REF!</v>
      </c>
      <c r="C512" s="305">
        <v>3</v>
      </c>
      <c r="D512" s="305">
        <v>6</v>
      </c>
      <c r="E512" s="305">
        <v>5000</v>
      </c>
      <c r="F512" s="305">
        <v>5300</v>
      </c>
      <c r="G512" s="305">
        <v>531</v>
      </c>
      <c r="H512" s="306">
        <v>99</v>
      </c>
      <c r="I512" s="306"/>
      <c r="J512" s="286" t="s">
        <v>446</v>
      </c>
      <c r="K512" s="287">
        <f>+MEX!N550</f>
        <v>0</v>
      </c>
      <c r="L512" s="287">
        <f>+MEX!O550</f>
        <v>0</v>
      </c>
      <c r="M512" s="287">
        <f>+MEX!P550</f>
        <v>0</v>
      </c>
      <c r="N512" s="288" t="str">
        <f>+MEX!Q550</f>
        <v>Pieza</v>
      </c>
      <c r="O512" s="289">
        <f>+MEX!R550</f>
        <v>0</v>
      </c>
      <c r="P512" s="289">
        <f>+MEX!S550</f>
        <v>0</v>
      </c>
      <c r="Q512" s="287">
        <f>+MEX!AD550</f>
        <v>0</v>
      </c>
      <c r="R512" s="287">
        <f>+MEX!AG550</f>
        <v>0</v>
      </c>
      <c r="S512" s="287">
        <f>+MEX!AJ550</f>
        <v>0</v>
      </c>
      <c r="T512" s="287">
        <f>+MEX!AM550</f>
        <v>0</v>
      </c>
      <c r="U512" s="287">
        <f>+MEX!AP550</f>
        <v>0</v>
      </c>
      <c r="V512" s="287">
        <f>+MEX!AS550</f>
        <v>0</v>
      </c>
      <c r="W512" s="287">
        <f>+MEX!AT550</f>
        <v>0</v>
      </c>
      <c r="X512" s="287">
        <f>+MEX!AU550</f>
        <v>0</v>
      </c>
      <c r="Y512" s="287">
        <f>+MEX!AV550</f>
        <v>0</v>
      </c>
      <c r="Z512" s="287">
        <f>+MEX!AW550</f>
        <v>0</v>
      </c>
      <c r="AA512" s="287">
        <f>+MEX!AX550</f>
        <v>0</v>
      </c>
      <c r="AB512" s="287">
        <f>+MEX!AY550</f>
        <v>0</v>
      </c>
      <c r="AC512" s="287">
        <f>+MEX!AZ550</f>
        <v>0</v>
      </c>
      <c r="AD512" s="287">
        <f>+MEX!BA550</f>
        <v>0</v>
      </c>
    </row>
    <row r="513" spans="2:30" ht="24.75" hidden="1">
      <c r="B513" s="247" t="e">
        <f>+CONCATENATE(#REF!,C513,D513,E513,F513,G513,H513,I513)</f>
        <v>#REF!</v>
      </c>
      <c r="C513" s="305">
        <v>3</v>
      </c>
      <c r="D513" s="305">
        <v>6</v>
      </c>
      <c r="E513" s="305">
        <v>5000</v>
      </c>
      <c r="F513" s="305">
        <v>5300</v>
      </c>
      <c r="G513" s="305">
        <v>531</v>
      </c>
      <c r="H513" s="306">
        <v>100</v>
      </c>
      <c r="I513" s="306"/>
      <c r="J513" s="286" t="s">
        <v>447</v>
      </c>
      <c r="K513" s="287">
        <f>+MEX!N551</f>
        <v>0</v>
      </c>
      <c r="L513" s="287">
        <f>+MEX!O551</f>
        <v>0</v>
      </c>
      <c r="M513" s="287">
        <f>+MEX!P551</f>
        <v>0</v>
      </c>
      <c r="N513" s="288" t="str">
        <f>+MEX!Q551</f>
        <v>Pieza</v>
      </c>
      <c r="O513" s="289">
        <f>+MEX!R551</f>
        <v>0</v>
      </c>
      <c r="P513" s="289">
        <f>+MEX!S551</f>
        <v>0</v>
      </c>
      <c r="Q513" s="287">
        <f>+MEX!AD551</f>
        <v>0</v>
      </c>
      <c r="R513" s="287">
        <f>+MEX!AG551</f>
        <v>0</v>
      </c>
      <c r="S513" s="287">
        <f>+MEX!AJ551</f>
        <v>0</v>
      </c>
      <c r="T513" s="287">
        <f>+MEX!AM551</f>
        <v>0</v>
      </c>
      <c r="U513" s="287">
        <f>+MEX!AP551</f>
        <v>0</v>
      </c>
      <c r="V513" s="287">
        <f>+MEX!AS551</f>
        <v>0</v>
      </c>
      <c r="W513" s="287">
        <f>+MEX!AT551</f>
        <v>0</v>
      </c>
      <c r="X513" s="287">
        <f>+MEX!AU551</f>
        <v>0</v>
      </c>
      <c r="Y513" s="287">
        <f>+MEX!AV551</f>
        <v>0</v>
      </c>
      <c r="Z513" s="287">
        <f>+MEX!AW551</f>
        <v>0</v>
      </c>
      <c r="AA513" s="287">
        <f>+MEX!AX551</f>
        <v>0</v>
      </c>
      <c r="AB513" s="287">
        <f>+MEX!AY551</f>
        <v>0</v>
      </c>
      <c r="AC513" s="287">
        <f>+MEX!AZ551</f>
        <v>0</v>
      </c>
      <c r="AD513" s="287">
        <f>+MEX!BA551</f>
        <v>0</v>
      </c>
    </row>
    <row r="514" spans="2:30" ht="24.75" hidden="1">
      <c r="B514" s="247" t="e">
        <f>+CONCATENATE(#REF!,C514,D514,E514,F514,G514,H514,I514)</f>
        <v>#REF!</v>
      </c>
      <c r="C514" s="305">
        <v>3</v>
      </c>
      <c r="D514" s="305">
        <v>6</v>
      </c>
      <c r="E514" s="305">
        <v>5000</v>
      </c>
      <c r="F514" s="305">
        <v>5300</v>
      </c>
      <c r="G514" s="305">
        <v>531</v>
      </c>
      <c r="H514" s="306">
        <v>101</v>
      </c>
      <c r="I514" s="306"/>
      <c r="J514" s="286" t="s">
        <v>448</v>
      </c>
      <c r="K514" s="287">
        <f>+MEX!N552</f>
        <v>0</v>
      </c>
      <c r="L514" s="287">
        <f>+MEX!O552</f>
        <v>0</v>
      </c>
      <c r="M514" s="287">
        <f>+MEX!P552</f>
        <v>0</v>
      </c>
      <c r="N514" s="288" t="str">
        <f>+MEX!Q552</f>
        <v>Pieza</v>
      </c>
      <c r="O514" s="289">
        <f>+MEX!R552</f>
        <v>0</v>
      </c>
      <c r="P514" s="289">
        <f>+MEX!S552</f>
        <v>0</v>
      </c>
      <c r="Q514" s="287">
        <f>+MEX!AD552</f>
        <v>0</v>
      </c>
      <c r="R514" s="287">
        <f>+MEX!AG552</f>
        <v>0</v>
      </c>
      <c r="S514" s="287">
        <f>+MEX!AJ552</f>
        <v>0</v>
      </c>
      <c r="T514" s="287">
        <f>+MEX!AM552</f>
        <v>0</v>
      </c>
      <c r="U514" s="287">
        <f>+MEX!AP552</f>
        <v>0</v>
      </c>
      <c r="V514" s="287">
        <f>+MEX!AS552</f>
        <v>0</v>
      </c>
      <c r="W514" s="287">
        <f>+MEX!AT552</f>
        <v>0</v>
      </c>
      <c r="X514" s="287">
        <f>+MEX!AU552</f>
        <v>0</v>
      </c>
      <c r="Y514" s="287">
        <f>+MEX!AV552</f>
        <v>0</v>
      </c>
      <c r="Z514" s="287">
        <f>+MEX!AW552</f>
        <v>0</v>
      </c>
      <c r="AA514" s="287">
        <f>+MEX!AX552</f>
        <v>0</v>
      </c>
      <c r="AB514" s="287">
        <f>+MEX!AY552</f>
        <v>0</v>
      </c>
      <c r="AC514" s="287">
        <f>+MEX!AZ552</f>
        <v>0</v>
      </c>
      <c r="AD514" s="287">
        <f>+MEX!BA552</f>
        <v>0</v>
      </c>
    </row>
    <row r="515" spans="2:30" ht="24.75" hidden="1">
      <c r="B515" s="247" t="e">
        <f>+CONCATENATE(#REF!,C515,D515,E515,F515,G515,H515,I515)</f>
        <v>#REF!</v>
      </c>
      <c r="C515" s="305">
        <v>3</v>
      </c>
      <c r="D515" s="305">
        <v>6</v>
      </c>
      <c r="E515" s="305">
        <v>5000</v>
      </c>
      <c r="F515" s="305">
        <v>5300</v>
      </c>
      <c r="G515" s="305">
        <v>531</v>
      </c>
      <c r="H515" s="306">
        <v>102</v>
      </c>
      <c r="I515" s="306"/>
      <c r="J515" s="286" t="s">
        <v>449</v>
      </c>
      <c r="K515" s="287">
        <f>+MEX!N553</f>
        <v>0</v>
      </c>
      <c r="L515" s="287">
        <f>+MEX!O553</f>
        <v>0</v>
      </c>
      <c r="M515" s="287">
        <f>+MEX!P553</f>
        <v>0</v>
      </c>
      <c r="N515" s="288" t="str">
        <f>+MEX!Q553</f>
        <v>Pieza</v>
      </c>
      <c r="O515" s="289">
        <f>+MEX!R553</f>
        <v>0</v>
      </c>
      <c r="P515" s="289">
        <f>+MEX!S553</f>
        <v>0</v>
      </c>
      <c r="Q515" s="287">
        <f>+MEX!AD553</f>
        <v>0</v>
      </c>
      <c r="R515" s="287">
        <f>+MEX!AG553</f>
        <v>0</v>
      </c>
      <c r="S515" s="287">
        <f>+MEX!AJ553</f>
        <v>0</v>
      </c>
      <c r="T515" s="287">
        <f>+MEX!AM553</f>
        <v>0</v>
      </c>
      <c r="U515" s="287">
        <f>+MEX!AP553</f>
        <v>0</v>
      </c>
      <c r="V515" s="287">
        <f>+MEX!AS553</f>
        <v>0</v>
      </c>
      <c r="W515" s="287">
        <f>+MEX!AT553</f>
        <v>0</v>
      </c>
      <c r="X515" s="287">
        <f>+MEX!AU553</f>
        <v>0</v>
      </c>
      <c r="Y515" s="287">
        <f>+MEX!AV553</f>
        <v>0</v>
      </c>
      <c r="Z515" s="287">
        <f>+MEX!AW553</f>
        <v>0</v>
      </c>
      <c r="AA515" s="287">
        <f>+MEX!AX553</f>
        <v>0</v>
      </c>
      <c r="AB515" s="287">
        <f>+MEX!AY553</f>
        <v>0</v>
      </c>
      <c r="AC515" s="287">
        <f>+MEX!AZ553</f>
        <v>0</v>
      </c>
      <c r="AD515" s="287">
        <f>+MEX!BA553</f>
        <v>0</v>
      </c>
    </row>
    <row r="516" spans="2:30" ht="24.75" hidden="1">
      <c r="B516" s="247" t="e">
        <f>+CONCATENATE(#REF!,C516,D516,E516,F516,G516,H516,I516)</f>
        <v>#REF!</v>
      </c>
      <c r="C516" s="305">
        <v>3</v>
      </c>
      <c r="D516" s="305">
        <v>6</v>
      </c>
      <c r="E516" s="305">
        <v>5000</v>
      </c>
      <c r="F516" s="305">
        <v>5300</v>
      </c>
      <c r="G516" s="305">
        <v>531</v>
      </c>
      <c r="H516" s="306">
        <v>103</v>
      </c>
      <c r="I516" s="306"/>
      <c r="J516" s="286" t="s">
        <v>450</v>
      </c>
      <c r="K516" s="287">
        <f>+MEX!N554</f>
        <v>0</v>
      </c>
      <c r="L516" s="287">
        <f>+MEX!O554</f>
        <v>0</v>
      </c>
      <c r="M516" s="287">
        <f>+MEX!P554</f>
        <v>0</v>
      </c>
      <c r="N516" s="288" t="str">
        <f>+MEX!Q554</f>
        <v>Pieza</v>
      </c>
      <c r="O516" s="289">
        <f>+MEX!R554</f>
        <v>0</v>
      </c>
      <c r="P516" s="289">
        <f>+MEX!S554</f>
        <v>0</v>
      </c>
      <c r="Q516" s="287">
        <f>+MEX!AD554</f>
        <v>0</v>
      </c>
      <c r="R516" s="287">
        <f>+MEX!AG554</f>
        <v>0</v>
      </c>
      <c r="S516" s="287">
        <f>+MEX!AJ554</f>
        <v>0</v>
      </c>
      <c r="T516" s="287">
        <f>+MEX!AM554</f>
        <v>0</v>
      </c>
      <c r="U516" s="287">
        <f>+MEX!AP554</f>
        <v>0</v>
      </c>
      <c r="V516" s="287">
        <f>+MEX!AS554</f>
        <v>0</v>
      </c>
      <c r="W516" s="287">
        <f>+MEX!AT554</f>
        <v>0</v>
      </c>
      <c r="X516" s="287">
        <f>+MEX!AU554</f>
        <v>0</v>
      </c>
      <c r="Y516" s="287">
        <f>+MEX!AV554</f>
        <v>0</v>
      </c>
      <c r="Z516" s="287">
        <f>+MEX!AW554</f>
        <v>0</v>
      </c>
      <c r="AA516" s="287">
        <f>+MEX!AX554</f>
        <v>0</v>
      </c>
      <c r="AB516" s="287">
        <f>+MEX!AY554</f>
        <v>0</v>
      </c>
      <c r="AC516" s="287">
        <f>+MEX!AZ554</f>
        <v>0</v>
      </c>
      <c r="AD516" s="287">
        <f>+MEX!BA554</f>
        <v>0</v>
      </c>
    </row>
    <row r="517" spans="2:30" ht="46.5" hidden="1">
      <c r="B517" s="247" t="e">
        <f>+CONCATENATE(#REF!,C517,D517,E517,F517,G517,H517,I517)</f>
        <v>#REF!</v>
      </c>
      <c r="C517" s="305">
        <v>3</v>
      </c>
      <c r="D517" s="305">
        <v>6</v>
      </c>
      <c r="E517" s="305">
        <v>5000</v>
      </c>
      <c r="F517" s="305">
        <v>5300</v>
      </c>
      <c r="G517" s="305">
        <v>531</v>
      </c>
      <c r="H517" s="306">
        <v>104</v>
      </c>
      <c r="I517" s="306"/>
      <c r="J517" s="286" t="s">
        <v>451</v>
      </c>
      <c r="K517" s="287">
        <f>+MEX!N555</f>
        <v>0</v>
      </c>
      <c r="L517" s="287">
        <f>+MEX!O555</f>
        <v>0</v>
      </c>
      <c r="M517" s="287">
        <f>+MEX!P555</f>
        <v>0</v>
      </c>
      <c r="N517" s="288" t="str">
        <f>+MEX!Q555</f>
        <v>Pieza</v>
      </c>
      <c r="O517" s="289">
        <f>+MEX!R555</f>
        <v>0</v>
      </c>
      <c r="P517" s="289">
        <f>+MEX!S555</f>
        <v>0</v>
      </c>
      <c r="Q517" s="287">
        <f>+MEX!AD555</f>
        <v>0</v>
      </c>
      <c r="R517" s="287">
        <f>+MEX!AG555</f>
        <v>0</v>
      </c>
      <c r="S517" s="287">
        <f>+MEX!AJ555</f>
        <v>0</v>
      </c>
      <c r="T517" s="287">
        <f>+MEX!AM555</f>
        <v>0</v>
      </c>
      <c r="U517" s="287">
        <f>+MEX!AP555</f>
        <v>0</v>
      </c>
      <c r="V517" s="287">
        <f>+MEX!AS555</f>
        <v>0</v>
      </c>
      <c r="W517" s="287">
        <f>+MEX!AT555</f>
        <v>0</v>
      </c>
      <c r="X517" s="287">
        <f>+MEX!AU555</f>
        <v>0</v>
      </c>
      <c r="Y517" s="287">
        <f>+MEX!AV555</f>
        <v>0</v>
      </c>
      <c r="Z517" s="287">
        <f>+MEX!AW555</f>
        <v>0</v>
      </c>
      <c r="AA517" s="287">
        <f>+MEX!AX555</f>
        <v>0</v>
      </c>
      <c r="AB517" s="287">
        <f>+MEX!AY555</f>
        <v>0</v>
      </c>
      <c r="AC517" s="287">
        <f>+MEX!AZ555</f>
        <v>0</v>
      </c>
      <c r="AD517" s="287">
        <f>+MEX!BA555</f>
        <v>0</v>
      </c>
    </row>
    <row r="518" spans="2:30" ht="46.5" hidden="1">
      <c r="B518" s="247" t="e">
        <f>+CONCATENATE(#REF!,C518,D518,E518,F518,G518,H518,I518)</f>
        <v>#REF!</v>
      </c>
      <c r="C518" s="305">
        <v>3</v>
      </c>
      <c r="D518" s="305">
        <v>6</v>
      </c>
      <c r="E518" s="305">
        <v>5000</v>
      </c>
      <c r="F518" s="305">
        <v>5300</v>
      </c>
      <c r="G518" s="305">
        <v>531</v>
      </c>
      <c r="H518" s="306">
        <v>105</v>
      </c>
      <c r="I518" s="306"/>
      <c r="J518" s="286" t="s">
        <v>452</v>
      </c>
      <c r="K518" s="287">
        <f>+MEX!N556</f>
        <v>0</v>
      </c>
      <c r="L518" s="287">
        <f>+MEX!O556</f>
        <v>0</v>
      </c>
      <c r="M518" s="287">
        <f>+MEX!P556</f>
        <v>0</v>
      </c>
      <c r="N518" s="288" t="str">
        <f>+MEX!Q556</f>
        <v>Pieza</v>
      </c>
      <c r="O518" s="289">
        <f>+MEX!R556</f>
        <v>0</v>
      </c>
      <c r="P518" s="289">
        <f>+MEX!S556</f>
        <v>0</v>
      </c>
      <c r="Q518" s="287">
        <f>+MEX!AD556</f>
        <v>0</v>
      </c>
      <c r="R518" s="287">
        <f>+MEX!AG556</f>
        <v>0</v>
      </c>
      <c r="S518" s="287">
        <f>+MEX!AJ556</f>
        <v>0</v>
      </c>
      <c r="T518" s="287">
        <f>+MEX!AM556</f>
        <v>0</v>
      </c>
      <c r="U518" s="287">
        <f>+MEX!AP556</f>
        <v>0</v>
      </c>
      <c r="V518" s="287">
        <f>+MEX!AS556</f>
        <v>0</v>
      </c>
      <c r="W518" s="287">
        <f>+MEX!AT556</f>
        <v>0</v>
      </c>
      <c r="X518" s="287">
        <f>+MEX!AU556</f>
        <v>0</v>
      </c>
      <c r="Y518" s="287">
        <f>+MEX!AV556</f>
        <v>0</v>
      </c>
      <c r="Z518" s="287">
        <f>+MEX!AW556</f>
        <v>0</v>
      </c>
      <c r="AA518" s="287">
        <f>+MEX!AX556</f>
        <v>0</v>
      </c>
      <c r="AB518" s="287">
        <f>+MEX!AY556</f>
        <v>0</v>
      </c>
      <c r="AC518" s="287">
        <f>+MEX!AZ556</f>
        <v>0</v>
      </c>
      <c r="AD518" s="287">
        <f>+MEX!BA556</f>
        <v>0</v>
      </c>
    </row>
    <row r="519" spans="2:30" ht="46.5" hidden="1">
      <c r="B519" s="247" t="e">
        <f>+CONCATENATE(#REF!,C519,D519,E519,F519,G519,H519,I519)</f>
        <v>#REF!</v>
      </c>
      <c r="C519" s="305">
        <v>3</v>
      </c>
      <c r="D519" s="305">
        <v>6</v>
      </c>
      <c r="E519" s="305">
        <v>5000</v>
      </c>
      <c r="F519" s="305">
        <v>5300</v>
      </c>
      <c r="G519" s="305">
        <v>531</v>
      </c>
      <c r="H519" s="306">
        <v>106</v>
      </c>
      <c r="I519" s="306"/>
      <c r="J519" s="286" t="s">
        <v>453</v>
      </c>
      <c r="K519" s="287">
        <f>+MEX!N557</f>
        <v>0</v>
      </c>
      <c r="L519" s="287">
        <f>+MEX!O557</f>
        <v>0</v>
      </c>
      <c r="M519" s="287">
        <f>+MEX!P557</f>
        <v>0</v>
      </c>
      <c r="N519" s="288" t="str">
        <f>+MEX!Q557</f>
        <v>Pieza</v>
      </c>
      <c r="O519" s="289">
        <f>+MEX!R557</f>
        <v>0</v>
      </c>
      <c r="P519" s="289">
        <f>+MEX!S557</f>
        <v>0</v>
      </c>
      <c r="Q519" s="287">
        <f>+MEX!AD557</f>
        <v>0</v>
      </c>
      <c r="R519" s="287">
        <f>+MEX!AG557</f>
        <v>0</v>
      </c>
      <c r="S519" s="287">
        <f>+MEX!AJ557</f>
        <v>0</v>
      </c>
      <c r="T519" s="287">
        <f>+MEX!AM557</f>
        <v>0</v>
      </c>
      <c r="U519" s="287">
        <f>+MEX!AP557</f>
        <v>0</v>
      </c>
      <c r="V519" s="287">
        <f>+MEX!AS557</f>
        <v>0</v>
      </c>
      <c r="W519" s="287">
        <f>+MEX!AT557</f>
        <v>0</v>
      </c>
      <c r="X519" s="287">
        <f>+MEX!AU557</f>
        <v>0</v>
      </c>
      <c r="Y519" s="287">
        <f>+MEX!AV557</f>
        <v>0</v>
      </c>
      <c r="Z519" s="287">
        <f>+MEX!AW557</f>
        <v>0</v>
      </c>
      <c r="AA519" s="287">
        <f>+MEX!AX557</f>
        <v>0</v>
      </c>
      <c r="AB519" s="287">
        <f>+MEX!AY557</f>
        <v>0</v>
      </c>
      <c r="AC519" s="287">
        <f>+MEX!AZ557</f>
        <v>0</v>
      </c>
      <c r="AD519" s="287">
        <f>+MEX!BA557</f>
        <v>0</v>
      </c>
    </row>
    <row r="520" spans="2:30" ht="24.75" hidden="1">
      <c r="B520" s="247" t="e">
        <f>+CONCATENATE(#REF!,C520,D520,E520,F520,G520,H520,I520)</f>
        <v>#REF!</v>
      </c>
      <c r="C520" s="305">
        <v>3</v>
      </c>
      <c r="D520" s="305">
        <v>6</v>
      </c>
      <c r="E520" s="305">
        <v>5000</v>
      </c>
      <c r="F520" s="305">
        <v>5300</v>
      </c>
      <c r="G520" s="305">
        <v>531</v>
      </c>
      <c r="H520" s="306">
        <v>107</v>
      </c>
      <c r="I520" s="306"/>
      <c r="J520" s="286" t="s">
        <v>454</v>
      </c>
      <c r="K520" s="287">
        <f>+MEX!N558</f>
        <v>0</v>
      </c>
      <c r="L520" s="287">
        <f>+MEX!O558</f>
        <v>0</v>
      </c>
      <c r="M520" s="287">
        <f>+MEX!P558</f>
        <v>0</v>
      </c>
      <c r="N520" s="288" t="str">
        <f>+MEX!Q558</f>
        <v>Pieza</v>
      </c>
      <c r="O520" s="289">
        <f>+MEX!R558</f>
        <v>0</v>
      </c>
      <c r="P520" s="289">
        <f>+MEX!S558</f>
        <v>0</v>
      </c>
      <c r="Q520" s="287">
        <f>+MEX!AD558</f>
        <v>0</v>
      </c>
      <c r="R520" s="287">
        <f>+MEX!AG558</f>
        <v>0</v>
      </c>
      <c r="S520" s="287">
        <f>+MEX!AJ558</f>
        <v>0</v>
      </c>
      <c r="T520" s="287">
        <f>+MEX!AM558</f>
        <v>0</v>
      </c>
      <c r="U520" s="287">
        <f>+MEX!AP558</f>
        <v>0</v>
      </c>
      <c r="V520" s="287">
        <f>+MEX!AS558</f>
        <v>0</v>
      </c>
      <c r="W520" s="287">
        <f>+MEX!AT558</f>
        <v>0</v>
      </c>
      <c r="X520" s="287">
        <f>+MEX!AU558</f>
        <v>0</v>
      </c>
      <c r="Y520" s="287">
        <f>+MEX!AV558</f>
        <v>0</v>
      </c>
      <c r="Z520" s="287">
        <f>+MEX!AW558</f>
        <v>0</v>
      </c>
      <c r="AA520" s="287">
        <f>+MEX!AX558</f>
        <v>0</v>
      </c>
      <c r="AB520" s="287">
        <f>+MEX!AY558</f>
        <v>0</v>
      </c>
      <c r="AC520" s="287">
        <f>+MEX!AZ558</f>
        <v>0</v>
      </c>
      <c r="AD520" s="287">
        <f>+MEX!BA558</f>
        <v>0</v>
      </c>
    </row>
    <row r="521" spans="2:30" ht="24.75" hidden="1">
      <c r="B521" s="247" t="e">
        <f>+CONCATENATE(#REF!,C521,D521,E521,F521,G521,H521,I521)</f>
        <v>#REF!</v>
      </c>
      <c r="C521" s="305">
        <v>3</v>
      </c>
      <c r="D521" s="305">
        <v>6</v>
      </c>
      <c r="E521" s="305">
        <v>5000</v>
      </c>
      <c r="F521" s="305">
        <v>5300</v>
      </c>
      <c r="G521" s="305">
        <v>531</v>
      </c>
      <c r="H521" s="306">
        <v>108</v>
      </c>
      <c r="I521" s="306"/>
      <c r="J521" s="286" t="s">
        <v>455</v>
      </c>
      <c r="K521" s="287">
        <f>+MEX!N559</f>
        <v>0</v>
      </c>
      <c r="L521" s="287">
        <f>+MEX!O559</f>
        <v>0</v>
      </c>
      <c r="M521" s="287">
        <f>+MEX!P559</f>
        <v>0</v>
      </c>
      <c r="N521" s="288" t="str">
        <f>+MEX!Q559</f>
        <v>Pieza</v>
      </c>
      <c r="O521" s="289">
        <f>+MEX!R559</f>
        <v>0</v>
      </c>
      <c r="P521" s="289">
        <f>+MEX!S559</f>
        <v>0</v>
      </c>
      <c r="Q521" s="287">
        <f>+MEX!AD559</f>
        <v>0</v>
      </c>
      <c r="R521" s="287">
        <f>+MEX!AG559</f>
        <v>0</v>
      </c>
      <c r="S521" s="287">
        <f>+MEX!AJ559</f>
        <v>0</v>
      </c>
      <c r="T521" s="287">
        <f>+MEX!AM559</f>
        <v>0</v>
      </c>
      <c r="U521" s="287">
        <f>+MEX!AP559</f>
        <v>0</v>
      </c>
      <c r="V521" s="287">
        <f>+MEX!AS559</f>
        <v>0</v>
      </c>
      <c r="W521" s="287">
        <f>+MEX!AT559</f>
        <v>0</v>
      </c>
      <c r="X521" s="287">
        <f>+MEX!AU559</f>
        <v>0</v>
      </c>
      <c r="Y521" s="287">
        <f>+MEX!AV559</f>
        <v>0</v>
      </c>
      <c r="Z521" s="287">
        <f>+MEX!AW559</f>
        <v>0</v>
      </c>
      <c r="AA521" s="287">
        <f>+MEX!AX559</f>
        <v>0</v>
      </c>
      <c r="AB521" s="287">
        <f>+MEX!AY559</f>
        <v>0</v>
      </c>
      <c r="AC521" s="287">
        <f>+MEX!AZ559</f>
        <v>0</v>
      </c>
      <c r="AD521" s="287">
        <f>+MEX!BA559</f>
        <v>0</v>
      </c>
    </row>
    <row r="522" spans="2:30" ht="46.5" hidden="1">
      <c r="B522" s="247" t="e">
        <f>+CONCATENATE(#REF!,C522,D522,E522,F522,G522,H522,I522)</f>
        <v>#REF!</v>
      </c>
      <c r="C522" s="305">
        <v>3</v>
      </c>
      <c r="D522" s="305">
        <v>6</v>
      </c>
      <c r="E522" s="305">
        <v>5000</v>
      </c>
      <c r="F522" s="305">
        <v>5300</v>
      </c>
      <c r="G522" s="305">
        <v>531</v>
      </c>
      <c r="H522" s="306">
        <v>109</v>
      </c>
      <c r="I522" s="306"/>
      <c r="J522" s="286" t="s">
        <v>456</v>
      </c>
      <c r="K522" s="287">
        <f>+MEX!N560</f>
        <v>0</v>
      </c>
      <c r="L522" s="287">
        <f>+MEX!O560</f>
        <v>0</v>
      </c>
      <c r="M522" s="287">
        <f>+MEX!P560</f>
        <v>0</v>
      </c>
      <c r="N522" s="288" t="str">
        <f>+MEX!Q560</f>
        <v>Pieza</v>
      </c>
      <c r="O522" s="289">
        <f>+MEX!R560</f>
        <v>0</v>
      </c>
      <c r="P522" s="289">
        <f>+MEX!S560</f>
        <v>0</v>
      </c>
      <c r="Q522" s="287">
        <f>+MEX!AD560</f>
        <v>0</v>
      </c>
      <c r="R522" s="287">
        <f>+MEX!AG560</f>
        <v>0</v>
      </c>
      <c r="S522" s="287">
        <f>+MEX!AJ560</f>
        <v>0</v>
      </c>
      <c r="T522" s="287">
        <f>+MEX!AM560</f>
        <v>0</v>
      </c>
      <c r="U522" s="287">
        <f>+MEX!AP560</f>
        <v>0</v>
      </c>
      <c r="V522" s="287">
        <f>+MEX!AS560</f>
        <v>0</v>
      </c>
      <c r="W522" s="287">
        <f>+MEX!AT560</f>
        <v>0</v>
      </c>
      <c r="X522" s="287">
        <f>+MEX!AU560</f>
        <v>0</v>
      </c>
      <c r="Y522" s="287">
        <f>+MEX!AV560</f>
        <v>0</v>
      </c>
      <c r="Z522" s="287">
        <f>+MEX!AW560</f>
        <v>0</v>
      </c>
      <c r="AA522" s="287">
        <f>+MEX!AX560</f>
        <v>0</v>
      </c>
      <c r="AB522" s="287">
        <f>+MEX!AY560</f>
        <v>0</v>
      </c>
      <c r="AC522" s="287">
        <f>+MEX!AZ560</f>
        <v>0</v>
      </c>
      <c r="AD522" s="287">
        <f>+MEX!BA560</f>
        <v>0</v>
      </c>
    </row>
    <row r="523" spans="2:30" ht="24.75" hidden="1">
      <c r="B523" s="247" t="e">
        <f>+CONCATENATE(#REF!,C523,D523,E523,F523,G523,H523,I523)</f>
        <v>#REF!</v>
      </c>
      <c r="C523" s="305">
        <v>3</v>
      </c>
      <c r="D523" s="305">
        <v>6</v>
      </c>
      <c r="E523" s="305">
        <v>5000</v>
      </c>
      <c r="F523" s="305">
        <v>5300</v>
      </c>
      <c r="G523" s="305">
        <v>531</v>
      </c>
      <c r="H523" s="306">
        <v>110</v>
      </c>
      <c r="I523" s="306"/>
      <c r="J523" s="286" t="s">
        <v>457</v>
      </c>
      <c r="K523" s="287">
        <f>+MEX!N561</f>
        <v>0</v>
      </c>
      <c r="L523" s="287">
        <f>+MEX!O561</f>
        <v>0</v>
      </c>
      <c r="M523" s="287">
        <f>+MEX!P561</f>
        <v>0</v>
      </c>
      <c r="N523" s="288" t="str">
        <f>+MEX!Q561</f>
        <v>Pieza</v>
      </c>
      <c r="O523" s="289">
        <f>+MEX!R561</f>
        <v>0</v>
      </c>
      <c r="P523" s="289">
        <f>+MEX!S561</f>
        <v>0</v>
      </c>
      <c r="Q523" s="287">
        <f>+MEX!AD561</f>
        <v>0</v>
      </c>
      <c r="R523" s="287">
        <f>+MEX!AG561</f>
        <v>0</v>
      </c>
      <c r="S523" s="287">
        <f>+MEX!AJ561</f>
        <v>0</v>
      </c>
      <c r="T523" s="287">
        <f>+MEX!AM561</f>
        <v>0</v>
      </c>
      <c r="U523" s="287">
        <f>+MEX!AP561</f>
        <v>0</v>
      </c>
      <c r="V523" s="287">
        <f>+MEX!AS561</f>
        <v>0</v>
      </c>
      <c r="W523" s="287">
        <f>+MEX!AT561</f>
        <v>0</v>
      </c>
      <c r="X523" s="287">
        <f>+MEX!AU561</f>
        <v>0</v>
      </c>
      <c r="Y523" s="287">
        <f>+MEX!AV561</f>
        <v>0</v>
      </c>
      <c r="Z523" s="287">
        <f>+MEX!AW561</f>
        <v>0</v>
      </c>
      <c r="AA523" s="287">
        <f>+MEX!AX561</f>
        <v>0</v>
      </c>
      <c r="AB523" s="287">
        <f>+MEX!AY561</f>
        <v>0</v>
      </c>
      <c r="AC523" s="287">
        <f>+MEX!AZ561</f>
        <v>0</v>
      </c>
      <c r="AD523" s="287">
        <f>+MEX!BA561</f>
        <v>0</v>
      </c>
    </row>
    <row r="524" spans="2:30" ht="24.75" hidden="1">
      <c r="B524" s="247" t="e">
        <f>+CONCATENATE(#REF!,C524,D524,E524,F524,G524,H524,I524)</f>
        <v>#REF!</v>
      </c>
      <c r="C524" s="305">
        <v>3</v>
      </c>
      <c r="D524" s="305">
        <v>6</v>
      </c>
      <c r="E524" s="305">
        <v>5000</v>
      </c>
      <c r="F524" s="305">
        <v>5300</v>
      </c>
      <c r="G524" s="305">
        <v>531</v>
      </c>
      <c r="H524" s="306">
        <v>111</v>
      </c>
      <c r="I524" s="306"/>
      <c r="J524" s="286" t="s">
        <v>458</v>
      </c>
      <c r="K524" s="287">
        <f>+MEX!N562</f>
        <v>0</v>
      </c>
      <c r="L524" s="287">
        <f>+MEX!O562</f>
        <v>0</v>
      </c>
      <c r="M524" s="287">
        <f>+MEX!P562</f>
        <v>0</v>
      </c>
      <c r="N524" s="288" t="str">
        <f>+MEX!Q562</f>
        <v>Pieza</v>
      </c>
      <c r="O524" s="289">
        <f>+MEX!R562</f>
        <v>0</v>
      </c>
      <c r="P524" s="289">
        <f>+MEX!S562</f>
        <v>0</v>
      </c>
      <c r="Q524" s="287">
        <f>+MEX!AD562</f>
        <v>0</v>
      </c>
      <c r="R524" s="287">
        <f>+MEX!AG562</f>
        <v>0</v>
      </c>
      <c r="S524" s="287">
        <f>+MEX!AJ562</f>
        <v>0</v>
      </c>
      <c r="T524" s="287">
        <f>+MEX!AM562</f>
        <v>0</v>
      </c>
      <c r="U524" s="287">
        <f>+MEX!AP562</f>
        <v>0</v>
      </c>
      <c r="V524" s="287">
        <f>+MEX!AS562</f>
        <v>0</v>
      </c>
      <c r="W524" s="287">
        <f>+MEX!AT562</f>
        <v>0</v>
      </c>
      <c r="X524" s="287">
        <f>+MEX!AU562</f>
        <v>0</v>
      </c>
      <c r="Y524" s="287">
        <f>+MEX!AV562</f>
        <v>0</v>
      </c>
      <c r="Z524" s="287">
        <f>+MEX!AW562</f>
        <v>0</v>
      </c>
      <c r="AA524" s="287">
        <f>+MEX!AX562</f>
        <v>0</v>
      </c>
      <c r="AB524" s="287">
        <f>+MEX!AY562</f>
        <v>0</v>
      </c>
      <c r="AC524" s="287">
        <f>+MEX!AZ562</f>
        <v>0</v>
      </c>
      <c r="AD524" s="287">
        <f>+MEX!BA562</f>
        <v>0</v>
      </c>
    </row>
    <row r="525" spans="2:30" ht="24.75" hidden="1">
      <c r="B525" s="247" t="e">
        <f>+CONCATENATE(#REF!,C525,D525,E525,F525,G525,H525,I525)</f>
        <v>#REF!</v>
      </c>
      <c r="C525" s="305">
        <v>3</v>
      </c>
      <c r="D525" s="305">
        <v>6</v>
      </c>
      <c r="E525" s="305">
        <v>5000</v>
      </c>
      <c r="F525" s="305">
        <v>5300</v>
      </c>
      <c r="G525" s="305">
        <v>531</v>
      </c>
      <c r="H525" s="306">
        <v>112</v>
      </c>
      <c r="I525" s="306"/>
      <c r="J525" s="286" t="s">
        <v>459</v>
      </c>
      <c r="K525" s="287">
        <f>+MEX!N563</f>
        <v>0</v>
      </c>
      <c r="L525" s="287">
        <f>+MEX!O563</f>
        <v>0</v>
      </c>
      <c r="M525" s="287">
        <f>+MEX!P563</f>
        <v>0</v>
      </c>
      <c r="N525" s="288" t="str">
        <f>+MEX!Q563</f>
        <v>Pieza</v>
      </c>
      <c r="O525" s="289">
        <f>+MEX!R563</f>
        <v>0</v>
      </c>
      <c r="P525" s="289">
        <f>+MEX!S563</f>
        <v>0</v>
      </c>
      <c r="Q525" s="287">
        <f>+MEX!AD563</f>
        <v>0</v>
      </c>
      <c r="R525" s="287">
        <f>+MEX!AG563</f>
        <v>0</v>
      </c>
      <c r="S525" s="287">
        <f>+MEX!AJ563</f>
        <v>0</v>
      </c>
      <c r="T525" s="287">
        <f>+MEX!AM563</f>
        <v>0</v>
      </c>
      <c r="U525" s="287">
        <f>+MEX!AP563</f>
        <v>0</v>
      </c>
      <c r="V525" s="287">
        <f>+MEX!AS563</f>
        <v>0</v>
      </c>
      <c r="W525" s="287">
        <f>+MEX!AT563</f>
        <v>0</v>
      </c>
      <c r="X525" s="287">
        <f>+MEX!AU563</f>
        <v>0</v>
      </c>
      <c r="Y525" s="287">
        <f>+MEX!AV563</f>
        <v>0</v>
      </c>
      <c r="Z525" s="287">
        <f>+MEX!AW563</f>
        <v>0</v>
      </c>
      <c r="AA525" s="287">
        <f>+MEX!AX563</f>
        <v>0</v>
      </c>
      <c r="AB525" s="287">
        <f>+MEX!AY563</f>
        <v>0</v>
      </c>
      <c r="AC525" s="287">
        <f>+MEX!AZ563</f>
        <v>0</v>
      </c>
      <c r="AD525" s="287">
        <f>+MEX!BA563</f>
        <v>0</v>
      </c>
    </row>
    <row r="526" spans="2:30" ht="24.75" hidden="1">
      <c r="B526" s="247" t="e">
        <f>+CONCATENATE(#REF!,C526,D526,E526,F526,G526,H526,I526)</f>
        <v>#REF!</v>
      </c>
      <c r="C526" s="305">
        <v>3</v>
      </c>
      <c r="D526" s="305">
        <v>6</v>
      </c>
      <c r="E526" s="305">
        <v>5000</v>
      </c>
      <c r="F526" s="305">
        <v>5300</v>
      </c>
      <c r="G526" s="305">
        <v>531</v>
      </c>
      <c r="H526" s="306">
        <v>113</v>
      </c>
      <c r="I526" s="306"/>
      <c r="J526" s="286" t="s">
        <v>460</v>
      </c>
      <c r="K526" s="287">
        <f>+MEX!N564</f>
        <v>0</v>
      </c>
      <c r="L526" s="287">
        <f>+MEX!O564</f>
        <v>0</v>
      </c>
      <c r="M526" s="287">
        <f>+MEX!P564</f>
        <v>0</v>
      </c>
      <c r="N526" s="288" t="str">
        <f>+MEX!Q564</f>
        <v>Pieza</v>
      </c>
      <c r="O526" s="289">
        <f>+MEX!R564</f>
        <v>0</v>
      </c>
      <c r="P526" s="289">
        <f>+MEX!S564</f>
        <v>0</v>
      </c>
      <c r="Q526" s="287">
        <f>+MEX!AD564</f>
        <v>0</v>
      </c>
      <c r="R526" s="287">
        <f>+MEX!AG564</f>
        <v>0</v>
      </c>
      <c r="S526" s="287">
        <f>+MEX!AJ564</f>
        <v>0</v>
      </c>
      <c r="T526" s="287">
        <f>+MEX!AM564</f>
        <v>0</v>
      </c>
      <c r="U526" s="287">
        <f>+MEX!AP564</f>
        <v>0</v>
      </c>
      <c r="V526" s="287">
        <f>+MEX!AS564</f>
        <v>0</v>
      </c>
      <c r="W526" s="287">
        <f>+MEX!AT564</f>
        <v>0</v>
      </c>
      <c r="X526" s="287">
        <f>+MEX!AU564</f>
        <v>0</v>
      </c>
      <c r="Y526" s="287">
        <f>+MEX!AV564</f>
        <v>0</v>
      </c>
      <c r="Z526" s="287">
        <f>+MEX!AW564</f>
        <v>0</v>
      </c>
      <c r="AA526" s="287">
        <f>+MEX!AX564</f>
        <v>0</v>
      </c>
      <c r="AB526" s="287">
        <f>+MEX!AY564</f>
        <v>0</v>
      </c>
      <c r="AC526" s="287">
        <f>+MEX!AZ564</f>
        <v>0</v>
      </c>
      <c r="AD526" s="287">
        <f>+MEX!BA564</f>
        <v>0</v>
      </c>
    </row>
    <row r="527" spans="2:30" ht="46.5" hidden="1">
      <c r="B527" s="247" t="e">
        <f>+CONCATENATE(#REF!,C527,D527,E527,F527,G527,H527,I527)</f>
        <v>#REF!</v>
      </c>
      <c r="C527" s="305">
        <v>3</v>
      </c>
      <c r="D527" s="305">
        <v>6</v>
      </c>
      <c r="E527" s="305">
        <v>5000</v>
      </c>
      <c r="F527" s="305">
        <v>5300</v>
      </c>
      <c r="G527" s="305">
        <v>531</v>
      </c>
      <c r="H527" s="306">
        <v>114</v>
      </c>
      <c r="I527" s="306"/>
      <c r="J527" s="286" t="s">
        <v>461</v>
      </c>
      <c r="K527" s="287">
        <f>+MEX!N565</f>
        <v>0</v>
      </c>
      <c r="L527" s="287">
        <f>+MEX!O565</f>
        <v>0</v>
      </c>
      <c r="M527" s="287">
        <f>+MEX!P565</f>
        <v>0</v>
      </c>
      <c r="N527" s="288" t="str">
        <f>+MEX!Q565</f>
        <v>Pieza</v>
      </c>
      <c r="O527" s="289">
        <f>+MEX!R565</f>
        <v>0</v>
      </c>
      <c r="P527" s="289">
        <f>+MEX!S565</f>
        <v>0</v>
      </c>
      <c r="Q527" s="287">
        <f>+MEX!AD565</f>
        <v>0</v>
      </c>
      <c r="R527" s="287">
        <f>+MEX!AG565</f>
        <v>0</v>
      </c>
      <c r="S527" s="287">
        <f>+MEX!AJ565</f>
        <v>0</v>
      </c>
      <c r="T527" s="287">
        <f>+MEX!AM565</f>
        <v>0</v>
      </c>
      <c r="U527" s="287">
        <f>+MEX!AP565</f>
        <v>0</v>
      </c>
      <c r="V527" s="287">
        <f>+MEX!AS565</f>
        <v>0</v>
      </c>
      <c r="W527" s="287">
        <f>+MEX!AT565</f>
        <v>0</v>
      </c>
      <c r="X527" s="287">
        <f>+MEX!AU565</f>
        <v>0</v>
      </c>
      <c r="Y527" s="287">
        <f>+MEX!AV565</f>
        <v>0</v>
      </c>
      <c r="Z527" s="287">
        <f>+MEX!AW565</f>
        <v>0</v>
      </c>
      <c r="AA527" s="287">
        <f>+MEX!AX565</f>
        <v>0</v>
      </c>
      <c r="AB527" s="287">
        <f>+MEX!AY565</f>
        <v>0</v>
      </c>
      <c r="AC527" s="287">
        <f>+MEX!AZ565</f>
        <v>0</v>
      </c>
      <c r="AD527" s="287">
        <f>+MEX!BA565</f>
        <v>0</v>
      </c>
    </row>
    <row r="528" spans="2:30" ht="24.75" hidden="1">
      <c r="B528" s="247" t="e">
        <f>+CONCATENATE(#REF!,C528,D528,E528,F528,G528,H528,I528)</f>
        <v>#REF!</v>
      </c>
      <c r="C528" s="305">
        <v>3</v>
      </c>
      <c r="D528" s="305">
        <v>6</v>
      </c>
      <c r="E528" s="305">
        <v>5000</v>
      </c>
      <c r="F528" s="305">
        <v>5300</v>
      </c>
      <c r="G528" s="305">
        <v>531</v>
      </c>
      <c r="H528" s="306">
        <v>115</v>
      </c>
      <c r="I528" s="306"/>
      <c r="J528" s="286" t="s">
        <v>462</v>
      </c>
      <c r="K528" s="287">
        <f>+MEX!N566</f>
        <v>0</v>
      </c>
      <c r="L528" s="287">
        <f>+MEX!O566</f>
        <v>0</v>
      </c>
      <c r="M528" s="287">
        <f>+MEX!P566</f>
        <v>0</v>
      </c>
      <c r="N528" s="288" t="str">
        <f>+MEX!Q566</f>
        <v>Pieza</v>
      </c>
      <c r="O528" s="289">
        <f>+MEX!R566</f>
        <v>0</v>
      </c>
      <c r="P528" s="289">
        <f>+MEX!S566</f>
        <v>0</v>
      </c>
      <c r="Q528" s="287">
        <f>+MEX!AD566</f>
        <v>0</v>
      </c>
      <c r="R528" s="287">
        <f>+MEX!AG566</f>
        <v>0</v>
      </c>
      <c r="S528" s="287">
        <f>+MEX!AJ566</f>
        <v>0</v>
      </c>
      <c r="T528" s="287">
        <f>+MEX!AM566</f>
        <v>0</v>
      </c>
      <c r="U528" s="287">
        <f>+MEX!AP566</f>
        <v>0</v>
      </c>
      <c r="V528" s="287">
        <f>+MEX!AS566</f>
        <v>0</v>
      </c>
      <c r="W528" s="287">
        <f>+MEX!AT566</f>
        <v>0</v>
      </c>
      <c r="X528" s="287">
        <f>+MEX!AU566</f>
        <v>0</v>
      </c>
      <c r="Y528" s="287">
        <f>+MEX!AV566</f>
        <v>0</v>
      </c>
      <c r="Z528" s="287">
        <f>+MEX!AW566</f>
        <v>0</v>
      </c>
      <c r="AA528" s="287">
        <f>+MEX!AX566</f>
        <v>0</v>
      </c>
      <c r="AB528" s="287">
        <f>+MEX!AY566</f>
        <v>0</v>
      </c>
      <c r="AC528" s="287">
        <f>+MEX!AZ566</f>
        <v>0</v>
      </c>
      <c r="AD528" s="287">
        <f>+MEX!BA566</f>
        <v>0</v>
      </c>
    </row>
    <row r="529" spans="2:30" ht="24.75" hidden="1">
      <c r="B529" s="247" t="e">
        <f>+CONCATENATE(#REF!,C529,D529,E529,F529,G529,H529,I529)</f>
        <v>#REF!</v>
      </c>
      <c r="C529" s="305">
        <v>3</v>
      </c>
      <c r="D529" s="305">
        <v>6</v>
      </c>
      <c r="E529" s="305">
        <v>5000</v>
      </c>
      <c r="F529" s="305">
        <v>5300</v>
      </c>
      <c r="G529" s="305">
        <v>531</v>
      </c>
      <c r="H529" s="306">
        <v>116</v>
      </c>
      <c r="I529" s="306"/>
      <c r="J529" s="286" t="s">
        <v>463</v>
      </c>
      <c r="K529" s="287">
        <f>+MEX!N567</f>
        <v>0</v>
      </c>
      <c r="L529" s="287">
        <f>+MEX!O567</f>
        <v>0</v>
      </c>
      <c r="M529" s="287">
        <f>+MEX!P567</f>
        <v>0</v>
      </c>
      <c r="N529" s="288" t="str">
        <f>+MEX!Q567</f>
        <v>Pieza</v>
      </c>
      <c r="O529" s="289">
        <f>+MEX!R567</f>
        <v>0</v>
      </c>
      <c r="P529" s="289">
        <f>+MEX!S567</f>
        <v>0</v>
      </c>
      <c r="Q529" s="287">
        <f>+MEX!AD567</f>
        <v>0</v>
      </c>
      <c r="R529" s="287">
        <f>+MEX!AG567</f>
        <v>0</v>
      </c>
      <c r="S529" s="287">
        <f>+MEX!AJ567</f>
        <v>0</v>
      </c>
      <c r="T529" s="287">
        <f>+MEX!AM567</f>
        <v>0</v>
      </c>
      <c r="U529" s="287">
        <f>+MEX!AP567</f>
        <v>0</v>
      </c>
      <c r="V529" s="287">
        <f>+MEX!AS567</f>
        <v>0</v>
      </c>
      <c r="W529" s="287">
        <f>+MEX!AT567</f>
        <v>0</v>
      </c>
      <c r="X529" s="287">
        <f>+MEX!AU567</f>
        <v>0</v>
      </c>
      <c r="Y529" s="287">
        <f>+MEX!AV567</f>
        <v>0</v>
      </c>
      <c r="Z529" s="287">
        <f>+MEX!AW567</f>
        <v>0</v>
      </c>
      <c r="AA529" s="287">
        <f>+MEX!AX567</f>
        <v>0</v>
      </c>
      <c r="AB529" s="287">
        <f>+MEX!AY567</f>
        <v>0</v>
      </c>
      <c r="AC529" s="287">
        <f>+MEX!AZ567</f>
        <v>0</v>
      </c>
      <c r="AD529" s="287">
        <f>+MEX!BA567</f>
        <v>0</v>
      </c>
    </row>
    <row r="530" spans="2:30" ht="24.75" hidden="1">
      <c r="B530" s="247" t="e">
        <f>+CONCATENATE(#REF!,C530,D530,E530,F530,G530,H530,I530)</f>
        <v>#REF!</v>
      </c>
      <c r="C530" s="305">
        <v>3</v>
      </c>
      <c r="D530" s="305">
        <v>6</v>
      </c>
      <c r="E530" s="305">
        <v>5000</v>
      </c>
      <c r="F530" s="305">
        <v>5300</v>
      </c>
      <c r="G530" s="305">
        <v>531</v>
      </c>
      <c r="H530" s="306">
        <v>117</v>
      </c>
      <c r="I530" s="306"/>
      <c r="J530" s="286" t="s">
        <v>464</v>
      </c>
      <c r="K530" s="287">
        <f>+MEX!N568</f>
        <v>0</v>
      </c>
      <c r="L530" s="287">
        <f>+MEX!O568</f>
        <v>0</v>
      </c>
      <c r="M530" s="287">
        <f>+MEX!P568</f>
        <v>0</v>
      </c>
      <c r="N530" s="288" t="str">
        <f>+MEX!Q568</f>
        <v>Pieza</v>
      </c>
      <c r="O530" s="289">
        <f>+MEX!R568</f>
        <v>0</v>
      </c>
      <c r="P530" s="289">
        <f>+MEX!S568</f>
        <v>0</v>
      </c>
      <c r="Q530" s="287">
        <f>+MEX!AD568</f>
        <v>0</v>
      </c>
      <c r="R530" s="287">
        <f>+MEX!AG568</f>
        <v>0</v>
      </c>
      <c r="S530" s="287">
        <f>+MEX!AJ568</f>
        <v>0</v>
      </c>
      <c r="T530" s="287">
        <f>+MEX!AM568</f>
        <v>0</v>
      </c>
      <c r="U530" s="287">
        <f>+MEX!AP568</f>
        <v>0</v>
      </c>
      <c r="V530" s="287">
        <f>+MEX!AS568</f>
        <v>0</v>
      </c>
      <c r="W530" s="287">
        <f>+MEX!AT568</f>
        <v>0</v>
      </c>
      <c r="X530" s="287">
        <f>+MEX!AU568</f>
        <v>0</v>
      </c>
      <c r="Y530" s="287">
        <f>+MEX!AV568</f>
        <v>0</v>
      </c>
      <c r="Z530" s="287">
        <f>+MEX!AW568</f>
        <v>0</v>
      </c>
      <c r="AA530" s="287">
        <f>+MEX!AX568</f>
        <v>0</v>
      </c>
      <c r="AB530" s="287">
        <f>+MEX!AY568</f>
        <v>0</v>
      </c>
      <c r="AC530" s="287">
        <f>+MEX!AZ568</f>
        <v>0</v>
      </c>
      <c r="AD530" s="287">
        <f>+MEX!BA568</f>
        <v>0</v>
      </c>
    </row>
    <row r="531" spans="2:30" ht="24.75" hidden="1">
      <c r="B531" s="247" t="e">
        <f>+CONCATENATE(#REF!,C531,D531,E531,F531,G531,H531,I531)</f>
        <v>#REF!</v>
      </c>
      <c r="C531" s="305">
        <v>3</v>
      </c>
      <c r="D531" s="305">
        <v>6</v>
      </c>
      <c r="E531" s="305">
        <v>5000</v>
      </c>
      <c r="F531" s="305">
        <v>5300</v>
      </c>
      <c r="G531" s="305">
        <v>531</v>
      </c>
      <c r="H531" s="306">
        <v>118</v>
      </c>
      <c r="I531" s="306"/>
      <c r="J531" s="286" t="s">
        <v>465</v>
      </c>
      <c r="K531" s="287">
        <f>+MEX!N569</f>
        <v>0</v>
      </c>
      <c r="L531" s="287">
        <f>+MEX!O569</f>
        <v>0</v>
      </c>
      <c r="M531" s="287">
        <f>+MEX!P569</f>
        <v>0</v>
      </c>
      <c r="N531" s="288" t="str">
        <f>+MEX!Q569</f>
        <v>Pieza</v>
      </c>
      <c r="O531" s="289">
        <f>+MEX!R569</f>
        <v>0</v>
      </c>
      <c r="P531" s="289">
        <f>+MEX!S569</f>
        <v>0</v>
      </c>
      <c r="Q531" s="287">
        <f>+MEX!AD569</f>
        <v>0</v>
      </c>
      <c r="R531" s="287">
        <f>+MEX!AG569</f>
        <v>0</v>
      </c>
      <c r="S531" s="287">
        <f>+MEX!AJ569</f>
        <v>0</v>
      </c>
      <c r="T531" s="287">
        <f>+MEX!AM569</f>
        <v>0</v>
      </c>
      <c r="U531" s="287">
        <f>+MEX!AP569</f>
        <v>0</v>
      </c>
      <c r="V531" s="287">
        <f>+MEX!AS569</f>
        <v>0</v>
      </c>
      <c r="W531" s="287">
        <f>+MEX!AT569</f>
        <v>0</v>
      </c>
      <c r="X531" s="287">
        <f>+MEX!AU569</f>
        <v>0</v>
      </c>
      <c r="Y531" s="287">
        <f>+MEX!AV569</f>
        <v>0</v>
      </c>
      <c r="Z531" s="287">
        <f>+MEX!AW569</f>
        <v>0</v>
      </c>
      <c r="AA531" s="287">
        <f>+MEX!AX569</f>
        <v>0</v>
      </c>
      <c r="AB531" s="287">
        <f>+MEX!AY569</f>
        <v>0</v>
      </c>
      <c r="AC531" s="287">
        <f>+MEX!AZ569</f>
        <v>0</v>
      </c>
      <c r="AD531" s="287">
        <f>+MEX!BA569</f>
        <v>0</v>
      </c>
    </row>
    <row r="532" spans="2:30" ht="24.75" hidden="1">
      <c r="B532" s="247" t="e">
        <f>+CONCATENATE(#REF!,C532,D532,E532,F532,G532,H532,I532)</f>
        <v>#REF!</v>
      </c>
      <c r="C532" s="305">
        <v>3</v>
      </c>
      <c r="D532" s="305">
        <v>6</v>
      </c>
      <c r="E532" s="305">
        <v>5000</v>
      </c>
      <c r="F532" s="305">
        <v>5300</v>
      </c>
      <c r="G532" s="305">
        <v>531</v>
      </c>
      <c r="H532" s="306">
        <v>119</v>
      </c>
      <c r="I532" s="306"/>
      <c r="J532" s="286" t="s">
        <v>466</v>
      </c>
      <c r="K532" s="287">
        <f>+MEX!N570</f>
        <v>0</v>
      </c>
      <c r="L532" s="287">
        <f>+MEX!O570</f>
        <v>0</v>
      </c>
      <c r="M532" s="287">
        <f>+MEX!P570</f>
        <v>0</v>
      </c>
      <c r="N532" s="288" t="str">
        <f>+MEX!Q570</f>
        <v>Pieza</v>
      </c>
      <c r="O532" s="289">
        <f>+MEX!R570</f>
        <v>0</v>
      </c>
      <c r="P532" s="289">
        <f>+MEX!S570</f>
        <v>0</v>
      </c>
      <c r="Q532" s="287">
        <f>+MEX!AD570</f>
        <v>0</v>
      </c>
      <c r="R532" s="287">
        <f>+MEX!AG570</f>
        <v>0</v>
      </c>
      <c r="S532" s="287">
        <f>+MEX!AJ570</f>
        <v>0</v>
      </c>
      <c r="T532" s="287">
        <f>+MEX!AM570</f>
        <v>0</v>
      </c>
      <c r="U532" s="287">
        <f>+MEX!AP570</f>
        <v>0</v>
      </c>
      <c r="V532" s="287">
        <f>+MEX!AS570</f>
        <v>0</v>
      </c>
      <c r="W532" s="287">
        <f>+MEX!AT570</f>
        <v>0</v>
      </c>
      <c r="X532" s="287">
        <f>+MEX!AU570</f>
        <v>0</v>
      </c>
      <c r="Y532" s="287">
        <f>+MEX!AV570</f>
        <v>0</v>
      </c>
      <c r="Z532" s="287">
        <f>+MEX!AW570</f>
        <v>0</v>
      </c>
      <c r="AA532" s="287">
        <f>+MEX!AX570</f>
        <v>0</v>
      </c>
      <c r="AB532" s="287">
        <f>+MEX!AY570</f>
        <v>0</v>
      </c>
      <c r="AC532" s="287">
        <f>+MEX!AZ570</f>
        <v>0</v>
      </c>
      <c r="AD532" s="287">
        <f>+MEX!BA570</f>
        <v>0</v>
      </c>
    </row>
    <row r="533" spans="2:30" ht="24.75" hidden="1">
      <c r="B533" s="247" t="e">
        <f>+CONCATENATE(#REF!,C533,D533,E533,F533,G533,H533,I533)</f>
        <v>#REF!</v>
      </c>
      <c r="C533" s="305">
        <v>3</v>
      </c>
      <c r="D533" s="305">
        <v>6</v>
      </c>
      <c r="E533" s="305">
        <v>5000</v>
      </c>
      <c r="F533" s="305">
        <v>5300</v>
      </c>
      <c r="G533" s="305">
        <v>531</v>
      </c>
      <c r="H533" s="306">
        <v>120</v>
      </c>
      <c r="I533" s="306"/>
      <c r="J533" s="286" t="s">
        <v>467</v>
      </c>
      <c r="K533" s="287">
        <f>+MEX!N571</f>
        <v>0</v>
      </c>
      <c r="L533" s="287">
        <f>+MEX!O571</f>
        <v>0</v>
      </c>
      <c r="M533" s="287">
        <f>+MEX!P571</f>
        <v>0</v>
      </c>
      <c r="N533" s="288" t="str">
        <f>+MEX!Q571</f>
        <v>Pieza</v>
      </c>
      <c r="O533" s="289">
        <f>+MEX!R571</f>
        <v>0</v>
      </c>
      <c r="P533" s="289">
        <f>+MEX!S571</f>
        <v>0</v>
      </c>
      <c r="Q533" s="287">
        <f>+MEX!AD571</f>
        <v>0</v>
      </c>
      <c r="R533" s="287">
        <f>+MEX!AG571</f>
        <v>0</v>
      </c>
      <c r="S533" s="287">
        <f>+MEX!AJ571</f>
        <v>0</v>
      </c>
      <c r="T533" s="287">
        <f>+MEX!AM571</f>
        <v>0</v>
      </c>
      <c r="U533" s="287">
        <f>+MEX!AP571</f>
        <v>0</v>
      </c>
      <c r="V533" s="287">
        <f>+MEX!AS571</f>
        <v>0</v>
      </c>
      <c r="W533" s="287">
        <f>+MEX!AT571</f>
        <v>0</v>
      </c>
      <c r="X533" s="287">
        <f>+MEX!AU571</f>
        <v>0</v>
      </c>
      <c r="Y533" s="287">
        <f>+MEX!AV571</f>
        <v>0</v>
      </c>
      <c r="Z533" s="287">
        <f>+MEX!AW571</f>
        <v>0</v>
      </c>
      <c r="AA533" s="287">
        <f>+MEX!AX571</f>
        <v>0</v>
      </c>
      <c r="AB533" s="287">
        <f>+MEX!AY571</f>
        <v>0</v>
      </c>
      <c r="AC533" s="287">
        <f>+MEX!AZ571</f>
        <v>0</v>
      </c>
      <c r="AD533" s="287">
        <f>+MEX!BA571</f>
        <v>0</v>
      </c>
    </row>
    <row r="534" spans="2:30" ht="24.75" hidden="1">
      <c r="B534" s="247" t="e">
        <f>+CONCATENATE(#REF!,C534,D534,E534,F534,G534,H534,I534)</f>
        <v>#REF!</v>
      </c>
      <c r="C534" s="305">
        <v>3</v>
      </c>
      <c r="D534" s="305">
        <v>6</v>
      </c>
      <c r="E534" s="305">
        <v>5000</v>
      </c>
      <c r="F534" s="305">
        <v>5300</v>
      </c>
      <c r="G534" s="305">
        <v>531</v>
      </c>
      <c r="H534" s="306">
        <v>121</v>
      </c>
      <c r="I534" s="306"/>
      <c r="J534" s="286" t="s">
        <v>468</v>
      </c>
      <c r="K534" s="287">
        <f>+MEX!N572</f>
        <v>0</v>
      </c>
      <c r="L534" s="287">
        <f>+MEX!O572</f>
        <v>0</v>
      </c>
      <c r="M534" s="287">
        <f>+MEX!P572</f>
        <v>0</v>
      </c>
      <c r="N534" s="288" t="str">
        <f>+MEX!Q572</f>
        <v>Pieza</v>
      </c>
      <c r="O534" s="289">
        <f>+MEX!R572</f>
        <v>0</v>
      </c>
      <c r="P534" s="289">
        <f>+MEX!S572</f>
        <v>0</v>
      </c>
      <c r="Q534" s="287">
        <f>+MEX!AD572</f>
        <v>0</v>
      </c>
      <c r="R534" s="287">
        <f>+MEX!AG572</f>
        <v>0</v>
      </c>
      <c r="S534" s="287">
        <f>+MEX!AJ572</f>
        <v>0</v>
      </c>
      <c r="T534" s="287">
        <f>+MEX!AM572</f>
        <v>0</v>
      </c>
      <c r="U534" s="287">
        <f>+MEX!AP572</f>
        <v>0</v>
      </c>
      <c r="V534" s="287">
        <f>+MEX!AS572</f>
        <v>0</v>
      </c>
      <c r="W534" s="287">
        <f>+MEX!AT572</f>
        <v>0</v>
      </c>
      <c r="X534" s="287">
        <f>+MEX!AU572</f>
        <v>0</v>
      </c>
      <c r="Y534" s="287">
        <f>+MEX!AV572</f>
        <v>0</v>
      </c>
      <c r="Z534" s="287">
        <f>+MEX!AW572</f>
        <v>0</v>
      </c>
      <c r="AA534" s="287">
        <f>+MEX!AX572</f>
        <v>0</v>
      </c>
      <c r="AB534" s="287">
        <f>+MEX!AY572</f>
        <v>0</v>
      </c>
      <c r="AC534" s="287">
        <f>+MEX!AZ572</f>
        <v>0</v>
      </c>
      <c r="AD534" s="287">
        <f>+MEX!BA572</f>
        <v>0</v>
      </c>
    </row>
    <row r="535" spans="2:30" ht="24.75" hidden="1">
      <c r="B535" s="247" t="e">
        <f>+CONCATENATE(#REF!,C535,D535,E535,F535,G535,H535,I535)</f>
        <v>#REF!</v>
      </c>
      <c r="C535" s="305">
        <v>3</v>
      </c>
      <c r="D535" s="305">
        <v>6</v>
      </c>
      <c r="E535" s="305">
        <v>5000</v>
      </c>
      <c r="F535" s="305">
        <v>5300</v>
      </c>
      <c r="G535" s="305">
        <v>531</v>
      </c>
      <c r="H535" s="306">
        <v>122</v>
      </c>
      <c r="I535" s="306"/>
      <c r="J535" s="286" t="s">
        <v>469</v>
      </c>
      <c r="K535" s="287">
        <f>+MEX!N573</f>
        <v>0</v>
      </c>
      <c r="L535" s="287">
        <f>+MEX!O573</f>
        <v>0</v>
      </c>
      <c r="M535" s="287">
        <f>+MEX!P573</f>
        <v>0</v>
      </c>
      <c r="N535" s="288" t="str">
        <f>+MEX!Q573</f>
        <v>Pieza</v>
      </c>
      <c r="O535" s="289">
        <f>+MEX!R573</f>
        <v>0</v>
      </c>
      <c r="P535" s="289">
        <f>+MEX!S573</f>
        <v>0</v>
      </c>
      <c r="Q535" s="287">
        <f>+MEX!AD573</f>
        <v>0</v>
      </c>
      <c r="R535" s="287">
        <f>+MEX!AG573</f>
        <v>0</v>
      </c>
      <c r="S535" s="287">
        <f>+MEX!AJ573</f>
        <v>0</v>
      </c>
      <c r="T535" s="287">
        <f>+MEX!AM573</f>
        <v>0</v>
      </c>
      <c r="U535" s="287">
        <f>+MEX!AP573</f>
        <v>0</v>
      </c>
      <c r="V535" s="287">
        <f>+MEX!AS573</f>
        <v>0</v>
      </c>
      <c r="W535" s="287">
        <f>+MEX!AT573</f>
        <v>0</v>
      </c>
      <c r="X535" s="287">
        <f>+MEX!AU573</f>
        <v>0</v>
      </c>
      <c r="Y535" s="287">
        <f>+MEX!AV573</f>
        <v>0</v>
      </c>
      <c r="Z535" s="287">
        <f>+MEX!AW573</f>
        <v>0</v>
      </c>
      <c r="AA535" s="287">
        <f>+MEX!AX573</f>
        <v>0</v>
      </c>
      <c r="AB535" s="287">
        <f>+MEX!AY573</f>
        <v>0</v>
      </c>
      <c r="AC535" s="287">
        <f>+MEX!AZ573</f>
        <v>0</v>
      </c>
      <c r="AD535" s="287">
        <f>+MEX!BA573</f>
        <v>0</v>
      </c>
    </row>
    <row r="536" spans="2:30" ht="24.75" hidden="1">
      <c r="B536" s="247" t="e">
        <f>+CONCATENATE(#REF!,C536,D536,E536,F536,G536,H536,I536)</f>
        <v>#REF!</v>
      </c>
      <c r="C536" s="305">
        <v>3</v>
      </c>
      <c r="D536" s="305">
        <v>6</v>
      </c>
      <c r="E536" s="305">
        <v>5000</v>
      </c>
      <c r="F536" s="305">
        <v>5300</v>
      </c>
      <c r="G536" s="305">
        <v>531</v>
      </c>
      <c r="H536" s="306">
        <v>123</v>
      </c>
      <c r="I536" s="306"/>
      <c r="J536" s="286" t="s">
        <v>470</v>
      </c>
      <c r="K536" s="287">
        <f>+MEX!N574</f>
        <v>0</v>
      </c>
      <c r="L536" s="287">
        <f>+MEX!O574</f>
        <v>0</v>
      </c>
      <c r="M536" s="287">
        <f>+MEX!P574</f>
        <v>0</v>
      </c>
      <c r="N536" s="288" t="str">
        <f>+MEX!Q574</f>
        <v>Pieza</v>
      </c>
      <c r="O536" s="289">
        <f>+MEX!R574</f>
        <v>0</v>
      </c>
      <c r="P536" s="289">
        <f>+MEX!S574</f>
        <v>0</v>
      </c>
      <c r="Q536" s="287">
        <f>+MEX!AD574</f>
        <v>0</v>
      </c>
      <c r="R536" s="287">
        <f>+MEX!AG574</f>
        <v>0</v>
      </c>
      <c r="S536" s="287">
        <f>+MEX!AJ574</f>
        <v>0</v>
      </c>
      <c r="T536" s="287">
        <f>+MEX!AM574</f>
        <v>0</v>
      </c>
      <c r="U536" s="287">
        <f>+MEX!AP574</f>
        <v>0</v>
      </c>
      <c r="V536" s="287">
        <f>+MEX!AS574</f>
        <v>0</v>
      </c>
      <c r="W536" s="287">
        <f>+MEX!AT574</f>
        <v>0</v>
      </c>
      <c r="X536" s="287">
        <f>+MEX!AU574</f>
        <v>0</v>
      </c>
      <c r="Y536" s="287">
        <f>+MEX!AV574</f>
        <v>0</v>
      </c>
      <c r="Z536" s="287">
        <f>+MEX!AW574</f>
        <v>0</v>
      </c>
      <c r="AA536" s="287">
        <f>+MEX!AX574</f>
        <v>0</v>
      </c>
      <c r="AB536" s="287">
        <f>+MEX!AY574</f>
        <v>0</v>
      </c>
      <c r="AC536" s="287">
        <f>+MEX!AZ574</f>
        <v>0</v>
      </c>
      <c r="AD536" s="287">
        <f>+MEX!BA574</f>
        <v>0</v>
      </c>
    </row>
    <row r="537" spans="2:30" ht="24.75" hidden="1">
      <c r="B537" s="247" t="e">
        <f>+CONCATENATE(#REF!,C537,D537,E537,F537,G537,H537,I537)</f>
        <v>#REF!</v>
      </c>
      <c r="C537" s="305">
        <v>3</v>
      </c>
      <c r="D537" s="305">
        <v>6</v>
      </c>
      <c r="E537" s="305">
        <v>5000</v>
      </c>
      <c r="F537" s="305">
        <v>5300</v>
      </c>
      <c r="G537" s="305">
        <v>531</v>
      </c>
      <c r="H537" s="306">
        <v>124</v>
      </c>
      <c r="I537" s="306"/>
      <c r="J537" s="286" t="s">
        <v>471</v>
      </c>
      <c r="K537" s="287">
        <f>+MEX!N575</f>
        <v>0</v>
      </c>
      <c r="L537" s="287">
        <f>+MEX!O575</f>
        <v>0</v>
      </c>
      <c r="M537" s="287">
        <f>+MEX!P575</f>
        <v>0</v>
      </c>
      <c r="N537" s="288" t="str">
        <f>+MEX!Q575</f>
        <v>Pieza</v>
      </c>
      <c r="O537" s="289">
        <f>+MEX!R575</f>
        <v>0</v>
      </c>
      <c r="P537" s="289">
        <f>+MEX!S575</f>
        <v>0</v>
      </c>
      <c r="Q537" s="287">
        <f>+MEX!AD575</f>
        <v>0</v>
      </c>
      <c r="R537" s="287">
        <f>+MEX!AG575</f>
        <v>0</v>
      </c>
      <c r="S537" s="287">
        <f>+MEX!AJ575</f>
        <v>0</v>
      </c>
      <c r="T537" s="287">
        <f>+MEX!AM575</f>
        <v>0</v>
      </c>
      <c r="U537" s="287">
        <f>+MEX!AP575</f>
        <v>0</v>
      </c>
      <c r="V537" s="287">
        <f>+MEX!AS575</f>
        <v>0</v>
      </c>
      <c r="W537" s="287">
        <f>+MEX!AT575</f>
        <v>0</v>
      </c>
      <c r="X537" s="287">
        <f>+MEX!AU575</f>
        <v>0</v>
      </c>
      <c r="Y537" s="287">
        <f>+MEX!AV575</f>
        <v>0</v>
      </c>
      <c r="Z537" s="287">
        <f>+MEX!AW575</f>
        <v>0</v>
      </c>
      <c r="AA537" s="287">
        <f>+MEX!AX575</f>
        <v>0</v>
      </c>
      <c r="AB537" s="287">
        <f>+MEX!AY575</f>
        <v>0</v>
      </c>
      <c r="AC537" s="287">
        <f>+MEX!AZ575</f>
        <v>0</v>
      </c>
      <c r="AD537" s="287">
        <f>+MEX!BA575</f>
        <v>0</v>
      </c>
    </row>
    <row r="538" spans="2:30" ht="24.75" hidden="1">
      <c r="B538" s="247" t="e">
        <f>+CONCATENATE(#REF!,C538,D538,E538,F538,G538,H538,I538)</f>
        <v>#REF!</v>
      </c>
      <c r="C538" s="305">
        <v>3</v>
      </c>
      <c r="D538" s="305">
        <v>6</v>
      </c>
      <c r="E538" s="305">
        <v>5000</v>
      </c>
      <c r="F538" s="305">
        <v>5300</v>
      </c>
      <c r="G538" s="305">
        <v>531</v>
      </c>
      <c r="H538" s="306">
        <v>125</v>
      </c>
      <c r="I538" s="306"/>
      <c r="J538" s="286" t="s">
        <v>472</v>
      </c>
      <c r="K538" s="287">
        <f>+MEX!N576</f>
        <v>0</v>
      </c>
      <c r="L538" s="287">
        <f>+MEX!O576</f>
        <v>0</v>
      </c>
      <c r="M538" s="287">
        <f>+MEX!P576</f>
        <v>0</v>
      </c>
      <c r="N538" s="288" t="str">
        <f>+MEX!Q576</f>
        <v>Pieza</v>
      </c>
      <c r="O538" s="289">
        <f>+MEX!R576</f>
        <v>0</v>
      </c>
      <c r="P538" s="289">
        <f>+MEX!S576</f>
        <v>0</v>
      </c>
      <c r="Q538" s="287">
        <f>+MEX!AD576</f>
        <v>0</v>
      </c>
      <c r="R538" s="287">
        <f>+MEX!AG576</f>
        <v>0</v>
      </c>
      <c r="S538" s="287">
        <f>+MEX!AJ576</f>
        <v>0</v>
      </c>
      <c r="T538" s="287">
        <f>+MEX!AM576</f>
        <v>0</v>
      </c>
      <c r="U538" s="287">
        <f>+MEX!AP576</f>
        <v>0</v>
      </c>
      <c r="V538" s="287">
        <f>+MEX!AS576</f>
        <v>0</v>
      </c>
      <c r="W538" s="287">
        <f>+MEX!AT576</f>
        <v>0</v>
      </c>
      <c r="X538" s="287">
        <f>+MEX!AU576</f>
        <v>0</v>
      </c>
      <c r="Y538" s="287">
        <f>+MEX!AV576</f>
        <v>0</v>
      </c>
      <c r="Z538" s="287">
        <f>+MEX!AW576</f>
        <v>0</v>
      </c>
      <c r="AA538" s="287">
        <f>+MEX!AX576</f>
        <v>0</v>
      </c>
      <c r="AB538" s="287">
        <f>+MEX!AY576</f>
        <v>0</v>
      </c>
      <c r="AC538" s="287">
        <f>+MEX!AZ576</f>
        <v>0</v>
      </c>
      <c r="AD538" s="287">
        <f>+MEX!BA576</f>
        <v>0</v>
      </c>
    </row>
    <row r="539" spans="2:30" ht="24.75" hidden="1">
      <c r="B539" s="247" t="e">
        <f>+CONCATENATE(#REF!,C539,D539,E539,F539,G539,H539,I539)</f>
        <v>#REF!</v>
      </c>
      <c r="C539" s="305">
        <v>3</v>
      </c>
      <c r="D539" s="305">
        <v>6</v>
      </c>
      <c r="E539" s="305">
        <v>5000</v>
      </c>
      <c r="F539" s="305">
        <v>5300</v>
      </c>
      <c r="G539" s="305">
        <v>531</v>
      </c>
      <c r="H539" s="306">
        <v>126</v>
      </c>
      <c r="I539" s="306"/>
      <c r="J539" s="286" t="s">
        <v>473</v>
      </c>
      <c r="K539" s="287">
        <f>+MEX!N577</f>
        <v>0</v>
      </c>
      <c r="L539" s="287">
        <f>+MEX!O577</f>
        <v>0</v>
      </c>
      <c r="M539" s="287">
        <f>+MEX!P577</f>
        <v>0</v>
      </c>
      <c r="N539" s="288" t="str">
        <f>+MEX!Q577</f>
        <v>Pieza</v>
      </c>
      <c r="O539" s="289">
        <f>+MEX!R577</f>
        <v>0</v>
      </c>
      <c r="P539" s="289">
        <f>+MEX!S577</f>
        <v>0</v>
      </c>
      <c r="Q539" s="287">
        <f>+MEX!AD577</f>
        <v>0</v>
      </c>
      <c r="R539" s="287">
        <f>+MEX!AG577</f>
        <v>0</v>
      </c>
      <c r="S539" s="287">
        <f>+MEX!AJ577</f>
        <v>0</v>
      </c>
      <c r="T539" s="287">
        <f>+MEX!AM577</f>
        <v>0</v>
      </c>
      <c r="U539" s="287">
        <f>+MEX!AP577</f>
        <v>0</v>
      </c>
      <c r="V539" s="287">
        <f>+MEX!AS577</f>
        <v>0</v>
      </c>
      <c r="W539" s="287">
        <f>+MEX!AT577</f>
        <v>0</v>
      </c>
      <c r="X539" s="287">
        <f>+MEX!AU577</f>
        <v>0</v>
      </c>
      <c r="Y539" s="287">
        <f>+MEX!AV577</f>
        <v>0</v>
      </c>
      <c r="Z539" s="287">
        <f>+MEX!AW577</f>
        <v>0</v>
      </c>
      <c r="AA539" s="287">
        <f>+MEX!AX577</f>
        <v>0</v>
      </c>
      <c r="AB539" s="287">
        <f>+MEX!AY577</f>
        <v>0</v>
      </c>
      <c r="AC539" s="287">
        <f>+MEX!AZ577</f>
        <v>0</v>
      </c>
      <c r="AD539" s="287">
        <f>+MEX!BA577</f>
        <v>0</v>
      </c>
    </row>
    <row r="540" spans="2:30" ht="46.5" hidden="1">
      <c r="B540" s="247" t="e">
        <f>+CONCATENATE(#REF!,C540,D540,E540,F540,G540,H540,I540)</f>
        <v>#REF!</v>
      </c>
      <c r="C540" s="305">
        <v>3</v>
      </c>
      <c r="D540" s="305">
        <v>6</v>
      </c>
      <c r="E540" s="305">
        <v>5000</v>
      </c>
      <c r="F540" s="305">
        <v>5300</v>
      </c>
      <c r="G540" s="305">
        <v>531</v>
      </c>
      <c r="H540" s="306">
        <v>127</v>
      </c>
      <c r="I540" s="306"/>
      <c r="J540" s="286" t="s">
        <v>474</v>
      </c>
      <c r="K540" s="287">
        <f>+MEX!N578</f>
        <v>0</v>
      </c>
      <c r="L540" s="287">
        <f>+MEX!O578</f>
        <v>0</v>
      </c>
      <c r="M540" s="287">
        <f>+MEX!P578</f>
        <v>0</v>
      </c>
      <c r="N540" s="288" t="str">
        <f>+MEX!Q578</f>
        <v>Pieza</v>
      </c>
      <c r="O540" s="289">
        <f>+MEX!R578</f>
        <v>0</v>
      </c>
      <c r="P540" s="289">
        <f>+MEX!S578</f>
        <v>0</v>
      </c>
      <c r="Q540" s="287">
        <f>+MEX!AD578</f>
        <v>0</v>
      </c>
      <c r="R540" s="287">
        <f>+MEX!AG578</f>
        <v>0</v>
      </c>
      <c r="S540" s="287">
        <f>+MEX!AJ578</f>
        <v>0</v>
      </c>
      <c r="T540" s="287">
        <f>+MEX!AM578</f>
        <v>0</v>
      </c>
      <c r="U540" s="287">
        <f>+MEX!AP578</f>
        <v>0</v>
      </c>
      <c r="V540" s="287">
        <f>+MEX!AS578</f>
        <v>0</v>
      </c>
      <c r="W540" s="287">
        <f>+MEX!AT578</f>
        <v>0</v>
      </c>
      <c r="X540" s="287">
        <f>+MEX!AU578</f>
        <v>0</v>
      </c>
      <c r="Y540" s="287">
        <f>+MEX!AV578</f>
        <v>0</v>
      </c>
      <c r="Z540" s="287">
        <f>+MEX!AW578</f>
        <v>0</v>
      </c>
      <c r="AA540" s="287">
        <f>+MEX!AX578</f>
        <v>0</v>
      </c>
      <c r="AB540" s="287">
        <f>+MEX!AY578</f>
        <v>0</v>
      </c>
      <c r="AC540" s="287">
        <f>+MEX!AZ578</f>
        <v>0</v>
      </c>
      <c r="AD540" s="287">
        <f>+MEX!BA578</f>
        <v>0</v>
      </c>
    </row>
    <row r="541" spans="2:30" ht="46.5" hidden="1">
      <c r="B541" s="247" t="e">
        <f>+CONCATENATE(#REF!,C541,D541,E541,F541,G541,H541,I541)</f>
        <v>#REF!</v>
      </c>
      <c r="C541" s="305">
        <v>3</v>
      </c>
      <c r="D541" s="305">
        <v>6</v>
      </c>
      <c r="E541" s="305">
        <v>5000</v>
      </c>
      <c r="F541" s="305">
        <v>5300</v>
      </c>
      <c r="G541" s="305">
        <v>531</v>
      </c>
      <c r="H541" s="306">
        <v>128</v>
      </c>
      <c r="I541" s="306"/>
      <c r="J541" s="286" t="s">
        <v>475</v>
      </c>
      <c r="K541" s="287">
        <f>+MEX!N579</f>
        <v>0</v>
      </c>
      <c r="L541" s="287">
        <f>+MEX!O579</f>
        <v>0</v>
      </c>
      <c r="M541" s="287">
        <f>+MEX!P579</f>
        <v>0</v>
      </c>
      <c r="N541" s="288" t="str">
        <f>+MEX!Q579</f>
        <v>Pieza</v>
      </c>
      <c r="O541" s="289">
        <f>+MEX!R579</f>
        <v>0</v>
      </c>
      <c r="P541" s="289">
        <f>+MEX!S579</f>
        <v>0</v>
      </c>
      <c r="Q541" s="287">
        <f>+MEX!AD579</f>
        <v>0</v>
      </c>
      <c r="R541" s="287">
        <f>+MEX!AG579</f>
        <v>0</v>
      </c>
      <c r="S541" s="287">
        <f>+MEX!AJ579</f>
        <v>0</v>
      </c>
      <c r="T541" s="287">
        <f>+MEX!AM579</f>
        <v>0</v>
      </c>
      <c r="U541" s="287">
        <f>+MEX!AP579</f>
        <v>0</v>
      </c>
      <c r="V541" s="287">
        <f>+MEX!AS579</f>
        <v>0</v>
      </c>
      <c r="W541" s="287">
        <f>+MEX!AT579</f>
        <v>0</v>
      </c>
      <c r="X541" s="287">
        <f>+MEX!AU579</f>
        <v>0</v>
      </c>
      <c r="Y541" s="287">
        <f>+MEX!AV579</f>
        <v>0</v>
      </c>
      <c r="Z541" s="287">
        <f>+MEX!AW579</f>
        <v>0</v>
      </c>
      <c r="AA541" s="287">
        <f>+MEX!AX579</f>
        <v>0</v>
      </c>
      <c r="AB541" s="287">
        <f>+MEX!AY579</f>
        <v>0</v>
      </c>
      <c r="AC541" s="287">
        <f>+MEX!AZ579</f>
        <v>0</v>
      </c>
      <c r="AD541" s="287">
        <f>+MEX!BA579</f>
        <v>0</v>
      </c>
    </row>
    <row r="542" spans="2:30" ht="24.75" hidden="1">
      <c r="B542" s="247" t="e">
        <f>+CONCATENATE(#REF!,C542,D542,E542,F542,G542,H542,I542)</f>
        <v>#REF!</v>
      </c>
      <c r="C542" s="305">
        <v>3</v>
      </c>
      <c r="D542" s="305">
        <v>6</v>
      </c>
      <c r="E542" s="305">
        <v>5000</v>
      </c>
      <c r="F542" s="305">
        <v>5300</v>
      </c>
      <c r="G542" s="305">
        <v>531</v>
      </c>
      <c r="H542" s="306">
        <v>129</v>
      </c>
      <c r="I542" s="306"/>
      <c r="J542" s="286" t="s">
        <v>476</v>
      </c>
      <c r="K542" s="287">
        <f>+MEX!N580</f>
        <v>0</v>
      </c>
      <c r="L542" s="287">
        <f>+MEX!O580</f>
        <v>0</v>
      </c>
      <c r="M542" s="287">
        <f>+MEX!P580</f>
        <v>0</v>
      </c>
      <c r="N542" s="288" t="str">
        <f>+MEX!Q580</f>
        <v>Pieza</v>
      </c>
      <c r="O542" s="289">
        <f>+MEX!R580</f>
        <v>0</v>
      </c>
      <c r="P542" s="289">
        <f>+MEX!S580</f>
        <v>0</v>
      </c>
      <c r="Q542" s="287">
        <f>+MEX!AD580</f>
        <v>0</v>
      </c>
      <c r="R542" s="287">
        <f>+MEX!AG580</f>
        <v>0</v>
      </c>
      <c r="S542" s="287">
        <f>+MEX!AJ580</f>
        <v>0</v>
      </c>
      <c r="T542" s="287">
        <f>+MEX!AM580</f>
        <v>0</v>
      </c>
      <c r="U542" s="287">
        <f>+MEX!AP580</f>
        <v>0</v>
      </c>
      <c r="V542" s="287">
        <f>+MEX!AS580</f>
        <v>0</v>
      </c>
      <c r="W542" s="287">
        <f>+MEX!AT580</f>
        <v>0</v>
      </c>
      <c r="X542" s="287">
        <f>+MEX!AU580</f>
        <v>0</v>
      </c>
      <c r="Y542" s="287">
        <f>+MEX!AV580</f>
        <v>0</v>
      </c>
      <c r="Z542" s="287">
        <f>+MEX!AW580</f>
        <v>0</v>
      </c>
      <c r="AA542" s="287">
        <f>+MEX!AX580</f>
        <v>0</v>
      </c>
      <c r="AB542" s="287">
        <f>+MEX!AY580</f>
        <v>0</v>
      </c>
      <c r="AC542" s="287">
        <f>+MEX!AZ580</f>
        <v>0</v>
      </c>
      <c r="AD542" s="287">
        <f>+MEX!BA580</f>
        <v>0</v>
      </c>
    </row>
    <row r="543" spans="2:30" ht="24.75" hidden="1">
      <c r="B543" s="247" t="e">
        <f>+CONCATENATE(#REF!,C543,D543,E543,F543,G543,H543,I543)</f>
        <v>#REF!</v>
      </c>
      <c r="C543" s="305">
        <v>3</v>
      </c>
      <c r="D543" s="305">
        <v>6</v>
      </c>
      <c r="E543" s="305">
        <v>5000</v>
      </c>
      <c r="F543" s="305">
        <v>5300</v>
      </c>
      <c r="G543" s="305">
        <v>531</v>
      </c>
      <c r="H543" s="306">
        <v>130</v>
      </c>
      <c r="I543" s="306"/>
      <c r="J543" s="286" t="s">
        <v>477</v>
      </c>
      <c r="K543" s="287">
        <f>+MEX!N581</f>
        <v>0</v>
      </c>
      <c r="L543" s="287">
        <f>+MEX!O581</f>
        <v>0</v>
      </c>
      <c r="M543" s="287">
        <f>+MEX!P581</f>
        <v>0</v>
      </c>
      <c r="N543" s="288" t="str">
        <f>+MEX!Q581</f>
        <v>Pieza</v>
      </c>
      <c r="O543" s="289">
        <f>+MEX!R581</f>
        <v>0</v>
      </c>
      <c r="P543" s="289">
        <f>+MEX!S581</f>
        <v>0</v>
      </c>
      <c r="Q543" s="287">
        <f>+MEX!AD581</f>
        <v>0</v>
      </c>
      <c r="R543" s="287">
        <f>+MEX!AG581</f>
        <v>0</v>
      </c>
      <c r="S543" s="287">
        <f>+MEX!AJ581</f>
        <v>0</v>
      </c>
      <c r="T543" s="287">
        <f>+MEX!AM581</f>
        <v>0</v>
      </c>
      <c r="U543" s="287">
        <f>+MEX!AP581</f>
        <v>0</v>
      </c>
      <c r="V543" s="287">
        <f>+MEX!AS581</f>
        <v>0</v>
      </c>
      <c r="W543" s="287">
        <f>+MEX!AT581</f>
        <v>0</v>
      </c>
      <c r="X543" s="287">
        <f>+MEX!AU581</f>
        <v>0</v>
      </c>
      <c r="Y543" s="287">
        <f>+MEX!AV581</f>
        <v>0</v>
      </c>
      <c r="Z543" s="287">
        <f>+MEX!AW581</f>
        <v>0</v>
      </c>
      <c r="AA543" s="287">
        <f>+MEX!AX581</f>
        <v>0</v>
      </c>
      <c r="AB543" s="287">
        <f>+MEX!AY581</f>
        <v>0</v>
      </c>
      <c r="AC543" s="287">
        <f>+MEX!AZ581</f>
        <v>0</v>
      </c>
      <c r="AD543" s="287">
        <f>+MEX!BA581</f>
        <v>0</v>
      </c>
    </row>
    <row r="544" spans="2:30" ht="24.75" hidden="1">
      <c r="B544" s="247" t="e">
        <f>+CONCATENATE(#REF!,C544,D544,E544,F544,G544,H544,I544)</f>
        <v>#REF!</v>
      </c>
      <c r="C544" s="305">
        <v>3</v>
      </c>
      <c r="D544" s="305">
        <v>6</v>
      </c>
      <c r="E544" s="305">
        <v>5000</v>
      </c>
      <c r="F544" s="305">
        <v>5300</v>
      </c>
      <c r="G544" s="305">
        <v>531</v>
      </c>
      <c r="H544" s="306">
        <v>131</v>
      </c>
      <c r="I544" s="306"/>
      <c r="J544" s="286" t="s">
        <v>478</v>
      </c>
      <c r="K544" s="287">
        <f>+MEX!N582</f>
        <v>0</v>
      </c>
      <c r="L544" s="287">
        <f>+MEX!O582</f>
        <v>0</v>
      </c>
      <c r="M544" s="287">
        <f>+MEX!P582</f>
        <v>0</v>
      </c>
      <c r="N544" s="288" t="str">
        <f>+MEX!Q582</f>
        <v>Pieza</v>
      </c>
      <c r="O544" s="289">
        <f>+MEX!R582</f>
        <v>0</v>
      </c>
      <c r="P544" s="289">
        <f>+MEX!S582</f>
        <v>0</v>
      </c>
      <c r="Q544" s="287">
        <f>+MEX!AD582</f>
        <v>0</v>
      </c>
      <c r="R544" s="287">
        <f>+MEX!AG582</f>
        <v>0</v>
      </c>
      <c r="S544" s="287">
        <f>+MEX!AJ582</f>
        <v>0</v>
      </c>
      <c r="T544" s="287">
        <f>+MEX!AM582</f>
        <v>0</v>
      </c>
      <c r="U544" s="287">
        <f>+MEX!AP582</f>
        <v>0</v>
      </c>
      <c r="V544" s="287">
        <f>+MEX!AS582</f>
        <v>0</v>
      </c>
      <c r="W544" s="287">
        <f>+MEX!AT582</f>
        <v>0</v>
      </c>
      <c r="X544" s="287">
        <f>+MEX!AU582</f>
        <v>0</v>
      </c>
      <c r="Y544" s="287">
        <f>+MEX!AV582</f>
        <v>0</v>
      </c>
      <c r="Z544" s="287">
        <f>+MEX!AW582</f>
        <v>0</v>
      </c>
      <c r="AA544" s="287">
        <f>+MEX!AX582</f>
        <v>0</v>
      </c>
      <c r="AB544" s="287">
        <f>+MEX!AY582</f>
        <v>0</v>
      </c>
      <c r="AC544" s="287">
        <f>+MEX!AZ582</f>
        <v>0</v>
      </c>
      <c r="AD544" s="287">
        <f>+MEX!BA582</f>
        <v>0</v>
      </c>
    </row>
    <row r="545" spans="2:30" ht="24.75" hidden="1">
      <c r="B545" s="247" t="e">
        <f>+CONCATENATE(#REF!,C545,D545,E545,F545,G545,H545,I545)</f>
        <v>#REF!</v>
      </c>
      <c r="C545" s="305">
        <v>3</v>
      </c>
      <c r="D545" s="305">
        <v>6</v>
      </c>
      <c r="E545" s="305">
        <v>5000</v>
      </c>
      <c r="F545" s="305">
        <v>5300</v>
      </c>
      <c r="G545" s="305">
        <v>531</v>
      </c>
      <c r="H545" s="306">
        <v>132</v>
      </c>
      <c r="I545" s="306"/>
      <c r="J545" s="286" t="s">
        <v>479</v>
      </c>
      <c r="K545" s="287">
        <f>+MEX!N583</f>
        <v>0</v>
      </c>
      <c r="L545" s="287">
        <f>+MEX!O583</f>
        <v>0</v>
      </c>
      <c r="M545" s="287">
        <f>+MEX!P583</f>
        <v>0</v>
      </c>
      <c r="N545" s="288" t="str">
        <f>+MEX!Q583</f>
        <v>Pieza</v>
      </c>
      <c r="O545" s="289">
        <f>+MEX!R583</f>
        <v>0</v>
      </c>
      <c r="P545" s="289">
        <f>+MEX!S583</f>
        <v>0</v>
      </c>
      <c r="Q545" s="287">
        <f>+MEX!AD583</f>
        <v>0</v>
      </c>
      <c r="R545" s="287">
        <f>+MEX!AG583</f>
        <v>0</v>
      </c>
      <c r="S545" s="287">
        <f>+MEX!AJ583</f>
        <v>0</v>
      </c>
      <c r="T545" s="287">
        <f>+MEX!AM583</f>
        <v>0</v>
      </c>
      <c r="U545" s="287">
        <f>+MEX!AP583</f>
        <v>0</v>
      </c>
      <c r="V545" s="287">
        <f>+MEX!AS583</f>
        <v>0</v>
      </c>
      <c r="W545" s="287">
        <f>+MEX!AT583</f>
        <v>0</v>
      </c>
      <c r="X545" s="287">
        <f>+MEX!AU583</f>
        <v>0</v>
      </c>
      <c r="Y545" s="287">
        <f>+MEX!AV583</f>
        <v>0</v>
      </c>
      <c r="Z545" s="287">
        <f>+MEX!AW583</f>
        <v>0</v>
      </c>
      <c r="AA545" s="287">
        <f>+MEX!AX583</f>
        <v>0</v>
      </c>
      <c r="AB545" s="287">
        <f>+MEX!AY583</f>
        <v>0</v>
      </c>
      <c r="AC545" s="287">
        <f>+MEX!AZ583</f>
        <v>0</v>
      </c>
      <c r="AD545" s="287">
        <f>+MEX!BA583</f>
        <v>0</v>
      </c>
    </row>
    <row r="546" spans="2:30" ht="24.75" hidden="1">
      <c r="B546" s="247" t="e">
        <f>+CONCATENATE(#REF!,C546,D546,E546,F546,G546,H546,I546)</f>
        <v>#REF!</v>
      </c>
      <c r="C546" s="305">
        <v>3</v>
      </c>
      <c r="D546" s="305">
        <v>6</v>
      </c>
      <c r="E546" s="305">
        <v>5000</v>
      </c>
      <c r="F546" s="305">
        <v>5300</v>
      </c>
      <c r="G546" s="305">
        <v>531</v>
      </c>
      <c r="H546" s="306">
        <v>133</v>
      </c>
      <c r="I546" s="306"/>
      <c r="J546" s="286" t="s">
        <v>480</v>
      </c>
      <c r="K546" s="287">
        <f>+MEX!N584</f>
        <v>0</v>
      </c>
      <c r="L546" s="287">
        <f>+MEX!O584</f>
        <v>0</v>
      </c>
      <c r="M546" s="287">
        <f>+MEX!P584</f>
        <v>0</v>
      </c>
      <c r="N546" s="288" t="str">
        <f>+MEX!Q584</f>
        <v>Pieza</v>
      </c>
      <c r="O546" s="289">
        <f>+MEX!R584</f>
        <v>0</v>
      </c>
      <c r="P546" s="289">
        <f>+MEX!S584</f>
        <v>0</v>
      </c>
      <c r="Q546" s="287">
        <f>+MEX!AD584</f>
        <v>0</v>
      </c>
      <c r="R546" s="287">
        <f>+MEX!AG584</f>
        <v>0</v>
      </c>
      <c r="S546" s="287">
        <f>+MEX!AJ584</f>
        <v>0</v>
      </c>
      <c r="T546" s="287">
        <f>+MEX!AM584</f>
        <v>0</v>
      </c>
      <c r="U546" s="287">
        <f>+MEX!AP584</f>
        <v>0</v>
      </c>
      <c r="V546" s="287">
        <f>+MEX!AS584</f>
        <v>0</v>
      </c>
      <c r="W546" s="287">
        <f>+MEX!AT584</f>
        <v>0</v>
      </c>
      <c r="X546" s="287">
        <f>+MEX!AU584</f>
        <v>0</v>
      </c>
      <c r="Y546" s="287">
        <f>+MEX!AV584</f>
        <v>0</v>
      </c>
      <c r="Z546" s="287">
        <f>+MEX!AW584</f>
        <v>0</v>
      </c>
      <c r="AA546" s="287">
        <f>+MEX!AX584</f>
        <v>0</v>
      </c>
      <c r="AB546" s="287">
        <f>+MEX!AY584</f>
        <v>0</v>
      </c>
      <c r="AC546" s="287">
        <f>+MEX!AZ584</f>
        <v>0</v>
      </c>
      <c r="AD546" s="287">
        <f>+MEX!BA584</f>
        <v>0</v>
      </c>
    </row>
    <row r="547" spans="2:30" ht="24.75" hidden="1">
      <c r="B547" s="247" t="e">
        <f>+CONCATENATE(#REF!,C547,D547,E547,F547,G547,H547,I547)</f>
        <v>#REF!</v>
      </c>
      <c r="C547" s="305">
        <v>3</v>
      </c>
      <c r="D547" s="305">
        <v>6</v>
      </c>
      <c r="E547" s="305">
        <v>5000</v>
      </c>
      <c r="F547" s="305">
        <v>5300</v>
      </c>
      <c r="G547" s="305">
        <v>531</v>
      </c>
      <c r="H547" s="306">
        <v>134</v>
      </c>
      <c r="I547" s="306"/>
      <c r="J547" s="286" t="s">
        <v>481</v>
      </c>
      <c r="K547" s="287">
        <f>+MEX!N585</f>
        <v>0</v>
      </c>
      <c r="L547" s="287">
        <f>+MEX!O585</f>
        <v>0</v>
      </c>
      <c r="M547" s="287">
        <f>+MEX!P585</f>
        <v>0</v>
      </c>
      <c r="N547" s="288" t="str">
        <f>+MEX!Q585</f>
        <v>Pieza</v>
      </c>
      <c r="O547" s="289">
        <f>+MEX!R585</f>
        <v>0</v>
      </c>
      <c r="P547" s="289">
        <f>+MEX!S585</f>
        <v>0</v>
      </c>
      <c r="Q547" s="287">
        <f>+MEX!AD585</f>
        <v>0</v>
      </c>
      <c r="R547" s="287">
        <f>+MEX!AG585</f>
        <v>0</v>
      </c>
      <c r="S547" s="287">
        <f>+MEX!AJ585</f>
        <v>0</v>
      </c>
      <c r="T547" s="287">
        <f>+MEX!AM585</f>
        <v>0</v>
      </c>
      <c r="U547" s="287">
        <f>+MEX!AP585</f>
        <v>0</v>
      </c>
      <c r="V547" s="287">
        <f>+MEX!AS585</f>
        <v>0</v>
      </c>
      <c r="W547" s="287">
        <f>+MEX!AT585</f>
        <v>0</v>
      </c>
      <c r="X547" s="287">
        <f>+MEX!AU585</f>
        <v>0</v>
      </c>
      <c r="Y547" s="287">
        <f>+MEX!AV585</f>
        <v>0</v>
      </c>
      <c r="Z547" s="287">
        <f>+MEX!AW585</f>
        <v>0</v>
      </c>
      <c r="AA547" s="287">
        <f>+MEX!AX585</f>
        <v>0</v>
      </c>
      <c r="AB547" s="287">
        <f>+MEX!AY585</f>
        <v>0</v>
      </c>
      <c r="AC547" s="287">
        <f>+MEX!AZ585</f>
        <v>0</v>
      </c>
      <c r="AD547" s="287">
        <f>+MEX!BA585</f>
        <v>0</v>
      </c>
    </row>
    <row r="548" spans="2:30" ht="46.5" hidden="1">
      <c r="B548" s="247" t="e">
        <f>+CONCATENATE(#REF!,C548,D548,E548,F548,G548,H548,I548)</f>
        <v>#REF!</v>
      </c>
      <c r="C548" s="305">
        <v>3</v>
      </c>
      <c r="D548" s="305">
        <v>6</v>
      </c>
      <c r="E548" s="305">
        <v>5000</v>
      </c>
      <c r="F548" s="305">
        <v>5300</v>
      </c>
      <c r="G548" s="305">
        <v>531</v>
      </c>
      <c r="H548" s="306">
        <v>135</v>
      </c>
      <c r="I548" s="306"/>
      <c r="J548" s="286" t="s">
        <v>482</v>
      </c>
      <c r="K548" s="287">
        <f>+MEX!N586</f>
        <v>0</v>
      </c>
      <c r="L548" s="287">
        <f>+MEX!O586</f>
        <v>0</v>
      </c>
      <c r="M548" s="287">
        <f>+MEX!P586</f>
        <v>0</v>
      </c>
      <c r="N548" s="288" t="str">
        <f>+MEX!Q586</f>
        <v>Pieza</v>
      </c>
      <c r="O548" s="289">
        <f>+MEX!R586</f>
        <v>0</v>
      </c>
      <c r="P548" s="289">
        <f>+MEX!S586</f>
        <v>0</v>
      </c>
      <c r="Q548" s="287">
        <f>+MEX!AD586</f>
        <v>0</v>
      </c>
      <c r="R548" s="287">
        <f>+MEX!AG586</f>
        <v>0</v>
      </c>
      <c r="S548" s="287">
        <f>+MEX!AJ586</f>
        <v>0</v>
      </c>
      <c r="T548" s="287">
        <f>+MEX!AM586</f>
        <v>0</v>
      </c>
      <c r="U548" s="287">
        <f>+MEX!AP586</f>
        <v>0</v>
      </c>
      <c r="V548" s="287">
        <f>+MEX!AS586</f>
        <v>0</v>
      </c>
      <c r="W548" s="287">
        <f>+MEX!AT586</f>
        <v>0</v>
      </c>
      <c r="X548" s="287">
        <f>+MEX!AU586</f>
        <v>0</v>
      </c>
      <c r="Y548" s="287">
        <f>+MEX!AV586</f>
        <v>0</v>
      </c>
      <c r="Z548" s="287">
        <f>+MEX!AW586</f>
        <v>0</v>
      </c>
      <c r="AA548" s="287">
        <f>+MEX!AX586</f>
        <v>0</v>
      </c>
      <c r="AB548" s="287">
        <f>+MEX!AY586</f>
        <v>0</v>
      </c>
      <c r="AC548" s="287">
        <f>+MEX!AZ586</f>
        <v>0</v>
      </c>
      <c r="AD548" s="287">
        <f>+MEX!BA586</f>
        <v>0</v>
      </c>
    </row>
    <row r="549" spans="2:30" ht="24.75" hidden="1">
      <c r="B549" s="247" t="e">
        <f>+CONCATENATE(#REF!,C549,D549,E549,F549,G549,H549,I549)</f>
        <v>#REF!</v>
      </c>
      <c r="C549" s="305">
        <v>3</v>
      </c>
      <c r="D549" s="305">
        <v>6</v>
      </c>
      <c r="E549" s="305">
        <v>5000</v>
      </c>
      <c r="F549" s="305">
        <v>5300</v>
      </c>
      <c r="G549" s="305">
        <v>531</v>
      </c>
      <c r="H549" s="306">
        <v>136</v>
      </c>
      <c r="I549" s="306"/>
      <c r="J549" s="286" t="s">
        <v>483</v>
      </c>
      <c r="K549" s="287">
        <f>+MEX!N587</f>
        <v>0</v>
      </c>
      <c r="L549" s="287">
        <f>+MEX!O587</f>
        <v>0</v>
      </c>
      <c r="M549" s="287">
        <f>+MEX!P587</f>
        <v>0</v>
      </c>
      <c r="N549" s="288" t="str">
        <f>+MEX!Q587</f>
        <v>Pieza</v>
      </c>
      <c r="O549" s="289">
        <f>+MEX!R587</f>
        <v>0</v>
      </c>
      <c r="P549" s="289">
        <f>+MEX!S587</f>
        <v>0</v>
      </c>
      <c r="Q549" s="287">
        <f>+MEX!AD587</f>
        <v>0</v>
      </c>
      <c r="R549" s="287">
        <f>+MEX!AG587</f>
        <v>0</v>
      </c>
      <c r="S549" s="287">
        <f>+MEX!AJ587</f>
        <v>0</v>
      </c>
      <c r="T549" s="287">
        <f>+MEX!AM587</f>
        <v>0</v>
      </c>
      <c r="U549" s="287">
        <f>+MEX!AP587</f>
        <v>0</v>
      </c>
      <c r="V549" s="287">
        <f>+MEX!AS587</f>
        <v>0</v>
      </c>
      <c r="W549" s="287">
        <f>+MEX!AT587</f>
        <v>0</v>
      </c>
      <c r="X549" s="287">
        <f>+MEX!AU587</f>
        <v>0</v>
      </c>
      <c r="Y549" s="287">
        <f>+MEX!AV587</f>
        <v>0</v>
      </c>
      <c r="Z549" s="287">
        <f>+MEX!AW587</f>
        <v>0</v>
      </c>
      <c r="AA549" s="287">
        <f>+MEX!AX587</f>
        <v>0</v>
      </c>
      <c r="AB549" s="287">
        <f>+MEX!AY587</f>
        <v>0</v>
      </c>
      <c r="AC549" s="287">
        <f>+MEX!AZ587</f>
        <v>0</v>
      </c>
      <c r="AD549" s="287">
        <f>+MEX!BA587</f>
        <v>0</v>
      </c>
    </row>
    <row r="550" spans="2:30" ht="24.75" hidden="1">
      <c r="B550" s="247" t="e">
        <f>+CONCATENATE(#REF!,C550,D550,E550,F550,G550,H550,I550)</f>
        <v>#REF!</v>
      </c>
      <c r="C550" s="305">
        <v>3</v>
      </c>
      <c r="D550" s="305">
        <v>6</v>
      </c>
      <c r="E550" s="305">
        <v>5000</v>
      </c>
      <c r="F550" s="305">
        <v>5300</v>
      </c>
      <c r="G550" s="305">
        <v>531</v>
      </c>
      <c r="H550" s="306">
        <v>137</v>
      </c>
      <c r="I550" s="306"/>
      <c r="J550" s="286" t="s">
        <v>484</v>
      </c>
      <c r="K550" s="287">
        <f>+MEX!N588</f>
        <v>0</v>
      </c>
      <c r="L550" s="287">
        <f>+MEX!O588</f>
        <v>0</v>
      </c>
      <c r="M550" s="287">
        <f>+MEX!P588</f>
        <v>0</v>
      </c>
      <c r="N550" s="288" t="str">
        <f>+MEX!Q588</f>
        <v>Pieza</v>
      </c>
      <c r="O550" s="289">
        <f>+MEX!R588</f>
        <v>0</v>
      </c>
      <c r="P550" s="289">
        <f>+MEX!S588</f>
        <v>0</v>
      </c>
      <c r="Q550" s="287">
        <f>+MEX!AD588</f>
        <v>0</v>
      </c>
      <c r="R550" s="287">
        <f>+MEX!AG588</f>
        <v>0</v>
      </c>
      <c r="S550" s="287">
        <f>+MEX!AJ588</f>
        <v>0</v>
      </c>
      <c r="T550" s="287">
        <f>+MEX!AM588</f>
        <v>0</v>
      </c>
      <c r="U550" s="287">
        <f>+MEX!AP588</f>
        <v>0</v>
      </c>
      <c r="V550" s="287">
        <f>+MEX!AS588</f>
        <v>0</v>
      </c>
      <c r="W550" s="287">
        <f>+MEX!AT588</f>
        <v>0</v>
      </c>
      <c r="X550" s="287">
        <f>+MEX!AU588</f>
        <v>0</v>
      </c>
      <c r="Y550" s="287">
        <f>+MEX!AV588</f>
        <v>0</v>
      </c>
      <c r="Z550" s="287">
        <f>+MEX!AW588</f>
        <v>0</v>
      </c>
      <c r="AA550" s="287">
        <f>+MEX!AX588</f>
        <v>0</v>
      </c>
      <c r="AB550" s="287">
        <f>+MEX!AY588</f>
        <v>0</v>
      </c>
      <c r="AC550" s="287">
        <f>+MEX!AZ588</f>
        <v>0</v>
      </c>
      <c r="AD550" s="287">
        <f>+MEX!BA588</f>
        <v>0</v>
      </c>
    </row>
    <row r="551" spans="2:30" ht="24.75" hidden="1">
      <c r="B551" s="247" t="e">
        <f>+CONCATENATE(#REF!,C551,D551,E551,F551,G551,H551,I551)</f>
        <v>#REF!</v>
      </c>
      <c r="C551" s="305">
        <v>3</v>
      </c>
      <c r="D551" s="305">
        <v>6</v>
      </c>
      <c r="E551" s="305">
        <v>5000</v>
      </c>
      <c r="F551" s="305">
        <v>5300</v>
      </c>
      <c r="G551" s="305">
        <v>531</v>
      </c>
      <c r="H551" s="306">
        <v>138</v>
      </c>
      <c r="I551" s="306"/>
      <c r="J551" s="286" t="s">
        <v>485</v>
      </c>
      <c r="K551" s="287">
        <f>+MEX!N589</f>
        <v>0</v>
      </c>
      <c r="L551" s="287">
        <f>+MEX!O589</f>
        <v>0</v>
      </c>
      <c r="M551" s="287">
        <f>+MEX!P589</f>
        <v>0</v>
      </c>
      <c r="N551" s="288" t="str">
        <f>+MEX!Q589</f>
        <v>Pieza</v>
      </c>
      <c r="O551" s="289">
        <f>+MEX!R589</f>
        <v>0</v>
      </c>
      <c r="P551" s="289">
        <f>+MEX!S589</f>
        <v>0</v>
      </c>
      <c r="Q551" s="287">
        <f>+MEX!AD589</f>
        <v>0</v>
      </c>
      <c r="R551" s="287">
        <f>+MEX!AG589</f>
        <v>0</v>
      </c>
      <c r="S551" s="287">
        <f>+MEX!AJ589</f>
        <v>0</v>
      </c>
      <c r="T551" s="287">
        <f>+MEX!AM589</f>
        <v>0</v>
      </c>
      <c r="U551" s="287">
        <f>+MEX!AP589</f>
        <v>0</v>
      </c>
      <c r="V551" s="287">
        <f>+MEX!AS589</f>
        <v>0</v>
      </c>
      <c r="W551" s="287">
        <f>+MEX!AT589</f>
        <v>0</v>
      </c>
      <c r="X551" s="287">
        <f>+MEX!AU589</f>
        <v>0</v>
      </c>
      <c r="Y551" s="287">
        <f>+MEX!AV589</f>
        <v>0</v>
      </c>
      <c r="Z551" s="287">
        <f>+MEX!AW589</f>
        <v>0</v>
      </c>
      <c r="AA551" s="287">
        <f>+MEX!AX589</f>
        <v>0</v>
      </c>
      <c r="AB551" s="287">
        <f>+MEX!AY589</f>
        <v>0</v>
      </c>
      <c r="AC551" s="287">
        <f>+MEX!AZ589</f>
        <v>0</v>
      </c>
      <c r="AD551" s="287">
        <f>+MEX!BA589</f>
        <v>0</v>
      </c>
    </row>
    <row r="552" spans="2:30" ht="24.75" hidden="1">
      <c r="B552" s="247" t="e">
        <f>+CONCATENATE(#REF!,C552,D552,E552,F552,G552,H552,I552)</f>
        <v>#REF!</v>
      </c>
      <c r="C552" s="305">
        <v>3</v>
      </c>
      <c r="D552" s="305">
        <v>6</v>
      </c>
      <c r="E552" s="305">
        <v>5000</v>
      </c>
      <c r="F552" s="305">
        <v>5300</v>
      </c>
      <c r="G552" s="305">
        <v>531</v>
      </c>
      <c r="H552" s="306">
        <v>139</v>
      </c>
      <c r="I552" s="306"/>
      <c r="J552" s="286" t="s">
        <v>486</v>
      </c>
      <c r="K552" s="287">
        <f>+MEX!N590</f>
        <v>0</v>
      </c>
      <c r="L552" s="287">
        <f>+MEX!O590</f>
        <v>0</v>
      </c>
      <c r="M552" s="287">
        <f>+MEX!P590</f>
        <v>0</v>
      </c>
      <c r="N552" s="288" t="str">
        <f>+MEX!Q590</f>
        <v>Pieza</v>
      </c>
      <c r="O552" s="289">
        <f>+MEX!R590</f>
        <v>0</v>
      </c>
      <c r="P552" s="289">
        <f>+MEX!S590</f>
        <v>0</v>
      </c>
      <c r="Q552" s="287">
        <f>+MEX!AD590</f>
        <v>0</v>
      </c>
      <c r="R552" s="287">
        <f>+MEX!AG590</f>
        <v>0</v>
      </c>
      <c r="S552" s="287">
        <f>+MEX!AJ590</f>
        <v>0</v>
      </c>
      <c r="T552" s="287">
        <f>+MEX!AM590</f>
        <v>0</v>
      </c>
      <c r="U552" s="287">
        <f>+MEX!AP590</f>
        <v>0</v>
      </c>
      <c r="V552" s="287">
        <f>+MEX!AS590</f>
        <v>0</v>
      </c>
      <c r="W552" s="287">
        <f>+MEX!AT590</f>
        <v>0</v>
      </c>
      <c r="X552" s="287">
        <f>+MEX!AU590</f>
        <v>0</v>
      </c>
      <c r="Y552" s="287">
        <f>+MEX!AV590</f>
        <v>0</v>
      </c>
      <c r="Z552" s="287">
        <f>+MEX!AW590</f>
        <v>0</v>
      </c>
      <c r="AA552" s="287">
        <f>+MEX!AX590</f>
        <v>0</v>
      </c>
      <c r="AB552" s="287">
        <f>+MEX!AY590</f>
        <v>0</v>
      </c>
      <c r="AC552" s="287">
        <f>+MEX!AZ590</f>
        <v>0</v>
      </c>
      <c r="AD552" s="287">
        <f>+MEX!BA590</f>
        <v>0</v>
      </c>
    </row>
    <row r="553" spans="2:30" ht="24.75" hidden="1">
      <c r="B553" s="247" t="e">
        <f>+CONCATENATE(#REF!,C553,D553,E553,F553,G553,H553,I553)</f>
        <v>#REF!</v>
      </c>
      <c r="C553" s="305">
        <v>3</v>
      </c>
      <c r="D553" s="305">
        <v>6</v>
      </c>
      <c r="E553" s="305">
        <v>5000</v>
      </c>
      <c r="F553" s="305">
        <v>5300</v>
      </c>
      <c r="G553" s="305">
        <v>531</v>
      </c>
      <c r="H553" s="306">
        <v>140</v>
      </c>
      <c r="I553" s="306"/>
      <c r="J553" s="286" t="s">
        <v>487</v>
      </c>
      <c r="K553" s="287">
        <f>+MEX!N591</f>
        <v>0</v>
      </c>
      <c r="L553" s="287">
        <f>+MEX!O591</f>
        <v>0</v>
      </c>
      <c r="M553" s="287">
        <f>+MEX!P591</f>
        <v>0</v>
      </c>
      <c r="N553" s="288" t="str">
        <f>+MEX!Q591</f>
        <v>Pieza</v>
      </c>
      <c r="O553" s="289">
        <f>+MEX!R591</f>
        <v>0</v>
      </c>
      <c r="P553" s="289">
        <f>+MEX!S591</f>
        <v>0</v>
      </c>
      <c r="Q553" s="287">
        <f>+MEX!AD591</f>
        <v>0</v>
      </c>
      <c r="R553" s="287">
        <f>+MEX!AG591</f>
        <v>0</v>
      </c>
      <c r="S553" s="287">
        <f>+MEX!AJ591</f>
        <v>0</v>
      </c>
      <c r="T553" s="287">
        <f>+MEX!AM591</f>
        <v>0</v>
      </c>
      <c r="U553" s="287">
        <f>+MEX!AP591</f>
        <v>0</v>
      </c>
      <c r="V553" s="287">
        <f>+MEX!AS591</f>
        <v>0</v>
      </c>
      <c r="W553" s="287">
        <f>+MEX!AT591</f>
        <v>0</v>
      </c>
      <c r="X553" s="287">
        <f>+MEX!AU591</f>
        <v>0</v>
      </c>
      <c r="Y553" s="287">
        <f>+MEX!AV591</f>
        <v>0</v>
      </c>
      <c r="Z553" s="287">
        <f>+MEX!AW591</f>
        <v>0</v>
      </c>
      <c r="AA553" s="287">
        <f>+MEX!AX591</f>
        <v>0</v>
      </c>
      <c r="AB553" s="287">
        <f>+MEX!AY591</f>
        <v>0</v>
      </c>
      <c r="AC553" s="287">
        <f>+MEX!AZ591</f>
        <v>0</v>
      </c>
      <c r="AD553" s="287">
        <f>+MEX!BA591</f>
        <v>0</v>
      </c>
    </row>
    <row r="554" spans="2:30" ht="24.75">
      <c r="B554" s="247" t="e">
        <f>+CONCATENATE(#REF!,C554,D554,E554,F554,G554,H554,I554)</f>
        <v>#REF!</v>
      </c>
      <c r="C554" s="299">
        <v>3</v>
      </c>
      <c r="D554" s="299">
        <v>6</v>
      </c>
      <c r="E554" s="299">
        <v>5000</v>
      </c>
      <c r="F554" s="299">
        <v>5900</v>
      </c>
      <c r="G554" s="299"/>
      <c r="H554" s="329"/>
      <c r="I554" s="329"/>
      <c r="J554" s="274" t="s">
        <v>488</v>
      </c>
      <c r="K554" s="275">
        <f>+MEX!N592</f>
        <v>4000000</v>
      </c>
      <c r="L554" s="275">
        <f>+MEX!O592</f>
        <v>0</v>
      </c>
      <c r="M554" s="275">
        <f>+MEX!P592</f>
        <v>4000000</v>
      </c>
      <c r="N554" s="329"/>
      <c r="O554" s="329"/>
      <c r="P554" s="329"/>
      <c r="Q554" s="275">
        <f>+MEX!AD592</f>
        <v>4000000</v>
      </c>
      <c r="R554" s="275">
        <f>+MEX!AG592</f>
        <v>0</v>
      </c>
      <c r="S554" s="275">
        <f>+MEX!AJ592</f>
        <v>0</v>
      </c>
      <c r="T554" s="275">
        <f>+MEX!AM592</f>
        <v>0</v>
      </c>
      <c r="U554" s="275">
        <f>+MEX!AP592</f>
        <v>0</v>
      </c>
      <c r="V554" s="275">
        <f>+MEX!AS592</f>
        <v>4000000</v>
      </c>
      <c r="W554" s="275"/>
      <c r="X554" s="275"/>
      <c r="Y554" s="275"/>
      <c r="Z554" s="275"/>
      <c r="AA554" s="275"/>
      <c r="AB554" s="275"/>
      <c r="AC554" s="275"/>
      <c r="AD554" s="275"/>
    </row>
    <row r="555" spans="2:30" ht="24.75">
      <c r="B555" s="247" t="e">
        <f>+CONCATENATE(#REF!,C555,D555,E555,F555,G555,H555,I555)</f>
        <v>#REF!</v>
      </c>
      <c r="C555" s="302">
        <v>3</v>
      </c>
      <c r="D555" s="302">
        <v>6</v>
      </c>
      <c r="E555" s="302">
        <v>5000</v>
      </c>
      <c r="F555" s="302">
        <v>5900</v>
      </c>
      <c r="G555" s="302">
        <v>591</v>
      </c>
      <c r="H555" s="302"/>
      <c r="I555" s="302"/>
      <c r="J555" s="280" t="s">
        <v>242</v>
      </c>
      <c r="K555" s="281">
        <f>+MEX!N593</f>
        <v>4000000</v>
      </c>
      <c r="L555" s="281">
        <f>+MEX!O593</f>
        <v>0</v>
      </c>
      <c r="M555" s="281">
        <f>+MEX!P593</f>
        <v>4000000</v>
      </c>
      <c r="N555" s="282"/>
      <c r="O555" s="282"/>
      <c r="P555" s="282"/>
      <c r="Q555" s="281">
        <f>+MEX!AD593</f>
        <v>4000000</v>
      </c>
      <c r="R555" s="281">
        <f>+MEX!AG593</f>
        <v>0</v>
      </c>
      <c r="S555" s="281">
        <f>+MEX!AJ593</f>
        <v>0</v>
      </c>
      <c r="T555" s="281">
        <f>+MEX!AM593</f>
        <v>0</v>
      </c>
      <c r="U555" s="281">
        <f>+MEX!AP593</f>
        <v>0</v>
      </c>
      <c r="V555" s="281">
        <f>+MEX!AS593</f>
        <v>4000000</v>
      </c>
      <c r="W555" s="281"/>
      <c r="X555" s="281"/>
      <c r="Y555" s="281"/>
      <c r="Z555" s="281"/>
      <c r="AA555" s="281"/>
      <c r="AB555" s="281"/>
      <c r="AC555" s="281"/>
      <c r="AD555" s="281"/>
    </row>
    <row r="556" spans="2:30" ht="24.75">
      <c r="B556" s="247" t="e">
        <f>+CONCATENATE(#REF!,C556,D556,E556,F556,G556,H556,I556)</f>
        <v>#REF!</v>
      </c>
      <c r="C556" s="305">
        <v>3</v>
      </c>
      <c r="D556" s="305">
        <v>6</v>
      </c>
      <c r="E556" s="305">
        <v>5000</v>
      </c>
      <c r="F556" s="305">
        <v>5900</v>
      </c>
      <c r="G556" s="305">
        <v>591</v>
      </c>
      <c r="H556" s="306">
        <v>1</v>
      </c>
      <c r="I556" s="306"/>
      <c r="J556" s="286" t="s">
        <v>489</v>
      </c>
      <c r="K556" s="287">
        <f>+MEX!N594</f>
        <v>4000000</v>
      </c>
      <c r="L556" s="287">
        <f>+MEX!O594</f>
        <v>0</v>
      </c>
      <c r="M556" s="287">
        <f>+MEX!P594</f>
        <v>4000000</v>
      </c>
      <c r="N556" s="326" t="str">
        <f>+MEX!Q594</f>
        <v>Licencia</v>
      </c>
      <c r="O556" s="289">
        <f>+MEX!R594</f>
        <v>1</v>
      </c>
      <c r="P556" s="289">
        <f>+MEX!S594</f>
        <v>0</v>
      </c>
      <c r="Q556" s="287">
        <f>+MEX!AD594</f>
        <v>4000000</v>
      </c>
      <c r="R556" s="287">
        <f>+MEX!AG594</f>
        <v>0</v>
      </c>
      <c r="S556" s="287">
        <f>+MEX!AJ594</f>
        <v>0</v>
      </c>
      <c r="T556" s="287">
        <f>+MEX!AM594</f>
        <v>0</v>
      </c>
      <c r="U556" s="287">
        <f>+MEX!AP594</f>
        <v>0</v>
      </c>
      <c r="V556" s="287">
        <f>+MEX!AS594</f>
        <v>4000000</v>
      </c>
      <c r="W556" s="287">
        <f>+MEX!AT594</f>
        <v>1</v>
      </c>
      <c r="X556" s="287">
        <f>+MEX!AU594</f>
        <v>0</v>
      </c>
      <c r="Y556" s="287">
        <f>+MEX!AV594</f>
        <v>0</v>
      </c>
      <c r="Z556" s="287">
        <f>+MEX!AW594</f>
        <v>0</v>
      </c>
      <c r="AA556" s="287">
        <f>+MEX!AX594</f>
        <v>0</v>
      </c>
      <c r="AB556" s="287">
        <f>+MEX!AY594</f>
        <v>0</v>
      </c>
      <c r="AC556" s="287">
        <f>+MEX!AZ594</f>
        <v>1</v>
      </c>
      <c r="AD556" s="287">
        <f>+MEX!BA594</f>
        <v>0</v>
      </c>
    </row>
    <row r="557" spans="2:30" ht="24.75">
      <c r="B557" s="247" t="e">
        <f>+CONCATENATE(#REF!,C557,D557,E557,F557,G557,H557,I557)</f>
        <v>#REF!</v>
      </c>
      <c r="C557" s="295">
        <v>4</v>
      </c>
      <c r="D557" s="295"/>
      <c r="E557" s="295"/>
      <c r="F557" s="295"/>
      <c r="G557" s="295"/>
      <c r="H557" s="296" t="s">
        <v>46</v>
      </c>
      <c r="I557" s="296"/>
      <c r="J557" s="256" t="s">
        <v>490</v>
      </c>
      <c r="K557" s="257">
        <f>+MEX!N595</f>
        <v>77920078</v>
      </c>
      <c r="L557" s="257">
        <f>+MEX!O595</f>
        <v>0</v>
      </c>
      <c r="M557" s="257">
        <f>+MEX!P595</f>
        <v>77920078</v>
      </c>
      <c r="N557" s="258"/>
      <c r="O557" s="258"/>
      <c r="P557" s="258"/>
      <c r="Q557" s="257">
        <f>+MEX!AD595</f>
        <v>77920078</v>
      </c>
      <c r="R557" s="257">
        <f>+MEX!AG595</f>
        <v>0</v>
      </c>
      <c r="S557" s="257">
        <f>+MEX!AJ595</f>
        <v>77920078</v>
      </c>
      <c r="T557" s="257">
        <f>+MEX!AM595</f>
        <v>0</v>
      </c>
      <c r="U557" s="257">
        <f>+MEX!AP595</f>
        <v>0</v>
      </c>
      <c r="V557" s="257">
        <f>+MEX!AS595</f>
        <v>0</v>
      </c>
      <c r="W557" s="257"/>
      <c r="X557" s="257"/>
      <c r="Y557" s="257"/>
      <c r="Z557" s="257"/>
      <c r="AA557" s="257"/>
      <c r="AB557" s="257"/>
      <c r="AC557" s="257"/>
      <c r="AD557" s="257"/>
    </row>
    <row r="558" spans="2:30" ht="72">
      <c r="B558" s="247" t="e">
        <f>+CONCATENATE(#REF!,C558,D558,E558,F558,G558,H558,I558)</f>
        <v>#REF!</v>
      </c>
      <c r="C558" s="309">
        <v>4</v>
      </c>
      <c r="D558" s="309">
        <v>7</v>
      </c>
      <c r="E558" s="309"/>
      <c r="F558" s="313" t="s">
        <v>48</v>
      </c>
      <c r="G558" s="313"/>
      <c r="H558" s="314" t="s">
        <v>46</v>
      </c>
      <c r="I558" s="314"/>
      <c r="J558" s="351" t="s">
        <v>491</v>
      </c>
      <c r="K558" s="352">
        <f>+MEX!N596</f>
        <v>77920078</v>
      </c>
      <c r="L558" s="352">
        <f>+MEX!O596</f>
        <v>0</v>
      </c>
      <c r="M558" s="352">
        <f>+MEX!P596</f>
        <v>77920078</v>
      </c>
      <c r="N558" s="264"/>
      <c r="O558" s="265"/>
      <c r="P558" s="265"/>
      <c r="Q558" s="352">
        <f>+MEX!AD596</f>
        <v>77920078</v>
      </c>
      <c r="R558" s="352">
        <f>+MEX!AG596</f>
        <v>0</v>
      </c>
      <c r="S558" s="352">
        <f>+MEX!AJ596</f>
        <v>77920078</v>
      </c>
      <c r="T558" s="352">
        <f>+MEX!AM596</f>
        <v>0</v>
      </c>
      <c r="U558" s="352">
        <f>+MEX!AP596</f>
        <v>0</v>
      </c>
      <c r="V558" s="352">
        <f>+MEX!AS596</f>
        <v>0</v>
      </c>
      <c r="W558" s="352"/>
      <c r="X558" s="352"/>
      <c r="Y558" s="352"/>
      <c r="Z558" s="352"/>
      <c r="AA558" s="352"/>
      <c r="AB558" s="352"/>
      <c r="AC558" s="352"/>
      <c r="AD558" s="352"/>
    </row>
    <row r="559" spans="2:30" ht="24.75" hidden="1">
      <c r="B559" s="247" t="e">
        <f>+CONCATENATE(#REF!,C559,D559,E559,F559,G559,H559,I559)</f>
        <v>#REF!</v>
      </c>
      <c r="C559" s="298">
        <v>4</v>
      </c>
      <c r="D559" s="298">
        <v>7</v>
      </c>
      <c r="E559" s="298">
        <v>2000</v>
      </c>
      <c r="F559" s="298"/>
      <c r="G559" s="298"/>
      <c r="H559" s="335" t="s">
        <v>46</v>
      </c>
      <c r="I559" s="335"/>
      <c r="J559" s="268" t="s">
        <v>56</v>
      </c>
      <c r="K559" s="269">
        <f>+MEX!N597</f>
        <v>0</v>
      </c>
      <c r="L559" s="269">
        <f>+MEX!O597</f>
        <v>0</v>
      </c>
      <c r="M559" s="269">
        <f>+MEX!P597</f>
        <v>0</v>
      </c>
      <c r="N559" s="270"/>
      <c r="O559" s="271"/>
      <c r="P559" s="271"/>
      <c r="Q559" s="269">
        <f>+MEX!AD597</f>
        <v>0</v>
      </c>
      <c r="R559" s="269">
        <f>+MEX!AG597</f>
        <v>0</v>
      </c>
      <c r="S559" s="269">
        <f>+MEX!AJ597</f>
        <v>0</v>
      </c>
      <c r="T559" s="269">
        <f>+MEX!AM597</f>
        <v>0</v>
      </c>
      <c r="U559" s="269">
        <f>+MEX!AP597</f>
        <v>0</v>
      </c>
      <c r="V559" s="269">
        <f>+MEX!AS597</f>
        <v>0</v>
      </c>
      <c r="W559" s="269"/>
      <c r="X559" s="269"/>
      <c r="Y559" s="269"/>
      <c r="Z559" s="269"/>
      <c r="AA559" s="269"/>
      <c r="AB559" s="269"/>
      <c r="AC559" s="269"/>
      <c r="AD559" s="269"/>
    </row>
    <row r="560" spans="2:30" ht="48" hidden="1">
      <c r="B560" s="247" t="e">
        <f>+CONCATENATE(#REF!,C560,D560,E560,F560,G560,H560,I560)</f>
        <v>#REF!</v>
      </c>
      <c r="C560" s="299">
        <v>4</v>
      </c>
      <c r="D560" s="299">
        <v>7</v>
      </c>
      <c r="E560" s="299">
        <v>2000</v>
      </c>
      <c r="F560" s="299">
        <v>2100</v>
      </c>
      <c r="G560" s="299"/>
      <c r="H560" s="354" t="s">
        <v>46</v>
      </c>
      <c r="I560" s="354"/>
      <c r="J560" s="274" t="s">
        <v>106</v>
      </c>
      <c r="K560" s="275">
        <f>+MEX!N598</f>
        <v>0</v>
      </c>
      <c r="L560" s="275">
        <f>+MEX!O598</f>
        <v>0</v>
      </c>
      <c r="M560" s="275">
        <f>+MEX!P598</f>
        <v>0</v>
      </c>
      <c r="N560" s="276"/>
      <c r="O560" s="277"/>
      <c r="P560" s="277"/>
      <c r="Q560" s="275">
        <f>+MEX!AD598</f>
        <v>0</v>
      </c>
      <c r="R560" s="275">
        <f>+MEX!AG598</f>
        <v>0</v>
      </c>
      <c r="S560" s="275">
        <f>+MEX!AJ598</f>
        <v>0</v>
      </c>
      <c r="T560" s="275">
        <f>+MEX!AM598</f>
        <v>0</v>
      </c>
      <c r="U560" s="275">
        <f>+MEX!AP598</f>
        <v>0</v>
      </c>
      <c r="V560" s="275">
        <f>+MEX!AS598</f>
        <v>0</v>
      </c>
      <c r="W560" s="275"/>
      <c r="X560" s="275"/>
      <c r="Y560" s="275"/>
      <c r="Z560" s="275"/>
      <c r="AA560" s="275"/>
      <c r="AB560" s="275"/>
      <c r="AC560" s="275"/>
      <c r="AD560" s="275"/>
    </row>
    <row r="561" spans="2:30" ht="24.75" hidden="1">
      <c r="B561" s="247" t="e">
        <f>+CONCATENATE(#REF!,C561,D561,E561,F561,G561,H561,I561)</f>
        <v>#REF!</v>
      </c>
      <c r="C561" s="302">
        <v>4</v>
      </c>
      <c r="D561" s="302">
        <v>7</v>
      </c>
      <c r="E561" s="302">
        <v>2000</v>
      </c>
      <c r="F561" s="302">
        <v>2100</v>
      </c>
      <c r="G561" s="302">
        <v>217</v>
      </c>
      <c r="H561" s="355"/>
      <c r="I561" s="355"/>
      <c r="J561" s="280" t="s">
        <v>492</v>
      </c>
      <c r="K561" s="281">
        <f>+MEX!N599</f>
        <v>0</v>
      </c>
      <c r="L561" s="281">
        <f>+MEX!O599</f>
        <v>0</v>
      </c>
      <c r="M561" s="281">
        <f>+MEX!P599</f>
        <v>0</v>
      </c>
      <c r="N561" s="282"/>
      <c r="O561" s="283"/>
      <c r="P561" s="283"/>
      <c r="Q561" s="281">
        <f>+MEX!AD599</f>
        <v>0</v>
      </c>
      <c r="R561" s="281">
        <f>+MEX!AG599</f>
        <v>0</v>
      </c>
      <c r="S561" s="281">
        <f>+MEX!AJ599</f>
        <v>0</v>
      </c>
      <c r="T561" s="281">
        <f>+MEX!AM599</f>
        <v>0</v>
      </c>
      <c r="U561" s="281">
        <f>+MEX!AP599</f>
        <v>0</v>
      </c>
      <c r="V561" s="281">
        <f>+MEX!AS599</f>
        <v>0</v>
      </c>
      <c r="W561" s="281"/>
      <c r="X561" s="281"/>
      <c r="Y561" s="281"/>
      <c r="Z561" s="281"/>
      <c r="AA561" s="281"/>
      <c r="AB561" s="281"/>
      <c r="AC561" s="281"/>
      <c r="AD561" s="281"/>
    </row>
    <row r="562" spans="2:30" ht="24.75" hidden="1">
      <c r="B562" s="247" t="e">
        <f>+CONCATENATE(#REF!,C562,D562,E562,F562,G562,H562,I562)</f>
        <v>#REF!</v>
      </c>
      <c r="C562" s="305">
        <v>4</v>
      </c>
      <c r="D562" s="305">
        <v>7</v>
      </c>
      <c r="E562" s="305">
        <v>2000</v>
      </c>
      <c r="F562" s="305">
        <v>2100</v>
      </c>
      <c r="G562" s="305">
        <v>217</v>
      </c>
      <c r="H562" s="306">
        <v>1</v>
      </c>
      <c r="I562" s="306"/>
      <c r="J562" s="286" t="s">
        <v>493</v>
      </c>
      <c r="K562" s="287">
        <f>+MEX!N600</f>
        <v>0</v>
      </c>
      <c r="L562" s="287">
        <f>+MEX!O600</f>
        <v>0</v>
      </c>
      <c r="M562" s="287">
        <f>+MEX!P600</f>
        <v>0</v>
      </c>
      <c r="N562" s="288"/>
      <c r="O562" s="356"/>
      <c r="P562" s="356"/>
      <c r="Q562" s="287">
        <f>+MEX!AD600</f>
        <v>0</v>
      </c>
      <c r="R562" s="287">
        <f>+MEX!AG600</f>
        <v>0</v>
      </c>
      <c r="S562" s="287">
        <f>+MEX!AJ600</f>
        <v>0</v>
      </c>
      <c r="T562" s="287">
        <f>+MEX!AM600</f>
        <v>0</v>
      </c>
      <c r="U562" s="287">
        <f>+MEX!AP600</f>
        <v>0</v>
      </c>
      <c r="V562" s="287">
        <f>+MEX!AS600</f>
        <v>0</v>
      </c>
      <c r="W562" s="287"/>
      <c r="X562" s="287"/>
      <c r="Y562" s="287"/>
      <c r="Z562" s="287"/>
      <c r="AA562" s="287"/>
      <c r="AB562" s="287"/>
      <c r="AC562" s="287"/>
      <c r="AD562" s="287"/>
    </row>
    <row r="563" spans="2:30" ht="24.75" hidden="1">
      <c r="B563" s="247" t="e">
        <f>+CONCATENATE(#REF!,C563,D563,E563,F563,G563,H563,I563)</f>
        <v>#REF!</v>
      </c>
      <c r="C563" s="305">
        <v>4</v>
      </c>
      <c r="D563" s="305">
        <v>7</v>
      </c>
      <c r="E563" s="305">
        <v>2000</v>
      </c>
      <c r="F563" s="305">
        <v>2100</v>
      </c>
      <c r="G563" s="305">
        <v>217</v>
      </c>
      <c r="H563" s="357">
        <v>1001</v>
      </c>
      <c r="I563" s="357"/>
      <c r="J563" s="286" t="s">
        <v>494</v>
      </c>
      <c r="K563" s="287">
        <f>+MEX!N601</f>
        <v>0</v>
      </c>
      <c r="L563" s="287">
        <f>+MEX!O601</f>
        <v>0</v>
      </c>
      <c r="M563" s="287">
        <f>+MEX!P601</f>
        <v>0</v>
      </c>
      <c r="N563" s="288" t="str">
        <f>+MEX!Q601</f>
        <v>Pieza</v>
      </c>
      <c r="O563" s="289">
        <f>+MEX!R601</f>
        <v>0</v>
      </c>
      <c r="P563" s="289">
        <f>+MEX!S601</f>
        <v>0</v>
      </c>
      <c r="Q563" s="287">
        <f>+MEX!AD601</f>
        <v>0</v>
      </c>
      <c r="R563" s="287">
        <f>+MEX!AG601</f>
        <v>0</v>
      </c>
      <c r="S563" s="287">
        <f>+MEX!AJ601</f>
        <v>0</v>
      </c>
      <c r="T563" s="287">
        <f>+MEX!AM601</f>
        <v>0</v>
      </c>
      <c r="U563" s="287">
        <f>+MEX!AP601</f>
        <v>0</v>
      </c>
      <c r="V563" s="287">
        <f>+MEX!AS601</f>
        <v>0</v>
      </c>
      <c r="W563" s="287">
        <f>+MEX!AT601</f>
        <v>0</v>
      </c>
      <c r="X563" s="287">
        <f>+MEX!AU601</f>
        <v>0</v>
      </c>
      <c r="Y563" s="287">
        <f>+MEX!AV601</f>
        <v>0</v>
      </c>
      <c r="Z563" s="287">
        <f>+MEX!AW601</f>
        <v>0</v>
      </c>
      <c r="AA563" s="287">
        <f>+MEX!AX601</f>
        <v>0</v>
      </c>
      <c r="AB563" s="287">
        <f>+MEX!AY601</f>
        <v>0</v>
      </c>
      <c r="AC563" s="287">
        <f>+MEX!AZ601</f>
        <v>0</v>
      </c>
      <c r="AD563" s="287">
        <f>+MEX!BA601</f>
        <v>0</v>
      </c>
    </row>
    <row r="564" spans="2:30" ht="24.75" hidden="1">
      <c r="B564" s="247" t="e">
        <f>+CONCATENATE(#REF!,C564,D564,E564,F564,G564,H564,I564)</f>
        <v>#REF!</v>
      </c>
      <c r="C564" s="305">
        <v>4</v>
      </c>
      <c r="D564" s="305">
        <v>7</v>
      </c>
      <c r="E564" s="305">
        <v>2000</v>
      </c>
      <c r="F564" s="305">
        <v>2100</v>
      </c>
      <c r="G564" s="305">
        <v>217</v>
      </c>
      <c r="H564" s="357">
        <v>1002</v>
      </c>
      <c r="I564" s="357"/>
      <c r="J564" s="286" t="s">
        <v>495</v>
      </c>
      <c r="K564" s="287">
        <f>+MEX!N602</f>
        <v>0</v>
      </c>
      <c r="L564" s="287">
        <f>+MEX!O602</f>
        <v>0</v>
      </c>
      <c r="M564" s="287">
        <f>+MEX!P602</f>
        <v>0</v>
      </c>
      <c r="N564" s="288" t="str">
        <f>+MEX!Q602</f>
        <v>Pieza</v>
      </c>
      <c r="O564" s="289">
        <f>+MEX!R602</f>
        <v>0</v>
      </c>
      <c r="P564" s="289">
        <f>+MEX!S602</f>
        <v>0</v>
      </c>
      <c r="Q564" s="287">
        <f>+MEX!AD602</f>
        <v>0</v>
      </c>
      <c r="R564" s="287">
        <f>+MEX!AG602</f>
        <v>0</v>
      </c>
      <c r="S564" s="287">
        <f>+MEX!AJ602</f>
        <v>0</v>
      </c>
      <c r="T564" s="287">
        <f>+MEX!AM602</f>
        <v>0</v>
      </c>
      <c r="U564" s="287">
        <f>+MEX!AP602</f>
        <v>0</v>
      </c>
      <c r="V564" s="287">
        <f>+MEX!AS602</f>
        <v>0</v>
      </c>
      <c r="W564" s="287">
        <f>+MEX!AT602</f>
        <v>0</v>
      </c>
      <c r="X564" s="287">
        <f>+MEX!AU602</f>
        <v>0</v>
      </c>
      <c r="Y564" s="287">
        <f>+MEX!AV602</f>
        <v>0</v>
      </c>
      <c r="Z564" s="287">
        <f>+MEX!AW602</f>
        <v>0</v>
      </c>
      <c r="AA564" s="287">
        <f>+MEX!AX602</f>
        <v>0</v>
      </c>
      <c r="AB564" s="287">
        <f>+MEX!AY602</f>
        <v>0</v>
      </c>
      <c r="AC564" s="287">
        <f>+MEX!AZ602</f>
        <v>0</v>
      </c>
      <c r="AD564" s="287">
        <f>+MEX!BA602</f>
        <v>0</v>
      </c>
    </row>
    <row r="565" spans="2:30" ht="24.75" hidden="1">
      <c r="B565" s="247" t="e">
        <f>+CONCATENATE(#REF!,C565,D565,E565,F565,G565,H565,I565)</f>
        <v>#REF!</v>
      </c>
      <c r="C565" s="305">
        <v>4</v>
      </c>
      <c r="D565" s="305">
        <v>7</v>
      </c>
      <c r="E565" s="305">
        <v>2000</v>
      </c>
      <c r="F565" s="305">
        <v>2100</v>
      </c>
      <c r="G565" s="305">
        <v>217</v>
      </c>
      <c r="H565" s="357">
        <v>1003</v>
      </c>
      <c r="I565" s="357"/>
      <c r="J565" s="286" t="s">
        <v>496</v>
      </c>
      <c r="K565" s="287">
        <f>+MEX!N603</f>
        <v>0</v>
      </c>
      <c r="L565" s="287">
        <f>+MEX!O603</f>
        <v>0</v>
      </c>
      <c r="M565" s="287">
        <f>+MEX!P603</f>
        <v>0</v>
      </c>
      <c r="N565" s="288" t="str">
        <f>+MEX!Q603</f>
        <v>Pieza</v>
      </c>
      <c r="O565" s="289">
        <f>+MEX!R603</f>
        <v>0</v>
      </c>
      <c r="P565" s="289">
        <f>+MEX!S603</f>
        <v>0</v>
      </c>
      <c r="Q565" s="287">
        <f>+MEX!AD603</f>
        <v>0</v>
      </c>
      <c r="R565" s="287">
        <f>+MEX!AG603</f>
        <v>0</v>
      </c>
      <c r="S565" s="287">
        <f>+MEX!AJ603</f>
        <v>0</v>
      </c>
      <c r="T565" s="287">
        <f>+MEX!AM603</f>
        <v>0</v>
      </c>
      <c r="U565" s="287">
        <f>+MEX!AP603</f>
        <v>0</v>
      </c>
      <c r="V565" s="287">
        <f>+MEX!AS603</f>
        <v>0</v>
      </c>
      <c r="W565" s="287">
        <f>+MEX!AT603</f>
        <v>0</v>
      </c>
      <c r="X565" s="287">
        <f>+MEX!AU603</f>
        <v>0</v>
      </c>
      <c r="Y565" s="287">
        <f>+MEX!AV603</f>
        <v>0</v>
      </c>
      <c r="Z565" s="287">
        <f>+MEX!AW603</f>
        <v>0</v>
      </c>
      <c r="AA565" s="287">
        <f>+MEX!AX603</f>
        <v>0</v>
      </c>
      <c r="AB565" s="287">
        <f>+MEX!AY603</f>
        <v>0</v>
      </c>
      <c r="AC565" s="287">
        <f>+MEX!AZ603</f>
        <v>0</v>
      </c>
      <c r="AD565" s="287">
        <f>+MEX!BA603</f>
        <v>0</v>
      </c>
    </row>
    <row r="566" spans="2:30" ht="24.75" hidden="1">
      <c r="B566" s="247" t="e">
        <f>+CONCATENATE(#REF!,C566,D566,E566,F566,G566,H566,I566)</f>
        <v>#REF!</v>
      </c>
      <c r="C566" s="305">
        <v>4</v>
      </c>
      <c r="D566" s="305">
        <v>7</v>
      </c>
      <c r="E566" s="305">
        <v>2000</v>
      </c>
      <c r="F566" s="305">
        <v>2100</v>
      </c>
      <c r="G566" s="305">
        <v>217</v>
      </c>
      <c r="H566" s="357">
        <v>1004</v>
      </c>
      <c r="I566" s="357"/>
      <c r="J566" s="286" t="s">
        <v>497</v>
      </c>
      <c r="K566" s="287">
        <f>+MEX!N604</f>
        <v>0</v>
      </c>
      <c r="L566" s="287">
        <f>+MEX!O604</f>
        <v>0</v>
      </c>
      <c r="M566" s="287">
        <f>+MEX!P604</f>
        <v>0</v>
      </c>
      <c r="N566" s="288" t="str">
        <f>+MEX!Q604</f>
        <v>Pieza</v>
      </c>
      <c r="O566" s="289">
        <f>+MEX!R604</f>
        <v>0</v>
      </c>
      <c r="P566" s="289">
        <f>+MEX!S604</f>
        <v>0</v>
      </c>
      <c r="Q566" s="287">
        <f>+MEX!AD604</f>
        <v>0</v>
      </c>
      <c r="R566" s="287">
        <f>+MEX!AG604</f>
        <v>0</v>
      </c>
      <c r="S566" s="287">
        <f>+MEX!AJ604</f>
        <v>0</v>
      </c>
      <c r="T566" s="287">
        <f>+MEX!AM604</f>
        <v>0</v>
      </c>
      <c r="U566" s="287">
        <f>+MEX!AP604</f>
        <v>0</v>
      </c>
      <c r="V566" s="287">
        <f>+MEX!AS604</f>
        <v>0</v>
      </c>
      <c r="W566" s="287">
        <f>+MEX!AT604</f>
        <v>0</v>
      </c>
      <c r="X566" s="287">
        <f>+MEX!AU604</f>
        <v>0</v>
      </c>
      <c r="Y566" s="287">
        <f>+MEX!AV604</f>
        <v>0</v>
      </c>
      <c r="Z566" s="287">
        <f>+MEX!AW604</f>
        <v>0</v>
      </c>
      <c r="AA566" s="287">
        <f>+MEX!AX604</f>
        <v>0</v>
      </c>
      <c r="AB566" s="287">
        <f>+MEX!AY604</f>
        <v>0</v>
      </c>
      <c r="AC566" s="287">
        <f>+MEX!AZ604</f>
        <v>0</v>
      </c>
      <c r="AD566" s="287">
        <f>+MEX!BA604</f>
        <v>0</v>
      </c>
    </row>
    <row r="567" spans="2:30" ht="24.75" hidden="1">
      <c r="B567" s="247" t="e">
        <f>+CONCATENATE(#REF!,C567,D567,E567,F567,G567,H567,I567)</f>
        <v>#REF!</v>
      </c>
      <c r="C567" s="305">
        <v>4</v>
      </c>
      <c r="D567" s="305">
        <v>7</v>
      </c>
      <c r="E567" s="305">
        <v>2000</v>
      </c>
      <c r="F567" s="305">
        <v>2100</v>
      </c>
      <c r="G567" s="305">
        <v>217</v>
      </c>
      <c r="H567" s="357">
        <v>1005</v>
      </c>
      <c r="I567" s="357"/>
      <c r="J567" s="286" t="s">
        <v>498</v>
      </c>
      <c r="K567" s="287">
        <f>+MEX!N605</f>
        <v>0</v>
      </c>
      <c r="L567" s="287">
        <f>+MEX!O605</f>
        <v>0</v>
      </c>
      <c r="M567" s="287">
        <f>+MEX!P605</f>
        <v>0</v>
      </c>
      <c r="N567" s="288" t="str">
        <f>+MEX!Q605</f>
        <v>Pieza</v>
      </c>
      <c r="O567" s="289">
        <f>+MEX!R605</f>
        <v>0</v>
      </c>
      <c r="P567" s="289">
        <f>+MEX!S605</f>
        <v>0</v>
      </c>
      <c r="Q567" s="287">
        <f>+MEX!AD605</f>
        <v>0</v>
      </c>
      <c r="R567" s="287">
        <f>+MEX!AG605</f>
        <v>0</v>
      </c>
      <c r="S567" s="287">
        <f>+MEX!AJ605</f>
        <v>0</v>
      </c>
      <c r="T567" s="287">
        <f>+MEX!AM605</f>
        <v>0</v>
      </c>
      <c r="U567" s="287">
        <f>+MEX!AP605</f>
        <v>0</v>
      </c>
      <c r="V567" s="287">
        <f>+MEX!AS605</f>
        <v>0</v>
      </c>
      <c r="W567" s="287">
        <f>+MEX!AT605</f>
        <v>0</v>
      </c>
      <c r="X567" s="287">
        <f>+MEX!AU605</f>
        <v>0</v>
      </c>
      <c r="Y567" s="287">
        <f>+MEX!AV605</f>
        <v>0</v>
      </c>
      <c r="Z567" s="287">
        <f>+MEX!AW605</f>
        <v>0</v>
      </c>
      <c r="AA567" s="287">
        <f>+MEX!AX605</f>
        <v>0</v>
      </c>
      <c r="AB567" s="287">
        <f>+MEX!AY605</f>
        <v>0</v>
      </c>
      <c r="AC567" s="287">
        <f>+MEX!AZ605</f>
        <v>0</v>
      </c>
      <c r="AD567" s="287">
        <f>+MEX!BA605</f>
        <v>0</v>
      </c>
    </row>
    <row r="568" spans="2:30" ht="24.75" hidden="1">
      <c r="B568" s="247" t="e">
        <f>+CONCATENATE(#REF!,C568,D568,E568,F568,G568,H568,I568)</f>
        <v>#REF!</v>
      </c>
      <c r="C568" s="305">
        <v>4</v>
      </c>
      <c r="D568" s="305">
        <v>7</v>
      </c>
      <c r="E568" s="305">
        <v>2000</v>
      </c>
      <c r="F568" s="305">
        <v>2100</v>
      </c>
      <c r="G568" s="305">
        <v>217</v>
      </c>
      <c r="H568" s="357">
        <v>1006</v>
      </c>
      <c r="I568" s="357"/>
      <c r="J568" s="286" t="s">
        <v>499</v>
      </c>
      <c r="K568" s="287">
        <f>+MEX!N606</f>
        <v>0</v>
      </c>
      <c r="L568" s="287">
        <f>+MEX!O606</f>
        <v>0</v>
      </c>
      <c r="M568" s="287">
        <f>+MEX!P606</f>
        <v>0</v>
      </c>
      <c r="N568" s="288" t="str">
        <f>+MEX!Q606</f>
        <v>Pieza</v>
      </c>
      <c r="O568" s="289">
        <f>+MEX!R606</f>
        <v>0</v>
      </c>
      <c r="P568" s="289">
        <f>+MEX!S606</f>
        <v>0</v>
      </c>
      <c r="Q568" s="287">
        <f>+MEX!AD606</f>
        <v>0</v>
      </c>
      <c r="R568" s="287">
        <f>+MEX!AG606</f>
        <v>0</v>
      </c>
      <c r="S568" s="287">
        <f>+MEX!AJ606</f>
        <v>0</v>
      </c>
      <c r="T568" s="287">
        <f>+MEX!AM606</f>
        <v>0</v>
      </c>
      <c r="U568" s="287">
        <f>+MEX!AP606</f>
        <v>0</v>
      </c>
      <c r="V568" s="287">
        <f>+MEX!AS606</f>
        <v>0</v>
      </c>
      <c r="W568" s="287">
        <f>+MEX!AT606</f>
        <v>0</v>
      </c>
      <c r="X568" s="287">
        <f>+MEX!AU606</f>
        <v>0</v>
      </c>
      <c r="Y568" s="287">
        <f>+MEX!AV606</f>
        <v>0</v>
      </c>
      <c r="Z568" s="287">
        <f>+MEX!AW606</f>
        <v>0</v>
      </c>
      <c r="AA568" s="287">
        <f>+MEX!AX606</f>
        <v>0</v>
      </c>
      <c r="AB568" s="287">
        <f>+MEX!AY606</f>
        <v>0</v>
      </c>
      <c r="AC568" s="287">
        <f>+MEX!AZ606</f>
        <v>0</v>
      </c>
      <c r="AD568" s="287">
        <f>+MEX!BA606</f>
        <v>0</v>
      </c>
    </row>
    <row r="569" spans="2:30" ht="24.75">
      <c r="B569" s="247" t="e">
        <f>+CONCATENATE(#REF!,C569,D569,E569,F569,G569,H569,I569)</f>
        <v>#REF!</v>
      </c>
      <c r="C569" s="298">
        <v>4</v>
      </c>
      <c r="D569" s="298">
        <v>7</v>
      </c>
      <c r="E569" s="298">
        <v>5000</v>
      </c>
      <c r="F569" s="298"/>
      <c r="G569" s="298"/>
      <c r="H569" s="335" t="s">
        <v>46</v>
      </c>
      <c r="I569" s="335"/>
      <c r="J569" s="268" t="s">
        <v>130</v>
      </c>
      <c r="K569" s="269">
        <f>+MEX!N607</f>
        <v>77920078</v>
      </c>
      <c r="L569" s="269">
        <f>+MEX!O607</f>
        <v>0</v>
      </c>
      <c r="M569" s="269">
        <f>+MEX!P607</f>
        <v>77920078</v>
      </c>
      <c r="N569" s="270"/>
      <c r="O569" s="271"/>
      <c r="P569" s="271"/>
      <c r="Q569" s="269">
        <f>+MEX!AD607</f>
        <v>77920078</v>
      </c>
      <c r="R569" s="269">
        <f>+MEX!AG607</f>
        <v>0</v>
      </c>
      <c r="S569" s="269">
        <f>+MEX!AJ607</f>
        <v>77920078</v>
      </c>
      <c r="T569" s="269">
        <f>+MEX!AM607</f>
        <v>0</v>
      </c>
      <c r="U569" s="269">
        <f>+MEX!AP607</f>
        <v>0</v>
      </c>
      <c r="V569" s="269">
        <f>+MEX!AS607</f>
        <v>0</v>
      </c>
      <c r="W569" s="269"/>
      <c r="X569" s="269"/>
      <c r="Y569" s="269"/>
      <c r="Z569" s="269"/>
      <c r="AA569" s="269"/>
      <c r="AB569" s="269"/>
      <c r="AC569" s="269"/>
      <c r="AD569" s="269"/>
    </row>
    <row r="570" spans="2:30" ht="24.75" hidden="1">
      <c r="B570" s="247" t="e">
        <f>+CONCATENATE(#REF!,C570,D570,E570,F570,G570,H570,I570)</f>
        <v>#REF!</v>
      </c>
      <c r="C570" s="299">
        <v>4</v>
      </c>
      <c r="D570" s="299">
        <v>7</v>
      </c>
      <c r="E570" s="299">
        <v>5000</v>
      </c>
      <c r="F570" s="299">
        <v>5100</v>
      </c>
      <c r="G570" s="299"/>
      <c r="H570" s="354"/>
      <c r="I570" s="354"/>
      <c r="J570" s="274" t="s">
        <v>131</v>
      </c>
      <c r="K570" s="275">
        <f>+MEX!N608</f>
        <v>0</v>
      </c>
      <c r="L570" s="275">
        <f>+MEX!O608</f>
        <v>0</v>
      </c>
      <c r="M570" s="275">
        <f>+MEX!P608</f>
        <v>0</v>
      </c>
      <c r="N570" s="276"/>
      <c r="O570" s="277"/>
      <c r="P570" s="277"/>
      <c r="Q570" s="275">
        <f>+MEX!AD608</f>
        <v>0</v>
      </c>
      <c r="R570" s="275">
        <f>+MEX!AG608</f>
        <v>0</v>
      </c>
      <c r="S570" s="275">
        <f>+MEX!AJ608</f>
        <v>0</v>
      </c>
      <c r="T570" s="275">
        <f>+MEX!AM608</f>
        <v>0</v>
      </c>
      <c r="U570" s="275">
        <f>+MEX!AP608</f>
        <v>0</v>
      </c>
      <c r="V570" s="275">
        <f>+MEX!AS608</f>
        <v>0</v>
      </c>
      <c r="W570" s="275"/>
      <c r="X570" s="275"/>
      <c r="Y570" s="275"/>
      <c r="Z570" s="275"/>
      <c r="AA570" s="275"/>
      <c r="AB570" s="275"/>
      <c r="AC570" s="275"/>
      <c r="AD570" s="275"/>
    </row>
    <row r="571" spans="2:30" ht="24.75" hidden="1">
      <c r="B571" s="247" t="e">
        <f>+CONCATENATE(#REF!,C571,D571,E571,F571,G571,H571,I571)</f>
        <v>#REF!</v>
      </c>
      <c r="C571" s="302">
        <v>4</v>
      </c>
      <c r="D571" s="302">
        <v>7</v>
      </c>
      <c r="E571" s="302">
        <v>5000</v>
      </c>
      <c r="F571" s="302">
        <v>5100</v>
      </c>
      <c r="G571" s="302">
        <v>515</v>
      </c>
      <c r="H571" s="355"/>
      <c r="I571" s="355"/>
      <c r="J571" s="280" t="s">
        <v>132</v>
      </c>
      <c r="K571" s="281">
        <f>+MEX!N609</f>
        <v>0</v>
      </c>
      <c r="L571" s="281">
        <f>+MEX!O609</f>
        <v>0</v>
      </c>
      <c r="M571" s="281">
        <f>+MEX!P609</f>
        <v>0</v>
      </c>
      <c r="N571" s="282"/>
      <c r="O571" s="283"/>
      <c r="P571" s="283"/>
      <c r="Q571" s="281">
        <f>+MEX!AD609</f>
        <v>0</v>
      </c>
      <c r="R571" s="281">
        <f>+MEX!AG609</f>
        <v>0</v>
      </c>
      <c r="S571" s="281">
        <f>+MEX!AJ609</f>
        <v>0</v>
      </c>
      <c r="T571" s="281">
        <f>+MEX!AM609</f>
        <v>0</v>
      </c>
      <c r="U571" s="281">
        <f>+MEX!AP609</f>
        <v>0</v>
      </c>
      <c r="V571" s="281">
        <f>+MEX!AS609</f>
        <v>0</v>
      </c>
      <c r="W571" s="281"/>
      <c r="X571" s="281"/>
      <c r="Y571" s="281"/>
      <c r="Z571" s="281"/>
      <c r="AA571" s="281"/>
      <c r="AB571" s="281"/>
      <c r="AC571" s="281"/>
      <c r="AD571" s="281"/>
    </row>
    <row r="572" spans="2:30" ht="24.75" hidden="1">
      <c r="B572" s="247" t="e">
        <f>+CONCATENATE(#REF!,C572,D572,E572,F572,G572,H572,I572)</f>
        <v>#REF!</v>
      </c>
      <c r="C572" s="305">
        <v>4</v>
      </c>
      <c r="D572" s="305">
        <v>7</v>
      </c>
      <c r="E572" s="305">
        <v>5000</v>
      </c>
      <c r="F572" s="305">
        <v>5100</v>
      </c>
      <c r="G572" s="305">
        <v>515</v>
      </c>
      <c r="H572" s="306">
        <v>1</v>
      </c>
      <c r="I572" s="306"/>
      <c r="J572" s="286" t="s">
        <v>500</v>
      </c>
      <c r="K572" s="287">
        <f>+MEX!N610</f>
        <v>0</v>
      </c>
      <c r="L572" s="287">
        <f>+MEX!O610</f>
        <v>0</v>
      </c>
      <c r="M572" s="287">
        <f>+MEX!P610</f>
        <v>0</v>
      </c>
      <c r="N572" s="288" t="str">
        <f>+MEX!Q610</f>
        <v>Pieza</v>
      </c>
      <c r="O572" s="289">
        <f>+MEX!R610</f>
        <v>0</v>
      </c>
      <c r="P572" s="289">
        <f>+MEX!S610</f>
        <v>0</v>
      </c>
      <c r="Q572" s="287">
        <f>+MEX!AD610</f>
        <v>0</v>
      </c>
      <c r="R572" s="287">
        <f>+MEX!AG610</f>
        <v>0</v>
      </c>
      <c r="S572" s="287">
        <f>+MEX!AJ610</f>
        <v>0</v>
      </c>
      <c r="T572" s="287">
        <f>+MEX!AM610</f>
        <v>0</v>
      </c>
      <c r="U572" s="287">
        <f>+MEX!AP610</f>
        <v>0</v>
      </c>
      <c r="V572" s="287">
        <f>+MEX!AS610</f>
        <v>0</v>
      </c>
      <c r="W572" s="287">
        <f>+MEX!AT610</f>
        <v>0</v>
      </c>
      <c r="X572" s="287">
        <f>+MEX!AU610</f>
        <v>0</v>
      </c>
      <c r="Y572" s="287">
        <f>+MEX!AV610</f>
        <v>0</v>
      </c>
      <c r="Z572" s="287">
        <f>+MEX!AW610</f>
        <v>0</v>
      </c>
      <c r="AA572" s="287">
        <f>+MEX!AX610</f>
        <v>0</v>
      </c>
      <c r="AB572" s="287">
        <f>+MEX!AY610</f>
        <v>0</v>
      </c>
      <c r="AC572" s="287">
        <f>+MEX!AZ610</f>
        <v>0</v>
      </c>
      <c r="AD572" s="287">
        <f>+MEX!BA610</f>
        <v>0</v>
      </c>
    </row>
    <row r="573" spans="2:30" ht="24.75" hidden="1">
      <c r="B573" s="247" t="e">
        <f>+CONCATENATE(#REF!,C573,D573,E573,F573,G573,H573,I573)</f>
        <v>#REF!</v>
      </c>
      <c r="C573" s="305">
        <v>4</v>
      </c>
      <c r="D573" s="305">
        <v>7</v>
      </c>
      <c r="E573" s="305">
        <v>5000</v>
      </c>
      <c r="F573" s="305">
        <v>5100</v>
      </c>
      <c r="G573" s="305">
        <v>515</v>
      </c>
      <c r="H573" s="306">
        <v>2</v>
      </c>
      <c r="I573" s="306"/>
      <c r="J573" s="286" t="s">
        <v>501</v>
      </c>
      <c r="K573" s="287">
        <f>+MEX!N611</f>
        <v>0</v>
      </c>
      <c r="L573" s="287">
        <f>+MEX!O611</f>
        <v>0</v>
      </c>
      <c r="M573" s="287">
        <f>+MEX!P611</f>
        <v>0</v>
      </c>
      <c r="N573" s="288" t="str">
        <f>+MEX!Q611</f>
        <v>Pieza</v>
      </c>
      <c r="O573" s="289">
        <f>+MEX!R611</f>
        <v>0</v>
      </c>
      <c r="P573" s="289">
        <f>+MEX!S611</f>
        <v>0</v>
      </c>
      <c r="Q573" s="287">
        <f>+MEX!AD611</f>
        <v>0</v>
      </c>
      <c r="R573" s="287">
        <f>+MEX!AG611</f>
        <v>0</v>
      </c>
      <c r="S573" s="287">
        <f>+MEX!AJ611</f>
        <v>0</v>
      </c>
      <c r="T573" s="287">
        <f>+MEX!AM611</f>
        <v>0</v>
      </c>
      <c r="U573" s="287">
        <f>+MEX!AP611</f>
        <v>0</v>
      </c>
      <c r="V573" s="287">
        <f>+MEX!AS611</f>
        <v>0</v>
      </c>
      <c r="W573" s="287">
        <f>+MEX!AT611</f>
        <v>0</v>
      </c>
      <c r="X573" s="287">
        <f>+MEX!AU611</f>
        <v>0</v>
      </c>
      <c r="Y573" s="287">
        <f>+MEX!AV611</f>
        <v>0</v>
      </c>
      <c r="Z573" s="287">
        <f>+MEX!AW611</f>
        <v>0</v>
      </c>
      <c r="AA573" s="287">
        <f>+MEX!AX611</f>
        <v>0</v>
      </c>
      <c r="AB573" s="287">
        <f>+MEX!AY611</f>
        <v>0</v>
      </c>
      <c r="AC573" s="287">
        <f>+MEX!AZ611</f>
        <v>0</v>
      </c>
      <c r="AD573" s="287">
        <f>+MEX!BA611</f>
        <v>0</v>
      </c>
    </row>
    <row r="574" spans="2:30" ht="24.75" hidden="1">
      <c r="B574" s="247" t="e">
        <f>+CONCATENATE(#REF!,C574,D574,E574,F574,G574,H574,I574)</f>
        <v>#REF!</v>
      </c>
      <c r="C574" s="305">
        <v>4</v>
      </c>
      <c r="D574" s="305">
        <v>7</v>
      </c>
      <c r="E574" s="305">
        <v>5000</v>
      </c>
      <c r="F574" s="305">
        <v>5100</v>
      </c>
      <c r="G574" s="305">
        <v>515</v>
      </c>
      <c r="H574" s="306">
        <v>3</v>
      </c>
      <c r="I574" s="306"/>
      <c r="J574" s="286" t="s">
        <v>502</v>
      </c>
      <c r="K574" s="287">
        <f>+MEX!N612</f>
        <v>0</v>
      </c>
      <c r="L574" s="287">
        <f>+MEX!O612</f>
        <v>0</v>
      </c>
      <c r="M574" s="287">
        <f>+MEX!P612</f>
        <v>0</v>
      </c>
      <c r="N574" s="288" t="str">
        <f>+MEX!Q612</f>
        <v>Pieza</v>
      </c>
      <c r="O574" s="289">
        <f>+MEX!R612</f>
        <v>0</v>
      </c>
      <c r="P574" s="289">
        <f>+MEX!S612</f>
        <v>0</v>
      </c>
      <c r="Q574" s="287">
        <f>+MEX!AD612</f>
        <v>0</v>
      </c>
      <c r="R574" s="287">
        <f>+MEX!AG612</f>
        <v>0</v>
      </c>
      <c r="S574" s="287">
        <f>+MEX!AJ612</f>
        <v>0</v>
      </c>
      <c r="T574" s="287">
        <f>+MEX!AM612</f>
        <v>0</v>
      </c>
      <c r="U574" s="287">
        <f>+MEX!AP612</f>
        <v>0</v>
      </c>
      <c r="V574" s="287">
        <f>+MEX!AS612</f>
        <v>0</v>
      </c>
      <c r="W574" s="287">
        <f>+MEX!AT612</f>
        <v>0</v>
      </c>
      <c r="X574" s="287">
        <f>+MEX!AU612</f>
        <v>0</v>
      </c>
      <c r="Y574" s="287">
        <f>+MEX!AV612</f>
        <v>0</v>
      </c>
      <c r="Z574" s="287">
        <f>+MEX!AW612</f>
        <v>0</v>
      </c>
      <c r="AA574" s="287">
        <f>+MEX!AX612</f>
        <v>0</v>
      </c>
      <c r="AB574" s="287">
        <f>+MEX!AY612</f>
        <v>0</v>
      </c>
      <c r="AC574" s="287">
        <f>+MEX!AZ612</f>
        <v>0</v>
      </c>
      <c r="AD574" s="287">
        <f>+MEX!BA612</f>
        <v>0</v>
      </c>
    </row>
    <row r="575" spans="2:30" ht="24.75" hidden="1">
      <c r="B575" s="247" t="e">
        <f>+CONCATENATE(#REF!,C575,D575,E575,F575,G575,H575,I575)</f>
        <v>#REF!</v>
      </c>
      <c r="C575" s="302">
        <v>4</v>
      </c>
      <c r="D575" s="302">
        <v>7</v>
      </c>
      <c r="E575" s="302">
        <v>5000</v>
      </c>
      <c r="F575" s="302">
        <v>5100</v>
      </c>
      <c r="G575" s="302">
        <v>519</v>
      </c>
      <c r="H575" s="355"/>
      <c r="I575" s="355"/>
      <c r="J575" s="280" t="s">
        <v>193</v>
      </c>
      <c r="K575" s="281">
        <f>+MEX!N613</f>
        <v>0</v>
      </c>
      <c r="L575" s="281">
        <f>+MEX!O613</f>
        <v>0</v>
      </c>
      <c r="M575" s="281">
        <f>+MEX!P613</f>
        <v>0</v>
      </c>
      <c r="N575" s="282"/>
      <c r="O575" s="283"/>
      <c r="P575" s="283"/>
      <c r="Q575" s="281">
        <f>+MEX!AD613</f>
        <v>0</v>
      </c>
      <c r="R575" s="281">
        <f>+MEX!AG613</f>
        <v>0</v>
      </c>
      <c r="S575" s="281">
        <f>+MEX!AJ613</f>
        <v>0</v>
      </c>
      <c r="T575" s="281">
        <f>+MEX!AM613</f>
        <v>0</v>
      </c>
      <c r="U575" s="281">
        <f>+MEX!AP613</f>
        <v>0</v>
      </c>
      <c r="V575" s="281">
        <f>+MEX!AS613</f>
        <v>0</v>
      </c>
      <c r="W575" s="281"/>
      <c r="X575" s="281"/>
      <c r="Y575" s="281"/>
      <c r="Z575" s="281"/>
      <c r="AA575" s="281"/>
      <c r="AB575" s="281"/>
      <c r="AC575" s="281"/>
      <c r="AD575" s="281"/>
    </row>
    <row r="576" spans="2:30" ht="24.75" hidden="1">
      <c r="B576" s="247" t="e">
        <f>+CONCATENATE(#REF!,C576,D576,E576,F576,G576,H576,I576)</f>
        <v>#REF!</v>
      </c>
      <c r="C576" s="305">
        <v>4</v>
      </c>
      <c r="D576" s="305">
        <v>7</v>
      </c>
      <c r="E576" s="305">
        <v>5000</v>
      </c>
      <c r="F576" s="305">
        <v>5100</v>
      </c>
      <c r="G576" s="305">
        <v>519</v>
      </c>
      <c r="H576" s="306">
        <v>1</v>
      </c>
      <c r="I576" s="306"/>
      <c r="J576" s="286" t="s">
        <v>503</v>
      </c>
      <c r="K576" s="287">
        <f>+MEX!N614</f>
        <v>0</v>
      </c>
      <c r="L576" s="287">
        <f>+MEX!O614</f>
        <v>0</v>
      </c>
      <c r="M576" s="287">
        <f>+MEX!P614</f>
        <v>0</v>
      </c>
      <c r="N576" s="288" t="str">
        <f>+MEX!Q614</f>
        <v>Pieza</v>
      </c>
      <c r="O576" s="289">
        <f>+MEX!R614</f>
        <v>0</v>
      </c>
      <c r="P576" s="289">
        <f>+MEX!S614</f>
        <v>0</v>
      </c>
      <c r="Q576" s="287">
        <f>+MEX!AD614</f>
        <v>0</v>
      </c>
      <c r="R576" s="287">
        <f>+MEX!AG614</f>
        <v>0</v>
      </c>
      <c r="S576" s="287">
        <f>+MEX!AJ614</f>
        <v>0</v>
      </c>
      <c r="T576" s="287">
        <f>+MEX!AM614</f>
        <v>0</v>
      </c>
      <c r="U576" s="287">
        <f>+MEX!AP614</f>
        <v>0</v>
      </c>
      <c r="V576" s="287">
        <f>+MEX!AS614</f>
        <v>0</v>
      </c>
      <c r="W576" s="287">
        <f>+MEX!AT614</f>
        <v>0</v>
      </c>
      <c r="X576" s="287">
        <f>+MEX!AU614</f>
        <v>0</v>
      </c>
      <c r="Y576" s="287">
        <f>+MEX!AV614</f>
        <v>0</v>
      </c>
      <c r="Z576" s="287">
        <f>+MEX!AW614</f>
        <v>0</v>
      </c>
      <c r="AA576" s="287">
        <f>+MEX!AX614</f>
        <v>0</v>
      </c>
      <c r="AB576" s="287">
        <f>+MEX!AY614</f>
        <v>0</v>
      </c>
      <c r="AC576" s="287">
        <f>+MEX!AZ614</f>
        <v>0</v>
      </c>
      <c r="AD576" s="287">
        <f>+MEX!BA614</f>
        <v>0</v>
      </c>
    </row>
    <row r="577" spans="2:30" ht="24.75" hidden="1">
      <c r="B577" s="247" t="e">
        <f>+CONCATENATE(#REF!,C577,D577,E577,F577,G577,H577,I577)</f>
        <v>#REF!</v>
      </c>
      <c r="C577" s="299">
        <v>4</v>
      </c>
      <c r="D577" s="299">
        <v>7</v>
      </c>
      <c r="E577" s="299">
        <v>5000</v>
      </c>
      <c r="F577" s="299">
        <v>5200</v>
      </c>
      <c r="G577" s="299"/>
      <c r="H577" s="354" t="s">
        <v>46</v>
      </c>
      <c r="I577" s="354"/>
      <c r="J577" s="274" t="s">
        <v>134</v>
      </c>
      <c r="K577" s="275">
        <f>+MEX!N615</f>
        <v>0</v>
      </c>
      <c r="L577" s="275">
        <f>+MEX!O615</f>
        <v>0</v>
      </c>
      <c r="M577" s="275">
        <f>+MEX!P615</f>
        <v>0</v>
      </c>
      <c r="N577" s="276"/>
      <c r="O577" s="277"/>
      <c r="P577" s="277"/>
      <c r="Q577" s="275">
        <f>+MEX!AD615</f>
        <v>0</v>
      </c>
      <c r="R577" s="275">
        <f>+MEX!AG615</f>
        <v>0</v>
      </c>
      <c r="S577" s="275">
        <f>+MEX!AJ615</f>
        <v>0</v>
      </c>
      <c r="T577" s="275">
        <f>+MEX!AM615</f>
        <v>0</v>
      </c>
      <c r="U577" s="275">
        <f>+MEX!AP615</f>
        <v>0</v>
      </c>
      <c r="V577" s="275">
        <f>+MEX!AS615</f>
        <v>0</v>
      </c>
      <c r="W577" s="275"/>
      <c r="X577" s="275"/>
      <c r="Y577" s="275"/>
      <c r="Z577" s="275"/>
      <c r="AA577" s="275"/>
      <c r="AB577" s="275"/>
      <c r="AC577" s="275"/>
      <c r="AD577" s="275"/>
    </row>
    <row r="578" spans="2:30" ht="24.75" hidden="1">
      <c r="B578" s="247" t="e">
        <f>+CONCATENATE(#REF!,C578,D578,E578,F578,G578,H578,I578)</f>
        <v>#REF!</v>
      </c>
      <c r="C578" s="302">
        <v>4</v>
      </c>
      <c r="D578" s="302">
        <v>7</v>
      </c>
      <c r="E578" s="302">
        <v>5000</v>
      </c>
      <c r="F578" s="302">
        <v>5200</v>
      </c>
      <c r="G578" s="302">
        <v>521</v>
      </c>
      <c r="H578" s="355"/>
      <c r="I578" s="355"/>
      <c r="J578" s="280" t="s">
        <v>196</v>
      </c>
      <c r="K578" s="281">
        <f>+MEX!N616</f>
        <v>0</v>
      </c>
      <c r="L578" s="281">
        <f>+MEX!O616</f>
        <v>0</v>
      </c>
      <c r="M578" s="281">
        <f>+MEX!P616</f>
        <v>0</v>
      </c>
      <c r="N578" s="282"/>
      <c r="O578" s="283"/>
      <c r="P578" s="283"/>
      <c r="Q578" s="281">
        <f>+MEX!AD616</f>
        <v>0</v>
      </c>
      <c r="R578" s="281">
        <f>+MEX!AG616</f>
        <v>0</v>
      </c>
      <c r="S578" s="281">
        <f>+MEX!AJ616</f>
        <v>0</v>
      </c>
      <c r="T578" s="281">
        <f>+MEX!AM616</f>
        <v>0</v>
      </c>
      <c r="U578" s="281">
        <f>+MEX!AP616</f>
        <v>0</v>
      </c>
      <c r="V578" s="281">
        <f>+MEX!AS616</f>
        <v>0</v>
      </c>
      <c r="W578" s="281"/>
      <c r="X578" s="281"/>
      <c r="Y578" s="281"/>
      <c r="Z578" s="281"/>
      <c r="AA578" s="281"/>
      <c r="AB578" s="281"/>
      <c r="AC578" s="281"/>
      <c r="AD578" s="281"/>
    </row>
    <row r="579" spans="2:30" ht="24.75" hidden="1">
      <c r="B579" s="247" t="e">
        <f>+CONCATENATE(#REF!,C579,D579,E579,F579,G579,H579,I579)</f>
        <v>#REF!</v>
      </c>
      <c r="C579" s="305">
        <v>4</v>
      </c>
      <c r="D579" s="305">
        <v>7</v>
      </c>
      <c r="E579" s="305">
        <v>5000</v>
      </c>
      <c r="F579" s="305">
        <v>5200</v>
      </c>
      <c r="G579" s="305">
        <v>521</v>
      </c>
      <c r="H579" s="306">
        <v>1</v>
      </c>
      <c r="I579" s="306"/>
      <c r="J579" s="286" t="s">
        <v>504</v>
      </c>
      <c r="K579" s="287">
        <f>+MEX!N617</f>
        <v>0</v>
      </c>
      <c r="L579" s="287">
        <f>+MEX!O617</f>
        <v>0</v>
      </c>
      <c r="M579" s="287">
        <f>+MEX!P617</f>
        <v>0</v>
      </c>
      <c r="N579" s="288" t="str">
        <f>+MEX!Q617</f>
        <v>Pieza</v>
      </c>
      <c r="O579" s="289">
        <f>+MEX!R617</f>
        <v>0</v>
      </c>
      <c r="P579" s="289">
        <f>+MEX!S617</f>
        <v>0</v>
      </c>
      <c r="Q579" s="287">
        <f>+MEX!AD617</f>
        <v>0</v>
      </c>
      <c r="R579" s="287">
        <f>+MEX!AG617</f>
        <v>0</v>
      </c>
      <c r="S579" s="287">
        <f>+MEX!AJ617</f>
        <v>0</v>
      </c>
      <c r="T579" s="287">
        <f>+MEX!AM617</f>
        <v>0</v>
      </c>
      <c r="U579" s="287">
        <f>+MEX!AP617</f>
        <v>0</v>
      </c>
      <c r="V579" s="287">
        <f>+MEX!AS617</f>
        <v>0</v>
      </c>
      <c r="W579" s="287">
        <f>+MEX!AT617</f>
        <v>0</v>
      </c>
      <c r="X579" s="287">
        <f>+MEX!AU617</f>
        <v>0</v>
      </c>
      <c r="Y579" s="287">
        <f>+MEX!AV617</f>
        <v>0</v>
      </c>
      <c r="Z579" s="287">
        <f>+MEX!AW617</f>
        <v>0</v>
      </c>
      <c r="AA579" s="287">
        <f>+MEX!AX617</f>
        <v>0</v>
      </c>
      <c r="AB579" s="287">
        <f>+MEX!AY617</f>
        <v>0</v>
      </c>
      <c r="AC579" s="287">
        <f>+MEX!AZ617</f>
        <v>0</v>
      </c>
      <c r="AD579" s="287">
        <f>+MEX!BA617</f>
        <v>0</v>
      </c>
    </row>
    <row r="580" spans="2:30" ht="24.75" hidden="1">
      <c r="B580" s="247" t="e">
        <f>+CONCATENATE(#REF!,C580,D580,E580,F580,G580,H580,I580)</f>
        <v>#REF!</v>
      </c>
      <c r="C580" s="302">
        <v>4</v>
      </c>
      <c r="D580" s="302">
        <v>7</v>
      </c>
      <c r="E580" s="302">
        <v>5000</v>
      </c>
      <c r="F580" s="302">
        <v>5200</v>
      </c>
      <c r="G580" s="302">
        <v>523</v>
      </c>
      <c r="H580" s="355"/>
      <c r="I580" s="355"/>
      <c r="J580" s="280" t="s">
        <v>135</v>
      </c>
      <c r="K580" s="281">
        <f>+MEX!N618</f>
        <v>0</v>
      </c>
      <c r="L580" s="281">
        <f>+MEX!O618</f>
        <v>0</v>
      </c>
      <c r="M580" s="281">
        <f>+MEX!P618</f>
        <v>0</v>
      </c>
      <c r="N580" s="282"/>
      <c r="O580" s="283"/>
      <c r="P580" s="283"/>
      <c r="Q580" s="281">
        <f>+MEX!AD618</f>
        <v>0</v>
      </c>
      <c r="R580" s="281">
        <f>+MEX!AG618</f>
        <v>0</v>
      </c>
      <c r="S580" s="281">
        <f>+MEX!AJ618</f>
        <v>0</v>
      </c>
      <c r="T580" s="281">
        <f>+MEX!AM618</f>
        <v>0</v>
      </c>
      <c r="U580" s="281">
        <f>+MEX!AP618</f>
        <v>0</v>
      </c>
      <c r="V580" s="281">
        <f>+MEX!AS618</f>
        <v>0</v>
      </c>
      <c r="W580" s="281"/>
      <c r="X580" s="281"/>
      <c r="Y580" s="281"/>
      <c r="Z580" s="281"/>
      <c r="AA580" s="281"/>
      <c r="AB580" s="281"/>
      <c r="AC580" s="281"/>
      <c r="AD580" s="281"/>
    </row>
    <row r="581" spans="2:30" ht="24.75" hidden="1">
      <c r="B581" s="247" t="e">
        <f>+CONCATENATE(#REF!,C581,D581,E581,F581,G581,H581,I581)</f>
        <v>#REF!</v>
      </c>
      <c r="C581" s="305">
        <v>4</v>
      </c>
      <c r="D581" s="305">
        <v>7</v>
      </c>
      <c r="E581" s="305">
        <v>5000</v>
      </c>
      <c r="F581" s="305">
        <v>5200</v>
      </c>
      <c r="G581" s="305">
        <v>523</v>
      </c>
      <c r="H581" s="306">
        <v>1</v>
      </c>
      <c r="I581" s="306"/>
      <c r="J581" s="286" t="s">
        <v>139</v>
      </c>
      <c r="K581" s="287">
        <f>+MEX!N619</f>
        <v>0</v>
      </c>
      <c r="L581" s="287">
        <f>+MEX!O619</f>
        <v>0</v>
      </c>
      <c r="M581" s="287">
        <f>+MEX!P619</f>
        <v>0</v>
      </c>
      <c r="N581" s="288" t="str">
        <f>+MEX!Q619</f>
        <v>Pieza</v>
      </c>
      <c r="O581" s="289">
        <f>+MEX!R619</f>
        <v>0</v>
      </c>
      <c r="P581" s="289">
        <f>+MEX!S619</f>
        <v>0</v>
      </c>
      <c r="Q581" s="287">
        <f>+MEX!AD619</f>
        <v>0</v>
      </c>
      <c r="R581" s="287">
        <f>+MEX!AG619</f>
        <v>0</v>
      </c>
      <c r="S581" s="287">
        <f>+MEX!AJ619</f>
        <v>0</v>
      </c>
      <c r="T581" s="287">
        <f>+MEX!AM619</f>
        <v>0</v>
      </c>
      <c r="U581" s="287">
        <f>+MEX!AP619</f>
        <v>0</v>
      </c>
      <c r="V581" s="287">
        <f>+MEX!AS619</f>
        <v>0</v>
      </c>
      <c r="W581" s="287">
        <f>+MEX!AT619</f>
        <v>0</v>
      </c>
      <c r="X581" s="287">
        <f>+MEX!AU619</f>
        <v>0</v>
      </c>
      <c r="Y581" s="287">
        <f>+MEX!AV619</f>
        <v>0</v>
      </c>
      <c r="Z581" s="287">
        <f>+MEX!AW619</f>
        <v>0</v>
      </c>
      <c r="AA581" s="287">
        <f>+MEX!AX619</f>
        <v>0</v>
      </c>
      <c r="AB581" s="287">
        <f>+MEX!AY619</f>
        <v>0</v>
      </c>
      <c r="AC581" s="287">
        <f>+MEX!AZ619</f>
        <v>0</v>
      </c>
      <c r="AD581" s="287">
        <f>+MEX!BA619</f>
        <v>0</v>
      </c>
    </row>
    <row r="582" spans="2:30" ht="24.75" hidden="1">
      <c r="B582" s="247" t="e">
        <f>+CONCATENATE(#REF!,C582,D582,E582,F582,G582,H582,I582)</f>
        <v>#REF!</v>
      </c>
      <c r="C582" s="302">
        <v>4</v>
      </c>
      <c r="D582" s="302">
        <v>7</v>
      </c>
      <c r="E582" s="302">
        <v>5000</v>
      </c>
      <c r="F582" s="302">
        <v>5200</v>
      </c>
      <c r="G582" s="302">
        <v>529</v>
      </c>
      <c r="H582" s="355"/>
      <c r="I582" s="355"/>
      <c r="J582" s="280" t="s">
        <v>505</v>
      </c>
      <c r="K582" s="281">
        <f>+MEX!N620</f>
        <v>0</v>
      </c>
      <c r="L582" s="281">
        <f>+MEX!O620</f>
        <v>0</v>
      </c>
      <c r="M582" s="281">
        <f>+MEX!P620</f>
        <v>0</v>
      </c>
      <c r="N582" s="282"/>
      <c r="O582" s="283"/>
      <c r="P582" s="283"/>
      <c r="Q582" s="281">
        <f>+MEX!AD620</f>
        <v>0</v>
      </c>
      <c r="R582" s="281">
        <f>+MEX!AG620</f>
        <v>0</v>
      </c>
      <c r="S582" s="281">
        <f>+MEX!AJ620</f>
        <v>0</v>
      </c>
      <c r="T582" s="281">
        <f>+MEX!AM620</f>
        <v>0</v>
      </c>
      <c r="U582" s="281">
        <f>+MEX!AP620</f>
        <v>0</v>
      </c>
      <c r="V582" s="281">
        <f>+MEX!AS620</f>
        <v>0</v>
      </c>
      <c r="W582" s="281"/>
      <c r="X582" s="281"/>
      <c r="Y582" s="281"/>
      <c r="Z582" s="281"/>
      <c r="AA582" s="281"/>
      <c r="AB582" s="281"/>
      <c r="AC582" s="281"/>
      <c r="AD582" s="281"/>
    </row>
    <row r="583" spans="2:30" ht="24.75" hidden="1">
      <c r="B583" s="247" t="e">
        <f>+CONCATENATE(#REF!,C583,D583,E583,F583,G583,H583,I583)</f>
        <v>#REF!</v>
      </c>
      <c r="C583" s="305">
        <v>4</v>
      </c>
      <c r="D583" s="305">
        <v>7</v>
      </c>
      <c r="E583" s="305">
        <v>5000</v>
      </c>
      <c r="F583" s="305">
        <v>5200</v>
      </c>
      <c r="G583" s="305">
        <v>529</v>
      </c>
      <c r="H583" s="306">
        <v>1</v>
      </c>
      <c r="I583" s="306"/>
      <c r="J583" s="286" t="s">
        <v>505</v>
      </c>
      <c r="K583" s="287">
        <f>+MEX!N621</f>
        <v>0</v>
      </c>
      <c r="L583" s="287">
        <f>+MEX!O621</f>
        <v>0</v>
      </c>
      <c r="M583" s="287">
        <f>+MEX!P621</f>
        <v>0</v>
      </c>
      <c r="N583" s="288"/>
      <c r="O583" s="356"/>
      <c r="P583" s="356"/>
      <c r="Q583" s="287">
        <f>+MEX!AD621</f>
        <v>0</v>
      </c>
      <c r="R583" s="287">
        <f>+MEX!AG621</f>
        <v>0</v>
      </c>
      <c r="S583" s="287">
        <f>+MEX!AJ621</f>
        <v>0</v>
      </c>
      <c r="T583" s="287">
        <f>+MEX!AM621</f>
        <v>0</v>
      </c>
      <c r="U583" s="287">
        <f>+MEX!AP621</f>
        <v>0</v>
      </c>
      <c r="V583" s="287">
        <f>+MEX!AS621</f>
        <v>0</v>
      </c>
      <c r="W583" s="287"/>
      <c r="X583" s="287"/>
      <c r="Y583" s="287"/>
      <c r="Z583" s="287"/>
      <c r="AA583" s="287"/>
      <c r="AB583" s="287"/>
      <c r="AC583" s="287"/>
      <c r="AD583" s="287"/>
    </row>
    <row r="584" spans="2:30" ht="24.75" hidden="1">
      <c r="B584" s="247" t="e">
        <f>+CONCATENATE(#REF!,C584,D584,E584,F584,G584,H584,I584)</f>
        <v>#REF!</v>
      </c>
      <c r="C584" s="305">
        <v>4</v>
      </c>
      <c r="D584" s="305">
        <v>7</v>
      </c>
      <c r="E584" s="305">
        <v>5000</v>
      </c>
      <c r="F584" s="305">
        <v>5200</v>
      </c>
      <c r="G584" s="305">
        <v>529</v>
      </c>
      <c r="H584" s="357">
        <v>1001</v>
      </c>
      <c r="I584" s="357"/>
      <c r="J584" s="286" t="s">
        <v>506</v>
      </c>
      <c r="K584" s="287">
        <f>+MEX!N622</f>
        <v>0</v>
      </c>
      <c r="L584" s="287">
        <f>+MEX!O622</f>
        <v>0</v>
      </c>
      <c r="M584" s="287">
        <f>+MEX!P622</f>
        <v>0</v>
      </c>
      <c r="N584" s="288" t="str">
        <f>+MEX!Q622</f>
        <v>Pieza</v>
      </c>
      <c r="O584" s="289">
        <f>+MEX!R622</f>
        <v>0</v>
      </c>
      <c r="P584" s="289">
        <f>+MEX!S622</f>
        <v>0</v>
      </c>
      <c r="Q584" s="287">
        <f>+MEX!AD622</f>
        <v>0</v>
      </c>
      <c r="R584" s="287">
        <f>+MEX!AG622</f>
        <v>0</v>
      </c>
      <c r="S584" s="287">
        <f>+MEX!AJ622</f>
        <v>0</v>
      </c>
      <c r="T584" s="287">
        <f>+MEX!AM622</f>
        <v>0</v>
      </c>
      <c r="U584" s="287">
        <f>+MEX!AP622</f>
        <v>0</v>
      </c>
      <c r="V584" s="287">
        <f>+MEX!AS622</f>
        <v>0</v>
      </c>
      <c r="W584" s="287">
        <f>+MEX!AT622</f>
        <v>0</v>
      </c>
      <c r="X584" s="287">
        <f>+MEX!AU622</f>
        <v>0</v>
      </c>
      <c r="Y584" s="287">
        <f>+MEX!AV622</f>
        <v>0</v>
      </c>
      <c r="Z584" s="287">
        <f>+MEX!AW622</f>
        <v>0</v>
      </c>
      <c r="AA584" s="287">
        <f>+MEX!AX622</f>
        <v>0</v>
      </c>
      <c r="AB584" s="287">
        <f>+MEX!AY622</f>
        <v>0</v>
      </c>
      <c r="AC584" s="287">
        <f>+MEX!AZ622</f>
        <v>0</v>
      </c>
      <c r="AD584" s="287">
        <f>+MEX!BA622</f>
        <v>0</v>
      </c>
    </row>
    <row r="585" spans="2:30" ht="24.75" hidden="1">
      <c r="B585" s="247" t="e">
        <f>+CONCATENATE(#REF!,C585,D585,E585,F585,G585,H585,I585)</f>
        <v>#REF!</v>
      </c>
      <c r="C585" s="305">
        <v>4</v>
      </c>
      <c r="D585" s="305">
        <v>7</v>
      </c>
      <c r="E585" s="305">
        <v>5000</v>
      </c>
      <c r="F585" s="305">
        <v>5200</v>
      </c>
      <c r="G585" s="305">
        <v>529</v>
      </c>
      <c r="H585" s="357">
        <v>1002</v>
      </c>
      <c r="I585" s="357"/>
      <c r="J585" s="286" t="s">
        <v>507</v>
      </c>
      <c r="K585" s="287">
        <f>+MEX!N623</f>
        <v>0</v>
      </c>
      <c r="L585" s="287">
        <f>+MEX!O623</f>
        <v>0</v>
      </c>
      <c r="M585" s="287">
        <f>+MEX!P623</f>
        <v>0</v>
      </c>
      <c r="N585" s="288" t="str">
        <f>+MEX!Q623</f>
        <v>Pieza</v>
      </c>
      <c r="O585" s="289">
        <f>+MEX!R623</f>
        <v>0</v>
      </c>
      <c r="P585" s="289">
        <f>+MEX!S623</f>
        <v>0</v>
      </c>
      <c r="Q585" s="287">
        <f>+MEX!AD623</f>
        <v>0</v>
      </c>
      <c r="R585" s="287">
        <f>+MEX!AG623</f>
        <v>0</v>
      </c>
      <c r="S585" s="287">
        <f>+MEX!AJ623</f>
        <v>0</v>
      </c>
      <c r="T585" s="287">
        <f>+MEX!AM623</f>
        <v>0</v>
      </c>
      <c r="U585" s="287">
        <f>+MEX!AP623</f>
        <v>0</v>
      </c>
      <c r="V585" s="287">
        <f>+MEX!AS623</f>
        <v>0</v>
      </c>
      <c r="W585" s="287">
        <f>+MEX!AT623</f>
        <v>0</v>
      </c>
      <c r="X585" s="287">
        <f>+MEX!AU623</f>
        <v>0</v>
      </c>
      <c r="Y585" s="287">
        <f>+MEX!AV623</f>
        <v>0</v>
      </c>
      <c r="Z585" s="287">
        <f>+MEX!AW623</f>
        <v>0</v>
      </c>
      <c r="AA585" s="287">
        <f>+MEX!AX623</f>
        <v>0</v>
      </c>
      <c r="AB585" s="287">
        <f>+MEX!AY623</f>
        <v>0</v>
      </c>
      <c r="AC585" s="287">
        <f>+MEX!AZ623</f>
        <v>0</v>
      </c>
      <c r="AD585" s="287">
        <f>+MEX!BA623</f>
        <v>0</v>
      </c>
    </row>
    <row r="586" spans="2:30" ht="24.75" hidden="1">
      <c r="B586" s="247" t="e">
        <f>+CONCATENATE(#REF!,C586,D586,E586,F586,G586,H586,I586)</f>
        <v>#REF!</v>
      </c>
      <c r="C586" s="305">
        <v>4</v>
      </c>
      <c r="D586" s="305">
        <v>7</v>
      </c>
      <c r="E586" s="305">
        <v>5000</v>
      </c>
      <c r="F586" s="305">
        <v>5200</v>
      </c>
      <c r="G586" s="305">
        <v>529</v>
      </c>
      <c r="H586" s="357">
        <v>1003</v>
      </c>
      <c r="I586" s="357"/>
      <c r="J586" s="286" t="s">
        <v>508</v>
      </c>
      <c r="K586" s="287">
        <f>+MEX!N624</f>
        <v>0</v>
      </c>
      <c r="L586" s="287">
        <f>+MEX!O624</f>
        <v>0</v>
      </c>
      <c r="M586" s="287">
        <f>+MEX!P624</f>
        <v>0</v>
      </c>
      <c r="N586" s="288" t="str">
        <f>+MEX!Q624</f>
        <v>Pieza</v>
      </c>
      <c r="O586" s="289">
        <f>+MEX!R624</f>
        <v>0</v>
      </c>
      <c r="P586" s="289">
        <f>+MEX!S624</f>
        <v>0</v>
      </c>
      <c r="Q586" s="287">
        <f>+MEX!AD624</f>
        <v>0</v>
      </c>
      <c r="R586" s="287">
        <f>+MEX!AG624</f>
        <v>0</v>
      </c>
      <c r="S586" s="287">
        <f>+MEX!AJ624</f>
        <v>0</v>
      </c>
      <c r="T586" s="287">
        <f>+MEX!AM624</f>
        <v>0</v>
      </c>
      <c r="U586" s="287">
        <f>+MEX!AP624</f>
        <v>0</v>
      </c>
      <c r="V586" s="287">
        <f>+MEX!AS624</f>
        <v>0</v>
      </c>
      <c r="W586" s="287">
        <f>+MEX!AT624</f>
        <v>0</v>
      </c>
      <c r="X586" s="287">
        <f>+MEX!AU624</f>
        <v>0</v>
      </c>
      <c r="Y586" s="287">
        <f>+MEX!AV624</f>
        <v>0</v>
      </c>
      <c r="Z586" s="287">
        <f>+MEX!AW624</f>
        <v>0</v>
      </c>
      <c r="AA586" s="287">
        <f>+MEX!AX624</f>
        <v>0</v>
      </c>
      <c r="AB586" s="287">
        <f>+MEX!AY624</f>
        <v>0</v>
      </c>
      <c r="AC586" s="287">
        <f>+MEX!AZ624</f>
        <v>0</v>
      </c>
      <c r="AD586" s="287">
        <f>+MEX!BA624</f>
        <v>0</v>
      </c>
    </row>
    <row r="587" spans="2:30" ht="24.75" hidden="1">
      <c r="B587" s="247" t="e">
        <f>+CONCATENATE(#REF!,C587,D587,E587,F587,G587,H587,I587)</f>
        <v>#REF!</v>
      </c>
      <c r="C587" s="305">
        <v>4</v>
      </c>
      <c r="D587" s="305">
        <v>7</v>
      </c>
      <c r="E587" s="305">
        <v>5000</v>
      </c>
      <c r="F587" s="305">
        <v>5200</v>
      </c>
      <c r="G587" s="305">
        <v>529</v>
      </c>
      <c r="H587" s="357">
        <v>1004</v>
      </c>
      <c r="I587" s="357"/>
      <c r="J587" s="286" t="s">
        <v>509</v>
      </c>
      <c r="K587" s="287">
        <f>+MEX!N625</f>
        <v>0</v>
      </c>
      <c r="L587" s="287">
        <f>+MEX!O625</f>
        <v>0</v>
      </c>
      <c r="M587" s="287">
        <f>+MEX!P625</f>
        <v>0</v>
      </c>
      <c r="N587" s="288" t="str">
        <f>+MEX!Q625</f>
        <v>Pieza</v>
      </c>
      <c r="O587" s="289">
        <f>+MEX!R625</f>
        <v>0</v>
      </c>
      <c r="P587" s="289">
        <f>+MEX!S625</f>
        <v>0</v>
      </c>
      <c r="Q587" s="287">
        <f>+MEX!AD625</f>
        <v>0</v>
      </c>
      <c r="R587" s="287">
        <f>+MEX!AG625</f>
        <v>0</v>
      </c>
      <c r="S587" s="287">
        <f>+MEX!AJ625</f>
        <v>0</v>
      </c>
      <c r="T587" s="287">
        <f>+MEX!AM625</f>
        <v>0</v>
      </c>
      <c r="U587" s="287">
        <f>+MEX!AP625</f>
        <v>0</v>
      </c>
      <c r="V587" s="287">
        <f>+MEX!AS625</f>
        <v>0</v>
      </c>
      <c r="W587" s="287">
        <f>+MEX!AT625</f>
        <v>0</v>
      </c>
      <c r="X587" s="287">
        <f>+MEX!AU625</f>
        <v>0</v>
      </c>
      <c r="Y587" s="287">
        <f>+MEX!AV625</f>
        <v>0</v>
      </c>
      <c r="Z587" s="287">
        <f>+MEX!AW625</f>
        <v>0</v>
      </c>
      <c r="AA587" s="287">
        <f>+MEX!AX625</f>
        <v>0</v>
      </c>
      <c r="AB587" s="287">
        <f>+MEX!AY625</f>
        <v>0</v>
      </c>
      <c r="AC587" s="287">
        <f>+MEX!AZ625</f>
        <v>0</v>
      </c>
      <c r="AD587" s="287">
        <f>+MEX!BA625</f>
        <v>0</v>
      </c>
    </row>
    <row r="588" spans="2:30" ht="24.75" hidden="1">
      <c r="B588" s="247" t="e">
        <f>+CONCATENATE(#REF!,C588,D588,E588,F588,G588,H588,I588)</f>
        <v>#REF!</v>
      </c>
      <c r="C588" s="305">
        <v>4</v>
      </c>
      <c r="D588" s="305">
        <v>7</v>
      </c>
      <c r="E588" s="305">
        <v>5000</v>
      </c>
      <c r="F588" s="305">
        <v>5200</v>
      </c>
      <c r="G588" s="305">
        <v>529</v>
      </c>
      <c r="H588" s="357">
        <v>1005</v>
      </c>
      <c r="I588" s="357"/>
      <c r="J588" s="286" t="s">
        <v>510</v>
      </c>
      <c r="K588" s="287">
        <f>+MEX!N626</f>
        <v>0</v>
      </c>
      <c r="L588" s="287">
        <f>+MEX!O626</f>
        <v>0</v>
      </c>
      <c r="M588" s="287">
        <f>+MEX!P626</f>
        <v>0</v>
      </c>
      <c r="N588" s="288" t="str">
        <f>+MEX!Q626</f>
        <v>Pieza</v>
      </c>
      <c r="O588" s="289">
        <f>+MEX!R626</f>
        <v>0</v>
      </c>
      <c r="P588" s="289">
        <f>+MEX!S626</f>
        <v>0</v>
      </c>
      <c r="Q588" s="287">
        <f>+MEX!AD626</f>
        <v>0</v>
      </c>
      <c r="R588" s="287">
        <f>+MEX!AG626</f>
        <v>0</v>
      </c>
      <c r="S588" s="287">
        <f>+MEX!AJ626</f>
        <v>0</v>
      </c>
      <c r="T588" s="287">
        <f>+MEX!AM626</f>
        <v>0</v>
      </c>
      <c r="U588" s="287">
        <f>+MEX!AP626</f>
        <v>0</v>
      </c>
      <c r="V588" s="287">
        <f>+MEX!AS626</f>
        <v>0</v>
      </c>
      <c r="W588" s="287">
        <f>+MEX!AT626</f>
        <v>0</v>
      </c>
      <c r="X588" s="287">
        <f>+MEX!AU626</f>
        <v>0</v>
      </c>
      <c r="Y588" s="287">
        <f>+MEX!AV626</f>
        <v>0</v>
      </c>
      <c r="Z588" s="287">
        <f>+MEX!AW626</f>
        <v>0</v>
      </c>
      <c r="AA588" s="287">
        <f>+MEX!AX626</f>
        <v>0</v>
      </c>
      <c r="AB588" s="287">
        <f>+MEX!AY626</f>
        <v>0</v>
      </c>
      <c r="AC588" s="287">
        <f>+MEX!AZ626</f>
        <v>0</v>
      </c>
      <c r="AD588" s="287">
        <f>+MEX!BA626</f>
        <v>0</v>
      </c>
    </row>
    <row r="589" spans="2:30" ht="24.75" hidden="1">
      <c r="B589" s="247" t="e">
        <f>+CONCATENATE(#REF!,C589,D589,E589,F589,G589,H589,I589)</f>
        <v>#REF!</v>
      </c>
      <c r="C589" s="305">
        <v>4</v>
      </c>
      <c r="D589" s="305">
        <v>7</v>
      </c>
      <c r="E589" s="305">
        <v>5000</v>
      </c>
      <c r="F589" s="305">
        <v>5200</v>
      </c>
      <c r="G589" s="305">
        <v>529</v>
      </c>
      <c r="H589" s="357">
        <v>1006</v>
      </c>
      <c r="I589" s="357"/>
      <c r="J589" s="286" t="s">
        <v>511</v>
      </c>
      <c r="K589" s="287">
        <f>+MEX!N627</f>
        <v>0</v>
      </c>
      <c r="L589" s="287">
        <f>+MEX!O627</f>
        <v>0</v>
      </c>
      <c r="M589" s="287">
        <f>+MEX!P627</f>
        <v>0</v>
      </c>
      <c r="N589" s="288" t="str">
        <f>+MEX!Q627</f>
        <v>Pieza</v>
      </c>
      <c r="O589" s="289">
        <f>+MEX!R627</f>
        <v>0</v>
      </c>
      <c r="P589" s="289">
        <f>+MEX!S627</f>
        <v>0</v>
      </c>
      <c r="Q589" s="287">
        <f>+MEX!AD627</f>
        <v>0</v>
      </c>
      <c r="R589" s="287">
        <f>+MEX!AG627</f>
        <v>0</v>
      </c>
      <c r="S589" s="287">
        <f>+MEX!AJ627</f>
        <v>0</v>
      </c>
      <c r="T589" s="287">
        <f>+MEX!AM627</f>
        <v>0</v>
      </c>
      <c r="U589" s="287">
        <f>+MEX!AP627</f>
        <v>0</v>
      </c>
      <c r="V589" s="287">
        <f>+MEX!AS627</f>
        <v>0</v>
      </c>
      <c r="W589" s="287">
        <f>+MEX!AT627</f>
        <v>0</v>
      </c>
      <c r="X589" s="287">
        <f>+MEX!AU627</f>
        <v>0</v>
      </c>
      <c r="Y589" s="287">
        <f>+MEX!AV627</f>
        <v>0</v>
      </c>
      <c r="Z589" s="287">
        <f>+MEX!AW627</f>
        <v>0</v>
      </c>
      <c r="AA589" s="287">
        <f>+MEX!AX627</f>
        <v>0</v>
      </c>
      <c r="AB589" s="287">
        <f>+MEX!AY627</f>
        <v>0</v>
      </c>
      <c r="AC589" s="287">
        <f>+MEX!AZ627</f>
        <v>0</v>
      </c>
      <c r="AD589" s="287">
        <f>+MEX!BA627</f>
        <v>0</v>
      </c>
    </row>
    <row r="590" spans="2:30" ht="24.75" hidden="1">
      <c r="B590" s="247" t="e">
        <f>+CONCATENATE(#REF!,C590,D590,E590,F590,G590,H590,I590)</f>
        <v>#REF!</v>
      </c>
      <c r="C590" s="305">
        <v>4</v>
      </c>
      <c r="D590" s="305">
        <v>7</v>
      </c>
      <c r="E590" s="305">
        <v>5000</v>
      </c>
      <c r="F590" s="305">
        <v>5200</v>
      </c>
      <c r="G590" s="305">
        <v>529</v>
      </c>
      <c r="H590" s="357">
        <v>1007</v>
      </c>
      <c r="I590" s="357"/>
      <c r="J590" s="286" t="s">
        <v>512</v>
      </c>
      <c r="K590" s="287">
        <f>+MEX!N628</f>
        <v>0</v>
      </c>
      <c r="L590" s="287">
        <f>+MEX!O628</f>
        <v>0</v>
      </c>
      <c r="M590" s="287">
        <f>+MEX!P628</f>
        <v>0</v>
      </c>
      <c r="N590" s="288" t="str">
        <f>+MEX!Q628</f>
        <v>Pieza</v>
      </c>
      <c r="O590" s="289">
        <f>+MEX!R628</f>
        <v>0</v>
      </c>
      <c r="P590" s="289">
        <f>+MEX!S628</f>
        <v>0</v>
      </c>
      <c r="Q590" s="287">
        <f>+MEX!AD628</f>
        <v>0</v>
      </c>
      <c r="R590" s="287">
        <f>+MEX!AG628</f>
        <v>0</v>
      </c>
      <c r="S590" s="287">
        <f>+MEX!AJ628</f>
        <v>0</v>
      </c>
      <c r="T590" s="287">
        <f>+MEX!AM628</f>
        <v>0</v>
      </c>
      <c r="U590" s="287">
        <f>+MEX!AP628</f>
        <v>0</v>
      </c>
      <c r="V590" s="287">
        <f>+MEX!AS628</f>
        <v>0</v>
      </c>
      <c r="W590" s="287">
        <f>+MEX!AT628</f>
        <v>0</v>
      </c>
      <c r="X590" s="287">
        <f>+MEX!AU628</f>
        <v>0</v>
      </c>
      <c r="Y590" s="287">
        <f>+MEX!AV628</f>
        <v>0</v>
      </c>
      <c r="Z590" s="287">
        <f>+MEX!AW628</f>
        <v>0</v>
      </c>
      <c r="AA590" s="287">
        <f>+MEX!AX628</f>
        <v>0</v>
      </c>
      <c r="AB590" s="287">
        <f>+MEX!AY628</f>
        <v>0</v>
      </c>
      <c r="AC590" s="287">
        <f>+MEX!AZ628</f>
        <v>0</v>
      </c>
      <c r="AD590" s="287">
        <f>+MEX!BA628</f>
        <v>0</v>
      </c>
    </row>
    <row r="591" spans="2:30" ht="24.75" hidden="1">
      <c r="B591" s="247" t="e">
        <f>+CONCATENATE(#REF!,C591,D591,E591,F591,G591,H591,I591)</f>
        <v>#REF!</v>
      </c>
      <c r="C591" s="305">
        <v>4</v>
      </c>
      <c r="D591" s="305">
        <v>7</v>
      </c>
      <c r="E591" s="305">
        <v>5000</v>
      </c>
      <c r="F591" s="305">
        <v>5200</v>
      </c>
      <c r="G591" s="305">
        <v>529</v>
      </c>
      <c r="H591" s="357">
        <v>1008</v>
      </c>
      <c r="I591" s="357"/>
      <c r="J591" s="286" t="s">
        <v>513</v>
      </c>
      <c r="K591" s="287">
        <f>+MEX!N629</f>
        <v>0</v>
      </c>
      <c r="L591" s="287">
        <f>+MEX!O629</f>
        <v>0</v>
      </c>
      <c r="M591" s="287">
        <f>+MEX!P629</f>
        <v>0</v>
      </c>
      <c r="N591" s="288" t="str">
        <f>+MEX!Q629</f>
        <v>Pieza</v>
      </c>
      <c r="O591" s="289">
        <f>+MEX!R629</f>
        <v>0</v>
      </c>
      <c r="P591" s="289">
        <f>+MEX!S629</f>
        <v>0</v>
      </c>
      <c r="Q591" s="287">
        <f>+MEX!AD629</f>
        <v>0</v>
      </c>
      <c r="R591" s="287">
        <f>+MEX!AG629</f>
        <v>0</v>
      </c>
      <c r="S591" s="287">
        <f>+MEX!AJ629</f>
        <v>0</v>
      </c>
      <c r="T591" s="287">
        <f>+MEX!AM629</f>
        <v>0</v>
      </c>
      <c r="U591" s="287">
        <f>+MEX!AP629</f>
        <v>0</v>
      </c>
      <c r="V591" s="287">
        <f>+MEX!AS629</f>
        <v>0</v>
      </c>
      <c r="W591" s="287">
        <f>+MEX!AT629</f>
        <v>0</v>
      </c>
      <c r="X591" s="287">
        <f>+MEX!AU629</f>
        <v>0</v>
      </c>
      <c r="Y591" s="287">
        <f>+MEX!AV629</f>
        <v>0</v>
      </c>
      <c r="Z591" s="287">
        <f>+MEX!AW629</f>
        <v>0</v>
      </c>
      <c r="AA591" s="287">
        <f>+MEX!AX629</f>
        <v>0</v>
      </c>
      <c r="AB591" s="287">
        <f>+MEX!AY629</f>
        <v>0</v>
      </c>
      <c r="AC591" s="287">
        <f>+MEX!AZ629</f>
        <v>0</v>
      </c>
      <c r="AD591" s="287">
        <f>+MEX!BA629</f>
        <v>0</v>
      </c>
    </row>
    <row r="592" spans="2:30" ht="24.75" hidden="1">
      <c r="B592" s="247" t="e">
        <f>+CONCATENATE(#REF!,C592,D592,E592,F592,G592,H592,I592)</f>
        <v>#REF!</v>
      </c>
      <c r="C592" s="305">
        <v>4</v>
      </c>
      <c r="D592" s="305">
        <v>7</v>
      </c>
      <c r="E592" s="305">
        <v>5000</v>
      </c>
      <c r="F592" s="305">
        <v>5200</v>
      </c>
      <c r="G592" s="305">
        <v>529</v>
      </c>
      <c r="H592" s="357">
        <v>1009</v>
      </c>
      <c r="I592" s="357"/>
      <c r="J592" s="286" t="s">
        <v>514</v>
      </c>
      <c r="K592" s="287">
        <f>+MEX!N630</f>
        <v>0</v>
      </c>
      <c r="L592" s="287">
        <f>+MEX!O630</f>
        <v>0</v>
      </c>
      <c r="M592" s="287">
        <f>+MEX!P630</f>
        <v>0</v>
      </c>
      <c r="N592" s="288" t="str">
        <f>+MEX!Q630</f>
        <v>Pieza</v>
      </c>
      <c r="O592" s="289">
        <f>+MEX!R630</f>
        <v>0</v>
      </c>
      <c r="P592" s="289">
        <f>+MEX!S630</f>
        <v>0</v>
      </c>
      <c r="Q592" s="287">
        <f>+MEX!AD630</f>
        <v>0</v>
      </c>
      <c r="R592" s="287">
        <f>+MEX!AG630</f>
        <v>0</v>
      </c>
      <c r="S592" s="287">
        <f>+MEX!AJ630</f>
        <v>0</v>
      </c>
      <c r="T592" s="287">
        <f>+MEX!AM630</f>
        <v>0</v>
      </c>
      <c r="U592" s="287">
        <f>+MEX!AP630</f>
        <v>0</v>
      </c>
      <c r="V592" s="287">
        <f>+MEX!AS630</f>
        <v>0</v>
      </c>
      <c r="W592" s="287">
        <f>+MEX!AT630</f>
        <v>0</v>
      </c>
      <c r="X592" s="287">
        <f>+MEX!AU630</f>
        <v>0</v>
      </c>
      <c r="Y592" s="287">
        <f>+MEX!AV630</f>
        <v>0</v>
      </c>
      <c r="Z592" s="287">
        <f>+MEX!AW630</f>
        <v>0</v>
      </c>
      <c r="AA592" s="287">
        <f>+MEX!AX630</f>
        <v>0</v>
      </c>
      <c r="AB592" s="287">
        <f>+MEX!AY630</f>
        <v>0</v>
      </c>
      <c r="AC592" s="287">
        <f>+MEX!AZ630</f>
        <v>0</v>
      </c>
      <c r="AD592" s="287">
        <f>+MEX!BA630</f>
        <v>0</v>
      </c>
    </row>
    <row r="593" spans="2:30" ht="24.75" hidden="1">
      <c r="B593" s="247" t="e">
        <f>+CONCATENATE(#REF!,C593,D593,E593,F593,G593,H593,I593)</f>
        <v>#REF!</v>
      </c>
      <c r="C593" s="305">
        <v>4</v>
      </c>
      <c r="D593" s="305">
        <v>7</v>
      </c>
      <c r="E593" s="305">
        <v>5000</v>
      </c>
      <c r="F593" s="305">
        <v>5200</v>
      </c>
      <c r="G593" s="305">
        <v>529</v>
      </c>
      <c r="H593" s="357">
        <v>1010</v>
      </c>
      <c r="I593" s="357"/>
      <c r="J593" s="286" t="s">
        <v>515</v>
      </c>
      <c r="K593" s="287">
        <f>+MEX!N631</f>
        <v>0</v>
      </c>
      <c r="L593" s="287">
        <f>+MEX!O631</f>
        <v>0</v>
      </c>
      <c r="M593" s="287">
        <f>+MEX!P631</f>
        <v>0</v>
      </c>
      <c r="N593" s="288" t="str">
        <f>+MEX!Q631</f>
        <v>Pieza</v>
      </c>
      <c r="O593" s="289">
        <f>+MEX!R631</f>
        <v>0</v>
      </c>
      <c r="P593" s="289">
        <f>+MEX!S631</f>
        <v>0</v>
      </c>
      <c r="Q593" s="287">
        <f>+MEX!AD631</f>
        <v>0</v>
      </c>
      <c r="R593" s="287">
        <f>+MEX!AG631</f>
        <v>0</v>
      </c>
      <c r="S593" s="287">
        <f>+MEX!AJ631</f>
        <v>0</v>
      </c>
      <c r="T593" s="287">
        <f>+MEX!AM631</f>
        <v>0</v>
      </c>
      <c r="U593" s="287">
        <f>+MEX!AP631</f>
        <v>0</v>
      </c>
      <c r="V593" s="287">
        <f>+MEX!AS631</f>
        <v>0</v>
      </c>
      <c r="W593" s="287">
        <f>+MEX!AT631</f>
        <v>0</v>
      </c>
      <c r="X593" s="287">
        <f>+MEX!AU631</f>
        <v>0</v>
      </c>
      <c r="Y593" s="287">
        <f>+MEX!AV631</f>
        <v>0</v>
      </c>
      <c r="Z593" s="287">
        <f>+MEX!AW631</f>
        <v>0</v>
      </c>
      <c r="AA593" s="287">
        <f>+MEX!AX631</f>
        <v>0</v>
      </c>
      <c r="AB593" s="287">
        <f>+MEX!AY631</f>
        <v>0</v>
      </c>
      <c r="AC593" s="287">
        <f>+MEX!AZ631</f>
        <v>0</v>
      </c>
      <c r="AD593" s="287">
        <f>+MEX!BA631</f>
        <v>0</v>
      </c>
    </row>
    <row r="594" spans="2:30" ht="24.75" hidden="1">
      <c r="B594" s="247" t="e">
        <f>+CONCATENATE(#REF!,C594,D594,E594,F594,G594,H594,I594)</f>
        <v>#REF!</v>
      </c>
      <c r="C594" s="299">
        <v>4</v>
      </c>
      <c r="D594" s="299">
        <v>7</v>
      </c>
      <c r="E594" s="299">
        <v>5000</v>
      </c>
      <c r="F594" s="299">
        <v>5500</v>
      </c>
      <c r="G594" s="299"/>
      <c r="H594" s="354" t="s">
        <v>46</v>
      </c>
      <c r="I594" s="354"/>
      <c r="J594" s="274" t="s">
        <v>151</v>
      </c>
      <c r="K594" s="275">
        <f>+MEX!N632</f>
        <v>0</v>
      </c>
      <c r="L594" s="275">
        <f>+MEX!O632</f>
        <v>0</v>
      </c>
      <c r="M594" s="275">
        <f>+MEX!P632</f>
        <v>0</v>
      </c>
      <c r="N594" s="276"/>
      <c r="O594" s="277"/>
      <c r="P594" s="277"/>
      <c r="Q594" s="275">
        <f>+MEX!AD632</f>
        <v>0</v>
      </c>
      <c r="R594" s="275">
        <f>+MEX!AG632</f>
        <v>0</v>
      </c>
      <c r="S594" s="275">
        <f>+MEX!AJ632</f>
        <v>0</v>
      </c>
      <c r="T594" s="275">
        <f>+MEX!AM632</f>
        <v>0</v>
      </c>
      <c r="U594" s="275">
        <f>+MEX!AP632</f>
        <v>0</v>
      </c>
      <c r="V594" s="275">
        <f>+MEX!AS632</f>
        <v>0</v>
      </c>
      <c r="W594" s="275"/>
      <c r="X594" s="275"/>
      <c r="Y594" s="275"/>
      <c r="Z594" s="275"/>
      <c r="AA594" s="275"/>
      <c r="AB594" s="275"/>
      <c r="AC594" s="275"/>
      <c r="AD594" s="275"/>
    </row>
    <row r="595" spans="2:30" ht="24.75" hidden="1">
      <c r="B595" s="247" t="e">
        <f>+CONCATENATE(#REF!,C595,D595,E595,F595,G595,H595,I595)</f>
        <v>#REF!</v>
      </c>
      <c r="C595" s="302">
        <v>4</v>
      </c>
      <c r="D595" s="302">
        <v>7</v>
      </c>
      <c r="E595" s="302">
        <v>5000</v>
      </c>
      <c r="F595" s="302">
        <v>5500</v>
      </c>
      <c r="G595" s="302">
        <v>551</v>
      </c>
      <c r="H595" s="355"/>
      <c r="I595" s="355"/>
      <c r="J595" s="280" t="s">
        <v>152</v>
      </c>
      <c r="K595" s="281">
        <f>+MEX!N633</f>
        <v>0</v>
      </c>
      <c r="L595" s="281">
        <f>+MEX!O633</f>
        <v>0</v>
      </c>
      <c r="M595" s="281">
        <f>+MEX!P633</f>
        <v>0</v>
      </c>
      <c r="N595" s="282"/>
      <c r="O595" s="283"/>
      <c r="P595" s="283"/>
      <c r="Q595" s="281">
        <f>+MEX!AD633</f>
        <v>0</v>
      </c>
      <c r="R595" s="281">
        <f>+MEX!AG633</f>
        <v>0</v>
      </c>
      <c r="S595" s="281">
        <f>+MEX!AJ633</f>
        <v>0</v>
      </c>
      <c r="T595" s="281">
        <f>+MEX!AM633</f>
        <v>0</v>
      </c>
      <c r="U595" s="281">
        <f>+MEX!AP633</f>
        <v>0</v>
      </c>
      <c r="V595" s="281">
        <f>+MEX!AS633</f>
        <v>0</v>
      </c>
      <c r="W595" s="281"/>
      <c r="X595" s="281"/>
      <c r="Y595" s="281"/>
      <c r="Z595" s="281"/>
      <c r="AA595" s="281"/>
      <c r="AB595" s="281"/>
      <c r="AC595" s="281"/>
      <c r="AD595" s="281"/>
    </row>
    <row r="596" spans="2:30" ht="24.75" hidden="1">
      <c r="B596" s="247" t="e">
        <f>+CONCATENATE(#REF!,C596,D596,E596,F596,G596,H596,I596)</f>
        <v>#REF!</v>
      </c>
      <c r="C596" s="305">
        <v>4</v>
      </c>
      <c r="D596" s="305">
        <v>7</v>
      </c>
      <c r="E596" s="305">
        <v>5000</v>
      </c>
      <c r="F596" s="305">
        <v>5500</v>
      </c>
      <c r="G596" s="305">
        <v>551</v>
      </c>
      <c r="H596" s="306">
        <v>1</v>
      </c>
      <c r="I596" s="306"/>
      <c r="J596" s="286" t="s">
        <v>155</v>
      </c>
      <c r="K596" s="287">
        <f>+MEX!N634</f>
        <v>0</v>
      </c>
      <c r="L596" s="287">
        <f>+MEX!O634</f>
        <v>0</v>
      </c>
      <c r="M596" s="287">
        <f>+MEX!P634</f>
        <v>0</v>
      </c>
      <c r="N596" s="288" t="str">
        <f>+MEX!Q634</f>
        <v>Pieza</v>
      </c>
      <c r="O596" s="289">
        <f>+MEX!R634</f>
        <v>0</v>
      </c>
      <c r="P596" s="289">
        <f>+MEX!S634</f>
        <v>0</v>
      </c>
      <c r="Q596" s="287">
        <f>+MEX!AD634</f>
        <v>0</v>
      </c>
      <c r="R596" s="287">
        <f>+MEX!AG634</f>
        <v>0</v>
      </c>
      <c r="S596" s="287">
        <f>+MEX!AJ634</f>
        <v>0</v>
      </c>
      <c r="T596" s="287">
        <f>+MEX!AM634</f>
        <v>0</v>
      </c>
      <c r="U596" s="287">
        <f>+MEX!AP634</f>
        <v>0</v>
      </c>
      <c r="V596" s="287">
        <f>+MEX!AS634</f>
        <v>0</v>
      </c>
      <c r="W596" s="287">
        <f>+MEX!AT634</f>
        <v>0</v>
      </c>
      <c r="X596" s="287">
        <f>+MEX!AU634</f>
        <v>0</v>
      </c>
      <c r="Y596" s="287">
        <f>+MEX!AV634</f>
        <v>0</v>
      </c>
      <c r="Z596" s="287">
        <f>+MEX!AW634</f>
        <v>0</v>
      </c>
      <c r="AA596" s="287">
        <f>+MEX!AX634</f>
        <v>0</v>
      </c>
      <c r="AB596" s="287">
        <f>+MEX!AY634</f>
        <v>0</v>
      </c>
      <c r="AC596" s="287">
        <f>+MEX!AZ634</f>
        <v>0</v>
      </c>
      <c r="AD596" s="287">
        <f>+MEX!BA634</f>
        <v>0</v>
      </c>
    </row>
    <row r="597" spans="2:30" ht="24.75">
      <c r="B597" s="247" t="e">
        <f>+CONCATENATE(#REF!,C597,D597,E597,F597,G597,H597,I597)</f>
        <v>#REF!</v>
      </c>
      <c r="C597" s="299">
        <v>4</v>
      </c>
      <c r="D597" s="299">
        <v>7</v>
      </c>
      <c r="E597" s="299">
        <v>5000</v>
      </c>
      <c r="F597" s="299">
        <v>5600</v>
      </c>
      <c r="G597" s="299"/>
      <c r="H597" s="354" t="s">
        <v>46</v>
      </c>
      <c r="I597" s="354"/>
      <c r="J597" s="274" t="s">
        <v>516</v>
      </c>
      <c r="K597" s="275">
        <f>+MEX!N635</f>
        <v>77920078</v>
      </c>
      <c r="L597" s="275">
        <f>+MEX!O635</f>
        <v>0</v>
      </c>
      <c r="M597" s="275">
        <f>+MEX!P635</f>
        <v>77920078</v>
      </c>
      <c r="N597" s="276"/>
      <c r="O597" s="277"/>
      <c r="P597" s="277"/>
      <c r="Q597" s="275">
        <f>+MEX!AD635</f>
        <v>77920078</v>
      </c>
      <c r="R597" s="275">
        <f>+MEX!AG635</f>
        <v>0</v>
      </c>
      <c r="S597" s="275">
        <f>+MEX!AJ635</f>
        <v>77920078</v>
      </c>
      <c r="T597" s="275">
        <f>+MEX!AM635</f>
        <v>0</v>
      </c>
      <c r="U597" s="275">
        <f>+MEX!AP635</f>
        <v>0</v>
      </c>
      <c r="V597" s="275">
        <f>+MEX!AS635</f>
        <v>0</v>
      </c>
      <c r="W597" s="275"/>
      <c r="X597" s="275"/>
      <c r="Y597" s="275"/>
      <c r="Z597" s="275"/>
      <c r="AA597" s="275"/>
      <c r="AB597" s="275"/>
      <c r="AC597" s="275"/>
      <c r="AD597" s="275"/>
    </row>
    <row r="598" spans="2:30" ht="24.75" hidden="1">
      <c r="B598" s="247" t="e">
        <f>+CONCATENATE(#REF!,C598,D598,E598,F598,G598,H598,I598)</f>
        <v>#REF!</v>
      </c>
      <c r="C598" s="302">
        <v>4</v>
      </c>
      <c r="D598" s="302">
        <v>7</v>
      </c>
      <c r="E598" s="302">
        <v>5000</v>
      </c>
      <c r="F598" s="302">
        <v>5600</v>
      </c>
      <c r="G598" s="302">
        <v>565</v>
      </c>
      <c r="H598" s="355"/>
      <c r="I598" s="355"/>
      <c r="J598" s="280" t="s">
        <v>216</v>
      </c>
      <c r="K598" s="281">
        <f>+MEX!N636</f>
        <v>0</v>
      </c>
      <c r="L598" s="281">
        <f>+MEX!O636</f>
        <v>0</v>
      </c>
      <c r="M598" s="281">
        <f>+MEX!P636</f>
        <v>0</v>
      </c>
      <c r="N598" s="282"/>
      <c r="O598" s="283"/>
      <c r="P598" s="283"/>
      <c r="Q598" s="281">
        <f>+MEX!AD636</f>
        <v>0</v>
      </c>
      <c r="R598" s="281">
        <f>+MEX!AG636</f>
        <v>0</v>
      </c>
      <c r="S598" s="281">
        <f>+MEX!AJ636</f>
        <v>0</v>
      </c>
      <c r="T598" s="281">
        <f>+MEX!AM636</f>
        <v>0</v>
      </c>
      <c r="U598" s="281">
        <f>+MEX!AP636</f>
        <v>0</v>
      </c>
      <c r="V598" s="281">
        <f>+MEX!AS636</f>
        <v>0</v>
      </c>
      <c r="W598" s="281"/>
      <c r="X598" s="281"/>
      <c r="Y598" s="281"/>
      <c r="Z598" s="281"/>
      <c r="AA598" s="281"/>
      <c r="AB598" s="281"/>
      <c r="AC598" s="281"/>
      <c r="AD598" s="281"/>
    </row>
    <row r="599" spans="2:30" ht="24.75" hidden="1">
      <c r="B599" s="247" t="e">
        <f>+CONCATENATE(#REF!,C599,D599,E599,F599,G599,H599,I599)</f>
        <v>#REF!</v>
      </c>
      <c r="C599" s="305">
        <v>4</v>
      </c>
      <c r="D599" s="305">
        <v>7</v>
      </c>
      <c r="E599" s="305">
        <v>5000</v>
      </c>
      <c r="F599" s="305">
        <v>5600</v>
      </c>
      <c r="G599" s="305">
        <v>565</v>
      </c>
      <c r="H599" s="306">
        <v>1</v>
      </c>
      <c r="I599" s="306"/>
      <c r="J599" s="286" t="s">
        <v>517</v>
      </c>
      <c r="K599" s="287">
        <f>+MEX!N637</f>
        <v>0</v>
      </c>
      <c r="L599" s="287">
        <f>+MEX!O637</f>
        <v>0</v>
      </c>
      <c r="M599" s="287">
        <f>+MEX!P637</f>
        <v>0</v>
      </c>
      <c r="N599" s="288" t="str">
        <f>+MEX!Q637</f>
        <v>Pieza</v>
      </c>
      <c r="O599" s="289">
        <f>+MEX!R637</f>
        <v>0</v>
      </c>
      <c r="P599" s="289">
        <f>+MEX!S637</f>
        <v>0</v>
      </c>
      <c r="Q599" s="287">
        <f>+MEX!AD637</f>
        <v>0</v>
      </c>
      <c r="R599" s="287">
        <f>+MEX!AG637</f>
        <v>0</v>
      </c>
      <c r="S599" s="287">
        <f>+MEX!AJ637</f>
        <v>0</v>
      </c>
      <c r="T599" s="287">
        <f>+MEX!AM637</f>
        <v>0</v>
      </c>
      <c r="U599" s="287">
        <f>+MEX!AP637</f>
        <v>0</v>
      </c>
      <c r="V599" s="287">
        <f>+MEX!AS637</f>
        <v>0</v>
      </c>
      <c r="W599" s="287">
        <f>+MEX!AT637</f>
        <v>0</v>
      </c>
      <c r="X599" s="287">
        <f>+MEX!AU637</f>
        <v>0</v>
      </c>
      <c r="Y599" s="287">
        <f>+MEX!AV637</f>
        <v>0</v>
      </c>
      <c r="Z599" s="287">
        <f>+MEX!AW637</f>
        <v>0</v>
      </c>
      <c r="AA599" s="287">
        <f>+MEX!AX637</f>
        <v>0</v>
      </c>
      <c r="AB599" s="287">
        <f>+MEX!AY637</f>
        <v>0</v>
      </c>
      <c r="AC599" s="287">
        <f>+MEX!AZ637</f>
        <v>0</v>
      </c>
      <c r="AD599" s="287">
        <f>+MEX!BA637</f>
        <v>0</v>
      </c>
    </row>
    <row r="600" spans="2:30" ht="24.75" hidden="1">
      <c r="B600" s="247" t="e">
        <f>+CONCATENATE(#REF!,C600,D600,E600,F600,G600,H600,I600)</f>
        <v>#REF!</v>
      </c>
      <c r="C600" s="305">
        <v>4</v>
      </c>
      <c r="D600" s="305">
        <v>7</v>
      </c>
      <c r="E600" s="305">
        <v>5000</v>
      </c>
      <c r="F600" s="305">
        <v>5600</v>
      </c>
      <c r="G600" s="305">
        <v>565</v>
      </c>
      <c r="H600" s="306">
        <v>2</v>
      </c>
      <c r="I600" s="306"/>
      <c r="J600" s="286" t="s">
        <v>518</v>
      </c>
      <c r="K600" s="287">
        <f>+MEX!N638</f>
        <v>0</v>
      </c>
      <c r="L600" s="287">
        <f>+MEX!O638</f>
        <v>0</v>
      </c>
      <c r="M600" s="287">
        <f>+MEX!P638</f>
        <v>0</v>
      </c>
      <c r="N600" s="288" t="str">
        <f>+MEX!Q638</f>
        <v>Pieza</v>
      </c>
      <c r="O600" s="289">
        <f>+MEX!R638</f>
        <v>0</v>
      </c>
      <c r="P600" s="289">
        <f>+MEX!S638</f>
        <v>0</v>
      </c>
      <c r="Q600" s="287">
        <f>+MEX!AD638</f>
        <v>0</v>
      </c>
      <c r="R600" s="287">
        <f>+MEX!AG638</f>
        <v>0</v>
      </c>
      <c r="S600" s="287">
        <f>+MEX!AJ638</f>
        <v>0</v>
      </c>
      <c r="T600" s="287">
        <f>+MEX!AM638</f>
        <v>0</v>
      </c>
      <c r="U600" s="287">
        <f>+MEX!AP638</f>
        <v>0</v>
      </c>
      <c r="V600" s="287">
        <f>+MEX!AS638</f>
        <v>0</v>
      </c>
      <c r="W600" s="287">
        <f>+MEX!AT638</f>
        <v>0</v>
      </c>
      <c r="X600" s="287">
        <f>+MEX!AU638</f>
        <v>0</v>
      </c>
      <c r="Y600" s="287">
        <f>+MEX!AV638</f>
        <v>0</v>
      </c>
      <c r="Z600" s="287">
        <f>+MEX!AW638</f>
        <v>0</v>
      </c>
      <c r="AA600" s="287">
        <f>+MEX!AX638</f>
        <v>0</v>
      </c>
      <c r="AB600" s="287">
        <f>+MEX!AY638</f>
        <v>0</v>
      </c>
      <c r="AC600" s="287">
        <f>+MEX!AZ638</f>
        <v>0</v>
      </c>
      <c r="AD600" s="287">
        <f>+MEX!BA638</f>
        <v>0</v>
      </c>
    </row>
    <row r="601" spans="2:30" ht="24.75" hidden="1">
      <c r="B601" s="247" t="e">
        <f>+CONCATENATE(#REF!,C601,D601,E601,F601,G601,H601,I601)</f>
        <v>#REF!</v>
      </c>
      <c r="C601" s="305">
        <v>4</v>
      </c>
      <c r="D601" s="305">
        <v>7</v>
      </c>
      <c r="E601" s="305">
        <v>5000</v>
      </c>
      <c r="F601" s="305">
        <v>5600</v>
      </c>
      <c r="G601" s="305">
        <v>565</v>
      </c>
      <c r="H601" s="306">
        <v>3</v>
      </c>
      <c r="I601" s="306"/>
      <c r="J601" s="286" t="s">
        <v>519</v>
      </c>
      <c r="K601" s="287">
        <f>+MEX!N639</f>
        <v>0</v>
      </c>
      <c r="L601" s="287">
        <f>+MEX!O639</f>
        <v>0</v>
      </c>
      <c r="M601" s="287">
        <f>+MEX!P639</f>
        <v>0</v>
      </c>
      <c r="N601" s="288" t="str">
        <f>+MEX!Q639</f>
        <v>Pieza</v>
      </c>
      <c r="O601" s="289">
        <f>+MEX!R639</f>
        <v>0</v>
      </c>
      <c r="P601" s="289">
        <f>+MEX!S639</f>
        <v>0</v>
      </c>
      <c r="Q601" s="287">
        <f>+MEX!AD639</f>
        <v>0</v>
      </c>
      <c r="R601" s="287">
        <f>+MEX!AG639</f>
        <v>0</v>
      </c>
      <c r="S601" s="287">
        <f>+MEX!AJ639</f>
        <v>0</v>
      </c>
      <c r="T601" s="287">
        <f>+MEX!AM639</f>
        <v>0</v>
      </c>
      <c r="U601" s="287">
        <f>+MEX!AP639</f>
        <v>0</v>
      </c>
      <c r="V601" s="287">
        <f>+MEX!AS639</f>
        <v>0</v>
      </c>
      <c r="W601" s="287">
        <f>+MEX!AT639</f>
        <v>0</v>
      </c>
      <c r="X601" s="287">
        <f>+MEX!AU639</f>
        <v>0</v>
      </c>
      <c r="Y601" s="287">
        <f>+MEX!AV639</f>
        <v>0</v>
      </c>
      <c r="Z601" s="287">
        <f>+MEX!AW639</f>
        <v>0</v>
      </c>
      <c r="AA601" s="287">
        <f>+MEX!AX639</f>
        <v>0</v>
      </c>
      <c r="AB601" s="287">
        <f>+MEX!AY639</f>
        <v>0</v>
      </c>
      <c r="AC601" s="287">
        <f>+MEX!AZ639</f>
        <v>0</v>
      </c>
      <c r="AD601" s="287">
        <f>+MEX!BA639</f>
        <v>0</v>
      </c>
    </row>
    <row r="602" spans="2:30" ht="24.75" hidden="1">
      <c r="B602" s="247" t="e">
        <f>+CONCATENATE(#REF!,C602,D602,E602,F602,G602,H602,I602)</f>
        <v>#REF!</v>
      </c>
      <c r="C602" s="305">
        <v>4</v>
      </c>
      <c r="D602" s="305">
        <v>7</v>
      </c>
      <c r="E602" s="305">
        <v>5000</v>
      </c>
      <c r="F602" s="305">
        <v>5600</v>
      </c>
      <c r="G602" s="305">
        <v>565</v>
      </c>
      <c r="H602" s="306">
        <v>4</v>
      </c>
      <c r="I602" s="306"/>
      <c r="J602" s="286" t="s">
        <v>520</v>
      </c>
      <c r="K602" s="287">
        <f>+MEX!N640</f>
        <v>0</v>
      </c>
      <c r="L602" s="287">
        <f>+MEX!O640</f>
        <v>0</v>
      </c>
      <c r="M602" s="287">
        <f>+MEX!P640</f>
        <v>0</v>
      </c>
      <c r="N602" s="288" t="str">
        <f>+MEX!Q640</f>
        <v>Pieza</v>
      </c>
      <c r="O602" s="289">
        <f>+MEX!R640</f>
        <v>0</v>
      </c>
      <c r="P602" s="289">
        <f>+MEX!S640</f>
        <v>0</v>
      </c>
      <c r="Q602" s="287">
        <f>+MEX!AD640</f>
        <v>0</v>
      </c>
      <c r="R602" s="287">
        <f>+MEX!AG640</f>
        <v>0</v>
      </c>
      <c r="S602" s="287">
        <f>+MEX!AJ640</f>
        <v>0</v>
      </c>
      <c r="T602" s="287">
        <f>+MEX!AM640</f>
        <v>0</v>
      </c>
      <c r="U602" s="287">
        <f>+MEX!AP640</f>
        <v>0</v>
      </c>
      <c r="V602" s="287">
        <f>+MEX!AS640</f>
        <v>0</v>
      </c>
      <c r="W602" s="287">
        <f>+MEX!AT640</f>
        <v>0</v>
      </c>
      <c r="X602" s="287">
        <f>+MEX!AU640</f>
        <v>0</v>
      </c>
      <c r="Y602" s="287">
        <f>+MEX!AV640</f>
        <v>0</v>
      </c>
      <c r="Z602" s="287">
        <f>+MEX!AW640</f>
        <v>0</v>
      </c>
      <c r="AA602" s="287">
        <f>+MEX!AX640</f>
        <v>0</v>
      </c>
      <c r="AB602" s="287">
        <f>+MEX!AY640</f>
        <v>0</v>
      </c>
      <c r="AC602" s="287">
        <f>+MEX!AZ640</f>
        <v>0</v>
      </c>
      <c r="AD602" s="287">
        <f>+MEX!BA640</f>
        <v>0</v>
      </c>
    </row>
    <row r="603" spans="2:30" ht="24.75">
      <c r="B603" s="247" t="e">
        <f>+CONCATENATE(#REF!,C603,D603,E603,F603,G603,H603,I603)</f>
        <v>#REF!</v>
      </c>
      <c r="C603" s="302">
        <v>4</v>
      </c>
      <c r="D603" s="302">
        <v>7</v>
      </c>
      <c r="E603" s="302">
        <v>5000</v>
      </c>
      <c r="F603" s="302">
        <v>5600</v>
      </c>
      <c r="G603" s="302">
        <v>569</v>
      </c>
      <c r="H603" s="355"/>
      <c r="I603" s="355"/>
      <c r="J603" s="280" t="s">
        <v>521</v>
      </c>
      <c r="K603" s="281">
        <f>+MEX!N641</f>
        <v>77920078</v>
      </c>
      <c r="L603" s="281">
        <f>+MEX!O641</f>
        <v>0</v>
      </c>
      <c r="M603" s="281">
        <f>+MEX!P641</f>
        <v>77920078</v>
      </c>
      <c r="N603" s="282"/>
      <c r="O603" s="283"/>
      <c r="P603" s="283"/>
      <c r="Q603" s="281">
        <f>+MEX!AD641</f>
        <v>77920078</v>
      </c>
      <c r="R603" s="281">
        <f>+MEX!AG641</f>
        <v>0</v>
      </c>
      <c r="S603" s="281">
        <f>+MEX!AJ641</f>
        <v>77920078</v>
      </c>
      <c r="T603" s="281">
        <f>+MEX!AM641</f>
        <v>0</v>
      </c>
      <c r="U603" s="281">
        <f>+MEX!AP641</f>
        <v>0</v>
      </c>
      <c r="V603" s="281">
        <f>+MEX!AS641</f>
        <v>0</v>
      </c>
      <c r="W603" s="281"/>
      <c r="X603" s="281"/>
      <c r="Y603" s="281"/>
      <c r="Z603" s="281"/>
      <c r="AA603" s="281"/>
      <c r="AB603" s="281"/>
      <c r="AC603" s="281"/>
      <c r="AD603" s="281"/>
    </row>
    <row r="604" spans="2:30" ht="24.75">
      <c r="B604" s="247" t="e">
        <f>+CONCATENATE(#REF!,C604,D604,E604,F604,G604,H604,I604)</f>
        <v>#REF!</v>
      </c>
      <c r="C604" s="305">
        <v>4</v>
      </c>
      <c r="D604" s="305">
        <v>7</v>
      </c>
      <c r="E604" s="305">
        <v>5000</v>
      </c>
      <c r="F604" s="305">
        <v>5600</v>
      </c>
      <c r="G604" s="305">
        <v>569</v>
      </c>
      <c r="H604" s="306">
        <v>1</v>
      </c>
      <c r="I604" s="306"/>
      <c r="J604" s="286" t="s">
        <v>522</v>
      </c>
      <c r="K604" s="287">
        <f>+MEX!N642</f>
        <v>77920078</v>
      </c>
      <c r="L604" s="287">
        <f>+MEX!O642</f>
        <v>0</v>
      </c>
      <c r="M604" s="287">
        <f>+MEX!P642</f>
        <v>77920078</v>
      </c>
      <c r="N604" s="288" t="str">
        <f>+MEX!Q642</f>
        <v>Pieza</v>
      </c>
      <c r="O604" s="289">
        <f>+MEX!R642</f>
        <v>1</v>
      </c>
      <c r="P604" s="289">
        <f>+MEX!S642</f>
        <v>0</v>
      </c>
      <c r="Q604" s="287">
        <f>+MEX!AD642</f>
        <v>77920078</v>
      </c>
      <c r="R604" s="287">
        <f>+MEX!AG642</f>
        <v>0</v>
      </c>
      <c r="S604" s="287">
        <f>+MEX!AJ642</f>
        <v>77920078</v>
      </c>
      <c r="T604" s="287">
        <f>+MEX!AM642</f>
        <v>0</v>
      </c>
      <c r="U604" s="287">
        <f>+MEX!AP642</f>
        <v>0</v>
      </c>
      <c r="V604" s="287">
        <f>+MEX!AS642</f>
        <v>0</v>
      </c>
      <c r="W604" s="287">
        <f>+MEX!AT642</f>
        <v>1</v>
      </c>
      <c r="X604" s="287">
        <f>+MEX!AU642</f>
        <v>0</v>
      </c>
      <c r="Y604" s="287">
        <f>+MEX!AV642</f>
        <v>0</v>
      </c>
      <c r="Z604" s="287">
        <f>+MEX!AW642</f>
        <v>0</v>
      </c>
      <c r="AA604" s="287">
        <f>+MEX!AX642</f>
        <v>0</v>
      </c>
      <c r="AB604" s="287">
        <f>+MEX!AY642</f>
        <v>0</v>
      </c>
      <c r="AC604" s="287">
        <f>+MEX!AZ642</f>
        <v>1</v>
      </c>
      <c r="AD604" s="287">
        <f>+MEX!BA642</f>
        <v>0</v>
      </c>
    </row>
    <row r="605" spans="2:30" ht="24.75" hidden="1">
      <c r="B605" s="247" t="e">
        <f>+CONCATENATE(#REF!,C605,D605,E605,F605,G605,H605,I605)</f>
        <v>#REF!</v>
      </c>
      <c r="C605" s="299">
        <v>4</v>
      </c>
      <c r="D605" s="299">
        <v>7</v>
      </c>
      <c r="E605" s="299">
        <v>5000</v>
      </c>
      <c r="F605" s="299">
        <v>5900</v>
      </c>
      <c r="G605" s="299"/>
      <c r="H605" s="354" t="s">
        <v>46</v>
      </c>
      <c r="I605" s="354"/>
      <c r="J605" s="274" t="s">
        <v>241</v>
      </c>
      <c r="K605" s="275">
        <f>+MEX!N643</f>
        <v>0</v>
      </c>
      <c r="L605" s="275">
        <f>+MEX!O643</f>
        <v>0</v>
      </c>
      <c r="M605" s="275">
        <f>+MEX!P643</f>
        <v>0</v>
      </c>
      <c r="N605" s="276"/>
      <c r="O605" s="277"/>
      <c r="P605" s="277"/>
      <c r="Q605" s="275">
        <f>+MEX!AD643</f>
        <v>0</v>
      </c>
      <c r="R605" s="275">
        <f>+MEX!AG643</f>
        <v>0</v>
      </c>
      <c r="S605" s="275">
        <f>+MEX!AJ643</f>
        <v>0</v>
      </c>
      <c r="T605" s="275">
        <f>+MEX!AM643</f>
        <v>0</v>
      </c>
      <c r="U605" s="275">
        <f>+MEX!AP643</f>
        <v>0</v>
      </c>
      <c r="V605" s="275">
        <f>+MEX!AS643</f>
        <v>0</v>
      </c>
      <c r="W605" s="275"/>
      <c r="X605" s="275"/>
      <c r="Y605" s="275"/>
      <c r="Z605" s="275"/>
      <c r="AA605" s="275"/>
      <c r="AB605" s="275"/>
      <c r="AC605" s="275"/>
      <c r="AD605" s="275"/>
    </row>
    <row r="606" spans="2:30" ht="24.75" hidden="1">
      <c r="B606" s="247" t="e">
        <f>+CONCATENATE(#REF!,C606,D606,E606,F606,G606,H606,I606)</f>
        <v>#REF!</v>
      </c>
      <c r="C606" s="302">
        <v>4</v>
      </c>
      <c r="D606" s="302">
        <v>7</v>
      </c>
      <c r="E606" s="302">
        <v>5000</v>
      </c>
      <c r="F606" s="302">
        <v>5900</v>
      </c>
      <c r="G606" s="302">
        <v>591</v>
      </c>
      <c r="H606" s="355"/>
      <c r="I606" s="355"/>
      <c r="J606" s="280" t="s">
        <v>242</v>
      </c>
      <c r="K606" s="281">
        <f>+MEX!N644</f>
        <v>0</v>
      </c>
      <c r="L606" s="281">
        <f>+MEX!O644</f>
        <v>0</v>
      </c>
      <c r="M606" s="281">
        <f>+MEX!P644</f>
        <v>0</v>
      </c>
      <c r="N606" s="282"/>
      <c r="O606" s="283"/>
      <c r="P606" s="283"/>
      <c r="Q606" s="281">
        <f>+MEX!AD644</f>
        <v>0</v>
      </c>
      <c r="R606" s="281">
        <f>+MEX!AG644</f>
        <v>0</v>
      </c>
      <c r="S606" s="281">
        <f>+MEX!AJ644</f>
        <v>0</v>
      </c>
      <c r="T606" s="281">
        <f>+MEX!AM644</f>
        <v>0</v>
      </c>
      <c r="U606" s="281">
        <f>+MEX!AP644</f>
        <v>0</v>
      </c>
      <c r="V606" s="281">
        <f>+MEX!AS644</f>
        <v>0</v>
      </c>
      <c r="W606" s="281"/>
      <c r="X606" s="281"/>
      <c r="Y606" s="281"/>
      <c r="Z606" s="281"/>
      <c r="AA606" s="281"/>
      <c r="AB606" s="281"/>
      <c r="AC606" s="281"/>
      <c r="AD606" s="281"/>
    </row>
    <row r="607" spans="2:30" ht="24.75" hidden="1">
      <c r="B607" s="247" t="e">
        <f>+CONCATENATE(#REF!,C607,D607,E607,F607,G607,H607,I607)</f>
        <v>#REF!</v>
      </c>
      <c r="C607" s="305">
        <v>4</v>
      </c>
      <c r="D607" s="305">
        <v>7</v>
      </c>
      <c r="E607" s="305">
        <v>5000</v>
      </c>
      <c r="F607" s="305">
        <v>5900</v>
      </c>
      <c r="G607" s="305">
        <v>591</v>
      </c>
      <c r="H607" s="306">
        <v>1</v>
      </c>
      <c r="I607" s="306"/>
      <c r="J607" s="286" t="s">
        <v>242</v>
      </c>
      <c r="K607" s="287">
        <f>+MEX!N645</f>
        <v>0</v>
      </c>
      <c r="L607" s="287">
        <f>+MEX!O645</f>
        <v>0</v>
      </c>
      <c r="M607" s="287">
        <f>+MEX!P645</f>
        <v>0</v>
      </c>
      <c r="N607" s="288" t="str">
        <f>+MEX!Q645</f>
        <v>Servicio</v>
      </c>
      <c r="O607" s="289">
        <f>+MEX!R645</f>
        <v>0</v>
      </c>
      <c r="P607" s="289">
        <f>+MEX!S645</f>
        <v>0</v>
      </c>
      <c r="Q607" s="287">
        <f>+MEX!AD645</f>
        <v>0</v>
      </c>
      <c r="R607" s="287">
        <f>+MEX!AG645</f>
        <v>0</v>
      </c>
      <c r="S607" s="287">
        <f>+MEX!AJ645</f>
        <v>0</v>
      </c>
      <c r="T607" s="287">
        <f>+MEX!AM645</f>
        <v>0</v>
      </c>
      <c r="U607" s="287">
        <f>+MEX!AP645</f>
        <v>0</v>
      </c>
      <c r="V607" s="287">
        <f>+MEX!AS645</f>
        <v>0</v>
      </c>
      <c r="W607" s="287">
        <f>+MEX!AT645</f>
        <v>0</v>
      </c>
      <c r="X607" s="287">
        <f>+MEX!AU645</f>
        <v>0</v>
      </c>
      <c r="Y607" s="287">
        <f>+MEX!AV645</f>
        <v>0</v>
      </c>
      <c r="Z607" s="287">
        <f>+MEX!AW645</f>
        <v>0</v>
      </c>
      <c r="AA607" s="287">
        <f>+MEX!AX645</f>
        <v>0</v>
      </c>
      <c r="AB607" s="287">
        <f>+MEX!AY645</f>
        <v>0</v>
      </c>
      <c r="AC607" s="287">
        <f>+MEX!AZ645</f>
        <v>0</v>
      </c>
      <c r="AD607" s="287">
        <f>+MEX!BA645</f>
        <v>0</v>
      </c>
    </row>
    <row r="608" spans="2:30" ht="24.75" hidden="1">
      <c r="B608" s="247" t="e">
        <f>+CONCATENATE(#REF!,C608,D608,E608,F608,G608,H608,I608)</f>
        <v>#REF!</v>
      </c>
      <c r="C608" s="302">
        <v>4</v>
      </c>
      <c r="D608" s="302">
        <v>7</v>
      </c>
      <c r="E608" s="302">
        <v>5000</v>
      </c>
      <c r="F608" s="302">
        <v>5900</v>
      </c>
      <c r="G608" s="302">
        <v>597</v>
      </c>
      <c r="H608" s="355"/>
      <c r="I608" s="355"/>
      <c r="J608" s="280" t="s">
        <v>523</v>
      </c>
      <c r="K608" s="281">
        <f>+MEX!N646</f>
        <v>0</v>
      </c>
      <c r="L608" s="281">
        <f>+MEX!O646</f>
        <v>0</v>
      </c>
      <c r="M608" s="281">
        <f>+MEX!P646</f>
        <v>0</v>
      </c>
      <c r="N608" s="282"/>
      <c r="O608" s="283"/>
      <c r="P608" s="283"/>
      <c r="Q608" s="281">
        <f>+MEX!AD646</f>
        <v>0</v>
      </c>
      <c r="R608" s="281">
        <f>+MEX!AG646</f>
        <v>0</v>
      </c>
      <c r="S608" s="281">
        <f>+MEX!AJ646</f>
        <v>0</v>
      </c>
      <c r="T608" s="281">
        <f>+MEX!AM646</f>
        <v>0</v>
      </c>
      <c r="U608" s="281">
        <f>+MEX!AP646</f>
        <v>0</v>
      </c>
      <c r="V608" s="281">
        <f>+MEX!AS646</f>
        <v>0</v>
      </c>
      <c r="W608" s="281"/>
      <c r="X608" s="281"/>
      <c r="Y608" s="281"/>
      <c r="Z608" s="281"/>
      <c r="AA608" s="281"/>
      <c r="AB608" s="281"/>
      <c r="AC608" s="281"/>
      <c r="AD608" s="281"/>
    </row>
    <row r="609" spans="2:30" ht="24.75" hidden="1">
      <c r="B609" s="247" t="e">
        <f>+CONCATENATE(#REF!,C609,D609,E609,F609,G609,H609,I609)</f>
        <v>#REF!</v>
      </c>
      <c r="C609" s="305">
        <v>4</v>
      </c>
      <c r="D609" s="305">
        <v>7</v>
      </c>
      <c r="E609" s="305">
        <v>5000</v>
      </c>
      <c r="F609" s="305">
        <v>5900</v>
      </c>
      <c r="G609" s="305">
        <v>597</v>
      </c>
      <c r="H609" s="306">
        <v>1</v>
      </c>
      <c r="I609" s="306"/>
      <c r="J609" s="286" t="s">
        <v>524</v>
      </c>
      <c r="K609" s="287">
        <f>+MEX!N647</f>
        <v>0</v>
      </c>
      <c r="L609" s="287">
        <f>+MEX!O647</f>
        <v>0</v>
      </c>
      <c r="M609" s="287">
        <f>+MEX!P647</f>
        <v>0</v>
      </c>
      <c r="N609" s="288" t="str">
        <f>+MEX!Q647</f>
        <v>Licencia</v>
      </c>
      <c r="O609" s="289">
        <f>+MEX!R647</f>
        <v>0</v>
      </c>
      <c r="P609" s="289">
        <f>+MEX!S647</f>
        <v>0</v>
      </c>
      <c r="Q609" s="287">
        <f>+MEX!AD647</f>
        <v>0</v>
      </c>
      <c r="R609" s="287">
        <f>+MEX!AG647</f>
        <v>0</v>
      </c>
      <c r="S609" s="287">
        <f>+MEX!AJ647</f>
        <v>0</v>
      </c>
      <c r="T609" s="287">
        <f>+MEX!AM647</f>
        <v>0</v>
      </c>
      <c r="U609" s="287">
        <f>+MEX!AP647</f>
        <v>0</v>
      </c>
      <c r="V609" s="287">
        <f>+MEX!AS647</f>
        <v>0</v>
      </c>
      <c r="W609" s="287">
        <f>+MEX!AT647</f>
        <v>0</v>
      </c>
      <c r="X609" s="287">
        <f>+MEX!AU647</f>
        <v>0</v>
      </c>
      <c r="Y609" s="287">
        <f>+MEX!AV647</f>
        <v>0</v>
      </c>
      <c r="Z609" s="287">
        <f>+MEX!AW647</f>
        <v>0</v>
      </c>
      <c r="AA609" s="287">
        <f>+MEX!AX647</f>
        <v>0</v>
      </c>
      <c r="AB609" s="287">
        <f>+MEX!AY647</f>
        <v>0</v>
      </c>
      <c r="AC609" s="287">
        <f>+MEX!AZ647</f>
        <v>0</v>
      </c>
      <c r="AD609" s="287">
        <f>+MEX!BA647</f>
        <v>0</v>
      </c>
    </row>
    <row r="610" spans="2:30" ht="48" hidden="1">
      <c r="B610" s="247" t="e">
        <f>+CONCATENATE(#REF!,C610,D610,E610,F610,G610,H610,I610)</f>
        <v>#REF!</v>
      </c>
      <c r="C610" s="309">
        <v>4</v>
      </c>
      <c r="D610" s="309">
        <v>8</v>
      </c>
      <c r="E610" s="309"/>
      <c r="F610" s="313" t="s">
        <v>48</v>
      </c>
      <c r="G610" s="313"/>
      <c r="H610" s="314" t="s">
        <v>46</v>
      </c>
      <c r="I610" s="314"/>
      <c r="J610" s="351" t="s">
        <v>525</v>
      </c>
      <c r="K610" s="352">
        <f>+MEX!N648</f>
        <v>0</v>
      </c>
      <c r="L610" s="352">
        <f>+MEX!O648</f>
        <v>0</v>
      </c>
      <c r="M610" s="352">
        <f>+MEX!P648</f>
        <v>0</v>
      </c>
      <c r="N610" s="264"/>
      <c r="O610" s="265"/>
      <c r="P610" s="265"/>
      <c r="Q610" s="352">
        <f>+MEX!AD648</f>
        <v>0</v>
      </c>
      <c r="R610" s="352">
        <f>+MEX!AG648</f>
        <v>0</v>
      </c>
      <c r="S610" s="352">
        <f>+MEX!AJ648</f>
        <v>0</v>
      </c>
      <c r="T610" s="352">
        <f>+MEX!AM648</f>
        <v>0</v>
      </c>
      <c r="U610" s="352">
        <f>+MEX!AP648</f>
        <v>0</v>
      </c>
      <c r="V610" s="352">
        <f>+MEX!AS648</f>
        <v>0</v>
      </c>
      <c r="W610" s="352"/>
      <c r="X610" s="352"/>
      <c r="Y610" s="352"/>
      <c r="Z610" s="352"/>
      <c r="AA610" s="352"/>
      <c r="AB610" s="352"/>
      <c r="AC610" s="352"/>
      <c r="AD610" s="352"/>
    </row>
    <row r="611" spans="2:30" ht="24.75" hidden="1">
      <c r="B611" s="247" t="e">
        <f>+CONCATENATE(#REF!,C611,D611,E611,F611,G611,H611,I611)</f>
        <v>#REF!</v>
      </c>
      <c r="C611" s="298">
        <v>4</v>
      </c>
      <c r="D611" s="298">
        <v>8</v>
      </c>
      <c r="E611" s="298">
        <v>3000</v>
      </c>
      <c r="F611" s="298"/>
      <c r="G611" s="298"/>
      <c r="H611" s="335"/>
      <c r="I611" s="335"/>
      <c r="J611" s="268" t="s">
        <v>72</v>
      </c>
      <c r="K611" s="269">
        <f>+MEX!N649</f>
        <v>0</v>
      </c>
      <c r="L611" s="269">
        <f>+MEX!O649</f>
        <v>0</v>
      </c>
      <c r="M611" s="269">
        <f>+MEX!P649</f>
        <v>0</v>
      </c>
      <c r="N611" s="270"/>
      <c r="O611" s="271"/>
      <c r="P611" s="271"/>
      <c r="Q611" s="269">
        <f>+MEX!AD649</f>
        <v>0</v>
      </c>
      <c r="R611" s="269">
        <f>+MEX!AG649</f>
        <v>0</v>
      </c>
      <c r="S611" s="269">
        <f>+MEX!AJ649</f>
        <v>0</v>
      </c>
      <c r="T611" s="269">
        <f>+MEX!AM649</f>
        <v>0</v>
      </c>
      <c r="U611" s="269">
        <f>+MEX!AP649</f>
        <v>0</v>
      </c>
      <c r="V611" s="269">
        <f>+MEX!AS649</f>
        <v>0</v>
      </c>
      <c r="W611" s="269"/>
      <c r="X611" s="269"/>
      <c r="Y611" s="269"/>
      <c r="Z611" s="269"/>
      <c r="AA611" s="269"/>
      <c r="AB611" s="269"/>
      <c r="AC611" s="269"/>
      <c r="AD611" s="269"/>
    </row>
    <row r="612" spans="2:30" ht="24.75" hidden="1">
      <c r="B612" s="247" t="e">
        <f>+CONCATENATE(#REF!,C612,D612,E612,F612,G612,H612,I612)</f>
        <v>#REF!</v>
      </c>
      <c r="C612" s="299">
        <v>4</v>
      </c>
      <c r="D612" s="299">
        <v>8</v>
      </c>
      <c r="E612" s="299">
        <v>3000</v>
      </c>
      <c r="F612" s="299">
        <v>3100</v>
      </c>
      <c r="G612" s="299"/>
      <c r="H612" s="354" t="s">
        <v>46</v>
      </c>
      <c r="I612" s="354"/>
      <c r="J612" s="274" t="s">
        <v>167</v>
      </c>
      <c r="K612" s="275">
        <f>+MEX!N650</f>
        <v>0</v>
      </c>
      <c r="L612" s="275">
        <f>+MEX!O650</f>
        <v>0</v>
      </c>
      <c r="M612" s="275">
        <f>+MEX!P650</f>
        <v>0</v>
      </c>
      <c r="N612" s="276"/>
      <c r="O612" s="277"/>
      <c r="P612" s="277"/>
      <c r="Q612" s="275">
        <f>+MEX!AD650</f>
        <v>0</v>
      </c>
      <c r="R612" s="275">
        <f>+MEX!AG650</f>
        <v>0</v>
      </c>
      <c r="S612" s="275">
        <f>+MEX!AJ650</f>
        <v>0</v>
      </c>
      <c r="T612" s="275">
        <f>+MEX!AM650</f>
        <v>0</v>
      </c>
      <c r="U612" s="275">
        <f>+MEX!AP650</f>
        <v>0</v>
      </c>
      <c r="V612" s="275">
        <f>+MEX!AS650</f>
        <v>0</v>
      </c>
      <c r="W612" s="275"/>
      <c r="X612" s="275"/>
      <c r="Y612" s="275"/>
      <c r="Z612" s="275"/>
      <c r="AA612" s="275"/>
      <c r="AB612" s="275"/>
      <c r="AC612" s="275"/>
      <c r="AD612" s="275"/>
    </row>
    <row r="613" spans="2:30" ht="24.75" hidden="1">
      <c r="B613" s="247" t="e">
        <f>+CONCATENATE(#REF!,C613,D613,E613,F613,G613,H613,I613)</f>
        <v>#REF!</v>
      </c>
      <c r="C613" s="302">
        <v>4</v>
      </c>
      <c r="D613" s="302">
        <v>8</v>
      </c>
      <c r="E613" s="302">
        <v>3000</v>
      </c>
      <c r="F613" s="302">
        <v>3100</v>
      </c>
      <c r="G613" s="302">
        <v>319</v>
      </c>
      <c r="H613" s="355"/>
      <c r="I613" s="355"/>
      <c r="J613" s="280" t="s">
        <v>526</v>
      </c>
      <c r="K613" s="281">
        <f>+MEX!N651</f>
        <v>0</v>
      </c>
      <c r="L613" s="281">
        <f>+MEX!O651</f>
        <v>0</v>
      </c>
      <c r="M613" s="281">
        <f>+MEX!P651</f>
        <v>0</v>
      </c>
      <c r="N613" s="282"/>
      <c r="O613" s="283"/>
      <c r="P613" s="283"/>
      <c r="Q613" s="281">
        <f>+MEX!AD651</f>
        <v>0</v>
      </c>
      <c r="R613" s="281">
        <f>+MEX!AG651</f>
        <v>0</v>
      </c>
      <c r="S613" s="281">
        <f>+MEX!AJ651</f>
        <v>0</v>
      </c>
      <c r="T613" s="281">
        <f>+MEX!AM651</f>
        <v>0</v>
      </c>
      <c r="U613" s="281">
        <f>+MEX!AP651</f>
        <v>0</v>
      </c>
      <c r="V613" s="281">
        <f>+MEX!AS651</f>
        <v>0</v>
      </c>
      <c r="W613" s="281"/>
      <c r="X613" s="281"/>
      <c r="Y613" s="281"/>
      <c r="Z613" s="281"/>
      <c r="AA613" s="281"/>
      <c r="AB613" s="281"/>
      <c r="AC613" s="281"/>
      <c r="AD613" s="281"/>
    </row>
    <row r="614" spans="2:30" ht="24.75" hidden="1">
      <c r="B614" s="247" t="e">
        <f>+CONCATENATE(#REF!,C614,D614,E614,F614,G614,H614,I614)</f>
        <v>#REF!</v>
      </c>
      <c r="C614" s="305">
        <v>4</v>
      </c>
      <c r="D614" s="305">
        <v>8</v>
      </c>
      <c r="E614" s="305">
        <v>3000</v>
      </c>
      <c r="F614" s="305">
        <v>3100</v>
      </c>
      <c r="G614" s="305">
        <v>319</v>
      </c>
      <c r="H614" s="306">
        <v>1</v>
      </c>
      <c r="I614" s="306"/>
      <c r="J614" s="286" t="s">
        <v>171</v>
      </c>
      <c r="K614" s="287">
        <f>+MEX!N652</f>
        <v>0</v>
      </c>
      <c r="L614" s="287">
        <f>+MEX!O652</f>
        <v>0</v>
      </c>
      <c r="M614" s="287">
        <f>+MEX!P652</f>
        <v>0</v>
      </c>
      <c r="N614" s="288" t="str">
        <f>+MEX!Q652</f>
        <v>Servicio</v>
      </c>
      <c r="O614" s="289">
        <f>+MEX!R652</f>
        <v>0</v>
      </c>
      <c r="P614" s="289">
        <f>+MEX!S652</f>
        <v>0</v>
      </c>
      <c r="Q614" s="287">
        <f>+MEX!AD652</f>
        <v>0</v>
      </c>
      <c r="R614" s="287">
        <f>+MEX!AG652</f>
        <v>0</v>
      </c>
      <c r="S614" s="287">
        <f>+MEX!AJ652</f>
        <v>0</v>
      </c>
      <c r="T614" s="287">
        <f>+MEX!AM652</f>
        <v>0</v>
      </c>
      <c r="U614" s="287">
        <f>+MEX!AP652</f>
        <v>0</v>
      </c>
      <c r="V614" s="287">
        <f>+MEX!AS652</f>
        <v>0</v>
      </c>
      <c r="W614" s="287">
        <f>+MEX!AT652</f>
        <v>0</v>
      </c>
      <c r="X614" s="287">
        <f>+MEX!AU652</f>
        <v>0</v>
      </c>
      <c r="Y614" s="287">
        <f>+MEX!AV652</f>
        <v>0</v>
      </c>
      <c r="Z614" s="287">
        <f>+MEX!AW652</f>
        <v>0</v>
      </c>
      <c r="AA614" s="287">
        <f>+MEX!AX652</f>
        <v>0</v>
      </c>
      <c r="AB614" s="287">
        <f>+MEX!AY652</f>
        <v>0</v>
      </c>
      <c r="AC614" s="287">
        <f>+MEX!AZ652</f>
        <v>0</v>
      </c>
      <c r="AD614" s="287">
        <f>+MEX!BA652</f>
        <v>0</v>
      </c>
    </row>
    <row r="615" spans="2:30" ht="24.75" hidden="1">
      <c r="B615" s="247" t="e">
        <f>+CONCATENATE(#REF!,C615,D615,E615,F615,G615,H615,I615)</f>
        <v>#REF!</v>
      </c>
      <c r="C615" s="298">
        <v>4</v>
      </c>
      <c r="D615" s="298">
        <v>8</v>
      </c>
      <c r="E615" s="298">
        <v>5000</v>
      </c>
      <c r="F615" s="298"/>
      <c r="G615" s="298"/>
      <c r="H615" s="335"/>
      <c r="I615" s="335"/>
      <c r="J615" s="268" t="s">
        <v>130</v>
      </c>
      <c r="K615" s="269">
        <f>+MEX!N653</f>
        <v>0</v>
      </c>
      <c r="L615" s="269">
        <f>+MEX!O653</f>
        <v>0</v>
      </c>
      <c r="M615" s="269">
        <f>+MEX!P653</f>
        <v>0</v>
      </c>
      <c r="N615" s="270"/>
      <c r="O615" s="271"/>
      <c r="P615" s="271"/>
      <c r="Q615" s="269">
        <f>+MEX!AD653</f>
        <v>0</v>
      </c>
      <c r="R615" s="269">
        <f>+MEX!AG653</f>
        <v>0</v>
      </c>
      <c r="S615" s="269">
        <f>+MEX!AJ653</f>
        <v>0</v>
      </c>
      <c r="T615" s="269">
        <f>+MEX!AM653</f>
        <v>0</v>
      </c>
      <c r="U615" s="269">
        <f>+MEX!AP653</f>
        <v>0</v>
      </c>
      <c r="V615" s="269">
        <f>+MEX!AS653</f>
        <v>0</v>
      </c>
      <c r="W615" s="269"/>
      <c r="X615" s="269"/>
      <c r="Y615" s="269"/>
      <c r="Z615" s="269"/>
      <c r="AA615" s="269"/>
      <c r="AB615" s="269"/>
      <c r="AC615" s="269"/>
      <c r="AD615" s="269"/>
    </row>
    <row r="616" spans="2:30" ht="24.75" hidden="1">
      <c r="B616" s="247" t="e">
        <f>+CONCATENATE(#REF!,C616,D616,E616,F616,G616,H616,I616)</f>
        <v>#REF!</v>
      </c>
      <c r="C616" s="299">
        <v>4</v>
      </c>
      <c r="D616" s="299">
        <v>8</v>
      </c>
      <c r="E616" s="299">
        <v>5000</v>
      </c>
      <c r="F616" s="299">
        <v>5100</v>
      </c>
      <c r="G616" s="299"/>
      <c r="H616" s="354" t="s">
        <v>46</v>
      </c>
      <c r="I616" s="354"/>
      <c r="J616" s="341" t="s">
        <v>131</v>
      </c>
      <c r="K616" s="342">
        <f>+MEX!N654</f>
        <v>0</v>
      </c>
      <c r="L616" s="342">
        <f>+MEX!O654</f>
        <v>0</v>
      </c>
      <c r="M616" s="342">
        <f>+MEX!P654</f>
        <v>0</v>
      </c>
      <c r="N616" s="276"/>
      <c r="O616" s="277"/>
      <c r="P616" s="277"/>
      <c r="Q616" s="342">
        <f>+MEX!AD654</f>
        <v>0</v>
      </c>
      <c r="R616" s="342">
        <f>+MEX!AG654</f>
        <v>0</v>
      </c>
      <c r="S616" s="342">
        <f>+MEX!AJ654</f>
        <v>0</v>
      </c>
      <c r="T616" s="342">
        <f>+MEX!AM654</f>
        <v>0</v>
      </c>
      <c r="U616" s="342">
        <f>+MEX!AP654</f>
        <v>0</v>
      </c>
      <c r="V616" s="342">
        <f>+MEX!AS654</f>
        <v>0</v>
      </c>
      <c r="W616" s="342"/>
      <c r="X616" s="342"/>
      <c r="Y616" s="342"/>
      <c r="Z616" s="342"/>
      <c r="AA616" s="342"/>
      <c r="AB616" s="342"/>
      <c r="AC616" s="342"/>
      <c r="AD616" s="342"/>
    </row>
    <row r="617" spans="2:30" ht="24.75" hidden="1">
      <c r="B617" s="247" t="e">
        <f>+CONCATENATE(#REF!,C617,D617,E617,F617,G617,H617,I617)</f>
        <v>#REF!</v>
      </c>
      <c r="C617" s="302">
        <v>4</v>
      </c>
      <c r="D617" s="302">
        <v>8</v>
      </c>
      <c r="E617" s="302">
        <v>5000</v>
      </c>
      <c r="F617" s="302">
        <v>5100</v>
      </c>
      <c r="G617" s="302">
        <v>515</v>
      </c>
      <c r="H617" s="355"/>
      <c r="I617" s="355"/>
      <c r="J617" s="280" t="s">
        <v>132</v>
      </c>
      <c r="K617" s="281">
        <f>+MEX!N655</f>
        <v>0</v>
      </c>
      <c r="L617" s="281">
        <f>+MEX!O655</f>
        <v>0</v>
      </c>
      <c r="M617" s="281">
        <f>+MEX!P655</f>
        <v>0</v>
      </c>
      <c r="N617" s="282"/>
      <c r="O617" s="283"/>
      <c r="P617" s="283"/>
      <c r="Q617" s="281">
        <f>+MEX!AD655</f>
        <v>0</v>
      </c>
      <c r="R617" s="281">
        <f>+MEX!AG655</f>
        <v>0</v>
      </c>
      <c r="S617" s="281">
        <f>+MEX!AJ655</f>
        <v>0</v>
      </c>
      <c r="T617" s="281">
        <f>+MEX!AM655</f>
        <v>0</v>
      </c>
      <c r="U617" s="281">
        <f>+MEX!AP655</f>
        <v>0</v>
      </c>
      <c r="V617" s="281">
        <f>+MEX!AS655</f>
        <v>0</v>
      </c>
      <c r="W617" s="281"/>
      <c r="X617" s="281"/>
      <c r="Y617" s="281"/>
      <c r="Z617" s="281"/>
      <c r="AA617" s="281"/>
      <c r="AB617" s="281"/>
      <c r="AC617" s="281"/>
      <c r="AD617" s="281"/>
    </row>
    <row r="618" spans="2:30" ht="46.5" hidden="1">
      <c r="B618" s="247" t="e">
        <f>+CONCATENATE(#REF!,C618,D618,E618,F618,G618,H618,I618)</f>
        <v>#REF!</v>
      </c>
      <c r="C618" s="305">
        <v>4</v>
      </c>
      <c r="D618" s="305">
        <v>8</v>
      </c>
      <c r="E618" s="305">
        <v>5000</v>
      </c>
      <c r="F618" s="305">
        <v>5100</v>
      </c>
      <c r="G618" s="305">
        <v>515</v>
      </c>
      <c r="H618" s="306">
        <v>1</v>
      </c>
      <c r="I618" s="306"/>
      <c r="J618" s="286" t="s">
        <v>179</v>
      </c>
      <c r="K618" s="287">
        <f>+MEX!N656</f>
        <v>0</v>
      </c>
      <c r="L618" s="287">
        <f>+MEX!O656</f>
        <v>0</v>
      </c>
      <c r="M618" s="287">
        <f>+MEX!P656</f>
        <v>0</v>
      </c>
      <c r="N618" s="308" t="str">
        <f>+MEX!Q656</f>
        <v>Equipo/ Pieza</v>
      </c>
      <c r="O618" s="289">
        <f>+MEX!R656</f>
        <v>0</v>
      </c>
      <c r="P618" s="289">
        <f>+MEX!S656</f>
        <v>0</v>
      </c>
      <c r="Q618" s="287">
        <f>+MEX!AD656</f>
        <v>0</v>
      </c>
      <c r="R618" s="287">
        <f>+MEX!AG656</f>
        <v>0</v>
      </c>
      <c r="S618" s="287">
        <f>+MEX!AJ656</f>
        <v>0</v>
      </c>
      <c r="T618" s="287">
        <f>+MEX!AM656</f>
        <v>0</v>
      </c>
      <c r="U618" s="287">
        <f>+MEX!AP656</f>
        <v>0</v>
      </c>
      <c r="V618" s="287">
        <f>+MEX!AS656</f>
        <v>0</v>
      </c>
      <c r="W618" s="287">
        <f>+MEX!AT656</f>
        <v>0</v>
      </c>
      <c r="X618" s="287">
        <f>+MEX!AU656</f>
        <v>0</v>
      </c>
      <c r="Y618" s="287">
        <f>+MEX!AV656</f>
        <v>0</v>
      </c>
      <c r="Z618" s="287">
        <f>+MEX!AW656</f>
        <v>0</v>
      </c>
      <c r="AA618" s="287">
        <f>+MEX!AX656</f>
        <v>0</v>
      </c>
      <c r="AB618" s="287">
        <f>+MEX!AY656</f>
        <v>0</v>
      </c>
      <c r="AC618" s="287">
        <f>+MEX!AZ656</f>
        <v>0</v>
      </c>
      <c r="AD618" s="287">
        <f>+MEX!BA656</f>
        <v>0</v>
      </c>
    </row>
    <row r="619" spans="2:30" ht="46.5" hidden="1">
      <c r="B619" s="247" t="e">
        <f>+CONCATENATE(#REF!,C619,D619,E619,F619,G619,H619,I619)</f>
        <v>#REF!</v>
      </c>
      <c r="C619" s="305">
        <v>4</v>
      </c>
      <c r="D619" s="305">
        <v>8</v>
      </c>
      <c r="E619" s="305">
        <v>5000</v>
      </c>
      <c r="F619" s="305">
        <v>5100</v>
      </c>
      <c r="G619" s="305">
        <v>515</v>
      </c>
      <c r="H619" s="306">
        <v>2</v>
      </c>
      <c r="I619" s="306"/>
      <c r="J619" s="286" t="s">
        <v>527</v>
      </c>
      <c r="K619" s="287">
        <f>+MEX!N657</f>
        <v>0</v>
      </c>
      <c r="L619" s="287">
        <f>+MEX!O657</f>
        <v>0</v>
      </c>
      <c r="M619" s="287">
        <f>+MEX!P657</f>
        <v>0</v>
      </c>
      <c r="N619" s="308" t="str">
        <f>+MEX!Q657</f>
        <v>Equipo/ Pieza</v>
      </c>
      <c r="O619" s="289">
        <f>+MEX!R657</f>
        <v>0</v>
      </c>
      <c r="P619" s="289">
        <f>+MEX!S657</f>
        <v>0</v>
      </c>
      <c r="Q619" s="287">
        <f>+MEX!AD657</f>
        <v>0</v>
      </c>
      <c r="R619" s="287">
        <f>+MEX!AG657</f>
        <v>0</v>
      </c>
      <c r="S619" s="287">
        <f>+MEX!AJ657</f>
        <v>0</v>
      </c>
      <c r="T619" s="287">
        <f>+MEX!AM657</f>
        <v>0</v>
      </c>
      <c r="U619" s="287">
        <f>+MEX!AP657</f>
        <v>0</v>
      </c>
      <c r="V619" s="287">
        <f>+MEX!AS657</f>
        <v>0</v>
      </c>
      <c r="W619" s="287">
        <f>+MEX!AT657</f>
        <v>0</v>
      </c>
      <c r="X619" s="287">
        <f>+MEX!AU657</f>
        <v>0</v>
      </c>
      <c r="Y619" s="287">
        <f>+MEX!AV657</f>
        <v>0</v>
      </c>
      <c r="Z619" s="287">
        <f>+MEX!AW657</f>
        <v>0</v>
      </c>
      <c r="AA619" s="287">
        <f>+MEX!AX657</f>
        <v>0</v>
      </c>
      <c r="AB619" s="287">
        <f>+MEX!AY657</f>
        <v>0</v>
      </c>
      <c r="AC619" s="287">
        <f>+MEX!AZ657</f>
        <v>0</v>
      </c>
      <c r="AD619" s="287">
        <f>+MEX!BA657</f>
        <v>0</v>
      </c>
    </row>
    <row r="620" spans="2:30" ht="46.5" hidden="1">
      <c r="B620" s="247" t="e">
        <f>+CONCATENATE(#REF!,C620,D620,E620,F620,G620,H620,I620)</f>
        <v>#REF!</v>
      </c>
      <c r="C620" s="305">
        <v>4</v>
      </c>
      <c r="D620" s="305">
        <v>8</v>
      </c>
      <c r="E620" s="305">
        <v>5000</v>
      </c>
      <c r="F620" s="305">
        <v>5100</v>
      </c>
      <c r="G620" s="305">
        <v>515</v>
      </c>
      <c r="H620" s="306">
        <v>3</v>
      </c>
      <c r="I620" s="306"/>
      <c r="J620" s="286" t="s">
        <v>528</v>
      </c>
      <c r="K620" s="287">
        <f>+MEX!N658</f>
        <v>0</v>
      </c>
      <c r="L620" s="287">
        <f>+MEX!O658</f>
        <v>0</v>
      </c>
      <c r="M620" s="287">
        <f>+MEX!P658</f>
        <v>0</v>
      </c>
      <c r="N620" s="308" t="str">
        <f>+MEX!Q658</f>
        <v>Equipo/ Pieza</v>
      </c>
      <c r="O620" s="289">
        <f>+MEX!R658</f>
        <v>0</v>
      </c>
      <c r="P620" s="289">
        <f>+MEX!S658</f>
        <v>0</v>
      </c>
      <c r="Q620" s="287">
        <f>+MEX!AD658</f>
        <v>0</v>
      </c>
      <c r="R620" s="287">
        <f>+MEX!AG658</f>
        <v>0</v>
      </c>
      <c r="S620" s="287">
        <f>+MEX!AJ658</f>
        <v>0</v>
      </c>
      <c r="T620" s="287">
        <f>+MEX!AM658</f>
        <v>0</v>
      </c>
      <c r="U620" s="287">
        <f>+MEX!AP658</f>
        <v>0</v>
      </c>
      <c r="V620" s="287">
        <f>+MEX!AS658</f>
        <v>0</v>
      </c>
      <c r="W620" s="287">
        <f>+MEX!AT658</f>
        <v>0</v>
      </c>
      <c r="X620" s="287">
        <f>+MEX!AU658</f>
        <v>0</v>
      </c>
      <c r="Y620" s="287">
        <f>+MEX!AV658</f>
        <v>0</v>
      </c>
      <c r="Z620" s="287">
        <f>+MEX!AW658</f>
        <v>0</v>
      </c>
      <c r="AA620" s="287">
        <f>+MEX!AX658</f>
        <v>0</v>
      </c>
      <c r="AB620" s="287">
        <f>+MEX!AY658</f>
        <v>0</v>
      </c>
      <c r="AC620" s="287">
        <f>+MEX!AZ658</f>
        <v>0</v>
      </c>
      <c r="AD620" s="287">
        <f>+MEX!BA658</f>
        <v>0</v>
      </c>
    </row>
    <row r="621" spans="2:30" ht="46.5" hidden="1">
      <c r="B621" s="247" t="e">
        <f>+CONCATENATE(#REF!,C621,D621,E621,F621,G621,H621,I621)</f>
        <v>#REF!</v>
      </c>
      <c r="C621" s="305">
        <v>4</v>
      </c>
      <c r="D621" s="305">
        <v>8</v>
      </c>
      <c r="E621" s="305">
        <v>5000</v>
      </c>
      <c r="F621" s="305">
        <v>5100</v>
      </c>
      <c r="G621" s="305">
        <v>515</v>
      </c>
      <c r="H621" s="306">
        <v>4</v>
      </c>
      <c r="I621" s="306"/>
      <c r="J621" s="286" t="s">
        <v>192</v>
      </c>
      <c r="K621" s="287">
        <f>+MEX!N659</f>
        <v>0</v>
      </c>
      <c r="L621" s="287">
        <f>+MEX!O659</f>
        <v>0</v>
      </c>
      <c r="M621" s="287">
        <f>+MEX!P659</f>
        <v>0</v>
      </c>
      <c r="N621" s="308" t="str">
        <f>+MEX!Q659</f>
        <v>Equipo/ Pieza</v>
      </c>
      <c r="O621" s="289">
        <f>+MEX!R659</f>
        <v>0</v>
      </c>
      <c r="P621" s="289">
        <f>+MEX!S659</f>
        <v>0</v>
      </c>
      <c r="Q621" s="287">
        <f>+MEX!AD659</f>
        <v>0</v>
      </c>
      <c r="R621" s="287">
        <f>+MEX!AG659</f>
        <v>0</v>
      </c>
      <c r="S621" s="287">
        <f>+MEX!AJ659</f>
        <v>0</v>
      </c>
      <c r="T621" s="287">
        <f>+MEX!AM659</f>
        <v>0</v>
      </c>
      <c r="U621" s="287">
        <f>+MEX!AP659</f>
        <v>0</v>
      </c>
      <c r="V621" s="287">
        <f>+MEX!AS659</f>
        <v>0</v>
      </c>
      <c r="W621" s="287">
        <f>+MEX!AT659</f>
        <v>0</v>
      </c>
      <c r="X621" s="287">
        <f>+MEX!AU659</f>
        <v>0</v>
      </c>
      <c r="Y621" s="287">
        <f>+MEX!AV659</f>
        <v>0</v>
      </c>
      <c r="Z621" s="287">
        <f>+MEX!AW659</f>
        <v>0</v>
      </c>
      <c r="AA621" s="287">
        <f>+MEX!AX659</f>
        <v>0</v>
      </c>
      <c r="AB621" s="287">
        <f>+MEX!AY659</f>
        <v>0</v>
      </c>
      <c r="AC621" s="287">
        <f>+MEX!AZ659</f>
        <v>0</v>
      </c>
      <c r="AD621" s="287">
        <f>+MEX!BA659</f>
        <v>0</v>
      </c>
    </row>
    <row r="622" spans="2:30" ht="168" hidden="1">
      <c r="B622" s="247" t="e">
        <f>+CONCATENATE(#REF!,C622,D622,E622,F622,G622,H622,I622)</f>
        <v>#REF!</v>
      </c>
      <c r="C622" s="358"/>
      <c r="D622" s="358"/>
      <c r="E622" s="358"/>
      <c r="F622" s="359"/>
      <c r="G622" s="359"/>
      <c r="H622" s="360" t="s">
        <v>46</v>
      </c>
      <c r="I622" s="360"/>
      <c r="J622" s="361" t="s">
        <v>529</v>
      </c>
      <c r="K622" s="362">
        <f>+MEX!N660</f>
        <v>0</v>
      </c>
      <c r="L622" s="362">
        <f>+MEX!O660</f>
        <v>0</v>
      </c>
      <c r="M622" s="362">
        <f>+MEX!P660</f>
        <v>0</v>
      </c>
      <c r="N622" s="363"/>
      <c r="O622" s="364"/>
      <c r="P622" s="364"/>
      <c r="Q622" s="362">
        <f>+MEX!AD660</f>
        <v>0</v>
      </c>
      <c r="R622" s="362">
        <f>+MEX!AG660</f>
        <v>0</v>
      </c>
      <c r="S622" s="362">
        <f>+MEX!AJ660</f>
        <v>0</v>
      </c>
      <c r="T622" s="362">
        <f>+MEX!AM660</f>
        <v>0</v>
      </c>
      <c r="U622" s="362">
        <f>+MEX!AP660</f>
        <v>0</v>
      </c>
      <c r="V622" s="362">
        <f>+MEX!AS660</f>
        <v>0</v>
      </c>
      <c r="W622" s="362"/>
      <c r="X622" s="362"/>
      <c r="Y622" s="362"/>
      <c r="Z622" s="362"/>
      <c r="AA622" s="362"/>
      <c r="AB622" s="362"/>
      <c r="AC622" s="362"/>
      <c r="AD622" s="362"/>
    </row>
    <row r="623" spans="2:30" ht="48" hidden="1">
      <c r="B623" s="247" t="e">
        <f>+CONCATENATE(#REF!,C623,D623,E623,F623,G623,H623,I623)</f>
        <v>#REF!</v>
      </c>
      <c r="C623" s="254">
        <v>5</v>
      </c>
      <c r="D623" s="254"/>
      <c r="E623" s="254"/>
      <c r="F623" s="254"/>
      <c r="G623" s="254"/>
      <c r="H623" s="255" t="s">
        <v>46</v>
      </c>
      <c r="I623" s="255"/>
      <c r="J623" s="365" t="s">
        <v>530</v>
      </c>
      <c r="K623" s="257">
        <f>+MEX!N661</f>
        <v>0</v>
      </c>
      <c r="L623" s="257">
        <f>+MEX!O661</f>
        <v>0</v>
      </c>
      <c r="M623" s="257">
        <f>+MEX!P661</f>
        <v>0</v>
      </c>
      <c r="N623" s="258"/>
      <c r="O623" s="254"/>
      <c r="P623" s="254"/>
      <c r="Q623" s="257">
        <f>+MEX!AD661</f>
        <v>0</v>
      </c>
      <c r="R623" s="257">
        <f>+MEX!AG661</f>
        <v>0</v>
      </c>
      <c r="S623" s="257">
        <f>+MEX!AJ661</f>
        <v>0</v>
      </c>
      <c r="T623" s="257">
        <f>+MEX!AM661</f>
        <v>0</v>
      </c>
      <c r="U623" s="257">
        <f>+MEX!AP661</f>
        <v>0</v>
      </c>
      <c r="V623" s="257">
        <f>+MEX!AS661</f>
        <v>0</v>
      </c>
      <c r="W623" s="257"/>
      <c r="X623" s="257"/>
      <c r="Y623" s="257"/>
      <c r="Z623" s="257"/>
      <c r="AA623" s="257"/>
      <c r="AB623" s="257"/>
      <c r="AC623" s="257"/>
      <c r="AD623" s="257"/>
    </row>
    <row r="624" spans="2:30" ht="72" hidden="1">
      <c r="B624" s="247" t="e">
        <f>+CONCATENATE(#REF!,C624,D624,E624,F624,G624,H624,I624)</f>
        <v>#REF!</v>
      </c>
      <c r="C624" s="259">
        <v>5</v>
      </c>
      <c r="D624" s="259">
        <v>9</v>
      </c>
      <c r="E624" s="259"/>
      <c r="F624" s="260"/>
      <c r="G624" s="260"/>
      <c r="H624" s="261" t="s">
        <v>46</v>
      </c>
      <c r="I624" s="261"/>
      <c r="J624" s="351" t="s">
        <v>531</v>
      </c>
      <c r="K624" s="366">
        <f>+MEX!N662</f>
        <v>0</v>
      </c>
      <c r="L624" s="366">
        <f>+MEX!O662</f>
        <v>0</v>
      </c>
      <c r="M624" s="366">
        <f>+MEX!P662</f>
        <v>0</v>
      </c>
      <c r="N624" s="297"/>
      <c r="O624" s="259"/>
      <c r="P624" s="259"/>
      <c r="Q624" s="366">
        <f>+MEX!AD662</f>
        <v>0</v>
      </c>
      <c r="R624" s="366">
        <f>+MEX!AG662</f>
        <v>0</v>
      </c>
      <c r="S624" s="366">
        <f>+MEX!AJ662</f>
        <v>0</v>
      </c>
      <c r="T624" s="366">
        <f>+MEX!AM662</f>
        <v>0</v>
      </c>
      <c r="U624" s="366">
        <f>+MEX!AP662</f>
        <v>0</v>
      </c>
      <c r="V624" s="366">
        <f>+MEX!AS662</f>
        <v>0</v>
      </c>
      <c r="W624" s="366"/>
      <c r="X624" s="366"/>
      <c r="Y624" s="366"/>
      <c r="Z624" s="366"/>
      <c r="AA624" s="366"/>
      <c r="AB624" s="366"/>
      <c r="AC624" s="366"/>
      <c r="AD624" s="366"/>
    </row>
    <row r="625" spans="2:30" ht="24.75" hidden="1">
      <c r="B625" s="247" t="e">
        <f>+CONCATENATE(#REF!,C625,D625,E625,F625,G625,H625,I625)</f>
        <v>#REF!</v>
      </c>
      <c r="C625" s="266">
        <v>5</v>
      </c>
      <c r="D625" s="266">
        <v>9</v>
      </c>
      <c r="E625" s="266">
        <v>3000</v>
      </c>
      <c r="F625" s="266"/>
      <c r="G625" s="266"/>
      <c r="H625" s="267" t="s">
        <v>46</v>
      </c>
      <c r="I625" s="267"/>
      <c r="J625" s="268" t="s">
        <v>72</v>
      </c>
      <c r="K625" s="269">
        <f>+MEX!N663</f>
        <v>0</v>
      </c>
      <c r="L625" s="269">
        <f>+MEX!O663</f>
        <v>0</v>
      </c>
      <c r="M625" s="269">
        <f>+MEX!P663</f>
        <v>0</v>
      </c>
      <c r="N625" s="270"/>
      <c r="O625" s="271"/>
      <c r="P625" s="271"/>
      <c r="Q625" s="269">
        <f>+MEX!AD663</f>
        <v>0</v>
      </c>
      <c r="R625" s="269">
        <f>+MEX!AG663</f>
        <v>0</v>
      </c>
      <c r="S625" s="269">
        <f>+MEX!AJ663</f>
        <v>0</v>
      </c>
      <c r="T625" s="269">
        <f>+MEX!AM663</f>
        <v>0</v>
      </c>
      <c r="U625" s="269">
        <f>+MEX!AP663</f>
        <v>0</v>
      </c>
      <c r="V625" s="269">
        <f>+MEX!AS663</f>
        <v>0</v>
      </c>
      <c r="W625" s="269"/>
      <c r="X625" s="269"/>
      <c r="Y625" s="269"/>
      <c r="Z625" s="269"/>
      <c r="AA625" s="269"/>
      <c r="AB625" s="269"/>
      <c r="AC625" s="269"/>
      <c r="AD625" s="269"/>
    </row>
    <row r="626" spans="2:30" ht="48" hidden="1">
      <c r="B626" s="247" t="e">
        <f>+CONCATENATE(#REF!,C626,D626,E626,F626,G626,H626,I626)</f>
        <v>#REF!</v>
      </c>
      <c r="C626" s="272">
        <v>5</v>
      </c>
      <c r="D626" s="272">
        <v>9</v>
      </c>
      <c r="E626" s="272">
        <v>3000</v>
      </c>
      <c r="F626" s="272">
        <v>3300</v>
      </c>
      <c r="G626" s="272"/>
      <c r="H626" s="273" t="s">
        <v>46</v>
      </c>
      <c r="I626" s="273"/>
      <c r="J626" s="321" t="s">
        <v>73</v>
      </c>
      <c r="K626" s="322">
        <f>+MEX!N664</f>
        <v>0</v>
      </c>
      <c r="L626" s="322">
        <f>+MEX!O664</f>
        <v>0</v>
      </c>
      <c r="M626" s="322">
        <f>+MEX!P664</f>
        <v>0</v>
      </c>
      <c r="N626" s="323"/>
      <c r="O626" s="324"/>
      <c r="P626" s="324"/>
      <c r="Q626" s="322">
        <f>+MEX!AD664</f>
        <v>0</v>
      </c>
      <c r="R626" s="322">
        <f>+MEX!AG664</f>
        <v>0</v>
      </c>
      <c r="S626" s="322">
        <f>+MEX!AJ664</f>
        <v>0</v>
      </c>
      <c r="T626" s="322">
        <f>+MEX!AM664</f>
        <v>0</v>
      </c>
      <c r="U626" s="322">
        <f>+MEX!AP664</f>
        <v>0</v>
      </c>
      <c r="V626" s="322">
        <f>+MEX!AS664</f>
        <v>0</v>
      </c>
      <c r="W626" s="322"/>
      <c r="X626" s="322"/>
      <c r="Y626" s="322"/>
      <c r="Z626" s="322"/>
      <c r="AA626" s="322"/>
      <c r="AB626" s="322"/>
      <c r="AC626" s="322"/>
      <c r="AD626" s="322"/>
    </row>
    <row r="627" spans="2:30" ht="24.75" hidden="1">
      <c r="B627" s="247" t="e">
        <f>+CONCATENATE(#REF!,C627,D627,E627,F627,G627,H627,I627)</f>
        <v>#REF!</v>
      </c>
      <c r="C627" s="278">
        <v>5</v>
      </c>
      <c r="D627" s="278">
        <v>9</v>
      </c>
      <c r="E627" s="278">
        <v>3000</v>
      </c>
      <c r="F627" s="278">
        <v>3300</v>
      </c>
      <c r="G627" s="278">
        <v>335</v>
      </c>
      <c r="H627" s="279"/>
      <c r="I627" s="279"/>
      <c r="J627" s="367" t="s">
        <v>532</v>
      </c>
      <c r="K627" s="368">
        <f>+MEX!N665</f>
        <v>0</v>
      </c>
      <c r="L627" s="368">
        <f>+MEX!O665</f>
        <v>0</v>
      </c>
      <c r="M627" s="368">
        <f>+MEX!P665</f>
        <v>0</v>
      </c>
      <c r="N627" s="369"/>
      <c r="O627" s="370"/>
      <c r="P627" s="370"/>
      <c r="Q627" s="368">
        <f>+MEX!AD665</f>
        <v>0</v>
      </c>
      <c r="R627" s="368">
        <f>+MEX!AG665</f>
        <v>0</v>
      </c>
      <c r="S627" s="368">
        <f>+MEX!AJ665</f>
        <v>0</v>
      </c>
      <c r="T627" s="368">
        <f>+MEX!AM665</f>
        <v>0</v>
      </c>
      <c r="U627" s="368">
        <f>+MEX!AP665</f>
        <v>0</v>
      </c>
      <c r="V627" s="368">
        <f>+MEX!AS665</f>
        <v>0</v>
      </c>
      <c r="W627" s="368"/>
      <c r="X627" s="368"/>
      <c r="Y627" s="368"/>
      <c r="Z627" s="368"/>
      <c r="AA627" s="368"/>
      <c r="AB627" s="368"/>
      <c r="AC627" s="368"/>
      <c r="AD627" s="368"/>
    </row>
    <row r="628" spans="2:30" ht="24.75" hidden="1">
      <c r="B628" s="247" t="e">
        <f>+CONCATENATE(#REF!,C628,D628,E628,F628,G628,H628,I628)</f>
        <v>#REF!</v>
      </c>
      <c r="C628" s="284">
        <v>5</v>
      </c>
      <c r="D628" s="284">
        <v>9</v>
      </c>
      <c r="E628" s="284">
        <v>3000</v>
      </c>
      <c r="F628" s="284">
        <v>3300</v>
      </c>
      <c r="G628" s="284">
        <v>335</v>
      </c>
      <c r="H628" s="285">
        <v>1</v>
      </c>
      <c r="I628" s="285"/>
      <c r="J628" s="286" t="s">
        <v>533</v>
      </c>
      <c r="K628" s="287">
        <f>+MEX!N666</f>
        <v>0</v>
      </c>
      <c r="L628" s="287">
        <f>+MEX!O666</f>
        <v>0</v>
      </c>
      <c r="M628" s="287">
        <f>+MEX!P666</f>
        <v>0</v>
      </c>
      <c r="N628" s="288" t="str">
        <f>+MEX!Q666</f>
        <v xml:space="preserve">Proyecto </v>
      </c>
      <c r="O628" s="289">
        <f>+MEX!R666</f>
        <v>0</v>
      </c>
      <c r="P628" s="289">
        <f>+MEX!S666</f>
        <v>0</v>
      </c>
      <c r="Q628" s="287">
        <f>+MEX!AD666</f>
        <v>0</v>
      </c>
      <c r="R628" s="287">
        <f>+MEX!AG666</f>
        <v>0</v>
      </c>
      <c r="S628" s="287">
        <f>+MEX!AJ666</f>
        <v>0</v>
      </c>
      <c r="T628" s="287">
        <f>+MEX!AM666</f>
        <v>0</v>
      </c>
      <c r="U628" s="287">
        <f>+MEX!AP666</f>
        <v>0</v>
      </c>
      <c r="V628" s="287">
        <f>+MEX!AS666</f>
        <v>0</v>
      </c>
      <c r="W628" s="287">
        <f>+MEX!AT666</f>
        <v>0</v>
      </c>
      <c r="X628" s="287">
        <f>+MEX!AU666</f>
        <v>0</v>
      </c>
      <c r="Y628" s="287">
        <f>+MEX!AV666</f>
        <v>0</v>
      </c>
      <c r="Z628" s="287">
        <f>+MEX!AW666</f>
        <v>0</v>
      </c>
      <c r="AA628" s="287">
        <f>+MEX!AX666</f>
        <v>0</v>
      </c>
      <c r="AB628" s="287">
        <f>+MEX!AY666</f>
        <v>0</v>
      </c>
      <c r="AC628" s="287">
        <f>+MEX!AZ666</f>
        <v>0</v>
      </c>
      <c r="AD628" s="287">
        <f>+MEX!BA666</f>
        <v>0</v>
      </c>
    </row>
    <row r="629" spans="2:30" ht="24.75" hidden="1">
      <c r="B629" s="247" t="e">
        <f>+CONCATENATE(#REF!,C629,D629,E629,F629,G629,H629,I629)</f>
        <v>#REF!</v>
      </c>
      <c r="C629" s="284">
        <v>5</v>
      </c>
      <c r="D629" s="284">
        <v>9</v>
      </c>
      <c r="E629" s="284">
        <v>3000</v>
      </c>
      <c r="F629" s="284">
        <v>3300</v>
      </c>
      <c r="G629" s="284">
        <v>335</v>
      </c>
      <c r="H629" s="285">
        <v>2</v>
      </c>
      <c r="I629" s="285"/>
      <c r="J629" s="286" t="s">
        <v>535</v>
      </c>
      <c r="K629" s="287">
        <f>+MEX!N667</f>
        <v>0</v>
      </c>
      <c r="L629" s="287">
        <f>+MEX!O667</f>
        <v>0</v>
      </c>
      <c r="M629" s="287">
        <f>+MEX!P667</f>
        <v>0</v>
      </c>
      <c r="N629" s="288" t="str">
        <f>+MEX!Q667</f>
        <v xml:space="preserve">Proyecto </v>
      </c>
      <c r="O629" s="289">
        <f>+MEX!R667</f>
        <v>0</v>
      </c>
      <c r="P629" s="289">
        <f>+MEX!S667</f>
        <v>0</v>
      </c>
      <c r="Q629" s="287">
        <f>+MEX!AD667</f>
        <v>0</v>
      </c>
      <c r="R629" s="287">
        <f>+MEX!AG667</f>
        <v>0</v>
      </c>
      <c r="S629" s="287">
        <f>+MEX!AJ667</f>
        <v>0</v>
      </c>
      <c r="T629" s="287">
        <f>+MEX!AM667</f>
        <v>0</v>
      </c>
      <c r="U629" s="287">
        <f>+MEX!AP667</f>
        <v>0</v>
      </c>
      <c r="V629" s="287">
        <f>+MEX!AS667</f>
        <v>0</v>
      </c>
      <c r="W629" s="287">
        <f>+MEX!AT667</f>
        <v>0</v>
      </c>
      <c r="X629" s="287">
        <f>+MEX!AU667</f>
        <v>0</v>
      </c>
      <c r="Y629" s="287">
        <f>+MEX!AV667</f>
        <v>0</v>
      </c>
      <c r="Z629" s="287">
        <f>+MEX!AW667</f>
        <v>0</v>
      </c>
      <c r="AA629" s="287">
        <f>+MEX!AX667</f>
        <v>0</v>
      </c>
      <c r="AB629" s="287">
        <f>+MEX!AY667</f>
        <v>0</v>
      </c>
      <c r="AC629" s="287">
        <f>+MEX!AZ667</f>
        <v>0</v>
      </c>
      <c r="AD629" s="287">
        <f>+MEX!BA667</f>
        <v>0</v>
      </c>
    </row>
    <row r="630" spans="2:30" ht="24.75" hidden="1">
      <c r="B630" s="247" t="e">
        <f>+CONCATENATE(#REF!,C630,D630,E630,F630,G630,H630,I630)</f>
        <v>#REF!</v>
      </c>
      <c r="C630" s="284">
        <v>5</v>
      </c>
      <c r="D630" s="284">
        <v>9</v>
      </c>
      <c r="E630" s="284">
        <v>3000</v>
      </c>
      <c r="F630" s="284">
        <v>3300</v>
      </c>
      <c r="G630" s="284">
        <v>335</v>
      </c>
      <c r="H630" s="285">
        <v>3</v>
      </c>
      <c r="I630" s="285"/>
      <c r="J630" s="286" t="s">
        <v>536</v>
      </c>
      <c r="K630" s="287">
        <f>+MEX!N668</f>
        <v>0</v>
      </c>
      <c r="L630" s="287">
        <f>+MEX!O668</f>
        <v>0</v>
      </c>
      <c r="M630" s="287">
        <f>+MEX!P668</f>
        <v>0</v>
      </c>
      <c r="N630" s="288" t="str">
        <f>+MEX!Q668</f>
        <v xml:space="preserve">Proyecto </v>
      </c>
      <c r="O630" s="289">
        <f>+MEX!R668</f>
        <v>0</v>
      </c>
      <c r="P630" s="289">
        <f>+MEX!S668</f>
        <v>0</v>
      </c>
      <c r="Q630" s="287">
        <f>+MEX!AD668</f>
        <v>0</v>
      </c>
      <c r="R630" s="287">
        <f>+MEX!AG668</f>
        <v>0</v>
      </c>
      <c r="S630" s="287">
        <f>+MEX!AJ668</f>
        <v>0</v>
      </c>
      <c r="T630" s="287">
        <f>+MEX!AM668</f>
        <v>0</v>
      </c>
      <c r="U630" s="287">
        <f>+MEX!AP668</f>
        <v>0</v>
      </c>
      <c r="V630" s="287">
        <f>+MEX!AS668</f>
        <v>0</v>
      </c>
      <c r="W630" s="287">
        <f>+MEX!AT668</f>
        <v>0</v>
      </c>
      <c r="X630" s="287">
        <f>+MEX!AU668</f>
        <v>0</v>
      </c>
      <c r="Y630" s="287">
        <f>+MEX!AV668</f>
        <v>0</v>
      </c>
      <c r="Z630" s="287">
        <f>+MEX!AW668</f>
        <v>0</v>
      </c>
      <c r="AA630" s="287">
        <f>+MEX!AX668</f>
        <v>0</v>
      </c>
      <c r="AB630" s="287">
        <f>+MEX!AY668</f>
        <v>0</v>
      </c>
      <c r="AC630" s="287">
        <f>+MEX!AZ668</f>
        <v>0</v>
      </c>
      <c r="AD630" s="287">
        <f>+MEX!BA668</f>
        <v>0</v>
      </c>
    </row>
    <row r="631" spans="2:30" ht="24.75" hidden="1">
      <c r="B631" s="247" t="e">
        <f>+CONCATENATE(#REF!,C631,D631,E631,F631,G631,H631,I631)</f>
        <v>#REF!</v>
      </c>
      <c r="C631" s="278">
        <v>5</v>
      </c>
      <c r="D631" s="278">
        <v>9</v>
      </c>
      <c r="E631" s="278">
        <v>3000</v>
      </c>
      <c r="F631" s="278">
        <v>3300</v>
      </c>
      <c r="G631" s="278">
        <v>339</v>
      </c>
      <c r="H631" s="279"/>
      <c r="I631" s="279"/>
      <c r="J631" s="280" t="s">
        <v>74</v>
      </c>
      <c r="K631" s="368">
        <f>+MEX!N669</f>
        <v>0</v>
      </c>
      <c r="L631" s="368">
        <f>+MEX!O669</f>
        <v>0</v>
      </c>
      <c r="M631" s="368">
        <f>+MEX!P669</f>
        <v>0</v>
      </c>
      <c r="N631" s="369"/>
      <c r="O631" s="370"/>
      <c r="P631" s="370"/>
      <c r="Q631" s="368">
        <f>+MEX!AD669</f>
        <v>0</v>
      </c>
      <c r="R631" s="368">
        <f>+MEX!AG669</f>
        <v>0</v>
      </c>
      <c r="S631" s="368">
        <f>+MEX!AJ669</f>
        <v>0</v>
      </c>
      <c r="T631" s="368">
        <f>+MEX!AM669</f>
        <v>0</v>
      </c>
      <c r="U631" s="368">
        <f>+MEX!AP669</f>
        <v>0</v>
      </c>
      <c r="V631" s="368">
        <f>+MEX!AS669</f>
        <v>0</v>
      </c>
      <c r="W631" s="368"/>
      <c r="X631" s="368"/>
      <c r="Y631" s="368"/>
      <c r="Z631" s="368"/>
      <c r="AA631" s="368"/>
      <c r="AB631" s="368"/>
      <c r="AC631" s="368"/>
      <c r="AD631" s="368"/>
    </row>
    <row r="632" spans="2:30" ht="24.75" hidden="1">
      <c r="B632" s="247" t="e">
        <f>+CONCATENATE(#REF!,C632,D632,E632,F632,G632,H632,I632)</f>
        <v>#REF!</v>
      </c>
      <c r="C632" s="284">
        <v>5</v>
      </c>
      <c r="D632" s="284">
        <v>9</v>
      </c>
      <c r="E632" s="284">
        <v>3000</v>
      </c>
      <c r="F632" s="284">
        <v>3300</v>
      </c>
      <c r="G632" s="284">
        <v>339</v>
      </c>
      <c r="H632" s="285">
        <v>1</v>
      </c>
      <c r="I632" s="285"/>
      <c r="J632" s="286" t="s">
        <v>537</v>
      </c>
      <c r="K632" s="287">
        <f>+MEX!N670</f>
        <v>0</v>
      </c>
      <c r="L632" s="287">
        <f>+MEX!O670</f>
        <v>0</v>
      </c>
      <c r="M632" s="287">
        <f>+MEX!P670</f>
        <v>0</v>
      </c>
      <c r="N632" s="288" t="str">
        <f>+MEX!Q670</f>
        <v xml:space="preserve">Proyecto </v>
      </c>
      <c r="O632" s="289">
        <f>+MEX!R670</f>
        <v>0</v>
      </c>
      <c r="P632" s="289">
        <f>+MEX!S670</f>
        <v>0</v>
      </c>
      <c r="Q632" s="287">
        <f>+MEX!AD670</f>
        <v>0</v>
      </c>
      <c r="R632" s="287">
        <f>+MEX!AG670</f>
        <v>0</v>
      </c>
      <c r="S632" s="287">
        <f>+MEX!AJ670</f>
        <v>0</v>
      </c>
      <c r="T632" s="287">
        <f>+MEX!AM670</f>
        <v>0</v>
      </c>
      <c r="U632" s="287">
        <f>+MEX!AP670</f>
        <v>0</v>
      </c>
      <c r="V632" s="287">
        <f>+MEX!AS670</f>
        <v>0</v>
      </c>
      <c r="W632" s="287">
        <f>+MEX!AT670</f>
        <v>0</v>
      </c>
      <c r="X632" s="287">
        <f>+MEX!AU670</f>
        <v>0</v>
      </c>
      <c r="Y632" s="287">
        <f>+MEX!AV670</f>
        <v>0</v>
      </c>
      <c r="Z632" s="287">
        <f>+MEX!AW670</f>
        <v>0</v>
      </c>
      <c r="AA632" s="287">
        <f>+MEX!AX670</f>
        <v>0</v>
      </c>
      <c r="AB632" s="287">
        <f>+MEX!AY670</f>
        <v>0</v>
      </c>
      <c r="AC632" s="287">
        <f>+MEX!AZ670</f>
        <v>0</v>
      </c>
      <c r="AD632" s="287">
        <f>+MEX!BA670</f>
        <v>0</v>
      </c>
    </row>
    <row r="633" spans="2:30" ht="24.75" hidden="1">
      <c r="B633" s="247" t="e">
        <f>+CONCATENATE(#REF!,C633,D633,E633,F633,G633,H633,I633)</f>
        <v>#REF!</v>
      </c>
      <c r="C633" s="284">
        <v>5</v>
      </c>
      <c r="D633" s="284">
        <v>9</v>
      </c>
      <c r="E633" s="284">
        <v>3000</v>
      </c>
      <c r="F633" s="284">
        <v>3300</v>
      </c>
      <c r="G633" s="284">
        <v>339</v>
      </c>
      <c r="H633" s="285">
        <v>3</v>
      </c>
      <c r="I633" s="285"/>
      <c r="J633" s="286" t="s">
        <v>538</v>
      </c>
      <c r="K633" s="287">
        <f>+MEX!N671</f>
        <v>0</v>
      </c>
      <c r="L633" s="287">
        <f>+MEX!O671</f>
        <v>0</v>
      </c>
      <c r="M633" s="287">
        <f>+MEX!P671</f>
        <v>0</v>
      </c>
      <c r="N633" s="288" t="str">
        <f>+MEX!Q671</f>
        <v xml:space="preserve">Proyecto </v>
      </c>
      <c r="O633" s="289">
        <f>+MEX!R671</f>
        <v>0</v>
      </c>
      <c r="P633" s="289">
        <f>+MEX!S671</f>
        <v>0</v>
      </c>
      <c r="Q633" s="287">
        <f>+MEX!AD671</f>
        <v>0</v>
      </c>
      <c r="R633" s="287">
        <f>+MEX!AG671</f>
        <v>0</v>
      </c>
      <c r="S633" s="287">
        <f>+MEX!AJ671</f>
        <v>0</v>
      </c>
      <c r="T633" s="287">
        <f>+MEX!AM671</f>
        <v>0</v>
      </c>
      <c r="U633" s="287">
        <f>+MEX!AP671</f>
        <v>0</v>
      </c>
      <c r="V633" s="287">
        <f>+MEX!AS671</f>
        <v>0</v>
      </c>
      <c r="W633" s="287">
        <f>+MEX!AT671</f>
        <v>0</v>
      </c>
      <c r="X633" s="287">
        <f>+MEX!AU671</f>
        <v>0</v>
      </c>
      <c r="Y633" s="287">
        <f>+MEX!AV671</f>
        <v>0</v>
      </c>
      <c r="Z633" s="287">
        <f>+MEX!AW671</f>
        <v>0</v>
      </c>
      <c r="AA633" s="287">
        <f>+MEX!AX671</f>
        <v>0</v>
      </c>
      <c r="AB633" s="287">
        <f>+MEX!AY671</f>
        <v>0</v>
      </c>
      <c r="AC633" s="287">
        <f>+MEX!AZ671</f>
        <v>0</v>
      </c>
      <c r="AD633" s="287">
        <f>+MEX!BA671</f>
        <v>0</v>
      </c>
    </row>
    <row r="634" spans="2:30" ht="24.75" hidden="1">
      <c r="B634" s="247" t="e">
        <f>+CONCATENATE(#REF!,C634,D634,E634,F634,G634,H634,I634)</f>
        <v>#REF!</v>
      </c>
      <c r="C634" s="266">
        <v>5</v>
      </c>
      <c r="D634" s="266">
        <v>9</v>
      </c>
      <c r="E634" s="266">
        <v>5000</v>
      </c>
      <c r="F634" s="266"/>
      <c r="G634" s="266"/>
      <c r="H634" s="267"/>
      <c r="I634" s="267"/>
      <c r="J634" s="268" t="s">
        <v>130</v>
      </c>
      <c r="K634" s="269">
        <f>+MEX!N672</f>
        <v>0</v>
      </c>
      <c r="L634" s="269">
        <f>+MEX!O672</f>
        <v>0</v>
      </c>
      <c r="M634" s="269">
        <f>+MEX!P672</f>
        <v>0</v>
      </c>
      <c r="N634" s="270"/>
      <c r="O634" s="271"/>
      <c r="P634" s="271"/>
      <c r="Q634" s="269">
        <f>+MEX!AD672</f>
        <v>0</v>
      </c>
      <c r="R634" s="269">
        <f>+MEX!AG672</f>
        <v>0</v>
      </c>
      <c r="S634" s="269">
        <f>+MEX!AJ672</f>
        <v>0</v>
      </c>
      <c r="T634" s="269">
        <f>+MEX!AM672</f>
        <v>0</v>
      </c>
      <c r="U634" s="269">
        <f>+MEX!AP672</f>
        <v>0</v>
      </c>
      <c r="V634" s="269">
        <f>+MEX!AS672</f>
        <v>0</v>
      </c>
      <c r="W634" s="269"/>
      <c r="X634" s="269"/>
      <c r="Y634" s="269"/>
      <c r="Z634" s="269"/>
      <c r="AA634" s="269"/>
      <c r="AB634" s="269"/>
      <c r="AC634" s="269"/>
      <c r="AD634" s="269"/>
    </row>
    <row r="635" spans="2:30" ht="24.75" hidden="1">
      <c r="B635" s="247" t="e">
        <f>+CONCATENATE(#REF!,C635,D635,E635,F635,G635,H635,I635)</f>
        <v>#REF!</v>
      </c>
      <c r="C635" s="272">
        <v>5</v>
      </c>
      <c r="D635" s="272">
        <v>9</v>
      </c>
      <c r="E635" s="272">
        <v>5000</v>
      </c>
      <c r="F635" s="272">
        <v>5100</v>
      </c>
      <c r="G635" s="272"/>
      <c r="H635" s="272"/>
      <c r="I635" s="272"/>
      <c r="J635" s="274" t="s">
        <v>131</v>
      </c>
      <c r="K635" s="275">
        <f>+MEX!N673</f>
        <v>0</v>
      </c>
      <c r="L635" s="275">
        <f>+MEX!O673</f>
        <v>0</v>
      </c>
      <c r="M635" s="275">
        <f>+MEX!P673</f>
        <v>0</v>
      </c>
      <c r="N635" s="276"/>
      <c r="O635" s="277"/>
      <c r="P635" s="277"/>
      <c r="Q635" s="275">
        <f>+MEX!AD673</f>
        <v>0</v>
      </c>
      <c r="R635" s="275">
        <f>+MEX!AG673</f>
        <v>0</v>
      </c>
      <c r="S635" s="275">
        <f>+MEX!AJ673</f>
        <v>0</v>
      </c>
      <c r="T635" s="275">
        <f>+MEX!AM673</f>
        <v>0</v>
      </c>
      <c r="U635" s="275">
        <f>+MEX!AP673</f>
        <v>0</v>
      </c>
      <c r="V635" s="275">
        <f>+MEX!AS673</f>
        <v>0</v>
      </c>
      <c r="W635" s="275"/>
      <c r="X635" s="275"/>
      <c r="Y635" s="275"/>
      <c r="Z635" s="275"/>
      <c r="AA635" s="275"/>
      <c r="AB635" s="275"/>
      <c r="AC635" s="275"/>
      <c r="AD635" s="275"/>
    </row>
    <row r="636" spans="2:30" ht="24.75" hidden="1">
      <c r="B636" s="247" t="e">
        <f>+CONCATENATE(#REF!,C636,D636,E636,F636,G636,H636,I636)</f>
        <v>#REF!</v>
      </c>
      <c r="C636" s="278">
        <v>5</v>
      </c>
      <c r="D636" s="278">
        <v>9</v>
      </c>
      <c r="E636" s="278">
        <v>5000</v>
      </c>
      <c r="F636" s="278">
        <v>5100</v>
      </c>
      <c r="G636" s="278">
        <v>511</v>
      </c>
      <c r="H636" s="278"/>
      <c r="I636" s="278"/>
      <c r="J636" s="280" t="s">
        <v>539</v>
      </c>
      <c r="K636" s="281">
        <f>+MEX!N674</f>
        <v>0</v>
      </c>
      <c r="L636" s="281">
        <f>+MEX!O674</f>
        <v>0</v>
      </c>
      <c r="M636" s="281">
        <f>+MEX!P674</f>
        <v>0</v>
      </c>
      <c r="N636" s="282"/>
      <c r="O636" s="283"/>
      <c r="P636" s="283"/>
      <c r="Q636" s="281">
        <f>+MEX!AD674</f>
        <v>0</v>
      </c>
      <c r="R636" s="281">
        <f>+MEX!AG674</f>
        <v>0</v>
      </c>
      <c r="S636" s="281">
        <f>+MEX!AJ674</f>
        <v>0</v>
      </c>
      <c r="T636" s="281">
        <f>+MEX!AM674</f>
        <v>0</v>
      </c>
      <c r="U636" s="281">
        <f>+MEX!AP674</f>
        <v>0</v>
      </c>
      <c r="V636" s="281">
        <f>+MEX!AS674</f>
        <v>0</v>
      </c>
      <c r="W636" s="281"/>
      <c r="X636" s="281"/>
      <c r="Y636" s="281"/>
      <c r="Z636" s="281"/>
      <c r="AA636" s="281"/>
      <c r="AB636" s="281"/>
      <c r="AC636" s="281"/>
      <c r="AD636" s="281"/>
    </row>
    <row r="637" spans="2:30" ht="24.75" hidden="1">
      <c r="B637" s="247" t="e">
        <f>+CONCATENATE(#REF!,C637,D637,E637,F637,G637,H637,I637)</f>
        <v>#REF!</v>
      </c>
      <c r="C637" s="284">
        <v>5</v>
      </c>
      <c r="D637" s="284">
        <v>9</v>
      </c>
      <c r="E637" s="284">
        <v>5000</v>
      </c>
      <c r="F637" s="284">
        <v>5100</v>
      </c>
      <c r="G637" s="284">
        <v>511</v>
      </c>
      <c r="H637" s="285">
        <v>1</v>
      </c>
      <c r="I637" s="285"/>
      <c r="J637" s="286" t="s">
        <v>540</v>
      </c>
      <c r="K637" s="287">
        <f>+MEX!N675</f>
        <v>0</v>
      </c>
      <c r="L637" s="287">
        <f>+MEX!O675</f>
        <v>0</v>
      </c>
      <c r="M637" s="287">
        <f>+MEX!P675</f>
        <v>0</v>
      </c>
      <c r="N637" s="288" t="str">
        <f>+MEX!Q675</f>
        <v xml:space="preserve">Proyecto </v>
      </c>
      <c r="O637" s="289">
        <f>+MEX!R675</f>
        <v>0</v>
      </c>
      <c r="P637" s="289">
        <f>+MEX!S675</f>
        <v>0</v>
      </c>
      <c r="Q637" s="287">
        <f>+MEX!AD675</f>
        <v>0</v>
      </c>
      <c r="R637" s="287">
        <f>+MEX!AG675</f>
        <v>0</v>
      </c>
      <c r="S637" s="287">
        <f>+MEX!AJ675</f>
        <v>0</v>
      </c>
      <c r="T637" s="287">
        <f>+MEX!AM675</f>
        <v>0</v>
      </c>
      <c r="U637" s="287">
        <f>+MEX!AP675</f>
        <v>0</v>
      </c>
      <c r="V637" s="287">
        <f>+MEX!AS675</f>
        <v>0</v>
      </c>
      <c r="W637" s="287">
        <f>+MEX!AT675</f>
        <v>0</v>
      </c>
      <c r="X637" s="287">
        <f>+MEX!AU675</f>
        <v>0</v>
      </c>
      <c r="Y637" s="287">
        <f>+MEX!AV675</f>
        <v>0</v>
      </c>
      <c r="Z637" s="287">
        <f>+MEX!AW675</f>
        <v>0</v>
      </c>
      <c r="AA637" s="287">
        <f>+MEX!AX675</f>
        <v>0</v>
      </c>
      <c r="AB637" s="287">
        <f>+MEX!AY675</f>
        <v>0</v>
      </c>
      <c r="AC637" s="287">
        <f>+MEX!AZ675</f>
        <v>0</v>
      </c>
      <c r="AD637" s="287">
        <f>+MEX!BA675</f>
        <v>0</v>
      </c>
    </row>
    <row r="638" spans="2:30" ht="24.75" hidden="1">
      <c r="B638" s="247" t="e">
        <f>+CONCATENATE(#REF!,C638,D638,E638,F638,G638,H638,I638)</f>
        <v>#REF!</v>
      </c>
      <c r="C638" s="278">
        <v>5</v>
      </c>
      <c r="D638" s="278">
        <v>9</v>
      </c>
      <c r="E638" s="278">
        <v>5000</v>
      </c>
      <c r="F638" s="278">
        <v>5100</v>
      </c>
      <c r="G638" s="278">
        <v>515</v>
      </c>
      <c r="H638" s="279"/>
      <c r="I638" s="279"/>
      <c r="J638" s="280" t="s">
        <v>132</v>
      </c>
      <c r="K638" s="281">
        <f>+MEX!N676</f>
        <v>0</v>
      </c>
      <c r="L638" s="281">
        <f>+MEX!O676</f>
        <v>0</v>
      </c>
      <c r="M638" s="281">
        <f>+MEX!P676</f>
        <v>0</v>
      </c>
      <c r="N638" s="282"/>
      <c r="O638" s="283"/>
      <c r="P638" s="283"/>
      <c r="Q638" s="281">
        <f>+MEX!AD676</f>
        <v>0</v>
      </c>
      <c r="R638" s="281">
        <f>+MEX!AG676</f>
        <v>0</v>
      </c>
      <c r="S638" s="281">
        <f>+MEX!AJ676</f>
        <v>0</v>
      </c>
      <c r="T638" s="281">
        <f>+MEX!AM676</f>
        <v>0</v>
      </c>
      <c r="U638" s="281">
        <f>+MEX!AP676</f>
        <v>0</v>
      </c>
      <c r="V638" s="281">
        <f>+MEX!AS676</f>
        <v>0</v>
      </c>
      <c r="W638" s="281"/>
      <c r="X638" s="281"/>
      <c r="Y638" s="281"/>
      <c r="Z638" s="281"/>
      <c r="AA638" s="281"/>
      <c r="AB638" s="281"/>
      <c r="AC638" s="281"/>
      <c r="AD638" s="281"/>
    </row>
    <row r="639" spans="2:30" ht="24.75" hidden="1">
      <c r="B639" s="247" t="e">
        <f>+CONCATENATE(#REF!,C639,D639,E639,F639,G639,H639,I639)</f>
        <v>#REF!</v>
      </c>
      <c r="C639" s="284">
        <v>5</v>
      </c>
      <c r="D639" s="284">
        <v>9</v>
      </c>
      <c r="E639" s="284">
        <v>5000</v>
      </c>
      <c r="F639" s="284">
        <v>5100</v>
      </c>
      <c r="G639" s="284">
        <v>515</v>
      </c>
      <c r="H639" s="285">
        <v>1</v>
      </c>
      <c r="I639" s="285"/>
      <c r="J639" s="286" t="s">
        <v>540</v>
      </c>
      <c r="K639" s="287">
        <f>+MEX!N677</f>
        <v>0</v>
      </c>
      <c r="L639" s="287">
        <f>+MEX!O677</f>
        <v>0</v>
      </c>
      <c r="M639" s="287">
        <f>+MEX!P677</f>
        <v>0</v>
      </c>
      <c r="N639" s="288" t="str">
        <f>+MEX!Q677</f>
        <v xml:space="preserve">Proyecto </v>
      </c>
      <c r="O639" s="289">
        <f>+MEX!R677</f>
        <v>0</v>
      </c>
      <c r="P639" s="289">
        <f>+MEX!S677</f>
        <v>0</v>
      </c>
      <c r="Q639" s="287">
        <f>+MEX!AD677</f>
        <v>0</v>
      </c>
      <c r="R639" s="287">
        <f>+MEX!AG677</f>
        <v>0</v>
      </c>
      <c r="S639" s="287">
        <f>+MEX!AJ677</f>
        <v>0</v>
      </c>
      <c r="T639" s="287">
        <f>+MEX!AM677</f>
        <v>0</v>
      </c>
      <c r="U639" s="287">
        <f>+MEX!AP677</f>
        <v>0</v>
      </c>
      <c r="V639" s="287">
        <f>+MEX!AS677</f>
        <v>0</v>
      </c>
      <c r="W639" s="287">
        <f>+MEX!AT677</f>
        <v>0</v>
      </c>
      <c r="X639" s="287">
        <f>+MEX!AU677</f>
        <v>0</v>
      </c>
      <c r="Y639" s="287">
        <f>+MEX!AV677</f>
        <v>0</v>
      </c>
      <c r="Z639" s="287">
        <f>+MEX!AW677</f>
        <v>0</v>
      </c>
      <c r="AA639" s="287">
        <f>+MEX!AX677</f>
        <v>0</v>
      </c>
      <c r="AB639" s="287">
        <f>+MEX!AY677</f>
        <v>0</v>
      </c>
      <c r="AC639" s="287">
        <f>+MEX!AZ677</f>
        <v>0</v>
      </c>
      <c r="AD639" s="287">
        <f>+MEX!BA677</f>
        <v>0</v>
      </c>
    </row>
    <row r="640" spans="2:30" ht="24.75" hidden="1">
      <c r="B640" s="247" t="e">
        <f>+CONCATENATE(#REF!,C640,D640,E640,F640,G640,H640,I640)</f>
        <v>#REF!</v>
      </c>
      <c r="C640" s="272">
        <v>5</v>
      </c>
      <c r="D640" s="272">
        <v>9</v>
      </c>
      <c r="E640" s="272">
        <v>5000</v>
      </c>
      <c r="F640" s="272">
        <v>5200</v>
      </c>
      <c r="G640" s="272"/>
      <c r="H640" s="273"/>
      <c r="I640" s="273"/>
      <c r="J640" s="274" t="s">
        <v>134</v>
      </c>
      <c r="K640" s="275">
        <f>+MEX!N678</f>
        <v>0</v>
      </c>
      <c r="L640" s="275">
        <f>+MEX!O678</f>
        <v>0</v>
      </c>
      <c r="M640" s="275">
        <f>+MEX!P678</f>
        <v>0</v>
      </c>
      <c r="N640" s="276"/>
      <c r="O640" s="277"/>
      <c r="P640" s="277"/>
      <c r="Q640" s="275">
        <f>+MEX!AD678</f>
        <v>0</v>
      </c>
      <c r="R640" s="275">
        <f>+MEX!AG678</f>
        <v>0</v>
      </c>
      <c r="S640" s="275">
        <f>+MEX!AJ678</f>
        <v>0</v>
      </c>
      <c r="T640" s="275">
        <f>+MEX!AM678</f>
        <v>0</v>
      </c>
      <c r="U640" s="275">
        <f>+MEX!AP678</f>
        <v>0</v>
      </c>
      <c r="V640" s="275">
        <f>+MEX!AS678</f>
        <v>0</v>
      </c>
      <c r="W640" s="275"/>
      <c r="X640" s="275"/>
      <c r="Y640" s="275"/>
      <c r="Z640" s="275"/>
      <c r="AA640" s="275"/>
      <c r="AB640" s="275"/>
      <c r="AC640" s="275"/>
      <c r="AD640" s="275"/>
    </row>
    <row r="641" spans="2:30" ht="24.75" hidden="1">
      <c r="B641" s="247" t="e">
        <f>+CONCATENATE(#REF!,C641,D641,E641,F641,G641,H641,I641)</f>
        <v>#REF!</v>
      </c>
      <c r="C641" s="278">
        <v>5</v>
      </c>
      <c r="D641" s="278">
        <v>9</v>
      </c>
      <c r="E641" s="278">
        <v>5000</v>
      </c>
      <c r="F641" s="278">
        <v>5200</v>
      </c>
      <c r="G641" s="278">
        <v>521</v>
      </c>
      <c r="H641" s="279"/>
      <c r="I641" s="279"/>
      <c r="J641" s="280" t="s">
        <v>196</v>
      </c>
      <c r="K641" s="281">
        <f>+MEX!N679</f>
        <v>0</v>
      </c>
      <c r="L641" s="281">
        <f>+MEX!O679</f>
        <v>0</v>
      </c>
      <c r="M641" s="281">
        <f>+MEX!P679</f>
        <v>0</v>
      </c>
      <c r="N641" s="282"/>
      <c r="O641" s="283"/>
      <c r="P641" s="283"/>
      <c r="Q641" s="281">
        <f>+MEX!AD679</f>
        <v>0</v>
      </c>
      <c r="R641" s="281">
        <f>+MEX!AG679</f>
        <v>0</v>
      </c>
      <c r="S641" s="281">
        <f>+MEX!AJ679</f>
        <v>0</v>
      </c>
      <c r="T641" s="281">
        <f>+MEX!AM679</f>
        <v>0</v>
      </c>
      <c r="U641" s="281">
        <f>+MEX!AP679</f>
        <v>0</v>
      </c>
      <c r="V641" s="281">
        <f>+MEX!AS679</f>
        <v>0</v>
      </c>
      <c r="W641" s="281"/>
      <c r="X641" s="281"/>
      <c r="Y641" s="281"/>
      <c r="Z641" s="281"/>
      <c r="AA641" s="281"/>
      <c r="AB641" s="281"/>
      <c r="AC641" s="281"/>
      <c r="AD641" s="281"/>
    </row>
    <row r="642" spans="2:30" ht="24.75" hidden="1">
      <c r="B642" s="247" t="e">
        <f>+CONCATENATE(#REF!,C642,D642,E642,F642,G642,H642,I642)</f>
        <v>#REF!</v>
      </c>
      <c r="C642" s="284">
        <v>5</v>
      </c>
      <c r="D642" s="284">
        <v>9</v>
      </c>
      <c r="E642" s="284">
        <v>5000</v>
      </c>
      <c r="F642" s="284">
        <v>5200</v>
      </c>
      <c r="G642" s="284">
        <v>521</v>
      </c>
      <c r="H642" s="285">
        <v>1</v>
      </c>
      <c r="I642" s="285"/>
      <c r="J642" s="286" t="s">
        <v>540</v>
      </c>
      <c r="K642" s="287">
        <f>+MEX!N680</f>
        <v>0</v>
      </c>
      <c r="L642" s="287">
        <f>+MEX!O680</f>
        <v>0</v>
      </c>
      <c r="M642" s="287">
        <f>+MEX!P680</f>
        <v>0</v>
      </c>
      <c r="N642" s="288" t="str">
        <f>+MEX!Q680</f>
        <v xml:space="preserve">Proyecto </v>
      </c>
      <c r="O642" s="289">
        <f>+MEX!R680</f>
        <v>0</v>
      </c>
      <c r="P642" s="289">
        <f>+MEX!S680</f>
        <v>0</v>
      </c>
      <c r="Q642" s="287">
        <f>+MEX!AD680</f>
        <v>0</v>
      </c>
      <c r="R642" s="287">
        <f>+MEX!AG680</f>
        <v>0</v>
      </c>
      <c r="S642" s="287">
        <f>+MEX!AJ680</f>
        <v>0</v>
      </c>
      <c r="T642" s="287">
        <f>+MEX!AM680</f>
        <v>0</v>
      </c>
      <c r="U642" s="287">
        <f>+MEX!AP680</f>
        <v>0</v>
      </c>
      <c r="V642" s="287">
        <f>+MEX!AS680</f>
        <v>0</v>
      </c>
      <c r="W642" s="287">
        <f>+MEX!AT680</f>
        <v>0</v>
      </c>
      <c r="X642" s="287">
        <f>+MEX!AU680</f>
        <v>0</v>
      </c>
      <c r="Y642" s="287">
        <f>+MEX!AV680</f>
        <v>0</v>
      </c>
      <c r="Z642" s="287">
        <f>+MEX!AW680</f>
        <v>0</v>
      </c>
      <c r="AA642" s="287">
        <f>+MEX!AX680</f>
        <v>0</v>
      </c>
      <c r="AB642" s="287">
        <f>+MEX!AY680</f>
        <v>0</v>
      </c>
      <c r="AC642" s="287">
        <f>+MEX!AZ680</f>
        <v>0</v>
      </c>
      <c r="AD642" s="287">
        <f>+MEX!BA680</f>
        <v>0</v>
      </c>
    </row>
    <row r="643" spans="2:30" ht="24.75" hidden="1">
      <c r="B643" s="247" t="e">
        <f>+CONCATENATE(#REF!,C643,D643,E643,F643,G643,H643,I643)</f>
        <v>#REF!</v>
      </c>
      <c r="C643" s="278">
        <v>5</v>
      </c>
      <c r="D643" s="278">
        <v>9</v>
      </c>
      <c r="E643" s="278">
        <v>5000</v>
      </c>
      <c r="F643" s="278">
        <v>5200</v>
      </c>
      <c r="G643" s="278">
        <v>522</v>
      </c>
      <c r="H643" s="279"/>
      <c r="I643" s="279"/>
      <c r="J643" s="280" t="s">
        <v>541</v>
      </c>
      <c r="K643" s="281">
        <f>+MEX!N681</f>
        <v>0</v>
      </c>
      <c r="L643" s="281">
        <f>+MEX!O681</f>
        <v>0</v>
      </c>
      <c r="M643" s="281">
        <f>+MEX!P681</f>
        <v>0</v>
      </c>
      <c r="N643" s="282"/>
      <c r="O643" s="283"/>
      <c r="P643" s="283"/>
      <c r="Q643" s="281">
        <f>+MEX!AD681</f>
        <v>0</v>
      </c>
      <c r="R643" s="281">
        <f>+MEX!AG681</f>
        <v>0</v>
      </c>
      <c r="S643" s="281">
        <f>+MEX!AJ681</f>
        <v>0</v>
      </c>
      <c r="T643" s="281">
        <f>+MEX!AM681</f>
        <v>0</v>
      </c>
      <c r="U643" s="281">
        <f>+MEX!AP681</f>
        <v>0</v>
      </c>
      <c r="V643" s="281">
        <f>+MEX!AS681</f>
        <v>0</v>
      </c>
      <c r="W643" s="281"/>
      <c r="X643" s="281"/>
      <c r="Y643" s="281"/>
      <c r="Z643" s="281"/>
      <c r="AA643" s="281"/>
      <c r="AB643" s="281"/>
      <c r="AC643" s="281"/>
      <c r="AD643" s="281"/>
    </row>
    <row r="644" spans="2:30" ht="24.75" hidden="1">
      <c r="B644" s="247" t="e">
        <f>+CONCATENATE(#REF!,C644,D644,E644,F644,G644,H644,I644)</f>
        <v>#REF!</v>
      </c>
      <c r="C644" s="284">
        <v>5</v>
      </c>
      <c r="D644" s="284">
        <v>9</v>
      </c>
      <c r="E644" s="284">
        <v>5000</v>
      </c>
      <c r="F644" s="284">
        <v>5200</v>
      </c>
      <c r="G644" s="284">
        <v>522</v>
      </c>
      <c r="H644" s="285">
        <v>1</v>
      </c>
      <c r="I644" s="285"/>
      <c r="J644" s="312" t="s">
        <v>540</v>
      </c>
      <c r="K644" s="287">
        <f>+MEX!N682</f>
        <v>0</v>
      </c>
      <c r="L644" s="287">
        <f>+MEX!O682</f>
        <v>0</v>
      </c>
      <c r="M644" s="287">
        <f>+MEX!P682</f>
        <v>0</v>
      </c>
      <c r="N644" s="288" t="str">
        <f>+MEX!Q682</f>
        <v xml:space="preserve">Proyecto </v>
      </c>
      <c r="O644" s="289">
        <f>+MEX!R682</f>
        <v>0</v>
      </c>
      <c r="P644" s="289">
        <f>+MEX!S682</f>
        <v>0</v>
      </c>
      <c r="Q644" s="287">
        <f>+MEX!AD682</f>
        <v>0</v>
      </c>
      <c r="R644" s="287">
        <f>+MEX!AG682</f>
        <v>0</v>
      </c>
      <c r="S644" s="287">
        <f>+MEX!AJ682</f>
        <v>0</v>
      </c>
      <c r="T644" s="287">
        <f>+MEX!AM682</f>
        <v>0</v>
      </c>
      <c r="U644" s="287">
        <f>+MEX!AP682</f>
        <v>0</v>
      </c>
      <c r="V644" s="287">
        <f>+MEX!AS682</f>
        <v>0</v>
      </c>
      <c r="W644" s="287">
        <f>+MEX!AT682</f>
        <v>0</v>
      </c>
      <c r="X644" s="287">
        <f>+MEX!AU682</f>
        <v>0</v>
      </c>
      <c r="Y644" s="287">
        <f>+MEX!AV682</f>
        <v>0</v>
      </c>
      <c r="Z644" s="287">
        <f>+MEX!AW682</f>
        <v>0</v>
      </c>
      <c r="AA644" s="287">
        <f>+MEX!AX682</f>
        <v>0</v>
      </c>
      <c r="AB644" s="287">
        <f>+MEX!AY682</f>
        <v>0</v>
      </c>
      <c r="AC644" s="287">
        <f>+MEX!AZ682</f>
        <v>0</v>
      </c>
      <c r="AD644" s="287">
        <f>+MEX!BA682</f>
        <v>0</v>
      </c>
    </row>
    <row r="645" spans="2:30" ht="24.75" hidden="1">
      <c r="B645" s="247" t="e">
        <f>+CONCATENATE(#REF!,C645,D645,E645,F645,G645,H645,I645)</f>
        <v>#REF!</v>
      </c>
      <c r="C645" s="278">
        <v>5</v>
      </c>
      <c r="D645" s="278">
        <v>9</v>
      </c>
      <c r="E645" s="278">
        <v>5000</v>
      </c>
      <c r="F645" s="278">
        <v>5200</v>
      </c>
      <c r="G645" s="278">
        <v>529</v>
      </c>
      <c r="H645" s="279"/>
      <c r="I645" s="279"/>
      <c r="J645" s="280" t="s">
        <v>505</v>
      </c>
      <c r="K645" s="281">
        <f>+MEX!N683</f>
        <v>0</v>
      </c>
      <c r="L645" s="281">
        <f>+MEX!O683</f>
        <v>0</v>
      </c>
      <c r="M645" s="281">
        <f>+MEX!P683</f>
        <v>0</v>
      </c>
      <c r="N645" s="282"/>
      <c r="O645" s="283"/>
      <c r="P645" s="283"/>
      <c r="Q645" s="281">
        <f>+MEX!AD683</f>
        <v>0</v>
      </c>
      <c r="R645" s="281">
        <f>+MEX!AG683</f>
        <v>0</v>
      </c>
      <c r="S645" s="281">
        <f>+MEX!AJ683</f>
        <v>0</v>
      </c>
      <c r="T645" s="281">
        <f>+MEX!AM683</f>
        <v>0</v>
      </c>
      <c r="U645" s="281">
        <f>+MEX!AP683</f>
        <v>0</v>
      </c>
      <c r="V645" s="281">
        <f>+MEX!AS683</f>
        <v>0</v>
      </c>
      <c r="W645" s="281"/>
      <c r="X645" s="281"/>
      <c r="Y645" s="281"/>
      <c r="Z645" s="281"/>
      <c r="AA645" s="281"/>
      <c r="AB645" s="281"/>
      <c r="AC645" s="281"/>
      <c r="AD645" s="281"/>
    </row>
    <row r="646" spans="2:30" ht="24.75" hidden="1">
      <c r="B646" s="247" t="e">
        <f>+CONCATENATE(#REF!,C646,D646,E646,F646,G646,H646,I646)</f>
        <v>#REF!</v>
      </c>
      <c r="C646" s="284">
        <v>5</v>
      </c>
      <c r="D646" s="284">
        <v>9</v>
      </c>
      <c r="E646" s="284">
        <v>5000</v>
      </c>
      <c r="F646" s="284">
        <v>5200</v>
      </c>
      <c r="G646" s="284">
        <v>529</v>
      </c>
      <c r="H646" s="285">
        <v>1</v>
      </c>
      <c r="I646" s="285"/>
      <c r="J646" s="286" t="s">
        <v>540</v>
      </c>
      <c r="K646" s="287">
        <f>+MEX!N684</f>
        <v>0</v>
      </c>
      <c r="L646" s="287">
        <f>+MEX!O684</f>
        <v>0</v>
      </c>
      <c r="M646" s="287">
        <f>+MEX!P684</f>
        <v>0</v>
      </c>
      <c r="N646" s="288" t="str">
        <f>+MEX!Q684</f>
        <v xml:space="preserve">Proyecto </v>
      </c>
      <c r="O646" s="289">
        <f>+MEX!R684</f>
        <v>0</v>
      </c>
      <c r="P646" s="289">
        <f>+MEX!S684</f>
        <v>0</v>
      </c>
      <c r="Q646" s="287">
        <f>+MEX!AD684</f>
        <v>0</v>
      </c>
      <c r="R646" s="287">
        <f>+MEX!AG684</f>
        <v>0</v>
      </c>
      <c r="S646" s="287">
        <f>+MEX!AJ684</f>
        <v>0</v>
      </c>
      <c r="T646" s="287">
        <f>+MEX!AM684</f>
        <v>0</v>
      </c>
      <c r="U646" s="287">
        <f>+MEX!AP684</f>
        <v>0</v>
      </c>
      <c r="V646" s="287">
        <f>+MEX!AS684</f>
        <v>0</v>
      </c>
      <c r="W646" s="287">
        <f>+MEX!AT684</f>
        <v>0</v>
      </c>
      <c r="X646" s="287">
        <f>+MEX!AU684</f>
        <v>0</v>
      </c>
      <c r="Y646" s="287">
        <f>+MEX!AV684</f>
        <v>0</v>
      </c>
      <c r="Z646" s="287">
        <f>+MEX!AW684</f>
        <v>0</v>
      </c>
      <c r="AA646" s="287">
        <f>+MEX!AX684</f>
        <v>0</v>
      </c>
      <c r="AB646" s="287">
        <f>+MEX!AY684</f>
        <v>0</v>
      </c>
      <c r="AC646" s="287">
        <f>+MEX!AZ684</f>
        <v>0</v>
      </c>
      <c r="AD646" s="287">
        <f>+MEX!BA684</f>
        <v>0</v>
      </c>
    </row>
    <row r="647" spans="2:30" ht="48" hidden="1">
      <c r="B647" s="247" t="e">
        <f>+CONCATENATE(#REF!,C647,D647,E647,F647,G647,H647,I647)</f>
        <v>#REF!</v>
      </c>
      <c r="C647" s="295">
        <v>6</v>
      </c>
      <c r="D647" s="295"/>
      <c r="E647" s="295"/>
      <c r="F647" s="295"/>
      <c r="G647" s="295"/>
      <c r="H647" s="296"/>
      <c r="I647" s="296"/>
      <c r="J647" s="256" t="s">
        <v>542</v>
      </c>
      <c r="K647" s="257">
        <f>+MEX!N685</f>
        <v>0</v>
      </c>
      <c r="L647" s="257">
        <f>+MEX!O685</f>
        <v>0</v>
      </c>
      <c r="M647" s="257">
        <f>+MEX!P685</f>
        <v>0</v>
      </c>
      <c r="N647" s="258"/>
      <c r="O647" s="254"/>
      <c r="P647" s="254"/>
      <c r="Q647" s="257">
        <f>+MEX!AD685</f>
        <v>0</v>
      </c>
      <c r="R647" s="257">
        <f>+MEX!AG685</f>
        <v>0</v>
      </c>
      <c r="S647" s="257">
        <f>+MEX!AJ685</f>
        <v>0</v>
      </c>
      <c r="T647" s="257">
        <f>+MEX!AM685</f>
        <v>0</v>
      </c>
      <c r="U647" s="257">
        <f>+MEX!AP685</f>
        <v>0</v>
      </c>
      <c r="V647" s="257">
        <f>+MEX!AS685</f>
        <v>0</v>
      </c>
      <c r="W647" s="257"/>
      <c r="X647" s="257"/>
      <c r="Y647" s="257"/>
      <c r="Z647" s="257"/>
      <c r="AA647" s="257"/>
      <c r="AB647" s="257"/>
      <c r="AC647" s="257"/>
      <c r="AD647" s="257"/>
    </row>
    <row r="648" spans="2:30" ht="48" hidden="1">
      <c r="B648" s="247" t="e">
        <f>+CONCATENATE(#REF!,C648,D648,E648,F648,G648,H648,I648)</f>
        <v>#REF!</v>
      </c>
      <c r="C648" s="309">
        <v>6</v>
      </c>
      <c r="D648" s="309">
        <v>10</v>
      </c>
      <c r="E648" s="309"/>
      <c r="F648" s="309"/>
      <c r="G648" s="309"/>
      <c r="H648" s="309"/>
      <c r="I648" s="309"/>
      <c r="J648" s="351" t="s">
        <v>543</v>
      </c>
      <c r="K648" s="352">
        <f>+MEX!N686</f>
        <v>0</v>
      </c>
      <c r="L648" s="352">
        <f>+MEX!O686</f>
        <v>0</v>
      </c>
      <c r="M648" s="352">
        <f>+MEX!P686</f>
        <v>0</v>
      </c>
      <c r="N648" s="297"/>
      <c r="O648" s="309"/>
      <c r="P648" s="309"/>
      <c r="Q648" s="352">
        <f>+MEX!AD686</f>
        <v>0</v>
      </c>
      <c r="R648" s="352">
        <f>+MEX!AG686</f>
        <v>0</v>
      </c>
      <c r="S648" s="352">
        <f>+MEX!AJ686</f>
        <v>0</v>
      </c>
      <c r="T648" s="352">
        <f>+MEX!AM686</f>
        <v>0</v>
      </c>
      <c r="U648" s="352">
        <f>+MEX!AP686</f>
        <v>0</v>
      </c>
      <c r="V648" s="352">
        <f>+MEX!AS686</f>
        <v>0</v>
      </c>
      <c r="W648" s="352"/>
      <c r="X648" s="352"/>
      <c r="Y648" s="352"/>
      <c r="Z648" s="352"/>
      <c r="AA648" s="352"/>
      <c r="AB648" s="352"/>
      <c r="AC648" s="352"/>
      <c r="AD648" s="352"/>
    </row>
    <row r="649" spans="2:30" ht="24.75" hidden="1">
      <c r="B649" s="247" t="e">
        <f>+CONCATENATE(#REF!,C649,D649,E649,F649,G649,H649,I649)</f>
        <v>#REF!</v>
      </c>
      <c r="C649" s="266">
        <v>6</v>
      </c>
      <c r="D649" s="266">
        <v>10</v>
      </c>
      <c r="E649" s="266">
        <v>2000</v>
      </c>
      <c r="F649" s="266"/>
      <c r="G649" s="266"/>
      <c r="H649" s="267" t="s">
        <v>46</v>
      </c>
      <c r="I649" s="267"/>
      <c r="J649" s="371" t="s">
        <v>56</v>
      </c>
      <c r="K649" s="372">
        <f>+MEX!N687</f>
        <v>0</v>
      </c>
      <c r="L649" s="372">
        <f>+MEX!O687</f>
        <v>0</v>
      </c>
      <c r="M649" s="372">
        <f>+MEX!P687</f>
        <v>0</v>
      </c>
      <c r="N649" s="373"/>
      <c r="O649" s="371"/>
      <c r="P649" s="371"/>
      <c r="Q649" s="372">
        <f>+MEX!AD687</f>
        <v>0</v>
      </c>
      <c r="R649" s="372">
        <f>+MEX!AG687</f>
        <v>0</v>
      </c>
      <c r="S649" s="372">
        <f>+MEX!AJ687</f>
        <v>0</v>
      </c>
      <c r="T649" s="372">
        <f>+MEX!AM687</f>
        <v>0</v>
      </c>
      <c r="U649" s="372">
        <f>+MEX!AP687</f>
        <v>0</v>
      </c>
      <c r="V649" s="372">
        <f>+MEX!AS687</f>
        <v>0</v>
      </c>
      <c r="W649" s="372"/>
      <c r="X649" s="372"/>
      <c r="Y649" s="372"/>
      <c r="Z649" s="372"/>
      <c r="AA649" s="372"/>
      <c r="AB649" s="372"/>
      <c r="AC649" s="372"/>
      <c r="AD649" s="372"/>
    </row>
    <row r="650" spans="2:30" ht="48" hidden="1">
      <c r="B650" s="247" t="e">
        <f>+CONCATENATE(#REF!,C650,D650,E650,F650,G650,H650,I650)</f>
        <v>#REF!</v>
      </c>
      <c r="C650" s="272">
        <v>6</v>
      </c>
      <c r="D650" s="272">
        <v>10</v>
      </c>
      <c r="E650" s="272">
        <v>2000</v>
      </c>
      <c r="F650" s="272">
        <v>2100</v>
      </c>
      <c r="G650" s="272"/>
      <c r="H650" s="273" t="s">
        <v>46</v>
      </c>
      <c r="I650" s="273"/>
      <c r="J650" s="321" t="s">
        <v>106</v>
      </c>
      <c r="K650" s="322">
        <f>+MEX!N688</f>
        <v>0</v>
      </c>
      <c r="L650" s="322">
        <f>+MEX!O688</f>
        <v>0</v>
      </c>
      <c r="M650" s="322">
        <f>+MEX!P688</f>
        <v>0</v>
      </c>
      <c r="N650" s="323"/>
      <c r="O650" s="321"/>
      <c r="P650" s="321"/>
      <c r="Q650" s="322">
        <f>+MEX!AD688</f>
        <v>0</v>
      </c>
      <c r="R650" s="322">
        <f>+MEX!AG688</f>
        <v>0</v>
      </c>
      <c r="S650" s="322">
        <f>+MEX!AJ688</f>
        <v>0</v>
      </c>
      <c r="T650" s="322">
        <f>+MEX!AM688</f>
        <v>0</v>
      </c>
      <c r="U650" s="322">
        <f>+MEX!AP688</f>
        <v>0</v>
      </c>
      <c r="V650" s="322">
        <f>+MEX!AS688</f>
        <v>0</v>
      </c>
      <c r="W650" s="322"/>
      <c r="X650" s="322"/>
      <c r="Y650" s="322"/>
      <c r="Z650" s="322"/>
      <c r="AA650" s="322"/>
      <c r="AB650" s="322"/>
      <c r="AC650" s="322"/>
      <c r="AD650" s="322"/>
    </row>
    <row r="651" spans="2:30" ht="48" hidden="1">
      <c r="B651" s="247" t="e">
        <f>+CONCATENATE(#REF!,C651,D651,E651,F651,G651,H651,I651)</f>
        <v>#REF!</v>
      </c>
      <c r="C651" s="278">
        <v>6</v>
      </c>
      <c r="D651" s="278">
        <v>10</v>
      </c>
      <c r="E651" s="278">
        <v>2000</v>
      </c>
      <c r="F651" s="278">
        <v>2100</v>
      </c>
      <c r="G651" s="278">
        <v>214</v>
      </c>
      <c r="H651" s="279"/>
      <c r="I651" s="279"/>
      <c r="J651" s="367" t="s">
        <v>157</v>
      </c>
      <c r="K651" s="368">
        <f>+MEX!N689</f>
        <v>0</v>
      </c>
      <c r="L651" s="368">
        <f>+MEX!O689</f>
        <v>0</v>
      </c>
      <c r="M651" s="368">
        <f>+MEX!P689</f>
        <v>0</v>
      </c>
      <c r="N651" s="369"/>
      <c r="O651" s="367"/>
      <c r="P651" s="367"/>
      <c r="Q651" s="368">
        <f>+MEX!AD689</f>
        <v>0</v>
      </c>
      <c r="R651" s="368">
        <f>+MEX!AG689</f>
        <v>0</v>
      </c>
      <c r="S651" s="368">
        <f>+MEX!AJ689</f>
        <v>0</v>
      </c>
      <c r="T651" s="368">
        <f>+MEX!AM689</f>
        <v>0</v>
      </c>
      <c r="U651" s="368">
        <f>+MEX!AP689</f>
        <v>0</v>
      </c>
      <c r="V651" s="368">
        <f>+MEX!AS689</f>
        <v>0</v>
      </c>
      <c r="W651" s="368"/>
      <c r="X651" s="368"/>
      <c r="Y651" s="368"/>
      <c r="Z651" s="368"/>
      <c r="AA651" s="368"/>
      <c r="AB651" s="368"/>
      <c r="AC651" s="368"/>
      <c r="AD651" s="368"/>
    </row>
    <row r="652" spans="2:30" ht="46.5" hidden="1">
      <c r="B652" s="247" t="e">
        <f>+CONCATENATE(#REF!,C652,D652,E652,F652,G652,H652,I652)</f>
        <v>#REF!</v>
      </c>
      <c r="C652" s="284">
        <v>6</v>
      </c>
      <c r="D652" s="284">
        <v>10</v>
      </c>
      <c r="E652" s="325">
        <v>2000</v>
      </c>
      <c r="F652" s="325">
        <v>2100</v>
      </c>
      <c r="G652" s="325">
        <v>214</v>
      </c>
      <c r="H652" s="285">
        <v>1</v>
      </c>
      <c r="I652" s="285"/>
      <c r="J652" s="286" t="s">
        <v>544</v>
      </c>
      <c r="K652" s="287">
        <f>+MEX!N690</f>
        <v>0</v>
      </c>
      <c r="L652" s="287">
        <f>+MEX!O690</f>
        <v>0</v>
      </c>
      <c r="M652" s="287">
        <f>+MEX!P690</f>
        <v>0</v>
      </c>
      <c r="N652" s="288" t="str">
        <f>+MEX!Q690</f>
        <v>Lote</v>
      </c>
      <c r="O652" s="289">
        <f>+MEX!R690</f>
        <v>0</v>
      </c>
      <c r="P652" s="289">
        <f>+MEX!S690</f>
        <v>0</v>
      </c>
      <c r="Q652" s="287">
        <f>+MEX!AD690</f>
        <v>0</v>
      </c>
      <c r="R652" s="287">
        <f>+MEX!AG690</f>
        <v>0</v>
      </c>
      <c r="S652" s="287">
        <f>+MEX!AJ690</f>
        <v>0</v>
      </c>
      <c r="T652" s="287">
        <f>+MEX!AM690</f>
        <v>0</v>
      </c>
      <c r="U652" s="287">
        <f>+MEX!AP690</f>
        <v>0</v>
      </c>
      <c r="V652" s="287">
        <f>+MEX!AS690</f>
        <v>0</v>
      </c>
      <c r="W652" s="287">
        <f>+MEX!AT690</f>
        <v>0</v>
      </c>
      <c r="X652" s="287">
        <f>+MEX!AU690</f>
        <v>0</v>
      </c>
      <c r="Y652" s="287">
        <f>+MEX!AV690</f>
        <v>0</v>
      </c>
      <c r="Z652" s="287">
        <f>+MEX!AW690</f>
        <v>0</v>
      </c>
      <c r="AA652" s="287">
        <f>+MEX!AX690</f>
        <v>0</v>
      </c>
      <c r="AB652" s="287">
        <f>+MEX!AY690</f>
        <v>0</v>
      </c>
      <c r="AC652" s="287">
        <f>+MEX!AZ690</f>
        <v>0</v>
      </c>
      <c r="AD652" s="287">
        <f>+MEX!BA690</f>
        <v>0</v>
      </c>
    </row>
    <row r="653" spans="2:30" ht="24.75" hidden="1">
      <c r="B653" s="247" t="e">
        <f>+CONCATENATE(#REF!,C653,D653,E653,F653,G653,H653,I653)</f>
        <v>#REF!</v>
      </c>
      <c r="C653" s="272">
        <v>6</v>
      </c>
      <c r="D653" s="272">
        <v>10</v>
      </c>
      <c r="E653" s="272">
        <v>2000</v>
      </c>
      <c r="F653" s="272">
        <v>2500</v>
      </c>
      <c r="G653" s="272"/>
      <c r="H653" s="273" t="s">
        <v>46</v>
      </c>
      <c r="I653" s="273"/>
      <c r="J653" s="321" t="s">
        <v>545</v>
      </c>
      <c r="K653" s="322">
        <f>+MEX!N691</f>
        <v>0</v>
      </c>
      <c r="L653" s="322">
        <f>+MEX!O691</f>
        <v>0</v>
      </c>
      <c r="M653" s="322">
        <f>+MEX!P691</f>
        <v>0</v>
      </c>
      <c r="N653" s="323"/>
      <c r="O653" s="321"/>
      <c r="P653" s="321"/>
      <c r="Q653" s="322">
        <f>+MEX!AD691</f>
        <v>0</v>
      </c>
      <c r="R653" s="322">
        <f>+MEX!AG691</f>
        <v>0</v>
      </c>
      <c r="S653" s="322">
        <f>+MEX!AJ691</f>
        <v>0</v>
      </c>
      <c r="T653" s="322">
        <f>+MEX!AM691</f>
        <v>0</v>
      </c>
      <c r="U653" s="322">
        <f>+MEX!AP691</f>
        <v>0</v>
      </c>
      <c r="V653" s="322">
        <f>+MEX!AS691</f>
        <v>0</v>
      </c>
      <c r="W653" s="322"/>
      <c r="X653" s="322"/>
      <c r="Y653" s="322"/>
      <c r="Z653" s="322"/>
      <c r="AA653" s="322"/>
      <c r="AB653" s="322"/>
      <c r="AC653" s="322"/>
      <c r="AD653" s="322"/>
    </row>
    <row r="654" spans="2:30" ht="24.75" hidden="1">
      <c r="B654" s="247" t="e">
        <f>+CONCATENATE(#REF!,C654,D654,E654,F654,G654,H654,I654)</f>
        <v>#REF!</v>
      </c>
      <c r="C654" s="278">
        <v>6</v>
      </c>
      <c r="D654" s="278">
        <v>10</v>
      </c>
      <c r="E654" s="278">
        <v>2000</v>
      </c>
      <c r="F654" s="278">
        <v>2500</v>
      </c>
      <c r="G654" s="278">
        <v>255</v>
      </c>
      <c r="H654" s="279"/>
      <c r="I654" s="279"/>
      <c r="J654" s="367" t="s">
        <v>546</v>
      </c>
      <c r="K654" s="368">
        <f>+MEX!N692</f>
        <v>0</v>
      </c>
      <c r="L654" s="368">
        <f>+MEX!O692</f>
        <v>0</v>
      </c>
      <c r="M654" s="368">
        <f>+MEX!P692</f>
        <v>0</v>
      </c>
      <c r="N654" s="369"/>
      <c r="O654" s="367"/>
      <c r="P654" s="367"/>
      <c r="Q654" s="368">
        <f>+MEX!AD692</f>
        <v>0</v>
      </c>
      <c r="R654" s="368">
        <f>+MEX!AG692</f>
        <v>0</v>
      </c>
      <c r="S654" s="368">
        <f>+MEX!AJ692</f>
        <v>0</v>
      </c>
      <c r="T654" s="368">
        <f>+MEX!AM692</f>
        <v>0</v>
      </c>
      <c r="U654" s="368">
        <f>+MEX!AP692</f>
        <v>0</v>
      </c>
      <c r="V654" s="368">
        <f>+MEX!AS692</f>
        <v>0</v>
      </c>
      <c r="W654" s="368"/>
      <c r="X654" s="368"/>
      <c r="Y654" s="368"/>
      <c r="Z654" s="368"/>
      <c r="AA654" s="368"/>
      <c r="AB654" s="368"/>
      <c r="AC654" s="368"/>
      <c r="AD654" s="368"/>
    </row>
    <row r="655" spans="2:30" ht="46.5" hidden="1">
      <c r="B655" s="247" t="e">
        <f>+CONCATENATE(#REF!,C655,D655,E655,F655,G655,H655,I655)</f>
        <v>#REF!</v>
      </c>
      <c r="C655" s="284">
        <v>6</v>
      </c>
      <c r="D655" s="284">
        <v>10</v>
      </c>
      <c r="E655" s="325">
        <v>2000</v>
      </c>
      <c r="F655" s="325">
        <v>2500</v>
      </c>
      <c r="G655" s="325">
        <v>255</v>
      </c>
      <c r="H655" s="285">
        <v>1</v>
      </c>
      <c r="I655" s="285"/>
      <c r="J655" s="286" t="s">
        <v>546</v>
      </c>
      <c r="K655" s="287">
        <f>+MEX!N693</f>
        <v>0</v>
      </c>
      <c r="L655" s="287">
        <f>+MEX!O693</f>
        <v>0</v>
      </c>
      <c r="M655" s="287">
        <f>+MEX!P693</f>
        <v>0</v>
      </c>
      <c r="N655" s="288" t="str">
        <f>+MEX!Q693</f>
        <v>Lote/ Pieza</v>
      </c>
      <c r="O655" s="289">
        <f>+MEX!R693</f>
        <v>0</v>
      </c>
      <c r="P655" s="289">
        <f>+MEX!S693</f>
        <v>0</v>
      </c>
      <c r="Q655" s="287">
        <f>+MEX!AD693</f>
        <v>0</v>
      </c>
      <c r="R655" s="287">
        <f>+MEX!AG693</f>
        <v>0</v>
      </c>
      <c r="S655" s="287">
        <f>+MEX!AJ693</f>
        <v>0</v>
      </c>
      <c r="T655" s="287">
        <f>+MEX!AM693</f>
        <v>0</v>
      </c>
      <c r="U655" s="287">
        <f>+MEX!AP693</f>
        <v>0</v>
      </c>
      <c r="V655" s="287">
        <f>+MEX!AS693</f>
        <v>0</v>
      </c>
      <c r="W655" s="287">
        <f>+MEX!AT693</f>
        <v>0</v>
      </c>
      <c r="X655" s="287">
        <f>+MEX!AU693</f>
        <v>0</v>
      </c>
      <c r="Y655" s="287">
        <f>+MEX!AV693</f>
        <v>0</v>
      </c>
      <c r="Z655" s="287">
        <f>+MEX!AW693</f>
        <v>0</v>
      </c>
      <c r="AA655" s="287">
        <f>+MEX!AX693</f>
        <v>0</v>
      </c>
      <c r="AB655" s="287">
        <f>+MEX!AY693</f>
        <v>0</v>
      </c>
      <c r="AC655" s="287">
        <f>+MEX!AZ693</f>
        <v>0</v>
      </c>
      <c r="AD655" s="287">
        <f>+MEX!BA693</f>
        <v>0</v>
      </c>
    </row>
    <row r="656" spans="2:30" ht="24.75" hidden="1">
      <c r="B656" s="247" t="e">
        <f>+CONCATENATE(#REF!,C656,D656,E656,F656,G656,H656,I656)</f>
        <v>#REF!</v>
      </c>
      <c r="C656" s="266">
        <v>6</v>
      </c>
      <c r="D656" s="266">
        <v>10</v>
      </c>
      <c r="E656" s="266">
        <v>3000</v>
      </c>
      <c r="F656" s="266"/>
      <c r="G656" s="266"/>
      <c r="H656" s="267" t="s">
        <v>46</v>
      </c>
      <c r="I656" s="267"/>
      <c r="J656" s="371" t="s">
        <v>72</v>
      </c>
      <c r="K656" s="372">
        <f>+MEX!N694</f>
        <v>0</v>
      </c>
      <c r="L656" s="372">
        <f>+MEX!O694</f>
        <v>0</v>
      </c>
      <c r="M656" s="372">
        <f>+MEX!P694</f>
        <v>0</v>
      </c>
      <c r="N656" s="373"/>
      <c r="O656" s="371"/>
      <c r="P656" s="371"/>
      <c r="Q656" s="372">
        <f>+MEX!AD694</f>
        <v>0</v>
      </c>
      <c r="R656" s="372">
        <f>+MEX!AG694</f>
        <v>0</v>
      </c>
      <c r="S656" s="372">
        <f>+MEX!AJ694</f>
        <v>0</v>
      </c>
      <c r="T656" s="372">
        <f>+MEX!AM694</f>
        <v>0</v>
      </c>
      <c r="U656" s="372">
        <f>+MEX!AP694</f>
        <v>0</v>
      </c>
      <c r="V656" s="372">
        <f>+MEX!AS694</f>
        <v>0</v>
      </c>
      <c r="W656" s="372"/>
      <c r="X656" s="372"/>
      <c r="Y656" s="372"/>
      <c r="Z656" s="372"/>
      <c r="AA656" s="372"/>
      <c r="AB656" s="372"/>
      <c r="AC656" s="372"/>
      <c r="AD656" s="372"/>
    </row>
    <row r="657" spans="2:30" ht="24.75" hidden="1">
      <c r="B657" s="247" t="e">
        <f>+CONCATENATE(#REF!,C657,D657,E657,F657,G657,H657,I657)</f>
        <v>#REF!</v>
      </c>
      <c r="C657" s="272">
        <v>6</v>
      </c>
      <c r="D657" s="272">
        <v>10</v>
      </c>
      <c r="E657" s="272">
        <v>3000</v>
      </c>
      <c r="F657" s="272">
        <v>3100</v>
      </c>
      <c r="G657" s="272"/>
      <c r="H657" s="273" t="s">
        <v>46</v>
      </c>
      <c r="I657" s="273"/>
      <c r="J657" s="321" t="s">
        <v>167</v>
      </c>
      <c r="K657" s="322">
        <f>+MEX!N695</f>
        <v>0</v>
      </c>
      <c r="L657" s="322">
        <f>+MEX!O695</f>
        <v>0</v>
      </c>
      <c r="M657" s="322">
        <f>+MEX!P695</f>
        <v>0</v>
      </c>
      <c r="N657" s="323"/>
      <c r="O657" s="321"/>
      <c r="P657" s="321"/>
      <c r="Q657" s="322">
        <f>+MEX!AD695</f>
        <v>0</v>
      </c>
      <c r="R657" s="322">
        <f>+MEX!AG695</f>
        <v>0</v>
      </c>
      <c r="S657" s="322">
        <f>+MEX!AJ695</f>
        <v>0</v>
      </c>
      <c r="T657" s="322">
        <f>+MEX!AM695</f>
        <v>0</v>
      </c>
      <c r="U657" s="322">
        <f>+MEX!AP695</f>
        <v>0</v>
      </c>
      <c r="V657" s="322">
        <f>+MEX!AS695</f>
        <v>0</v>
      </c>
      <c r="W657" s="322"/>
      <c r="X657" s="322"/>
      <c r="Y657" s="322"/>
      <c r="Z657" s="322"/>
      <c r="AA657" s="322"/>
      <c r="AB657" s="322"/>
      <c r="AC657" s="322"/>
      <c r="AD657" s="322"/>
    </row>
    <row r="658" spans="2:30" ht="48" hidden="1">
      <c r="B658" s="247" t="e">
        <f>+CONCATENATE(#REF!,C658,D658,E658,F658,G658,H658,I658)</f>
        <v>#REF!</v>
      </c>
      <c r="C658" s="278">
        <v>6</v>
      </c>
      <c r="D658" s="278">
        <v>10</v>
      </c>
      <c r="E658" s="278">
        <v>3000</v>
      </c>
      <c r="F658" s="278">
        <v>3100</v>
      </c>
      <c r="G658" s="278">
        <v>317</v>
      </c>
      <c r="H658" s="279"/>
      <c r="I658" s="279"/>
      <c r="J658" s="367" t="s">
        <v>283</v>
      </c>
      <c r="K658" s="368">
        <f>+MEX!N696</f>
        <v>0</v>
      </c>
      <c r="L658" s="368">
        <f>+MEX!O696</f>
        <v>0</v>
      </c>
      <c r="M658" s="368">
        <f>+MEX!P696</f>
        <v>0</v>
      </c>
      <c r="N658" s="369"/>
      <c r="O658" s="367"/>
      <c r="P658" s="367"/>
      <c r="Q658" s="368">
        <f>+MEX!AD696</f>
        <v>0</v>
      </c>
      <c r="R658" s="368">
        <f>+MEX!AG696</f>
        <v>0</v>
      </c>
      <c r="S658" s="368">
        <f>+MEX!AJ696</f>
        <v>0</v>
      </c>
      <c r="T658" s="368">
        <f>+MEX!AM696</f>
        <v>0</v>
      </c>
      <c r="U658" s="368">
        <f>+MEX!AP696</f>
        <v>0</v>
      </c>
      <c r="V658" s="368">
        <f>+MEX!AS696</f>
        <v>0</v>
      </c>
      <c r="W658" s="368"/>
      <c r="X658" s="368"/>
      <c r="Y658" s="368"/>
      <c r="Z658" s="368"/>
      <c r="AA658" s="368"/>
      <c r="AB658" s="368"/>
      <c r="AC658" s="368"/>
      <c r="AD658" s="368"/>
    </row>
    <row r="659" spans="2:30" ht="24.75" hidden="1">
      <c r="B659" s="247" t="e">
        <f>+CONCATENATE(#REF!,C659,D659,E659,F659,G659,H659,I659)</f>
        <v>#REF!</v>
      </c>
      <c r="C659" s="284">
        <v>6</v>
      </c>
      <c r="D659" s="284">
        <v>10</v>
      </c>
      <c r="E659" s="325">
        <v>3000</v>
      </c>
      <c r="F659" s="325">
        <v>3100</v>
      </c>
      <c r="G659" s="325">
        <v>317</v>
      </c>
      <c r="H659" s="285">
        <v>1</v>
      </c>
      <c r="I659" s="285"/>
      <c r="J659" s="286" t="s">
        <v>169</v>
      </c>
      <c r="K659" s="287">
        <f>+MEX!N697</f>
        <v>0</v>
      </c>
      <c r="L659" s="287">
        <f>+MEX!O697</f>
        <v>0</v>
      </c>
      <c r="M659" s="287">
        <f>+MEX!P697</f>
        <v>0</v>
      </c>
      <c r="N659" s="288" t="str">
        <f>+MEX!Q697</f>
        <v>Servicio</v>
      </c>
      <c r="O659" s="289">
        <f>+MEX!R697</f>
        <v>0</v>
      </c>
      <c r="P659" s="289">
        <f>+MEX!S697</f>
        <v>0</v>
      </c>
      <c r="Q659" s="287">
        <f>+MEX!AD697</f>
        <v>0</v>
      </c>
      <c r="R659" s="287">
        <f>+MEX!AG697</f>
        <v>0</v>
      </c>
      <c r="S659" s="287">
        <f>+MEX!AJ697</f>
        <v>0</v>
      </c>
      <c r="T659" s="287">
        <f>+MEX!AM697</f>
        <v>0</v>
      </c>
      <c r="U659" s="287">
        <f>+MEX!AP697</f>
        <v>0</v>
      </c>
      <c r="V659" s="287">
        <f>+MEX!AS697</f>
        <v>0</v>
      </c>
      <c r="W659" s="287">
        <f>+MEX!AT697</f>
        <v>0</v>
      </c>
      <c r="X659" s="287">
        <f>+MEX!AU697</f>
        <v>0</v>
      </c>
      <c r="Y659" s="287">
        <f>+MEX!AV697</f>
        <v>0</v>
      </c>
      <c r="Z659" s="287">
        <f>+MEX!AW697</f>
        <v>0</v>
      </c>
      <c r="AA659" s="287">
        <f>+MEX!AX697</f>
        <v>0</v>
      </c>
      <c r="AB659" s="287">
        <f>+MEX!AY697</f>
        <v>0</v>
      </c>
      <c r="AC659" s="287">
        <f>+MEX!AZ697</f>
        <v>0</v>
      </c>
      <c r="AD659" s="287">
        <f>+MEX!BA697</f>
        <v>0</v>
      </c>
    </row>
    <row r="660" spans="2:30" ht="48" hidden="1">
      <c r="B660" s="247" t="e">
        <f>+CONCATENATE(#REF!,C660,D660,E660,F660,G660,H660,I660)</f>
        <v>#REF!</v>
      </c>
      <c r="C660" s="272">
        <v>6</v>
      </c>
      <c r="D660" s="272">
        <v>10</v>
      </c>
      <c r="E660" s="272">
        <v>3000</v>
      </c>
      <c r="F660" s="272">
        <v>3300</v>
      </c>
      <c r="G660" s="272"/>
      <c r="H660" s="374" t="s">
        <v>46</v>
      </c>
      <c r="I660" s="374"/>
      <c r="J660" s="321" t="s">
        <v>73</v>
      </c>
      <c r="K660" s="322">
        <f>+MEX!N698</f>
        <v>0</v>
      </c>
      <c r="L660" s="322">
        <f>+MEX!O698</f>
        <v>0</v>
      </c>
      <c r="M660" s="322">
        <f>+MEX!P698</f>
        <v>0</v>
      </c>
      <c r="N660" s="375"/>
      <c r="O660" s="374"/>
      <c r="P660" s="374"/>
      <c r="Q660" s="322">
        <f>+MEX!AD698</f>
        <v>0</v>
      </c>
      <c r="R660" s="322">
        <f>+MEX!AG698</f>
        <v>0</v>
      </c>
      <c r="S660" s="322">
        <f>+MEX!AJ698</f>
        <v>0</v>
      </c>
      <c r="T660" s="322">
        <f>+MEX!AM698</f>
        <v>0</v>
      </c>
      <c r="U660" s="322">
        <f>+MEX!AP698</f>
        <v>0</v>
      </c>
      <c r="V660" s="322">
        <f>+MEX!AS698</f>
        <v>0</v>
      </c>
      <c r="W660" s="322"/>
      <c r="X660" s="322"/>
      <c r="Y660" s="322"/>
      <c r="Z660" s="322"/>
      <c r="AA660" s="322"/>
      <c r="AB660" s="322"/>
      <c r="AC660" s="322"/>
      <c r="AD660" s="322"/>
    </row>
    <row r="661" spans="2:30" ht="24.75" hidden="1">
      <c r="B661" s="247" t="e">
        <f>+CONCATENATE(#REF!,C661,D661,E661,F661,G661,H661,I661)</f>
        <v>#REF!</v>
      </c>
      <c r="C661" s="278">
        <v>6</v>
      </c>
      <c r="D661" s="278">
        <v>10</v>
      </c>
      <c r="E661" s="278">
        <v>3000</v>
      </c>
      <c r="F661" s="278">
        <v>3300</v>
      </c>
      <c r="G661" s="278">
        <v>335</v>
      </c>
      <c r="H661" s="279"/>
      <c r="I661" s="279"/>
      <c r="J661" s="367" t="s">
        <v>532</v>
      </c>
      <c r="K661" s="368">
        <f>+MEX!N699</f>
        <v>0</v>
      </c>
      <c r="L661" s="368">
        <f>+MEX!O699</f>
        <v>0</v>
      </c>
      <c r="M661" s="368">
        <f>+MEX!P699</f>
        <v>0</v>
      </c>
      <c r="N661" s="376"/>
      <c r="O661" s="279"/>
      <c r="P661" s="279"/>
      <c r="Q661" s="368">
        <f>+MEX!AD699</f>
        <v>0</v>
      </c>
      <c r="R661" s="368">
        <f>+MEX!AG699</f>
        <v>0</v>
      </c>
      <c r="S661" s="368">
        <f>+MEX!AJ699</f>
        <v>0</v>
      </c>
      <c r="T661" s="368">
        <f>+MEX!AM699</f>
        <v>0</v>
      </c>
      <c r="U661" s="368">
        <f>+MEX!AP699</f>
        <v>0</v>
      </c>
      <c r="V661" s="368">
        <f>+MEX!AS699</f>
        <v>0</v>
      </c>
      <c r="W661" s="368"/>
      <c r="X661" s="368"/>
      <c r="Y661" s="368"/>
      <c r="Z661" s="368"/>
      <c r="AA661" s="368"/>
      <c r="AB661" s="368"/>
      <c r="AC661" s="368"/>
      <c r="AD661" s="368"/>
    </row>
    <row r="662" spans="2:30" ht="24.75" hidden="1">
      <c r="B662" s="247" t="e">
        <f>+CONCATENATE(#REF!,C662,D662,E662,F662,G662,H662,I662)</f>
        <v>#REF!</v>
      </c>
      <c r="C662" s="284">
        <v>6</v>
      </c>
      <c r="D662" s="284">
        <v>10</v>
      </c>
      <c r="E662" s="325">
        <v>3000</v>
      </c>
      <c r="F662" s="325">
        <v>3300</v>
      </c>
      <c r="G662" s="325">
        <v>335</v>
      </c>
      <c r="H662" s="285">
        <v>1</v>
      </c>
      <c r="I662" s="285"/>
      <c r="J662" s="286" t="s">
        <v>548</v>
      </c>
      <c r="K662" s="287">
        <f>+MEX!N700</f>
        <v>0</v>
      </c>
      <c r="L662" s="287">
        <f>+MEX!O700</f>
        <v>0</v>
      </c>
      <c r="M662" s="287">
        <f>+MEX!P700</f>
        <v>0</v>
      </c>
      <c r="N662" s="308" t="str">
        <f>+MEX!Q700</f>
        <v>Servicio</v>
      </c>
      <c r="O662" s="289">
        <f>+MEX!R700</f>
        <v>0</v>
      </c>
      <c r="P662" s="289">
        <f>+MEX!S700</f>
        <v>0</v>
      </c>
      <c r="Q662" s="287">
        <f>+MEX!AD700</f>
        <v>0</v>
      </c>
      <c r="R662" s="287">
        <f>+MEX!AG700</f>
        <v>0</v>
      </c>
      <c r="S662" s="287">
        <f>+MEX!AJ700</f>
        <v>0</v>
      </c>
      <c r="T662" s="287">
        <f>+MEX!AM700</f>
        <v>0</v>
      </c>
      <c r="U662" s="287">
        <f>+MEX!AP700</f>
        <v>0</v>
      </c>
      <c r="V662" s="287">
        <f>+MEX!AS700</f>
        <v>0</v>
      </c>
      <c r="W662" s="287">
        <f>+MEX!AT700</f>
        <v>0</v>
      </c>
      <c r="X662" s="287">
        <f>+MEX!AU700</f>
        <v>0</v>
      </c>
      <c r="Y662" s="287">
        <f>+MEX!AV700</f>
        <v>0</v>
      </c>
      <c r="Z662" s="287">
        <f>+MEX!AW700</f>
        <v>0</v>
      </c>
      <c r="AA662" s="287">
        <f>+MEX!AX700</f>
        <v>0</v>
      </c>
      <c r="AB662" s="287">
        <f>+MEX!AY700</f>
        <v>0</v>
      </c>
      <c r="AC662" s="287">
        <f>+MEX!AZ700</f>
        <v>0</v>
      </c>
      <c r="AD662" s="287">
        <f>+MEX!BA700</f>
        <v>0</v>
      </c>
    </row>
    <row r="663" spans="2:30" ht="48" hidden="1">
      <c r="B663" s="247" t="e">
        <f>+CONCATENATE(#REF!,C663,D663,E663,F663,G663,H663,I663)</f>
        <v>#REF!</v>
      </c>
      <c r="C663" s="272">
        <v>6</v>
      </c>
      <c r="D663" s="272">
        <v>10</v>
      </c>
      <c r="E663" s="272">
        <v>3000</v>
      </c>
      <c r="F663" s="272">
        <v>3500</v>
      </c>
      <c r="G663" s="272"/>
      <c r="H663" s="273" t="s">
        <v>46</v>
      </c>
      <c r="I663" s="273"/>
      <c r="J663" s="321" t="s">
        <v>549</v>
      </c>
      <c r="K663" s="322">
        <f>+MEX!N701</f>
        <v>0</v>
      </c>
      <c r="L663" s="322">
        <f>+MEX!O701</f>
        <v>0</v>
      </c>
      <c r="M663" s="322">
        <f>+MEX!P701</f>
        <v>0</v>
      </c>
      <c r="N663" s="375"/>
      <c r="O663" s="374"/>
      <c r="P663" s="374"/>
      <c r="Q663" s="322">
        <f>+MEX!AD701</f>
        <v>0</v>
      </c>
      <c r="R663" s="322">
        <f>+MEX!AG701</f>
        <v>0</v>
      </c>
      <c r="S663" s="322">
        <f>+MEX!AJ701</f>
        <v>0</v>
      </c>
      <c r="T663" s="322">
        <f>+MEX!AM701</f>
        <v>0</v>
      </c>
      <c r="U663" s="322">
        <f>+MEX!AP701</f>
        <v>0</v>
      </c>
      <c r="V663" s="322">
        <f>+MEX!AS701</f>
        <v>0</v>
      </c>
      <c r="W663" s="322"/>
      <c r="X663" s="322"/>
      <c r="Y663" s="322"/>
      <c r="Z663" s="322"/>
      <c r="AA663" s="322"/>
      <c r="AB663" s="322"/>
      <c r="AC663" s="322"/>
      <c r="AD663" s="322"/>
    </row>
    <row r="664" spans="2:30" ht="24.75" hidden="1">
      <c r="B664" s="247" t="e">
        <f>+CONCATENATE(#REF!,C664,D664,E664,F664,G664,H664,I664)</f>
        <v>#REF!</v>
      </c>
      <c r="C664" s="278">
        <v>6</v>
      </c>
      <c r="D664" s="278">
        <v>10</v>
      </c>
      <c r="E664" s="278">
        <v>3000</v>
      </c>
      <c r="F664" s="278">
        <v>3500</v>
      </c>
      <c r="G664" s="278">
        <v>355</v>
      </c>
      <c r="H664" s="279"/>
      <c r="I664" s="279"/>
      <c r="J664" s="367" t="s">
        <v>550</v>
      </c>
      <c r="K664" s="368">
        <f>+MEX!N702</f>
        <v>0</v>
      </c>
      <c r="L664" s="368">
        <f>+MEX!O702</f>
        <v>0</v>
      </c>
      <c r="M664" s="368">
        <f>+MEX!P702</f>
        <v>0</v>
      </c>
      <c r="N664" s="376"/>
      <c r="O664" s="279"/>
      <c r="P664" s="279"/>
      <c r="Q664" s="368">
        <f>+MEX!AD702</f>
        <v>0</v>
      </c>
      <c r="R664" s="368">
        <f>+MEX!AG702</f>
        <v>0</v>
      </c>
      <c r="S664" s="368">
        <f>+MEX!AJ702</f>
        <v>0</v>
      </c>
      <c r="T664" s="368">
        <f>+MEX!AM702</f>
        <v>0</v>
      </c>
      <c r="U664" s="368">
        <f>+MEX!AP702</f>
        <v>0</v>
      </c>
      <c r="V664" s="368">
        <f>+MEX!AS702</f>
        <v>0</v>
      </c>
      <c r="W664" s="368"/>
      <c r="X664" s="368"/>
      <c r="Y664" s="368"/>
      <c r="Z664" s="368"/>
      <c r="AA664" s="368"/>
      <c r="AB664" s="368"/>
      <c r="AC664" s="368"/>
      <c r="AD664" s="368"/>
    </row>
    <row r="665" spans="2:30" ht="24.75" hidden="1">
      <c r="B665" s="247" t="e">
        <f>+CONCATENATE(#REF!,C665,D665,E665,F665,G665,H665,I665)</f>
        <v>#REF!</v>
      </c>
      <c r="C665" s="284">
        <v>6</v>
      </c>
      <c r="D665" s="284">
        <v>10</v>
      </c>
      <c r="E665" s="325">
        <v>3000</v>
      </c>
      <c r="F665" s="325">
        <v>3500</v>
      </c>
      <c r="G665" s="325">
        <v>355</v>
      </c>
      <c r="H665" s="285">
        <v>1</v>
      </c>
      <c r="I665" s="285"/>
      <c r="J665" s="286" t="s">
        <v>551</v>
      </c>
      <c r="K665" s="287">
        <f>+MEX!N703</f>
        <v>0</v>
      </c>
      <c r="L665" s="287">
        <f>+MEX!O703</f>
        <v>0</v>
      </c>
      <c r="M665" s="287">
        <f>+MEX!P703</f>
        <v>0</v>
      </c>
      <c r="N665" s="308" t="str">
        <f>+MEX!Q703</f>
        <v>Servicio</v>
      </c>
      <c r="O665" s="289">
        <f>+MEX!R703</f>
        <v>0</v>
      </c>
      <c r="P665" s="289">
        <f>+MEX!S703</f>
        <v>0</v>
      </c>
      <c r="Q665" s="287">
        <f>+MEX!AD703</f>
        <v>0</v>
      </c>
      <c r="R665" s="287">
        <f>+MEX!AG703</f>
        <v>0</v>
      </c>
      <c r="S665" s="287">
        <f>+MEX!AJ703</f>
        <v>0</v>
      </c>
      <c r="T665" s="287">
        <f>+MEX!AM703</f>
        <v>0</v>
      </c>
      <c r="U665" s="287">
        <f>+MEX!AP703</f>
        <v>0</v>
      </c>
      <c r="V665" s="287">
        <f>+MEX!AS703</f>
        <v>0</v>
      </c>
      <c r="W665" s="287">
        <f>+MEX!AT703</f>
        <v>0</v>
      </c>
      <c r="X665" s="287">
        <f>+MEX!AU703</f>
        <v>0</v>
      </c>
      <c r="Y665" s="287">
        <f>+MEX!AV703</f>
        <v>0</v>
      </c>
      <c r="Z665" s="287">
        <f>+MEX!AW703</f>
        <v>0</v>
      </c>
      <c r="AA665" s="287">
        <f>+MEX!AX703</f>
        <v>0</v>
      </c>
      <c r="AB665" s="287">
        <f>+MEX!AY703</f>
        <v>0</v>
      </c>
      <c r="AC665" s="287">
        <f>+MEX!AZ703</f>
        <v>0</v>
      </c>
      <c r="AD665" s="287">
        <f>+MEX!BA703</f>
        <v>0</v>
      </c>
    </row>
    <row r="666" spans="2:30" ht="24.75" hidden="1">
      <c r="B666" s="247" t="e">
        <f>+CONCATENATE(#REF!,C666,D666,E666,F666,G666,H666,I666)</f>
        <v>#REF!</v>
      </c>
      <c r="C666" s="272">
        <v>6</v>
      </c>
      <c r="D666" s="272">
        <v>10</v>
      </c>
      <c r="E666" s="272">
        <v>3000</v>
      </c>
      <c r="F666" s="272">
        <v>3600</v>
      </c>
      <c r="G666" s="272"/>
      <c r="H666" s="273" t="s">
        <v>46</v>
      </c>
      <c r="I666" s="273"/>
      <c r="J666" s="321" t="s">
        <v>285</v>
      </c>
      <c r="K666" s="322">
        <f>+MEX!N704</f>
        <v>0</v>
      </c>
      <c r="L666" s="322">
        <f>+MEX!O704</f>
        <v>0</v>
      </c>
      <c r="M666" s="322">
        <f>+MEX!P704</f>
        <v>0</v>
      </c>
      <c r="N666" s="375"/>
      <c r="O666" s="374"/>
      <c r="P666" s="374"/>
      <c r="Q666" s="322">
        <f>+MEX!AD704</f>
        <v>0</v>
      </c>
      <c r="R666" s="322">
        <f>+MEX!AG704</f>
        <v>0</v>
      </c>
      <c r="S666" s="322">
        <f>+MEX!AJ704</f>
        <v>0</v>
      </c>
      <c r="T666" s="322">
        <f>+MEX!AM704</f>
        <v>0</v>
      </c>
      <c r="U666" s="322">
        <f>+MEX!AP704</f>
        <v>0</v>
      </c>
      <c r="V666" s="322">
        <f>+MEX!AS704</f>
        <v>0</v>
      </c>
      <c r="W666" s="322"/>
      <c r="X666" s="322"/>
      <c r="Y666" s="322"/>
      <c r="Z666" s="322"/>
      <c r="AA666" s="322"/>
      <c r="AB666" s="322"/>
      <c r="AC666" s="322"/>
      <c r="AD666" s="322"/>
    </row>
    <row r="667" spans="2:30" ht="48" hidden="1">
      <c r="B667" s="247" t="e">
        <f>+CONCATENATE(#REF!,C667,D667,E667,F667,G667,H667,I667)</f>
        <v>#REF!</v>
      </c>
      <c r="C667" s="278">
        <v>6</v>
      </c>
      <c r="D667" s="278">
        <v>10</v>
      </c>
      <c r="E667" s="278">
        <v>3000</v>
      </c>
      <c r="F667" s="278">
        <v>3600</v>
      </c>
      <c r="G667" s="278">
        <v>361</v>
      </c>
      <c r="H667" s="279"/>
      <c r="I667" s="279"/>
      <c r="J667" s="367" t="s">
        <v>286</v>
      </c>
      <c r="K667" s="368">
        <f>+MEX!N705</f>
        <v>0</v>
      </c>
      <c r="L667" s="368">
        <f>+MEX!O705</f>
        <v>0</v>
      </c>
      <c r="M667" s="368">
        <f>+MEX!P705</f>
        <v>0</v>
      </c>
      <c r="N667" s="376"/>
      <c r="O667" s="279"/>
      <c r="P667" s="279"/>
      <c r="Q667" s="368">
        <f>+MEX!AD705</f>
        <v>0</v>
      </c>
      <c r="R667" s="368">
        <f>+MEX!AG705</f>
        <v>0</v>
      </c>
      <c r="S667" s="368">
        <f>+MEX!AJ705</f>
        <v>0</v>
      </c>
      <c r="T667" s="368">
        <f>+MEX!AM705</f>
        <v>0</v>
      </c>
      <c r="U667" s="368">
        <f>+MEX!AP705</f>
        <v>0</v>
      </c>
      <c r="V667" s="368">
        <f>+MEX!AS705</f>
        <v>0</v>
      </c>
      <c r="W667" s="368"/>
      <c r="X667" s="368"/>
      <c r="Y667" s="368"/>
      <c r="Z667" s="368"/>
      <c r="AA667" s="368"/>
      <c r="AB667" s="368"/>
      <c r="AC667" s="368"/>
      <c r="AD667" s="368"/>
    </row>
    <row r="668" spans="2:30" ht="46.5" hidden="1">
      <c r="B668" s="247" t="e">
        <f>+CONCATENATE(#REF!,C668,D668,E668,F668,G668,H668,I668)</f>
        <v>#REF!</v>
      </c>
      <c r="C668" s="284">
        <v>6</v>
      </c>
      <c r="D668" s="284">
        <v>10</v>
      </c>
      <c r="E668" s="325">
        <v>3000</v>
      </c>
      <c r="F668" s="325">
        <v>3600</v>
      </c>
      <c r="G668" s="325">
        <v>361</v>
      </c>
      <c r="H668" s="285">
        <v>1</v>
      </c>
      <c r="I668" s="285"/>
      <c r="J668" s="286" t="s">
        <v>287</v>
      </c>
      <c r="K668" s="287">
        <f>+MEX!N706</f>
        <v>0</v>
      </c>
      <c r="L668" s="287">
        <f>+MEX!O706</f>
        <v>0</v>
      </c>
      <c r="M668" s="287">
        <f>+MEX!P706</f>
        <v>0</v>
      </c>
      <c r="N668" s="308" t="str">
        <f>+MEX!Q706</f>
        <v>Servicio</v>
      </c>
      <c r="O668" s="289">
        <f>+MEX!R706</f>
        <v>0</v>
      </c>
      <c r="P668" s="289">
        <f>+MEX!S706</f>
        <v>0</v>
      </c>
      <c r="Q668" s="287">
        <f>+MEX!AD706</f>
        <v>0</v>
      </c>
      <c r="R668" s="287">
        <f>+MEX!AG706</f>
        <v>0</v>
      </c>
      <c r="S668" s="287">
        <f>+MEX!AJ706</f>
        <v>0</v>
      </c>
      <c r="T668" s="287">
        <f>+MEX!AM706</f>
        <v>0</v>
      </c>
      <c r="U668" s="287">
        <f>+MEX!AP706</f>
        <v>0</v>
      </c>
      <c r="V668" s="287">
        <f>+MEX!AS706</f>
        <v>0</v>
      </c>
      <c r="W668" s="287">
        <f>+MEX!AT706</f>
        <v>0</v>
      </c>
      <c r="X668" s="287">
        <f>+MEX!AU706</f>
        <v>0</v>
      </c>
      <c r="Y668" s="287">
        <f>+MEX!AV706</f>
        <v>0</v>
      </c>
      <c r="Z668" s="287">
        <f>+MEX!AW706</f>
        <v>0</v>
      </c>
      <c r="AA668" s="287">
        <f>+MEX!AX706</f>
        <v>0</v>
      </c>
      <c r="AB668" s="287">
        <f>+MEX!AY706</f>
        <v>0</v>
      </c>
      <c r="AC668" s="287">
        <f>+MEX!AZ706</f>
        <v>0</v>
      </c>
      <c r="AD668" s="287">
        <f>+MEX!BA706</f>
        <v>0</v>
      </c>
    </row>
    <row r="669" spans="2:30" ht="24.75" hidden="1">
      <c r="B669" s="247" t="e">
        <f>+CONCATENATE(#REF!,C669,D669,E669,F669,G669,H669,I669)</f>
        <v>#REF!</v>
      </c>
      <c r="C669" s="266">
        <v>6</v>
      </c>
      <c r="D669" s="266">
        <v>10</v>
      </c>
      <c r="E669" s="266">
        <v>5000</v>
      </c>
      <c r="F669" s="266"/>
      <c r="G669" s="266"/>
      <c r="H669" s="267" t="s">
        <v>46</v>
      </c>
      <c r="I669" s="267"/>
      <c r="J669" s="371" t="s">
        <v>130</v>
      </c>
      <c r="K669" s="372">
        <f>+MEX!N707</f>
        <v>0</v>
      </c>
      <c r="L669" s="372">
        <f>+MEX!O707</f>
        <v>0</v>
      </c>
      <c r="M669" s="372">
        <f>+MEX!P707</f>
        <v>0</v>
      </c>
      <c r="N669" s="377"/>
      <c r="O669" s="267"/>
      <c r="P669" s="267"/>
      <c r="Q669" s="372">
        <f>+MEX!AD707</f>
        <v>0</v>
      </c>
      <c r="R669" s="372">
        <f>+MEX!AG707</f>
        <v>0</v>
      </c>
      <c r="S669" s="372">
        <f>+MEX!AJ707</f>
        <v>0</v>
      </c>
      <c r="T669" s="372">
        <f>+MEX!AM707</f>
        <v>0</v>
      </c>
      <c r="U669" s="372">
        <f>+MEX!AP707</f>
        <v>0</v>
      </c>
      <c r="V669" s="372">
        <f>+MEX!AS707</f>
        <v>0</v>
      </c>
      <c r="W669" s="372"/>
      <c r="X669" s="372"/>
      <c r="Y669" s="372"/>
      <c r="Z669" s="372"/>
      <c r="AA669" s="372"/>
      <c r="AB669" s="372"/>
      <c r="AC669" s="372"/>
      <c r="AD669" s="372"/>
    </row>
    <row r="670" spans="2:30" ht="24.75" hidden="1">
      <c r="B670" s="247" t="e">
        <f>+CONCATENATE(#REF!,C670,D670,E670,F670,G670,H670,I670)</f>
        <v>#REF!</v>
      </c>
      <c r="C670" s="272">
        <v>6</v>
      </c>
      <c r="D670" s="272">
        <v>10</v>
      </c>
      <c r="E670" s="272">
        <v>5000</v>
      </c>
      <c r="F670" s="272">
        <v>5100</v>
      </c>
      <c r="G670" s="272"/>
      <c r="H670" s="273" t="s">
        <v>46</v>
      </c>
      <c r="I670" s="273"/>
      <c r="J670" s="321" t="s">
        <v>131</v>
      </c>
      <c r="K670" s="322">
        <f>+MEX!N708</f>
        <v>0</v>
      </c>
      <c r="L670" s="322">
        <f>+MEX!O708</f>
        <v>0</v>
      </c>
      <c r="M670" s="322">
        <f>+MEX!P708</f>
        <v>0</v>
      </c>
      <c r="N670" s="375"/>
      <c r="O670" s="374"/>
      <c r="P670" s="374"/>
      <c r="Q670" s="322">
        <f>+MEX!AD708</f>
        <v>0</v>
      </c>
      <c r="R670" s="322">
        <f>+MEX!AG708</f>
        <v>0</v>
      </c>
      <c r="S670" s="322">
        <f>+MEX!AJ708</f>
        <v>0</v>
      </c>
      <c r="T670" s="322">
        <f>+MEX!AM708</f>
        <v>0</v>
      </c>
      <c r="U670" s="322">
        <f>+MEX!AP708</f>
        <v>0</v>
      </c>
      <c r="V670" s="322">
        <f>+MEX!AS708</f>
        <v>0</v>
      </c>
      <c r="W670" s="322"/>
      <c r="X670" s="322"/>
      <c r="Y670" s="322"/>
      <c r="Z670" s="322"/>
      <c r="AA670" s="322"/>
      <c r="AB670" s="322"/>
      <c r="AC670" s="322"/>
      <c r="AD670" s="322"/>
    </row>
    <row r="671" spans="2:30" ht="24.75" hidden="1">
      <c r="B671" s="247" t="e">
        <f>+CONCATENATE(#REF!,C671,D671,E671,F671,G671,H671,I671)</f>
        <v>#REF!</v>
      </c>
      <c r="C671" s="278">
        <v>6</v>
      </c>
      <c r="D671" s="278">
        <v>10</v>
      </c>
      <c r="E671" s="278">
        <v>5000</v>
      </c>
      <c r="F671" s="278">
        <v>5100</v>
      </c>
      <c r="G671" s="278">
        <v>515</v>
      </c>
      <c r="H671" s="279"/>
      <c r="I671" s="279"/>
      <c r="J671" s="367" t="s">
        <v>132</v>
      </c>
      <c r="K671" s="368">
        <f>+MEX!N709</f>
        <v>0</v>
      </c>
      <c r="L671" s="368">
        <f>+MEX!O709</f>
        <v>0</v>
      </c>
      <c r="M671" s="368">
        <f>+MEX!P709</f>
        <v>0</v>
      </c>
      <c r="N671" s="376"/>
      <c r="O671" s="279"/>
      <c r="P671" s="279"/>
      <c r="Q671" s="368">
        <f>+MEX!AD709</f>
        <v>0</v>
      </c>
      <c r="R671" s="368">
        <f>+MEX!AG709</f>
        <v>0</v>
      </c>
      <c r="S671" s="368">
        <f>+MEX!AJ709</f>
        <v>0</v>
      </c>
      <c r="T671" s="368">
        <f>+MEX!AM709</f>
        <v>0</v>
      </c>
      <c r="U671" s="368">
        <f>+MEX!AP709</f>
        <v>0</v>
      </c>
      <c r="V671" s="368">
        <f>+MEX!AS709</f>
        <v>0</v>
      </c>
      <c r="W671" s="368"/>
      <c r="X671" s="368"/>
      <c r="Y671" s="368"/>
      <c r="Z671" s="368"/>
      <c r="AA671" s="368"/>
      <c r="AB671" s="368"/>
      <c r="AC671" s="368"/>
      <c r="AD671" s="368"/>
    </row>
    <row r="672" spans="2:30" ht="24.75" hidden="1">
      <c r="B672" s="247" t="e">
        <f>+CONCATENATE(#REF!,C672,D672,E672,F672,G672,H672,I672)</f>
        <v>#REF!</v>
      </c>
      <c r="C672" s="284">
        <v>6</v>
      </c>
      <c r="D672" s="284">
        <v>10</v>
      </c>
      <c r="E672" s="325">
        <v>5000</v>
      </c>
      <c r="F672" s="325">
        <v>5100</v>
      </c>
      <c r="G672" s="325">
        <v>515</v>
      </c>
      <c r="H672" s="285">
        <v>1</v>
      </c>
      <c r="I672" s="285"/>
      <c r="J672" s="286" t="s">
        <v>552</v>
      </c>
      <c r="K672" s="287">
        <f>+MEX!N710</f>
        <v>0</v>
      </c>
      <c r="L672" s="287">
        <f>+MEX!O710</f>
        <v>0</v>
      </c>
      <c r="M672" s="287">
        <f>+MEX!P710</f>
        <v>0</v>
      </c>
      <c r="N672" s="288" t="str">
        <f>+MEX!Q710</f>
        <v>Pieza</v>
      </c>
      <c r="O672" s="289">
        <f>+MEX!R710</f>
        <v>0</v>
      </c>
      <c r="P672" s="289">
        <f>+MEX!S710</f>
        <v>0</v>
      </c>
      <c r="Q672" s="287">
        <f>+MEX!AD710</f>
        <v>0</v>
      </c>
      <c r="R672" s="287">
        <f>+MEX!AG710</f>
        <v>0</v>
      </c>
      <c r="S672" s="287">
        <f>+MEX!AJ710</f>
        <v>0</v>
      </c>
      <c r="T672" s="287">
        <f>+MEX!AM710</f>
        <v>0</v>
      </c>
      <c r="U672" s="287">
        <f>+MEX!AP710</f>
        <v>0</v>
      </c>
      <c r="V672" s="287">
        <f>+MEX!AS710</f>
        <v>0</v>
      </c>
      <c r="W672" s="287">
        <f>+MEX!AT710</f>
        <v>0</v>
      </c>
      <c r="X672" s="287">
        <f>+MEX!AU710</f>
        <v>0</v>
      </c>
      <c r="Y672" s="287">
        <f>+MEX!AV710</f>
        <v>0</v>
      </c>
      <c r="Z672" s="287">
        <f>+MEX!AW710</f>
        <v>0</v>
      </c>
      <c r="AA672" s="287">
        <f>+MEX!AX710</f>
        <v>0</v>
      </c>
      <c r="AB672" s="287">
        <f>+MEX!AY710</f>
        <v>0</v>
      </c>
      <c r="AC672" s="287">
        <f>+MEX!AZ710</f>
        <v>0</v>
      </c>
      <c r="AD672" s="287">
        <f>+MEX!BA710</f>
        <v>0</v>
      </c>
    </row>
    <row r="673" spans="2:30" ht="24.75" hidden="1">
      <c r="B673" s="247" t="e">
        <f>+CONCATENATE(#REF!,C673,D673,E673,F673,G673,H673,I673)</f>
        <v>#REF!</v>
      </c>
      <c r="C673" s="284">
        <v>6</v>
      </c>
      <c r="D673" s="284">
        <v>10</v>
      </c>
      <c r="E673" s="325">
        <v>5000</v>
      </c>
      <c r="F673" s="325">
        <v>5100</v>
      </c>
      <c r="G673" s="325">
        <v>515</v>
      </c>
      <c r="H673" s="285">
        <v>2</v>
      </c>
      <c r="I673" s="285"/>
      <c r="J673" s="286" t="s">
        <v>553</v>
      </c>
      <c r="K673" s="287">
        <f>+MEX!N711</f>
        <v>0</v>
      </c>
      <c r="L673" s="287">
        <f>+MEX!O711</f>
        <v>0</v>
      </c>
      <c r="M673" s="287">
        <f>+MEX!P711</f>
        <v>0</v>
      </c>
      <c r="N673" s="308" t="str">
        <f>+MEX!Q711</f>
        <v>Pieza</v>
      </c>
      <c r="O673" s="289">
        <f>+MEX!R711</f>
        <v>0</v>
      </c>
      <c r="P673" s="289">
        <f>+MEX!S711</f>
        <v>0</v>
      </c>
      <c r="Q673" s="287">
        <f>+MEX!AD711</f>
        <v>0</v>
      </c>
      <c r="R673" s="287">
        <f>+MEX!AG711</f>
        <v>0</v>
      </c>
      <c r="S673" s="287">
        <f>+MEX!AJ711</f>
        <v>0</v>
      </c>
      <c r="T673" s="287">
        <f>+MEX!AM711</f>
        <v>0</v>
      </c>
      <c r="U673" s="287">
        <f>+MEX!AP711</f>
        <v>0</v>
      </c>
      <c r="V673" s="287">
        <f>+MEX!AS711</f>
        <v>0</v>
      </c>
      <c r="W673" s="287">
        <f>+MEX!AT711</f>
        <v>0</v>
      </c>
      <c r="X673" s="287">
        <f>+MEX!AU711</f>
        <v>0</v>
      </c>
      <c r="Y673" s="287">
        <f>+MEX!AV711</f>
        <v>0</v>
      </c>
      <c r="Z673" s="287">
        <f>+MEX!AW711</f>
        <v>0</v>
      </c>
      <c r="AA673" s="287">
        <f>+MEX!AX711</f>
        <v>0</v>
      </c>
      <c r="AB673" s="287">
        <f>+MEX!AY711</f>
        <v>0</v>
      </c>
      <c r="AC673" s="287">
        <f>+MEX!AZ711</f>
        <v>0</v>
      </c>
      <c r="AD673" s="287">
        <f>+MEX!BA711</f>
        <v>0</v>
      </c>
    </row>
    <row r="674" spans="2:30" ht="24.75" hidden="1">
      <c r="B674" s="247" t="e">
        <f>+CONCATENATE(#REF!,C674,D674,E674,F674,G674,H674,I674)</f>
        <v>#REF!</v>
      </c>
      <c r="C674" s="284">
        <v>6</v>
      </c>
      <c r="D674" s="284">
        <v>10</v>
      </c>
      <c r="E674" s="325">
        <v>5000</v>
      </c>
      <c r="F674" s="325">
        <v>5100</v>
      </c>
      <c r="G674" s="325">
        <v>515</v>
      </c>
      <c r="H674" s="285">
        <v>3</v>
      </c>
      <c r="I674" s="285"/>
      <c r="J674" s="286" t="s">
        <v>179</v>
      </c>
      <c r="K674" s="287">
        <f>+MEX!N712</f>
        <v>0</v>
      </c>
      <c r="L674" s="287">
        <f>+MEX!O712</f>
        <v>0</v>
      </c>
      <c r="M674" s="287">
        <f>+MEX!P712</f>
        <v>0</v>
      </c>
      <c r="N674" s="288" t="str">
        <f>+MEX!Q712</f>
        <v>Pieza</v>
      </c>
      <c r="O674" s="289">
        <f>+MEX!R712</f>
        <v>0</v>
      </c>
      <c r="P674" s="289">
        <f>+MEX!S712</f>
        <v>0</v>
      </c>
      <c r="Q674" s="287">
        <f>+MEX!AD712</f>
        <v>0</v>
      </c>
      <c r="R674" s="287">
        <f>+MEX!AG712</f>
        <v>0</v>
      </c>
      <c r="S674" s="287">
        <f>+MEX!AJ712</f>
        <v>0</v>
      </c>
      <c r="T674" s="287">
        <f>+MEX!AM712</f>
        <v>0</v>
      </c>
      <c r="U674" s="287">
        <f>+MEX!AP712</f>
        <v>0</v>
      </c>
      <c r="V674" s="287">
        <f>+MEX!AS712</f>
        <v>0</v>
      </c>
      <c r="W674" s="287">
        <f>+MEX!AT712</f>
        <v>0</v>
      </c>
      <c r="X674" s="287">
        <f>+MEX!AU712</f>
        <v>0</v>
      </c>
      <c r="Y674" s="287">
        <f>+MEX!AV712</f>
        <v>0</v>
      </c>
      <c r="Z674" s="287">
        <f>+MEX!AW712</f>
        <v>0</v>
      </c>
      <c r="AA674" s="287">
        <f>+MEX!AX712</f>
        <v>0</v>
      </c>
      <c r="AB674" s="287">
        <f>+MEX!AY712</f>
        <v>0</v>
      </c>
      <c r="AC674" s="287">
        <f>+MEX!AZ712</f>
        <v>0</v>
      </c>
      <c r="AD674" s="287">
        <f>+MEX!BA712</f>
        <v>0</v>
      </c>
    </row>
    <row r="675" spans="2:30" ht="24.75" hidden="1">
      <c r="B675" s="247" t="e">
        <f>+CONCATENATE(#REF!,C675,D675,E675,F675,G675,H675,I675)</f>
        <v>#REF!</v>
      </c>
      <c r="C675" s="284">
        <v>6</v>
      </c>
      <c r="D675" s="284">
        <v>10</v>
      </c>
      <c r="E675" s="325">
        <v>5000</v>
      </c>
      <c r="F675" s="325">
        <v>5100</v>
      </c>
      <c r="G675" s="325">
        <v>515</v>
      </c>
      <c r="H675" s="285">
        <v>4</v>
      </c>
      <c r="I675" s="285"/>
      <c r="J675" s="286" t="s">
        <v>289</v>
      </c>
      <c r="K675" s="287">
        <f>+MEX!N713</f>
        <v>0</v>
      </c>
      <c r="L675" s="287">
        <f>+MEX!O713</f>
        <v>0</v>
      </c>
      <c r="M675" s="287">
        <f>+MEX!P713</f>
        <v>0</v>
      </c>
      <c r="N675" s="288" t="str">
        <f>+MEX!Q713</f>
        <v>Pieza</v>
      </c>
      <c r="O675" s="289">
        <f>+MEX!R713</f>
        <v>0</v>
      </c>
      <c r="P675" s="289">
        <f>+MEX!S713</f>
        <v>0</v>
      </c>
      <c r="Q675" s="287">
        <f>+MEX!AD713</f>
        <v>0</v>
      </c>
      <c r="R675" s="287">
        <f>+MEX!AG713</f>
        <v>0</v>
      </c>
      <c r="S675" s="287">
        <f>+MEX!AJ713</f>
        <v>0</v>
      </c>
      <c r="T675" s="287">
        <f>+MEX!AM713</f>
        <v>0</v>
      </c>
      <c r="U675" s="287">
        <f>+MEX!AP713</f>
        <v>0</v>
      </c>
      <c r="V675" s="287">
        <f>+MEX!AS713</f>
        <v>0</v>
      </c>
      <c r="W675" s="287">
        <f>+MEX!AT713</f>
        <v>0</v>
      </c>
      <c r="X675" s="287">
        <f>+MEX!AU713</f>
        <v>0</v>
      </c>
      <c r="Y675" s="287">
        <f>+MEX!AV713</f>
        <v>0</v>
      </c>
      <c r="Z675" s="287">
        <f>+MEX!AW713</f>
        <v>0</v>
      </c>
      <c r="AA675" s="287">
        <f>+MEX!AX713</f>
        <v>0</v>
      </c>
      <c r="AB675" s="287">
        <f>+MEX!AY713</f>
        <v>0</v>
      </c>
      <c r="AC675" s="287">
        <f>+MEX!AZ713</f>
        <v>0</v>
      </c>
      <c r="AD675" s="287">
        <f>+MEX!BA713</f>
        <v>0</v>
      </c>
    </row>
    <row r="676" spans="2:30" ht="24.75" hidden="1">
      <c r="B676" s="247" t="e">
        <f>+CONCATENATE(#REF!,C676,D676,E676,F676,G676,H676,I676)</f>
        <v>#REF!</v>
      </c>
      <c r="C676" s="284">
        <v>6</v>
      </c>
      <c r="D676" s="284">
        <v>10</v>
      </c>
      <c r="E676" s="325">
        <v>5000</v>
      </c>
      <c r="F676" s="325">
        <v>5100</v>
      </c>
      <c r="G676" s="325">
        <v>515</v>
      </c>
      <c r="H676" s="285">
        <v>5</v>
      </c>
      <c r="I676" s="285"/>
      <c r="J676" s="286" t="s">
        <v>181</v>
      </c>
      <c r="K676" s="287">
        <f>+MEX!N714</f>
        <v>0</v>
      </c>
      <c r="L676" s="287">
        <f>+MEX!O714</f>
        <v>0</v>
      </c>
      <c r="M676" s="287">
        <f>+MEX!P714</f>
        <v>0</v>
      </c>
      <c r="N676" s="288" t="str">
        <f>+MEX!Q714</f>
        <v>Pieza</v>
      </c>
      <c r="O676" s="289">
        <f>+MEX!R714</f>
        <v>0</v>
      </c>
      <c r="P676" s="289">
        <f>+MEX!S714</f>
        <v>0</v>
      </c>
      <c r="Q676" s="287">
        <f>+MEX!AD714</f>
        <v>0</v>
      </c>
      <c r="R676" s="287">
        <f>+MEX!AG714</f>
        <v>0</v>
      </c>
      <c r="S676" s="287">
        <f>+MEX!AJ714</f>
        <v>0</v>
      </c>
      <c r="T676" s="287">
        <f>+MEX!AM714</f>
        <v>0</v>
      </c>
      <c r="U676" s="287">
        <f>+MEX!AP714</f>
        <v>0</v>
      </c>
      <c r="V676" s="287">
        <f>+MEX!AS714</f>
        <v>0</v>
      </c>
      <c r="W676" s="287">
        <f>+MEX!AT714</f>
        <v>0</v>
      </c>
      <c r="X676" s="287">
        <f>+MEX!AU714</f>
        <v>0</v>
      </c>
      <c r="Y676" s="287">
        <f>+MEX!AV714</f>
        <v>0</v>
      </c>
      <c r="Z676" s="287">
        <f>+MEX!AW714</f>
        <v>0</v>
      </c>
      <c r="AA676" s="287">
        <f>+MEX!AX714</f>
        <v>0</v>
      </c>
      <c r="AB676" s="287">
        <f>+MEX!AY714</f>
        <v>0</v>
      </c>
      <c r="AC676" s="287">
        <f>+MEX!AZ714</f>
        <v>0</v>
      </c>
      <c r="AD676" s="287">
        <f>+MEX!BA714</f>
        <v>0</v>
      </c>
    </row>
    <row r="677" spans="2:30" ht="24.75" hidden="1">
      <c r="B677" s="247" t="e">
        <f>+CONCATENATE(#REF!,C677,D677,E677,F677,G677,H677,I677)</f>
        <v>#REF!</v>
      </c>
      <c r="C677" s="284">
        <v>6</v>
      </c>
      <c r="D677" s="284">
        <v>10</v>
      </c>
      <c r="E677" s="325">
        <v>5000</v>
      </c>
      <c r="F677" s="325">
        <v>5100</v>
      </c>
      <c r="G677" s="325">
        <v>515</v>
      </c>
      <c r="H677" s="285">
        <v>6</v>
      </c>
      <c r="I677" s="285"/>
      <c r="J677" s="286" t="s">
        <v>554</v>
      </c>
      <c r="K677" s="287">
        <f>+MEX!N715</f>
        <v>0</v>
      </c>
      <c r="L677" s="287">
        <f>+MEX!O715</f>
        <v>0</v>
      </c>
      <c r="M677" s="287">
        <f>+MEX!P715</f>
        <v>0</v>
      </c>
      <c r="N677" s="288" t="str">
        <f>+MEX!Q715</f>
        <v>Pieza</v>
      </c>
      <c r="O677" s="289">
        <f>+MEX!R715</f>
        <v>0</v>
      </c>
      <c r="P677" s="289">
        <f>+MEX!S715</f>
        <v>0</v>
      </c>
      <c r="Q677" s="287">
        <f>+MEX!AD715</f>
        <v>0</v>
      </c>
      <c r="R677" s="287">
        <f>+MEX!AG715</f>
        <v>0</v>
      </c>
      <c r="S677" s="287">
        <f>+MEX!AJ715</f>
        <v>0</v>
      </c>
      <c r="T677" s="287">
        <f>+MEX!AM715</f>
        <v>0</v>
      </c>
      <c r="U677" s="287">
        <f>+MEX!AP715</f>
        <v>0</v>
      </c>
      <c r="V677" s="287">
        <f>+MEX!AS715</f>
        <v>0</v>
      </c>
      <c r="W677" s="287">
        <f>+MEX!AT715</f>
        <v>0</v>
      </c>
      <c r="X677" s="287">
        <f>+MEX!AU715</f>
        <v>0</v>
      </c>
      <c r="Y677" s="287">
        <f>+MEX!AV715</f>
        <v>0</v>
      </c>
      <c r="Z677" s="287">
        <f>+MEX!AW715</f>
        <v>0</v>
      </c>
      <c r="AA677" s="287">
        <f>+MEX!AX715</f>
        <v>0</v>
      </c>
      <c r="AB677" s="287">
        <f>+MEX!AY715</f>
        <v>0</v>
      </c>
      <c r="AC677" s="287">
        <f>+MEX!AZ715</f>
        <v>0</v>
      </c>
      <c r="AD677" s="287">
        <f>+MEX!BA715</f>
        <v>0</v>
      </c>
    </row>
    <row r="678" spans="2:30" ht="24.75" hidden="1">
      <c r="B678" s="247" t="e">
        <f>+CONCATENATE(#REF!,C678,D678,E678,F678,G678,H678,I678)</f>
        <v>#REF!</v>
      </c>
      <c r="C678" s="284">
        <v>6</v>
      </c>
      <c r="D678" s="284">
        <v>10</v>
      </c>
      <c r="E678" s="325">
        <v>5000</v>
      </c>
      <c r="F678" s="325">
        <v>5100</v>
      </c>
      <c r="G678" s="325">
        <v>515</v>
      </c>
      <c r="H678" s="285">
        <v>7</v>
      </c>
      <c r="I678" s="285"/>
      <c r="J678" s="286" t="s">
        <v>257</v>
      </c>
      <c r="K678" s="287">
        <f>+MEX!N716</f>
        <v>0</v>
      </c>
      <c r="L678" s="287">
        <f>+MEX!O716</f>
        <v>0</v>
      </c>
      <c r="M678" s="287">
        <f>+MEX!P716</f>
        <v>0</v>
      </c>
      <c r="N678" s="288" t="str">
        <f>+MEX!Q716</f>
        <v>Pieza</v>
      </c>
      <c r="O678" s="289">
        <f>+MEX!R716</f>
        <v>0</v>
      </c>
      <c r="P678" s="289">
        <f>+MEX!S716</f>
        <v>0</v>
      </c>
      <c r="Q678" s="287">
        <f>+MEX!AD716</f>
        <v>0</v>
      </c>
      <c r="R678" s="287">
        <f>+MEX!AG716</f>
        <v>0</v>
      </c>
      <c r="S678" s="287">
        <f>+MEX!AJ716</f>
        <v>0</v>
      </c>
      <c r="T678" s="287">
        <f>+MEX!AM716</f>
        <v>0</v>
      </c>
      <c r="U678" s="287">
        <f>+MEX!AP716</f>
        <v>0</v>
      </c>
      <c r="V678" s="287">
        <f>+MEX!AS716</f>
        <v>0</v>
      </c>
      <c r="W678" s="287">
        <f>+MEX!AT716</f>
        <v>0</v>
      </c>
      <c r="X678" s="287">
        <f>+MEX!AU716</f>
        <v>0</v>
      </c>
      <c r="Y678" s="287">
        <f>+MEX!AV716</f>
        <v>0</v>
      </c>
      <c r="Z678" s="287">
        <f>+MEX!AW716</f>
        <v>0</v>
      </c>
      <c r="AA678" s="287">
        <f>+MEX!AX716</f>
        <v>0</v>
      </c>
      <c r="AB678" s="287">
        <f>+MEX!AY716</f>
        <v>0</v>
      </c>
      <c r="AC678" s="287">
        <f>+MEX!AZ716</f>
        <v>0</v>
      </c>
      <c r="AD678" s="287">
        <f>+MEX!BA716</f>
        <v>0</v>
      </c>
    </row>
    <row r="679" spans="2:30" ht="24.75" hidden="1">
      <c r="B679" s="247" t="e">
        <f>+CONCATENATE(#REF!,C679,D679,E679,F679,G679,H679,I679)</f>
        <v>#REF!</v>
      </c>
      <c r="C679" s="284">
        <v>6</v>
      </c>
      <c r="D679" s="284">
        <v>10</v>
      </c>
      <c r="E679" s="325">
        <v>5000</v>
      </c>
      <c r="F679" s="325">
        <v>5100</v>
      </c>
      <c r="G679" s="325">
        <v>515</v>
      </c>
      <c r="H679" s="285">
        <v>8</v>
      </c>
      <c r="I679" s="285"/>
      <c r="J679" s="286" t="s">
        <v>555</v>
      </c>
      <c r="K679" s="287">
        <f>+MEX!N717</f>
        <v>0</v>
      </c>
      <c r="L679" s="287">
        <f>+MEX!O717</f>
        <v>0</v>
      </c>
      <c r="M679" s="287">
        <f>+MEX!P717</f>
        <v>0</v>
      </c>
      <c r="N679" s="288" t="str">
        <f>+MEX!Q717</f>
        <v>Pieza</v>
      </c>
      <c r="O679" s="289">
        <f>+MEX!R717</f>
        <v>0</v>
      </c>
      <c r="P679" s="289">
        <f>+MEX!S717</f>
        <v>0</v>
      </c>
      <c r="Q679" s="287">
        <f>+MEX!AD717</f>
        <v>0</v>
      </c>
      <c r="R679" s="287">
        <f>+MEX!AG717</f>
        <v>0</v>
      </c>
      <c r="S679" s="287">
        <f>+MEX!AJ717</f>
        <v>0</v>
      </c>
      <c r="T679" s="287">
        <f>+MEX!AM717</f>
        <v>0</v>
      </c>
      <c r="U679" s="287">
        <f>+MEX!AP717</f>
        <v>0</v>
      </c>
      <c r="V679" s="287">
        <f>+MEX!AS717</f>
        <v>0</v>
      </c>
      <c r="W679" s="287">
        <f>+MEX!AT717</f>
        <v>0</v>
      </c>
      <c r="X679" s="287">
        <f>+MEX!AU717</f>
        <v>0</v>
      </c>
      <c r="Y679" s="287">
        <f>+MEX!AV717</f>
        <v>0</v>
      </c>
      <c r="Z679" s="287">
        <f>+MEX!AW717</f>
        <v>0</v>
      </c>
      <c r="AA679" s="287">
        <f>+MEX!AX717</f>
        <v>0</v>
      </c>
      <c r="AB679" s="287">
        <f>+MEX!AY717</f>
        <v>0</v>
      </c>
      <c r="AC679" s="287">
        <f>+MEX!AZ717</f>
        <v>0</v>
      </c>
      <c r="AD679" s="287">
        <f>+MEX!BA717</f>
        <v>0</v>
      </c>
    </row>
    <row r="680" spans="2:30" ht="24.75" hidden="1">
      <c r="B680" s="247" t="e">
        <f>+CONCATENATE(#REF!,C680,D680,E680,F680,G680,H680,I680)</f>
        <v>#REF!</v>
      </c>
      <c r="C680" s="284">
        <v>6</v>
      </c>
      <c r="D680" s="284">
        <v>10</v>
      </c>
      <c r="E680" s="325">
        <v>5000</v>
      </c>
      <c r="F680" s="325">
        <v>5100</v>
      </c>
      <c r="G680" s="325">
        <v>515</v>
      </c>
      <c r="H680" s="285">
        <v>9</v>
      </c>
      <c r="I680" s="285"/>
      <c r="J680" s="286" t="s">
        <v>192</v>
      </c>
      <c r="K680" s="287">
        <f>+MEX!N718</f>
        <v>0</v>
      </c>
      <c r="L680" s="287">
        <f>+MEX!O718</f>
        <v>0</v>
      </c>
      <c r="M680" s="287">
        <f>+MEX!P718</f>
        <v>0</v>
      </c>
      <c r="N680" s="288" t="str">
        <f>+MEX!Q718</f>
        <v>Pieza</v>
      </c>
      <c r="O680" s="289">
        <f>+MEX!R718</f>
        <v>0</v>
      </c>
      <c r="P680" s="289">
        <f>+MEX!S718</f>
        <v>0</v>
      </c>
      <c r="Q680" s="287">
        <f>+MEX!AD718</f>
        <v>0</v>
      </c>
      <c r="R680" s="287">
        <f>+MEX!AG718</f>
        <v>0</v>
      </c>
      <c r="S680" s="287">
        <f>+MEX!AJ718</f>
        <v>0</v>
      </c>
      <c r="T680" s="287">
        <f>+MEX!AM718</f>
        <v>0</v>
      </c>
      <c r="U680" s="287">
        <f>+MEX!AP718</f>
        <v>0</v>
      </c>
      <c r="V680" s="287">
        <f>+MEX!AS718</f>
        <v>0</v>
      </c>
      <c r="W680" s="287">
        <f>+MEX!AT718</f>
        <v>0</v>
      </c>
      <c r="X680" s="287">
        <f>+MEX!AU718</f>
        <v>0</v>
      </c>
      <c r="Y680" s="287">
        <f>+MEX!AV718</f>
        <v>0</v>
      </c>
      <c r="Z680" s="287">
        <f>+MEX!AW718</f>
        <v>0</v>
      </c>
      <c r="AA680" s="287">
        <f>+MEX!AX718</f>
        <v>0</v>
      </c>
      <c r="AB680" s="287">
        <f>+MEX!AY718</f>
        <v>0</v>
      </c>
      <c r="AC680" s="287">
        <f>+MEX!AZ718</f>
        <v>0</v>
      </c>
      <c r="AD680" s="287">
        <f>+MEX!BA718</f>
        <v>0</v>
      </c>
    </row>
    <row r="681" spans="2:30" ht="24.75" hidden="1">
      <c r="B681" s="247" t="e">
        <f>+CONCATENATE(#REF!,C681,D681,E681,F681,G681,H681,I681)</f>
        <v>#REF!</v>
      </c>
      <c r="C681" s="278">
        <v>6</v>
      </c>
      <c r="D681" s="278">
        <v>10</v>
      </c>
      <c r="E681" s="278">
        <v>5000</v>
      </c>
      <c r="F681" s="278">
        <v>5100</v>
      </c>
      <c r="G681" s="278">
        <v>519</v>
      </c>
      <c r="H681" s="279"/>
      <c r="I681" s="279"/>
      <c r="J681" s="367" t="s">
        <v>193</v>
      </c>
      <c r="K681" s="368">
        <f>+MEX!N719</f>
        <v>0</v>
      </c>
      <c r="L681" s="368">
        <f>+MEX!O719</f>
        <v>0</v>
      </c>
      <c r="M681" s="368">
        <f>+MEX!P719</f>
        <v>0</v>
      </c>
      <c r="N681" s="376"/>
      <c r="O681" s="279"/>
      <c r="P681" s="279"/>
      <c r="Q681" s="368">
        <f>+MEX!AD719</f>
        <v>0</v>
      </c>
      <c r="R681" s="368">
        <f>+MEX!AG719</f>
        <v>0</v>
      </c>
      <c r="S681" s="368">
        <f>+MEX!AJ719</f>
        <v>0</v>
      </c>
      <c r="T681" s="368">
        <f>+MEX!AM719</f>
        <v>0</v>
      </c>
      <c r="U681" s="368">
        <f>+MEX!AP719</f>
        <v>0</v>
      </c>
      <c r="V681" s="368">
        <f>+MEX!AS719</f>
        <v>0</v>
      </c>
      <c r="W681" s="368"/>
      <c r="X681" s="368"/>
      <c r="Y681" s="368"/>
      <c r="Z681" s="368"/>
      <c r="AA681" s="368"/>
      <c r="AB681" s="368"/>
      <c r="AC681" s="368"/>
      <c r="AD681" s="368"/>
    </row>
    <row r="682" spans="2:30" ht="24.75" hidden="1">
      <c r="B682" s="247" t="e">
        <f>+CONCATENATE(#REF!,C682,D682,E682,F682,G682,H682,I682)</f>
        <v>#REF!</v>
      </c>
      <c r="C682" s="284">
        <v>6</v>
      </c>
      <c r="D682" s="284">
        <v>10</v>
      </c>
      <c r="E682" s="325">
        <v>5000</v>
      </c>
      <c r="F682" s="325">
        <v>5100</v>
      </c>
      <c r="G682" s="325">
        <v>519</v>
      </c>
      <c r="H682" s="285">
        <v>1</v>
      </c>
      <c r="I682" s="285"/>
      <c r="J682" s="286" t="s">
        <v>261</v>
      </c>
      <c r="K682" s="287">
        <f>+MEX!N720</f>
        <v>0</v>
      </c>
      <c r="L682" s="287">
        <f>+MEX!O720</f>
        <v>0</v>
      </c>
      <c r="M682" s="287">
        <f>+MEX!P720</f>
        <v>0</v>
      </c>
      <c r="N682" s="308" t="str">
        <f>+MEX!Q720</f>
        <v>Pieza</v>
      </c>
      <c r="O682" s="289">
        <f>+MEX!R720</f>
        <v>0</v>
      </c>
      <c r="P682" s="289">
        <f>+MEX!S720</f>
        <v>0</v>
      </c>
      <c r="Q682" s="287">
        <f>+MEX!AD720</f>
        <v>0</v>
      </c>
      <c r="R682" s="287">
        <f>+MEX!AG720</f>
        <v>0</v>
      </c>
      <c r="S682" s="287">
        <f>+MEX!AJ720</f>
        <v>0</v>
      </c>
      <c r="T682" s="287">
        <f>+MEX!AM720</f>
        <v>0</v>
      </c>
      <c r="U682" s="287">
        <f>+MEX!AP720</f>
        <v>0</v>
      </c>
      <c r="V682" s="287">
        <f>+MEX!AS720</f>
        <v>0</v>
      </c>
      <c r="W682" s="287">
        <f>+MEX!AT720</f>
        <v>0</v>
      </c>
      <c r="X682" s="287">
        <f>+MEX!AU720</f>
        <v>0</v>
      </c>
      <c r="Y682" s="287">
        <f>+MEX!AV720</f>
        <v>0</v>
      </c>
      <c r="Z682" s="287">
        <f>+MEX!AW720</f>
        <v>0</v>
      </c>
      <c r="AA682" s="287">
        <f>+MEX!AX720</f>
        <v>0</v>
      </c>
      <c r="AB682" s="287">
        <f>+MEX!AY720</f>
        <v>0</v>
      </c>
      <c r="AC682" s="287">
        <f>+MEX!AZ720</f>
        <v>0</v>
      </c>
      <c r="AD682" s="287">
        <f>+MEX!BA720</f>
        <v>0</v>
      </c>
    </row>
    <row r="683" spans="2:30" ht="24.75" hidden="1">
      <c r="B683" s="247" t="e">
        <f>+CONCATENATE(#REF!,C683,D683,E683,F683,G683,H683,I683)</f>
        <v>#REF!</v>
      </c>
      <c r="C683" s="284">
        <v>6</v>
      </c>
      <c r="D683" s="284">
        <v>10</v>
      </c>
      <c r="E683" s="325">
        <v>5000</v>
      </c>
      <c r="F683" s="325">
        <v>5100</v>
      </c>
      <c r="G683" s="325">
        <v>519</v>
      </c>
      <c r="H683" s="285">
        <v>2</v>
      </c>
      <c r="I683" s="285"/>
      <c r="J683" s="286" t="s">
        <v>556</v>
      </c>
      <c r="K683" s="287">
        <f>+MEX!N721</f>
        <v>0</v>
      </c>
      <c r="L683" s="287">
        <f>+MEX!O721</f>
        <v>0</v>
      </c>
      <c r="M683" s="287">
        <f>+MEX!P721</f>
        <v>0</v>
      </c>
      <c r="N683" s="308" t="str">
        <f>+MEX!Q721</f>
        <v>Pieza</v>
      </c>
      <c r="O683" s="289">
        <f>+MEX!R721</f>
        <v>0</v>
      </c>
      <c r="P683" s="289">
        <f>+MEX!S721</f>
        <v>0</v>
      </c>
      <c r="Q683" s="287">
        <f>+MEX!AD721</f>
        <v>0</v>
      </c>
      <c r="R683" s="287">
        <f>+MEX!AG721</f>
        <v>0</v>
      </c>
      <c r="S683" s="287">
        <f>+MEX!AJ721</f>
        <v>0</v>
      </c>
      <c r="T683" s="287">
        <f>+MEX!AM721</f>
        <v>0</v>
      </c>
      <c r="U683" s="287">
        <f>+MEX!AP721</f>
        <v>0</v>
      </c>
      <c r="V683" s="287">
        <f>+MEX!AS721</f>
        <v>0</v>
      </c>
      <c r="W683" s="287">
        <f>+MEX!AT721</f>
        <v>0</v>
      </c>
      <c r="X683" s="287">
        <f>+MEX!AU721</f>
        <v>0</v>
      </c>
      <c r="Y683" s="287">
        <f>+MEX!AV721</f>
        <v>0</v>
      </c>
      <c r="Z683" s="287">
        <f>+MEX!AW721</f>
        <v>0</v>
      </c>
      <c r="AA683" s="287">
        <f>+MEX!AX721</f>
        <v>0</v>
      </c>
      <c r="AB683" s="287">
        <f>+MEX!AY721</f>
        <v>0</v>
      </c>
      <c r="AC683" s="287">
        <f>+MEX!AZ721</f>
        <v>0</v>
      </c>
      <c r="AD683" s="287">
        <f>+MEX!BA721</f>
        <v>0</v>
      </c>
    </row>
    <row r="684" spans="2:30" ht="24.75" hidden="1">
      <c r="B684" s="247" t="e">
        <f>+CONCATENATE(#REF!,C684,D684,E684,F684,G684,H684,I684)</f>
        <v>#REF!</v>
      </c>
      <c r="C684" s="272">
        <v>6</v>
      </c>
      <c r="D684" s="272">
        <v>10</v>
      </c>
      <c r="E684" s="272">
        <v>5000</v>
      </c>
      <c r="F684" s="272">
        <v>5200</v>
      </c>
      <c r="G684" s="272"/>
      <c r="H684" s="273" t="s">
        <v>46</v>
      </c>
      <c r="I684" s="273"/>
      <c r="J684" s="321" t="s">
        <v>134</v>
      </c>
      <c r="K684" s="322">
        <f>+MEX!N722</f>
        <v>0</v>
      </c>
      <c r="L684" s="322">
        <f>+MEX!O722</f>
        <v>0</v>
      </c>
      <c r="M684" s="322">
        <f>+MEX!P722</f>
        <v>0</v>
      </c>
      <c r="N684" s="375"/>
      <c r="O684" s="374"/>
      <c r="P684" s="374"/>
      <c r="Q684" s="322">
        <f>+MEX!AD722</f>
        <v>0</v>
      </c>
      <c r="R684" s="322">
        <f>+MEX!AG722</f>
        <v>0</v>
      </c>
      <c r="S684" s="322">
        <f>+MEX!AJ722</f>
        <v>0</v>
      </c>
      <c r="T684" s="322">
        <f>+MEX!AM722</f>
        <v>0</v>
      </c>
      <c r="U684" s="322">
        <f>+MEX!AP722</f>
        <v>0</v>
      </c>
      <c r="V684" s="322">
        <f>+MEX!AS722</f>
        <v>0</v>
      </c>
      <c r="W684" s="322"/>
      <c r="X684" s="322"/>
      <c r="Y684" s="322"/>
      <c r="Z684" s="322"/>
      <c r="AA684" s="322"/>
      <c r="AB684" s="322"/>
      <c r="AC684" s="322"/>
      <c r="AD684" s="322"/>
    </row>
    <row r="685" spans="2:30" ht="24.75" hidden="1">
      <c r="B685" s="247" t="e">
        <f>+CONCATENATE(#REF!,C685,D685,E685,F685,G685,H685,I685)</f>
        <v>#REF!</v>
      </c>
      <c r="C685" s="278">
        <v>6</v>
      </c>
      <c r="D685" s="278">
        <v>10</v>
      </c>
      <c r="E685" s="278">
        <v>5000</v>
      </c>
      <c r="F685" s="278">
        <v>5200</v>
      </c>
      <c r="G685" s="278">
        <v>521</v>
      </c>
      <c r="H685" s="279"/>
      <c r="I685" s="279"/>
      <c r="J685" s="367" t="s">
        <v>196</v>
      </c>
      <c r="K685" s="368">
        <f>+MEX!N723</f>
        <v>0</v>
      </c>
      <c r="L685" s="368">
        <f>+MEX!O723</f>
        <v>0</v>
      </c>
      <c r="M685" s="368">
        <f>+MEX!P723</f>
        <v>0</v>
      </c>
      <c r="N685" s="376"/>
      <c r="O685" s="279"/>
      <c r="P685" s="279"/>
      <c r="Q685" s="368">
        <f>+MEX!AD723</f>
        <v>0</v>
      </c>
      <c r="R685" s="368">
        <f>+MEX!AG723</f>
        <v>0</v>
      </c>
      <c r="S685" s="368">
        <f>+MEX!AJ723</f>
        <v>0</v>
      </c>
      <c r="T685" s="368">
        <f>+MEX!AM723</f>
        <v>0</v>
      </c>
      <c r="U685" s="368">
        <f>+MEX!AP723</f>
        <v>0</v>
      </c>
      <c r="V685" s="368">
        <f>+MEX!AS723</f>
        <v>0</v>
      </c>
      <c r="W685" s="368"/>
      <c r="X685" s="368"/>
      <c r="Y685" s="368"/>
      <c r="Z685" s="368"/>
      <c r="AA685" s="368"/>
      <c r="AB685" s="368"/>
      <c r="AC685" s="368"/>
      <c r="AD685" s="368"/>
    </row>
    <row r="686" spans="2:30" ht="24.75" hidden="1">
      <c r="B686" s="247" t="e">
        <f>+CONCATENATE(#REF!,C686,D686,E686,F686,G686,H686,I686)</f>
        <v>#REF!</v>
      </c>
      <c r="C686" s="284">
        <v>6</v>
      </c>
      <c r="D686" s="284">
        <v>10</v>
      </c>
      <c r="E686" s="325">
        <v>5000</v>
      </c>
      <c r="F686" s="325">
        <v>5200</v>
      </c>
      <c r="G686" s="325">
        <v>521</v>
      </c>
      <c r="H686" s="285">
        <v>1</v>
      </c>
      <c r="I686" s="285"/>
      <c r="J686" s="286" t="s">
        <v>557</v>
      </c>
      <c r="K686" s="287">
        <f>+MEX!N724</f>
        <v>0</v>
      </c>
      <c r="L686" s="287">
        <f>+MEX!O724</f>
        <v>0</v>
      </c>
      <c r="M686" s="287">
        <f>+MEX!P724</f>
        <v>0</v>
      </c>
      <c r="N686" s="308" t="str">
        <f>+MEX!Q724</f>
        <v>Pieza</v>
      </c>
      <c r="O686" s="289">
        <f>+MEX!R724</f>
        <v>0</v>
      </c>
      <c r="P686" s="289">
        <f>+MEX!S724</f>
        <v>0</v>
      </c>
      <c r="Q686" s="287">
        <f>+MEX!AD724</f>
        <v>0</v>
      </c>
      <c r="R686" s="287">
        <f>+MEX!AG724</f>
        <v>0</v>
      </c>
      <c r="S686" s="287">
        <f>+MEX!AJ724</f>
        <v>0</v>
      </c>
      <c r="T686" s="287">
        <f>+MEX!AM724</f>
        <v>0</v>
      </c>
      <c r="U686" s="287">
        <f>+MEX!AP724</f>
        <v>0</v>
      </c>
      <c r="V686" s="287">
        <f>+MEX!AS724</f>
        <v>0</v>
      </c>
      <c r="W686" s="287">
        <f>+MEX!AT724</f>
        <v>0</v>
      </c>
      <c r="X686" s="287">
        <f>+MEX!AU724</f>
        <v>0</v>
      </c>
      <c r="Y686" s="287">
        <f>+MEX!AV724</f>
        <v>0</v>
      </c>
      <c r="Z686" s="287">
        <f>+MEX!AW724</f>
        <v>0</v>
      </c>
      <c r="AA686" s="287">
        <f>+MEX!AX724</f>
        <v>0</v>
      </c>
      <c r="AB686" s="287">
        <f>+MEX!AY724</f>
        <v>0</v>
      </c>
      <c r="AC686" s="287">
        <f>+MEX!AZ724</f>
        <v>0</v>
      </c>
      <c r="AD686" s="287">
        <f>+MEX!BA724</f>
        <v>0</v>
      </c>
    </row>
    <row r="687" spans="2:30" ht="24.75" hidden="1">
      <c r="B687" s="247" t="e">
        <f>+CONCATENATE(#REF!,C687,D687,E687,F687,G687,H687,I687)</f>
        <v>#REF!</v>
      </c>
      <c r="C687" s="278">
        <v>6</v>
      </c>
      <c r="D687" s="278">
        <v>10</v>
      </c>
      <c r="E687" s="278">
        <v>5000</v>
      </c>
      <c r="F687" s="278">
        <v>5200</v>
      </c>
      <c r="G687" s="278">
        <v>523</v>
      </c>
      <c r="H687" s="279"/>
      <c r="I687" s="279"/>
      <c r="J687" s="367" t="s">
        <v>135</v>
      </c>
      <c r="K687" s="368">
        <f>+MEX!N725</f>
        <v>0</v>
      </c>
      <c r="L687" s="368">
        <f>+MEX!O725</f>
        <v>0</v>
      </c>
      <c r="M687" s="368">
        <f>+MEX!P725</f>
        <v>0</v>
      </c>
      <c r="N687" s="376"/>
      <c r="O687" s="279"/>
      <c r="P687" s="279"/>
      <c r="Q687" s="368">
        <f>+MEX!AD725</f>
        <v>0</v>
      </c>
      <c r="R687" s="368">
        <f>+MEX!AG725</f>
        <v>0</v>
      </c>
      <c r="S687" s="368">
        <f>+MEX!AJ725</f>
        <v>0</v>
      </c>
      <c r="T687" s="368">
        <f>+MEX!AM725</f>
        <v>0</v>
      </c>
      <c r="U687" s="368">
        <f>+MEX!AP725</f>
        <v>0</v>
      </c>
      <c r="V687" s="368">
        <f>+MEX!AS725</f>
        <v>0</v>
      </c>
      <c r="W687" s="368"/>
      <c r="X687" s="368"/>
      <c r="Y687" s="368"/>
      <c r="Z687" s="368"/>
      <c r="AA687" s="368"/>
      <c r="AB687" s="368"/>
      <c r="AC687" s="368"/>
      <c r="AD687" s="368"/>
    </row>
    <row r="688" spans="2:30" ht="24.75" hidden="1">
      <c r="B688" s="247" t="e">
        <f>+CONCATENATE(#REF!,C688,D688,E688,F688,G688,H688,I688)</f>
        <v>#REF!</v>
      </c>
      <c r="C688" s="284">
        <v>6</v>
      </c>
      <c r="D688" s="284">
        <v>10</v>
      </c>
      <c r="E688" s="325">
        <v>5000</v>
      </c>
      <c r="F688" s="325">
        <v>5200</v>
      </c>
      <c r="G688" s="325">
        <v>523</v>
      </c>
      <c r="H688" s="285">
        <v>1</v>
      </c>
      <c r="I688" s="285"/>
      <c r="J688" s="286" t="s">
        <v>558</v>
      </c>
      <c r="K688" s="287">
        <f>+MEX!N726</f>
        <v>0</v>
      </c>
      <c r="L688" s="287">
        <f>+MEX!O726</f>
        <v>0</v>
      </c>
      <c r="M688" s="287">
        <f>+MEX!P726</f>
        <v>0</v>
      </c>
      <c r="N688" s="308" t="str">
        <f>+MEX!Q726</f>
        <v>Pieza</v>
      </c>
      <c r="O688" s="289">
        <f>+MEX!R726</f>
        <v>0</v>
      </c>
      <c r="P688" s="289">
        <f>+MEX!S726</f>
        <v>0</v>
      </c>
      <c r="Q688" s="287">
        <f>+MEX!AD726</f>
        <v>0</v>
      </c>
      <c r="R688" s="287">
        <f>+MEX!AG726</f>
        <v>0</v>
      </c>
      <c r="S688" s="287">
        <f>+MEX!AJ726</f>
        <v>0</v>
      </c>
      <c r="T688" s="287">
        <f>+MEX!AM726</f>
        <v>0</v>
      </c>
      <c r="U688" s="287">
        <f>+MEX!AP726</f>
        <v>0</v>
      </c>
      <c r="V688" s="287">
        <f>+MEX!AS726</f>
        <v>0</v>
      </c>
      <c r="W688" s="287">
        <f>+MEX!AT726</f>
        <v>0</v>
      </c>
      <c r="X688" s="287">
        <f>+MEX!AU726</f>
        <v>0</v>
      </c>
      <c r="Y688" s="287">
        <f>+MEX!AV726</f>
        <v>0</v>
      </c>
      <c r="Z688" s="287">
        <f>+MEX!AW726</f>
        <v>0</v>
      </c>
      <c r="AA688" s="287">
        <f>+MEX!AX726</f>
        <v>0</v>
      </c>
      <c r="AB688" s="287">
        <f>+MEX!AY726</f>
        <v>0</v>
      </c>
      <c r="AC688" s="287">
        <f>+MEX!AZ726</f>
        <v>0</v>
      </c>
      <c r="AD688" s="287">
        <f>+MEX!BA726</f>
        <v>0</v>
      </c>
    </row>
    <row r="689" spans="2:30" ht="24.75" hidden="1">
      <c r="B689" s="247" t="e">
        <f>+CONCATENATE(#REF!,C689,D689,E689,F689,G689,H689,I689)</f>
        <v>#REF!</v>
      </c>
      <c r="C689" s="284">
        <v>6</v>
      </c>
      <c r="D689" s="284">
        <v>10</v>
      </c>
      <c r="E689" s="325">
        <v>5000</v>
      </c>
      <c r="F689" s="325">
        <v>5200</v>
      </c>
      <c r="G689" s="325">
        <v>523</v>
      </c>
      <c r="H689" s="285">
        <v>2</v>
      </c>
      <c r="I689" s="285"/>
      <c r="J689" s="286" t="s">
        <v>559</v>
      </c>
      <c r="K689" s="287">
        <f>+MEX!N727</f>
        <v>0</v>
      </c>
      <c r="L689" s="287">
        <f>+MEX!O727</f>
        <v>0</v>
      </c>
      <c r="M689" s="287">
        <f>+MEX!P727</f>
        <v>0</v>
      </c>
      <c r="N689" s="308" t="str">
        <f>+MEX!Q727</f>
        <v>Pieza</v>
      </c>
      <c r="O689" s="289">
        <f>+MEX!R727</f>
        <v>0</v>
      </c>
      <c r="P689" s="289">
        <f>+MEX!S727</f>
        <v>0</v>
      </c>
      <c r="Q689" s="287">
        <f>+MEX!AD727</f>
        <v>0</v>
      </c>
      <c r="R689" s="287">
        <f>+MEX!AG727</f>
        <v>0</v>
      </c>
      <c r="S689" s="287">
        <f>+MEX!AJ727</f>
        <v>0</v>
      </c>
      <c r="T689" s="287">
        <f>+MEX!AM727</f>
        <v>0</v>
      </c>
      <c r="U689" s="287">
        <f>+MEX!AP727</f>
        <v>0</v>
      </c>
      <c r="V689" s="287">
        <f>+MEX!AS727</f>
        <v>0</v>
      </c>
      <c r="W689" s="287">
        <f>+MEX!AT727</f>
        <v>0</v>
      </c>
      <c r="X689" s="287">
        <f>+MEX!AU727</f>
        <v>0</v>
      </c>
      <c r="Y689" s="287">
        <f>+MEX!AV727</f>
        <v>0</v>
      </c>
      <c r="Z689" s="287">
        <f>+MEX!AW727</f>
        <v>0</v>
      </c>
      <c r="AA689" s="287">
        <f>+MEX!AX727</f>
        <v>0</v>
      </c>
      <c r="AB689" s="287">
        <f>+MEX!AY727</f>
        <v>0</v>
      </c>
      <c r="AC689" s="287">
        <f>+MEX!AZ727</f>
        <v>0</v>
      </c>
      <c r="AD689" s="287">
        <f>+MEX!BA727</f>
        <v>0</v>
      </c>
    </row>
    <row r="690" spans="2:30" ht="24.75" hidden="1">
      <c r="B690" s="247" t="e">
        <f>+CONCATENATE(#REF!,C690,D690,E690,F690,G690,H690,I690)</f>
        <v>#REF!</v>
      </c>
      <c r="C690" s="284">
        <v>6</v>
      </c>
      <c r="D690" s="284">
        <v>10</v>
      </c>
      <c r="E690" s="325">
        <v>5000</v>
      </c>
      <c r="F690" s="325">
        <v>5200</v>
      </c>
      <c r="G690" s="325">
        <v>523</v>
      </c>
      <c r="H690" s="285">
        <v>3</v>
      </c>
      <c r="I690" s="285"/>
      <c r="J690" s="286" t="s">
        <v>560</v>
      </c>
      <c r="K690" s="287">
        <f>+MEX!N728</f>
        <v>0</v>
      </c>
      <c r="L690" s="287">
        <f>+MEX!O728</f>
        <v>0</v>
      </c>
      <c r="M690" s="287">
        <f>+MEX!P728</f>
        <v>0</v>
      </c>
      <c r="N690" s="308" t="str">
        <f>+MEX!Q728</f>
        <v>Pieza</v>
      </c>
      <c r="O690" s="289">
        <f>+MEX!R728</f>
        <v>0</v>
      </c>
      <c r="P690" s="289">
        <f>+MEX!S728</f>
        <v>0</v>
      </c>
      <c r="Q690" s="287">
        <f>+MEX!AD728</f>
        <v>0</v>
      </c>
      <c r="R690" s="287">
        <f>+MEX!AG728</f>
        <v>0</v>
      </c>
      <c r="S690" s="287">
        <f>+MEX!AJ728</f>
        <v>0</v>
      </c>
      <c r="T690" s="287">
        <f>+MEX!AM728</f>
        <v>0</v>
      </c>
      <c r="U690" s="287">
        <f>+MEX!AP728</f>
        <v>0</v>
      </c>
      <c r="V690" s="287">
        <f>+MEX!AS728</f>
        <v>0</v>
      </c>
      <c r="W690" s="287">
        <f>+MEX!AT728</f>
        <v>0</v>
      </c>
      <c r="X690" s="287">
        <f>+MEX!AU728</f>
        <v>0</v>
      </c>
      <c r="Y690" s="287">
        <f>+MEX!AV728</f>
        <v>0</v>
      </c>
      <c r="Z690" s="287">
        <f>+MEX!AW728</f>
        <v>0</v>
      </c>
      <c r="AA690" s="287">
        <f>+MEX!AX728</f>
        <v>0</v>
      </c>
      <c r="AB690" s="287">
        <f>+MEX!AY728</f>
        <v>0</v>
      </c>
      <c r="AC690" s="287">
        <f>+MEX!AZ728</f>
        <v>0</v>
      </c>
      <c r="AD690" s="287">
        <f>+MEX!BA728</f>
        <v>0</v>
      </c>
    </row>
    <row r="691" spans="2:30" ht="24.75" hidden="1">
      <c r="B691" s="247" t="e">
        <f>+CONCATENATE(#REF!,C691,D691,E691,F691,G691,H691,I691)</f>
        <v>#REF!</v>
      </c>
      <c r="C691" s="284">
        <v>6</v>
      </c>
      <c r="D691" s="284">
        <v>10</v>
      </c>
      <c r="E691" s="325">
        <v>5000</v>
      </c>
      <c r="F691" s="325">
        <v>5200</v>
      </c>
      <c r="G691" s="325">
        <v>523</v>
      </c>
      <c r="H691" s="285">
        <v>4</v>
      </c>
      <c r="I691" s="285"/>
      <c r="J691" s="286" t="s">
        <v>269</v>
      </c>
      <c r="K691" s="287">
        <f>+MEX!N729</f>
        <v>0</v>
      </c>
      <c r="L691" s="287">
        <f>+MEX!O729</f>
        <v>0</v>
      </c>
      <c r="M691" s="287">
        <f>+MEX!P729</f>
        <v>0</v>
      </c>
      <c r="N691" s="308" t="str">
        <f>+MEX!Q729</f>
        <v>Pieza</v>
      </c>
      <c r="O691" s="289">
        <f>+MEX!R729</f>
        <v>0</v>
      </c>
      <c r="P691" s="289">
        <f>+MEX!S729</f>
        <v>0</v>
      </c>
      <c r="Q691" s="287">
        <f>+MEX!AD729</f>
        <v>0</v>
      </c>
      <c r="R691" s="287">
        <f>+MEX!AG729</f>
        <v>0</v>
      </c>
      <c r="S691" s="287">
        <f>+MEX!AJ729</f>
        <v>0</v>
      </c>
      <c r="T691" s="287">
        <f>+MEX!AM729</f>
        <v>0</v>
      </c>
      <c r="U691" s="287">
        <f>+MEX!AP729</f>
        <v>0</v>
      </c>
      <c r="V691" s="287">
        <f>+MEX!AS729</f>
        <v>0</v>
      </c>
      <c r="W691" s="287">
        <f>+MEX!AT729</f>
        <v>0</v>
      </c>
      <c r="X691" s="287">
        <f>+MEX!AU729</f>
        <v>0</v>
      </c>
      <c r="Y691" s="287">
        <f>+MEX!AV729</f>
        <v>0</v>
      </c>
      <c r="Z691" s="287">
        <f>+MEX!AW729</f>
        <v>0</v>
      </c>
      <c r="AA691" s="287">
        <f>+MEX!AX729</f>
        <v>0</v>
      </c>
      <c r="AB691" s="287">
        <f>+MEX!AY729</f>
        <v>0</v>
      </c>
      <c r="AC691" s="287">
        <f>+MEX!AZ729</f>
        <v>0</v>
      </c>
      <c r="AD691" s="287">
        <f>+MEX!BA729</f>
        <v>0</v>
      </c>
    </row>
    <row r="692" spans="2:30" ht="24.75" hidden="1">
      <c r="B692" s="247" t="e">
        <f>+CONCATENATE(#REF!,C692,D692,E692,F692,G692,H692,I692)</f>
        <v>#REF!</v>
      </c>
      <c r="C692" s="284">
        <v>6</v>
      </c>
      <c r="D692" s="284">
        <v>10</v>
      </c>
      <c r="E692" s="325">
        <v>5000</v>
      </c>
      <c r="F692" s="325">
        <v>5200</v>
      </c>
      <c r="G692" s="325">
        <v>523</v>
      </c>
      <c r="H692" s="285">
        <v>5</v>
      </c>
      <c r="I692" s="285"/>
      <c r="J692" s="286" t="s">
        <v>202</v>
      </c>
      <c r="K692" s="287">
        <f>+MEX!N730</f>
        <v>0</v>
      </c>
      <c r="L692" s="287">
        <f>+MEX!O730</f>
        <v>0</v>
      </c>
      <c r="M692" s="287">
        <f>+MEX!P730</f>
        <v>0</v>
      </c>
      <c r="N692" s="308" t="str">
        <f>+MEX!Q730</f>
        <v>Pieza</v>
      </c>
      <c r="O692" s="289">
        <f>+MEX!R730</f>
        <v>0</v>
      </c>
      <c r="P692" s="289">
        <f>+MEX!S730</f>
        <v>0</v>
      </c>
      <c r="Q692" s="287">
        <f>+MEX!AD730</f>
        <v>0</v>
      </c>
      <c r="R692" s="287">
        <f>+MEX!AG730</f>
        <v>0</v>
      </c>
      <c r="S692" s="287">
        <f>+MEX!AJ730</f>
        <v>0</v>
      </c>
      <c r="T692" s="287">
        <f>+MEX!AM730</f>
        <v>0</v>
      </c>
      <c r="U692" s="287">
        <f>+MEX!AP730</f>
        <v>0</v>
      </c>
      <c r="V692" s="287">
        <f>+MEX!AS730</f>
        <v>0</v>
      </c>
      <c r="W692" s="287">
        <f>+MEX!AT730</f>
        <v>0</v>
      </c>
      <c r="X692" s="287">
        <f>+MEX!AU730</f>
        <v>0</v>
      </c>
      <c r="Y692" s="287">
        <f>+MEX!AV730</f>
        <v>0</v>
      </c>
      <c r="Z692" s="287">
        <f>+MEX!AW730</f>
        <v>0</v>
      </c>
      <c r="AA692" s="287">
        <f>+MEX!AX730</f>
        <v>0</v>
      </c>
      <c r="AB692" s="287">
        <f>+MEX!AY730</f>
        <v>0</v>
      </c>
      <c r="AC692" s="287">
        <f>+MEX!AZ730</f>
        <v>0</v>
      </c>
      <c r="AD692" s="287">
        <f>+MEX!BA730</f>
        <v>0</v>
      </c>
    </row>
    <row r="693" spans="2:30" ht="24.75" hidden="1">
      <c r="B693" s="247" t="e">
        <f>+CONCATENATE(#REF!,C693,D693,E693,F693,G693,H693,I693)</f>
        <v>#REF!</v>
      </c>
      <c r="C693" s="278">
        <v>6</v>
      </c>
      <c r="D693" s="278">
        <v>10</v>
      </c>
      <c r="E693" s="278">
        <v>5000</v>
      </c>
      <c r="F693" s="278">
        <v>5200</v>
      </c>
      <c r="G693" s="278">
        <v>529</v>
      </c>
      <c r="H693" s="279"/>
      <c r="I693" s="279"/>
      <c r="J693" s="367" t="s">
        <v>505</v>
      </c>
      <c r="K693" s="368">
        <f>+MEX!N731</f>
        <v>0</v>
      </c>
      <c r="L693" s="368">
        <f>+MEX!O731</f>
        <v>0</v>
      </c>
      <c r="M693" s="368">
        <f>+MEX!P731</f>
        <v>0</v>
      </c>
      <c r="N693" s="376"/>
      <c r="O693" s="279"/>
      <c r="P693" s="279"/>
      <c r="Q693" s="368">
        <f>+MEX!AD731</f>
        <v>0</v>
      </c>
      <c r="R693" s="368">
        <f>+MEX!AG731</f>
        <v>0</v>
      </c>
      <c r="S693" s="368">
        <f>+MEX!AJ731</f>
        <v>0</v>
      </c>
      <c r="T693" s="368">
        <f>+MEX!AM731</f>
        <v>0</v>
      </c>
      <c r="U693" s="368">
        <f>+MEX!AP731</f>
        <v>0</v>
      </c>
      <c r="V693" s="368">
        <f>+MEX!AS731</f>
        <v>0</v>
      </c>
      <c r="W693" s="368"/>
      <c r="X693" s="368"/>
      <c r="Y693" s="368"/>
      <c r="Z693" s="368"/>
      <c r="AA693" s="368"/>
      <c r="AB693" s="368"/>
      <c r="AC693" s="368"/>
      <c r="AD693" s="368"/>
    </row>
    <row r="694" spans="2:30" ht="24.75" hidden="1">
      <c r="B694" s="247" t="e">
        <f>+CONCATENATE(#REF!,C694,D694,E694,F694,G694,H694,I694)</f>
        <v>#REF!</v>
      </c>
      <c r="C694" s="284">
        <v>6</v>
      </c>
      <c r="D694" s="284">
        <v>10</v>
      </c>
      <c r="E694" s="325">
        <v>5000</v>
      </c>
      <c r="F694" s="325">
        <v>5200</v>
      </c>
      <c r="G694" s="325">
        <v>529</v>
      </c>
      <c r="H694" s="285">
        <v>1</v>
      </c>
      <c r="I694" s="285"/>
      <c r="J694" s="286" t="s">
        <v>561</v>
      </c>
      <c r="K694" s="287">
        <f>+MEX!N732</f>
        <v>0</v>
      </c>
      <c r="L694" s="287">
        <f>+MEX!O732</f>
        <v>0</v>
      </c>
      <c r="M694" s="287">
        <f>+MEX!P732</f>
        <v>0</v>
      </c>
      <c r="N694" s="308" t="str">
        <f>+MEX!Q732</f>
        <v>Pieza</v>
      </c>
      <c r="O694" s="289">
        <f>+MEX!R732</f>
        <v>0</v>
      </c>
      <c r="P694" s="289">
        <f>+MEX!S732</f>
        <v>0</v>
      </c>
      <c r="Q694" s="287">
        <f>+MEX!AD732</f>
        <v>0</v>
      </c>
      <c r="R694" s="287">
        <f>+MEX!AG732</f>
        <v>0</v>
      </c>
      <c r="S694" s="287">
        <f>+MEX!AJ732</f>
        <v>0</v>
      </c>
      <c r="T694" s="287">
        <f>+MEX!AM732</f>
        <v>0</v>
      </c>
      <c r="U694" s="287">
        <f>+MEX!AP732</f>
        <v>0</v>
      </c>
      <c r="V694" s="287">
        <f>+MEX!AS732</f>
        <v>0</v>
      </c>
      <c r="W694" s="287">
        <f>+MEX!AT732</f>
        <v>0</v>
      </c>
      <c r="X694" s="287">
        <f>+MEX!AU732</f>
        <v>0</v>
      </c>
      <c r="Y694" s="287">
        <f>+MEX!AV732</f>
        <v>0</v>
      </c>
      <c r="Z694" s="287">
        <f>+MEX!AW732</f>
        <v>0</v>
      </c>
      <c r="AA694" s="287">
        <f>+MEX!AX732</f>
        <v>0</v>
      </c>
      <c r="AB694" s="287">
        <f>+MEX!AY732</f>
        <v>0</v>
      </c>
      <c r="AC694" s="287">
        <f>+MEX!AZ732</f>
        <v>0</v>
      </c>
      <c r="AD694" s="287">
        <f>+MEX!BA732</f>
        <v>0</v>
      </c>
    </row>
    <row r="695" spans="2:30" ht="24.75" hidden="1">
      <c r="B695" s="247" t="e">
        <f>+CONCATENATE(#REF!,C695,D695,E695,F695,G695,H695,I695)</f>
        <v>#REF!</v>
      </c>
      <c r="C695" s="272">
        <v>6</v>
      </c>
      <c r="D695" s="272">
        <v>10</v>
      </c>
      <c r="E695" s="272">
        <v>5000</v>
      </c>
      <c r="F695" s="272">
        <v>5300</v>
      </c>
      <c r="G695" s="272"/>
      <c r="H695" s="273" t="s">
        <v>46</v>
      </c>
      <c r="I695" s="273"/>
      <c r="J695" s="321" t="s">
        <v>562</v>
      </c>
      <c r="K695" s="322">
        <f>+MEX!N733</f>
        <v>0</v>
      </c>
      <c r="L695" s="322">
        <f>+MEX!O733</f>
        <v>0</v>
      </c>
      <c r="M695" s="322">
        <f>+MEX!P733</f>
        <v>0</v>
      </c>
      <c r="N695" s="375"/>
      <c r="O695" s="374"/>
      <c r="P695" s="374"/>
      <c r="Q695" s="322">
        <f>+MEX!AD733</f>
        <v>0</v>
      </c>
      <c r="R695" s="322">
        <f>+MEX!AG733</f>
        <v>0</v>
      </c>
      <c r="S695" s="322">
        <f>+MEX!AJ733</f>
        <v>0</v>
      </c>
      <c r="T695" s="322">
        <f>+MEX!AM733</f>
        <v>0</v>
      </c>
      <c r="U695" s="322">
        <f>+MEX!AP733</f>
        <v>0</v>
      </c>
      <c r="V695" s="322">
        <f>+MEX!AS733</f>
        <v>0</v>
      </c>
      <c r="W695" s="322"/>
      <c r="X695" s="322"/>
      <c r="Y695" s="322"/>
      <c r="Z695" s="322"/>
      <c r="AA695" s="322"/>
      <c r="AB695" s="322"/>
      <c r="AC695" s="322"/>
      <c r="AD695" s="322"/>
    </row>
    <row r="696" spans="2:30" ht="24.75" hidden="1">
      <c r="B696" s="247" t="e">
        <f>+CONCATENATE(#REF!,C696,D696,E696,F696,G696,H696,I696)</f>
        <v>#REF!</v>
      </c>
      <c r="C696" s="278">
        <v>6</v>
      </c>
      <c r="D696" s="278">
        <v>10</v>
      </c>
      <c r="E696" s="278">
        <v>5000</v>
      </c>
      <c r="F696" s="278">
        <v>5300</v>
      </c>
      <c r="G696" s="278">
        <v>531</v>
      </c>
      <c r="H696" s="279"/>
      <c r="I696" s="279"/>
      <c r="J696" s="367" t="s">
        <v>348</v>
      </c>
      <c r="K696" s="368">
        <f>+MEX!N734</f>
        <v>0</v>
      </c>
      <c r="L696" s="368">
        <f>+MEX!O734</f>
        <v>0</v>
      </c>
      <c r="M696" s="368">
        <f>+MEX!P734</f>
        <v>0</v>
      </c>
      <c r="N696" s="376"/>
      <c r="O696" s="279"/>
      <c r="P696" s="279"/>
      <c r="Q696" s="368">
        <f>+MEX!AD734</f>
        <v>0</v>
      </c>
      <c r="R696" s="368">
        <f>+MEX!AG734</f>
        <v>0</v>
      </c>
      <c r="S696" s="368">
        <f>+MEX!AJ734</f>
        <v>0</v>
      </c>
      <c r="T696" s="368">
        <f>+MEX!AM734</f>
        <v>0</v>
      </c>
      <c r="U696" s="368">
        <f>+MEX!AP734</f>
        <v>0</v>
      </c>
      <c r="V696" s="368">
        <f>+MEX!AS734</f>
        <v>0</v>
      </c>
      <c r="W696" s="368"/>
      <c r="X696" s="368"/>
      <c r="Y696" s="368"/>
      <c r="Z696" s="368"/>
      <c r="AA696" s="368"/>
      <c r="AB696" s="368"/>
      <c r="AC696" s="368"/>
      <c r="AD696" s="368"/>
    </row>
    <row r="697" spans="2:30" ht="24.75" hidden="1">
      <c r="B697" s="247" t="e">
        <f>+CONCATENATE(#REF!,C697,D697,E697,F697,G697,H697,I697)</f>
        <v>#REF!</v>
      </c>
      <c r="C697" s="284">
        <v>6</v>
      </c>
      <c r="D697" s="284">
        <v>10</v>
      </c>
      <c r="E697" s="325">
        <v>5000</v>
      </c>
      <c r="F697" s="325">
        <v>5300</v>
      </c>
      <c r="G697" s="325">
        <v>531</v>
      </c>
      <c r="H697" s="285">
        <v>1</v>
      </c>
      <c r="I697" s="285"/>
      <c r="J697" s="286" t="s">
        <v>563</v>
      </c>
      <c r="K697" s="287">
        <f>+MEX!N735</f>
        <v>0</v>
      </c>
      <c r="L697" s="287">
        <f>+MEX!O735</f>
        <v>0</v>
      </c>
      <c r="M697" s="287">
        <f>+MEX!P735</f>
        <v>0</v>
      </c>
      <c r="N697" s="308" t="str">
        <f>+MEX!Q735</f>
        <v>Pieza</v>
      </c>
      <c r="O697" s="289">
        <f>+MEX!R735</f>
        <v>0</v>
      </c>
      <c r="P697" s="289">
        <f>+MEX!S735</f>
        <v>0</v>
      </c>
      <c r="Q697" s="287">
        <f>+MEX!AD735</f>
        <v>0</v>
      </c>
      <c r="R697" s="287">
        <f>+MEX!AG735</f>
        <v>0</v>
      </c>
      <c r="S697" s="287">
        <f>+MEX!AJ735</f>
        <v>0</v>
      </c>
      <c r="T697" s="287">
        <f>+MEX!AM735</f>
        <v>0</v>
      </c>
      <c r="U697" s="287">
        <f>+MEX!AP735</f>
        <v>0</v>
      </c>
      <c r="V697" s="287">
        <f>+MEX!AS735</f>
        <v>0</v>
      </c>
      <c r="W697" s="287">
        <f>+MEX!AT735</f>
        <v>0</v>
      </c>
      <c r="X697" s="287">
        <f>+MEX!AU735</f>
        <v>0</v>
      </c>
      <c r="Y697" s="287">
        <f>+MEX!AV735</f>
        <v>0</v>
      </c>
      <c r="Z697" s="287">
        <f>+MEX!AW735</f>
        <v>0</v>
      </c>
      <c r="AA697" s="287">
        <f>+MEX!AX735</f>
        <v>0</v>
      </c>
      <c r="AB697" s="287">
        <f>+MEX!AY735</f>
        <v>0</v>
      </c>
      <c r="AC697" s="287">
        <f>+MEX!AZ735</f>
        <v>0</v>
      </c>
      <c r="AD697" s="287">
        <f>+MEX!BA735</f>
        <v>0</v>
      </c>
    </row>
    <row r="698" spans="2:30" ht="24.75" hidden="1">
      <c r="B698" s="247" t="e">
        <f>+CONCATENATE(#REF!,C698,D698,E698,F698,G698,H698,I698)</f>
        <v>#REF!</v>
      </c>
      <c r="C698" s="284">
        <v>6</v>
      </c>
      <c r="D698" s="284">
        <v>10</v>
      </c>
      <c r="E698" s="325">
        <v>5000</v>
      </c>
      <c r="F698" s="325">
        <v>5300</v>
      </c>
      <c r="G698" s="325">
        <v>531</v>
      </c>
      <c r="H698" s="285">
        <v>2</v>
      </c>
      <c r="I698" s="285"/>
      <c r="J698" s="286" t="s">
        <v>564</v>
      </c>
      <c r="K698" s="287">
        <f>+MEX!N736</f>
        <v>0</v>
      </c>
      <c r="L698" s="287">
        <f>+MEX!O736</f>
        <v>0</v>
      </c>
      <c r="M698" s="287">
        <f>+MEX!P736</f>
        <v>0</v>
      </c>
      <c r="N698" s="308" t="str">
        <f>+MEX!Q736</f>
        <v>Pieza</v>
      </c>
      <c r="O698" s="289">
        <f>+MEX!R736</f>
        <v>0</v>
      </c>
      <c r="P698" s="289">
        <f>+MEX!S736</f>
        <v>0</v>
      </c>
      <c r="Q698" s="287">
        <f>+MEX!AD736</f>
        <v>0</v>
      </c>
      <c r="R698" s="287">
        <f>+MEX!AG736</f>
        <v>0</v>
      </c>
      <c r="S698" s="287">
        <f>+MEX!AJ736</f>
        <v>0</v>
      </c>
      <c r="T698" s="287">
        <f>+MEX!AM736</f>
        <v>0</v>
      </c>
      <c r="U698" s="287">
        <f>+MEX!AP736</f>
        <v>0</v>
      </c>
      <c r="V698" s="287">
        <f>+MEX!AS736</f>
        <v>0</v>
      </c>
      <c r="W698" s="287">
        <f>+MEX!AT736</f>
        <v>0</v>
      </c>
      <c r="X698" s="287">
        <f>+MEX!AU736</f>
        <v>0</v>
      </c>
      <c r="Y698" s="287">
        <f>+MEX!AV736</f>
        <v>0</v>
      </c>
      <c r="Z698" s="287">
        <f>+MEX!AW736</f>
        <v>0</v>
      </c>
      <c r="AA698" s="287">
        <f>+MEX!AX736</f>
        <v>0</v>
      </c>
      <c r="AB698" s="287">
        <f>+MEX!AY736</f>
        <v>0</v>
      </c>
      <c r="AC698" s="287">
        <f>+MEX!AZ736</f>
        <v>0</v>
      </c>
      <c r="AD698" s="287">
        <f>+MEX!BA736</f>
        <v>0</v>
      </c>
    </row>
    <row r="699" spans="2:30" ht="24.75" hidden="1">
      <c r="B699" s="247" t="e">
        <f>+CONCATENATE(#REF!,C699,D699,E699,F699,G699,H699,I699)</f>
        <v>#REF!</v>
      </c>
      <c r="C699" s="284">
        <v>6</v>
      </c>
      <c r="D699" s="284">
        <v>10</v>
      </c>
      <c r="E699" s="325">
        <v>5000</v>
      </c>
      <c r="F699" s="325">
        <v>5300</v>
      </c>
      <c r="G699" s="325">
        <v>531</v>
      </c>
      <c r="H699" s="285">
        <v>3</v>
      </c>
      <c r="I699" s="285"/>
      <c r="J699" s="286" t="s">
        <v>565</v>
      </c>
      <c r="K699" s="287">
        <f>+MEX!N737</f>
        <v>0</v>
      </c>
      <c r="L699" s="287">
        <f>+MEX!O737</f>
        <v>0</v>
      </c>
      <c r="M699" s="287">
        <f>+MEX!P737</f>
        <v>0</v>
      </c>
      <c r="N699" s="308" t="str">
        <f>+MEX!Q737</f>
        <v>Pieza</v>
      </c>
      <c r="O699" s="289">
        <f>+MEX!R737</f>
        <v>0</v>
      </c>
      <c r="P699" s="289">
        <f>+MEX!S737</f>
        <v>0</v>
      </c>
      <c r="Q699" s="287">
        <f>+MEX!AD737</f>
        <v>0</v>
      </c>
      <c r="R699" s="287">
        <f>+MEX!AG737</f>
        <v>0</v>
      </c>
      <c r="S699" s="287">
        <f>+MEX!AJ737</f>
        <v>0</v>
      </c>
      <c r="T699" s="287">
        <f>+MEX!AM737</f>
        <v>0</v>
      </c>
      <c r="U699" s="287">
        <f>+MEX!AP737</f>
        <v>0</v>
      </c>
      <c r="V699" s="287">
        <f>+MEX!AS737</f>
        <v>0</v>
      </c>
      <c r="W699" s="287">
        <f>+MEX!AT737</f>
        <v>0</v>
      </c>
      <c r="X699" s="287">
        <f>+MEX!AU737</f>
        <v>0</v>
      </c>
      <c r="Y699" s="287">
        <f>+MEX!AV737</f>
        <v>0</v>
      </c>
      <c r="Z699" s="287">
        <f>+MEX!AW737</f>
        <v>0</v>
      </c>
      <c r="AA699" s="287">
        <f>+MEX!AX737</f>
        <v>0</v>
      </c>
      <c r="AB699" s="287">
        <f>+MEX!AY737</f>
        <v>0</v>
      </c>
      <c r="AC699" s="287">
        <f>+MEX!AZ737</f>
        <v>0</v>
      </c>
      <c r="AD699" s="287">
        <f>+MEX!BA737</f>
        <v>0</v>
      </c>
    </row>
    <row r="700" spans="2:30" ht="24.75" hidden="1">
      <c r="B700" s="247" t="e">
        <f>+CONCATENATE(#REF!,C700,D700,E700,F700,G700,H700,I700)</f>
        <v>#REF!</v>
      </c>
      <c r="C700" s="284">
        <v>6</v>
      </c>
      <c r="D700" s="284">
        <v>10</v>
      </c>
      <c r="E700" s="325">
        <v>5000</v>
      </c>
      <c r="F700" s="325">
        <v>5300</v>
      </c>
      <c r="G700" s="325">
        <v>531</v>
      </c>
      <c r="H700" s="285">
        <v>4</v>
      </c>
      <c r="I700" s="285"/>
      <c r="J700" s="286" t="s">
        <v>566</v>
      </c>
      <c r="K700" s="287">
        <f>+MEX!N738</f>
        <v>0</v>
      </c>
      <c r="L700" s="287">
        <f>+MEX!O738</f>
        <v>0</v>
      </c>
      <c r="M700" s="287">
        <f>+MEX!P738</f>
        <v>0</v>
      </c>
      <c r="N700" s="308" t="str">
        <f>+MEX!Q738</f>
        <v>Pieza</v>
      </c>
      <c r="O700" s="289">
        <f>+MEX!R738</f>
        <v>0</v>
      </c>
      <c r="P700" s="289">
        <f>+MEX!S738</f>
        <v>0</v>
      </c>
      <c r="Q700" s="287">
        <f>+MEX!AD738</f>
        <v>0</v>
      </c>
      <c r="R700" s="287">
        <f>+MEX!AG738</f>
        <v>0</v>
      </c>
      <c r="S700" s="287">
        <f>+MEX!AJ738</f>
        <v>0</v>
      </c>
      <c r="T700" s="287">
        <f>+MEX!AM738</f>
        <v>0</v>
      </c>
      <c r="U700" s="287">
        <f>+MEX!AP738</f>
        <v>0</v>
      </c>
      <c r="V700" s="287">
        <f>+MEX!AS738</f>
        <v>0</v>
      </c>
      <c r="W700" s="287">
        <f>+MEX!AT738</f>
        <v>0</v>
      </c>
      <c r="X700" s="287">
        <f>+MEX!AU738</f>
        <v>0</v>
      </c>
      <c r="Y700" s="287">
        <f>+MEX!AV738</f>
        <v>0</v>
      </c>
      <c r="Z700" s="287">
        <f>+MEX!AW738</f>
        <v>0</v>
      </c>
      <c r="AA700" s="287">
        <f>+MEX!AX738</f>
        <v>0</v>
      </c>
      <c r="AB700" s="287">
        <f>+MEX!AY738</f>
        <v>0</v>
      </c>
      <c r="AC700" s="287">
        <f>+MEX!AZ738</f>
        <v>0</v>
      </c>
      <c r="AD700" s="287">
        <f>+MEX!BA738</f>
        <v>0</v>
      </c>
    </row>
    <row r="701" spans="2:30" ht="24.75" hidden="1">
      <c r="B701" s="247" t="e">
        <f>+CONCATENATE(#REF!,C701,D701,E701,F701,G701,H701,I701)</f>
        <v>#REF!</v>
      </c>
      <c r="C701" s="278">
        <v>6</v>
      </c>
      <c r="D701" s="278">
        <v>10</v>
      </c>
      <c r="E701" s="279">
        <v>5000</v>
      </c>
      <c r="F701" s="279">
        <v>5300</v>
      </c>
      <c r="G701" s="279">
        <v>532</v>
      </c>
      <c r="H701" s="279"/>
      <c r="I701" s="279"/>
      <c r="J701" s="367" t="s">
        <v>567</v>
      </c>
      <c r="K701" s="368">
        <f>+MEX!N739</f>
        <v>0</v>
      </c>
      <c r="L701" s="368">
        <f>+MEX!O739</f>
        <v>0</v>
      </c>
      <c r="M701" s="368">
        <f>+MEX!P739</f>
        <v>0</v>
      </c>
      <c r="N701" s="376"/>
      <c r="O701" s="279"/>
      <c r="P701" s="279"/>
      <c r="Q701" s="368">
        <f>+MEX!AD739</f>
        <v>0</v>
      </c>
      <c r="R701" s="368">
        <f>+MEX!AG739</f>
        <v>0</v>
      </c>
      <c r="S701" s="368">
        <f>+MEX!AJ739</f>
        <v>0</v>
      </c>
      <c r="T701" s="368">
        <f>+MEX!AM739</f>
        <v>0</v>
      </c>
      <c r="U701" s="368">
        <f>+MEX!AP739</f>
        <v>0</v>
      </c>
      <c r="V701" s="368">
        <f>+MEX!AS739</f>
        <v>0</v>
      </c>
      <c r="W701" s="368"/>
      <c r="X701" s="368"/>
      <c r="Y701" s="368"/>
      <c r="Z701" s="368"/>
      <c r="AA701" s="368"/>
      <c r="AB701" s="368"/>
      <c r="AC701" s="368"/>
      <c r="AD701" s="368"/>
    </row>
    <row r="702" spans="2:30" ht="24.75" hidden="1">
      <c r="B702" s="247" t="e">
        <f>+CONCATENATE(#REF!,C702,D702,E702,F702,G702,H702,I702)</f>
        <v>#REF!</v>
      </c>
      <c r="C702" s="284">
        <v>6</v>
      </c>
      <c r="D702" s="284">
        <v>10</v>
      </c>
      <c r="E702" s="325">
        <v>5000</v>
      </c>
      <c r="F702" s="325">
        <v>5300</v>
      </c>
      <c r="G702" s="325">
        <v>532</v>
      </c>
      <c r="H702" s="285">
        <v>1</v>
      </c>
      <c r="I702" s="285"/>
      <c r="J702" s="286" t="s">
        <v>568</v>
      </c>
      <c r="K702" s="287">
        <f>+MEX!N740</f>
        <v>0</v>
      </c>
      <c r="L702" s="287">
        <f>+MEX!O740</f>
        <v>0</v>
      </c>
      <c r="M702" s="287">
        <f>+MEX!P740</f>
        <v>0</v>
      </c>
      <c r="N702" s="308" t="str">
        <f>+MEX!Q740</f>
        <v>Pieza</v>
      </c>
      <c r="O702" s="289">
        <f>+MEX!R740</f>
        <v>0</v>
      </c>
      <c r="P702" s="289">
        <f>+MEX!S740</f>
        <v>0</v>
      </c>
      <c r="Q702" s="287">
        <f>+MEX!AD740</f>
        <v>0</v>
      </c>
      <c r="R702" s="287">
        <f>+MEX!AG740</f>
        <v>0</v>
      </c>
      <c r="S702" s="287">
        <f>+MEX!AJ740</f>
        <v>0</v>
      </c>
      <c r="T702" s="287">
        <f>+MEX!AM740</f>
        <v>0</v>
      </c>
      <c r="U702" s="287">
        <f>+MEX!AP740</f>
        <v>0</v>
      </c>
      <c r="V702" s="287">
        <f>+MEX!AS740</f>
        <v>0</v>
      </c>
      <c r="W702" s="287">
        <f>+MEX!AT740</f>
        <v>0</v>
      </c>
      <c r="X702" s="287">
        <f>+MEX!AU740</f>
        <v>0</v>
      </c>
      <c r="Y702" s="287">
        <f>+MEX!AV740</f>
        <v>0</v>
      </c>
      <c r="Z702" s="287">
        <f>+MEX!AW740</f>
        <v>0</v>
      </c>
      <c r="AA702" s="287">
        <f>+MEX!AX740</f>
        <v>0</v>
      </c>
      <c r="AB702" s="287">
        <f>+MEX!AY740</f>
        <v>0</v>
      </c>
      <c r="AC702" s="287">
        <f>+MEX!AZ740</f>
        <v>0</v>
      </c>
      <c r="AD702" s="287">
        <f>+MEX!BA740</f>
        <v>0</v>
      </c>
    </row>
    <row r="703" spans="2:30" ht="24.75" hidden="1">
      <c r="B703" s="247" t="e">
        <f>+CONCATENATE(#REF!,C703,D703,E703,F703,G703,H703,I703)</f>
        <v>#REF!</v>
      </c>
      <c r="C703" s="272">
        <v>6</v>
      </c>
      <c r="D703" s="272">
        <v>10</v>
      </c>
      <c r="E703" s="272">
        <v>5000</v>
      </c>
      <c r="F703" s="272">
        <v>5600</v>
      </c>
      <c r="G703" s="272"/>
      <c r="H703" s="273" t="s">
        <v>46</v>
      </c>
      <c r="I703" s="273"/>
      <c r="J703" s="321" t="s">
        <v>516</v>
      </c>
      <c r="K703" s="322">
        <f>+MEX!N741</f>
        <v>0</v>
      </c>
      <c r="L703" s="322">
        <f>+MEX!O741</f>
        <v>0</v>
      </c>
      <c r="M703" s="322">
        <f>+MEX!P741</f>
        <v>0</v>
      </c>
      <c r="N703" s="375"/>
      <c r="O703" s="374"/>
      <c r="P703" s="374"/>
      <c r="Q703" s="322">
        <f>+MEX!AD741</f>
        <v>0</v>
      </c>
      <c r="R703" s="322">
        <f>+MEX!AG741</f>
        <v>0</v>
      </c>
      <c r="S703" s="322">
        <f>+MEX!AJ741</f>
        <v>0</v>
      </c>
      <c r="T703" s="322">
        <f>+MEX!AM741</f>
        <v>0</v>
      </c>
      <c r="U703" s="322">
        <f>+MEX!AP741</f>
        <v>0</v>
      </c>
      <c r="V703" s="322">
        <f>+MEX!AS741</f>
        <v>0</v>
      </c>
      <c r="W703" s="322"/>
      <c r="X703" s="322"/>
      <c r="Y703" s="322"/>
      <c r="Z703" s="322"/>
      <c r="AA703" s="322"/>
      <c r="AB703" s="322"/>
      <c r="AC703" s="322"/>
      <c r="AD703" s="322"/>
    </row>
    <row r="704" spans="2:30" ht="24.75" hidden="1">
      <c r="B704" s="247" t="e">
        <f>+CONCATENATE(#REF!,C704,D704,E704,F704,G704,H704,I704)</f>
        <v>#REF!</v>
      </c>
      <c r="C704" s="278">
        <v>6</v>
      </c>
      <c r="D704" s="278">
        <v>10</v>
      </c>
      <c r="E704" s="278">
        <v>5000</v>
      </c>
      <c r="F704" s="278">
        <v>5600</v>
      </c>
      <c r="G704" s="278">
        <v>565</v>
      </c>
      <c r="H704" s="278"/>
      <c r="I704" s="278"/>
      <c r="J704" s="367" t="s">
        <v>216</v>
      </c>
      <c r="K704" s="368">
        <f>+MEX!N742</f>
        <v>0</v>
      </c>
      <c r="L704" s="368">
        <f>+MEX!O742</f>
        <v>0</v>
      </c>
      <c r="M704" s="368">
        <f>+MEX!P742</f>
        <v>0</v>
      </c>
      <c r="N704" s="376"/>
      <c r="O704" s="279"/>
      <c r="P704" s="279"/>
      <c r="Q704" s="368">
        <f>+MEX!AD742</f>
        <v>0</v>
      </c>
      <c r="R704" s="368">
        <f>+MEX!AG742</f>
        <v>0</v>
      </c>
      <c r="S704" s="368">
        <f>+MEX!AJ742</f>
        <v>0</v>
      </c>
      <c r="T704" s="368">
        <f>+MEX!AM742</f>
        <v>0</v>
      </c>
      <c r="U704" s="368">
        <f>+MEX!AP742</f>
        <v>0</v>
      </c>
      <c r="V704" s="368">
        <f>+MEX!AS742</f>
        <v>0</v>
      </c>
      <c r="W704" s="368"/>
      <c r="X704" s="368"/>
      <c r="Y704" s="368"/>
      <c r="Z704" s="368"/>
      <c r="AA704" s="368"/>
      <c r="AB704" s="368"/>
      <c r="AC704" s="368"/>
      <c r="AD704" s="368"/>
    </row>
    <row r="705" spans="1:30" ht="24.75" hidden="1">
      <c r="B705" s="247" t="e">
        <f>+CONCATENATE(#REF!,C705,D705,E705,F705,G705,H705,I705)</f>
        <v>#REF!</v>
      </c>
      <c r="C705" s="284">
        <v>6</v>
      </c>
      <c r="D705" s="284">
        <v>10</v>
      </c>
      <c r="E705" s="325">
        <v>5000</v>
      </c>
      <c r="F705" s="325">
        <v>5600</v>
      </c>
      <c r="G705" s="325">
        <v>565</v>
      </c>
      <c r="H705" s="285">
        <v>1</v>
      </c>
      <c r="I705" s="285"/>
      <c r="J705" s="286" t="s">
        <v>569</v>
      </c>
      <c r="K705" s="287">
        <f>+MEX!N743</f>
        <v>0</v>
      </c>
      <c r="L705" s="287">
        <f>+MEX!O743</f>
        <v>0</v>
      </c>
      <c r="M705" s="287">
        <f>+MEX!P743</f>
        <v>0</v>
      </c>
      <c r="N705" s="308" t="str">
        <f>+MEX!Q743</f>
        <v>Pieza</v>
      </c>
      <c r="O705" s="289">
        <f>+MEX!R743</f>
        <v>0</v>
      </c>
      <c r="P705" s="289">
        <f>+MEX!S743</f>
        <v>0</v>
      </c>
      <c r="Q705" s="287">
        <f>+MEX!AD743</f>
        <v>0</v>
      </c>
      <c r="R705" s="287">
        <f>+MEX!AG743</f>
        <v>0</v>
      </c>
      <c r="S705" s="287">
        <f>+MEX!AJ743</f>
        <v>0</v>
      </c>
      <c r="T705" s="287">
        <f>+MEX!AM743</f>
        <v>0</v>
      </c>
      <c r="U705" s="287">
        <f>+MEX!AP743</f>
        <v>0</v>
      </c>
      <c r="V705" s="287">
        <f>+MEX!AS743</f>
        <v>0</v>
      </c>
      <c r="W705" s="287">
        <f>+MEX!AT743</f>
        <v>0</v>
      </c>
      <c r="X705" s="287">
        <f>+MEX!AU743</f>
        <v>0</v>
      </c>
      <c r="Y705" s="287">
        <f>+MEX!AV743</f>
        <v>0</v>
      </c>
      <c r="Z705" s="287">
        <f>+MEX!AW743</f>
        <v>0</v>
      </c>
      <c r="AA705" s="287">
        <f>+MEX!AX743</f>
        <v>0</v>
      </c>
      <c r="AB705" s="287">
        <f>+MEX!AY743</f>
        <v>0</v>
      </c>
      <c r="AC705" s="287">
        <f>+MEX!AZ743</f>
        <v>0</v>
      </c>
      <c r="AD705" s="287">
        <f>+MEX!BA743</f>
        <v>0</v>
      </c>
    </row>
    <row r="706" spans="1:30" ht="24.75" hidden="1">
      <c r="B706" s="247" t="e">
        <f>+CONCATENATE(#REF!,C706,D706,E706,F706,G706,H706,I706)</f>
        <v>#REF!</v>
      </c>
      <c r="C706" s="284">
        <v>6</v>
      </c>
      <c r="D706" s="284">
        <v>10</v>
      </c>
      <c r="E706" s="325">
        <v>5000</v>
      </c>
      <c r="F706" s="325">
        <v>5600</v>
      </c>
      <c r="G706" s="325">
        <v>565</v>
      </c>
      <c r="H706" s="285">
        <v>2</v>
      </c>
      <c r="I706" s="285"/>
      <c r="J706" s="286" t="s">
        <v>570</v>
      </c>
      <c r="K706" s="287">
        <f>+MEX!N744</f>
        <v>0</v>
      </c>
      <c r="L706" s="287">
        <f>+MEX!O744</f>
        <v>0</v>
      </c>
      <c r="M706" s="287">
        <f>+MEX!P744</f>
        <v>0</v>
      </c>
      <c r="N706" s="308" t="str">
        <f>+MEX!Q744</f>
        <v>Pieza</v>
      </c>
      <c r="O706" s="289">
        <f>+MEX!R744</f>
        <v>0</v>
      </c>
      <c r="P706" s="289">
        <f>+MEX!S744</f>
        <v>0</v>
      </c>
      <c r="Q706" s="287">
        <f>+MEX!AD744</f>
        <v>0</v>
      </c>
      <c r="R706" s="287">
        <f>+MEX!AG744</f>
        <v>0</v>
      </c>
      <c r="S706" s="287">
        <f>+MEX!AJ744</f>
        <v>0</v>
      </c>
      <c r="T706" s="287">
        <f>+MEX!AM744</f>
        <v>0</v>
      </c>
      <c r="U706" s="287">
        <f>+MEX!AP744</f>
        <v>0</v>
      </c>
      <c r="V706" s="287">
        <f>+MEX!AS744</f>
        <v>0</v>
      </c>
      <c r="W706" s="287">
        <f>+MEX!AT744</f>
        <v>0</v>
      </c>
      <c r="X706" s="287">
        <f>+MEX!AU744</f>
        <v>0</v>
      </c>
      <c r="Y706" s="287">
        <f>+MEX!AV744</f>
        <v>0</v>
      </c>
      <c r="Z706" s="287">
        <f>+MEX!AW744</f>
        <v>0</v>
      </c>
      <c r="AA706" s="287">
        <f>+MEX!AX744</f>
        <v>0</v>
      </c>
      <c r="AB706" s="287">
        <f>+MEX!AY744</f>
        <v>0</v>
      </c>
      <c r="AC706" s="287">
        <f>+MEX!AZ744</f>
        <v>0</v>
      </c>
      <c r="AD706" s="287">
        <f>+MEX!BA744</f>
        <v>0</v>
      </c>
    </row>
    <row r="707" spans="1:30" ht="24.75" hidden="1">
      <c r="A707" s="290"/>
      <c r="B707" s="247" t="e">
        <f>+CONCATENATE(#REF!,C707,D707,E707,F707,G707,H707,I707)</f>
        <v>#REF!</v>
      </c>
      <c r="C707" s="284">
        <v>6</v>
      </c>
      <c r="D707" s="284">
        <v>10</v>
      </c>
      <c r="E707" s="325">
        <v>5000</v>
      </c>
      <c r="F707" s="325">
        <v>5600</v>
      </c>
      <c r="G707" s="325">
        <v>565</v>
      </c>
      <c r="H707" s="285">
        <v>3</v>
      </c>
      <c r="I707" s="285"/>
      <c r="J707" s="286" t="s">
        <v>517</v>
      </c>
      <c r="K707" s="287">
        <f>+MEX!N745</f>
        <v>0</v>
      </c>
      <c r="L707" s="287">
        <f>+MEX!O745</f>
        <v>0</v>
      </c>
      <c r="M707" s="287">
        <f>+MEX!P745</f>
        <v>0</v>
      </c>
      <c r="N707" s="308" t="str">
        <f>+MEX!Q745</f>
        <v>Pieza</v>
      </c>
      <c r="O707" s="289">
        <f>+MEX!R745</f>
        <v>0</v>
      </c>
      <c r="P707" s="289">
        <f>+MEX!S745</f>
        <v>0</v>
      </c>
      <c r="Q707" s="287">
        <f>+MEX!AD745</f>
        <v>0</v>
      </c>
      <c r="R707" s="287">
        <f>+MEX!AG745</f>
        <v>0</v>
      </c>
      <c r="S707" s="287">
        <f>+MEX!AJ745</f>
        <v>0</v>
      </c>
      <c r="T707" s="287">
        <f>+MEX!AM745</f>
        <v>0</v>
      </c>
      <c r="U707" s="287">
        <f>+MEX!AP745</f>
        <v>0</v>
      </c>
      <c r="V707" s="287">
        <f>+MEX!AS745</f>
        <v>0</v>
      </c>
      <c r="W707" s="287">
        <f>+MEX!AT745</f>
        <v>0</v>
      </c>
      <c r="X707" s="287">
        <f>+MEX!AU745</f>
        <v>0</v>
      </c>
      <c r="Y707" s="287">
        <f>+MEX!AV745</f>
        <v>0</v>
      </c>
      <c r="Z707" s="287">
        <f>+MEX!AW745</f>
        <v>0</v>
      </c>
      <c r="AA707" s="287">
        <f>+MEX!AX745</f>
        <v>0</v>
      </c>
      <c r="AB707" s="287">
        <f>+MEX!AY745</f>
        <v>0</v>
      </c>
      <c r="AC707" s="287">
        <f>+MEX!AZ745</f>
        <v>0</v>
      </c>
      <c r="AD707" s="287">
        <f>+MEX!BA745</f>
        <v>0</v>
      </c>
    </row>
    <row r="708" spans="1:30" ht="48" hidden="1">
      <c r="B708" s="247" t="e">
        <f>+CONCATENATE(#REF!,C708,D708,E708,F708,G708,H708,I708)</f>
        <v>#REF!</v>
      </c>
      <c r="C708" s="309">
        <v>6</v>
      </c>
      <c r="D708" s="309">
        <v>11</v>
      </c>
      <c r="E708" s="309"/>
      <c r="F708" s="309"/>
      <c r="G708" s="309"/>
      <c r="H708" s="309"/>
      <c r="I708" s="309"/>
      <c r="J708" s="351" t="s">
        <v>571</v>
      </c>
      <c r="K708" s="352">
        <f>+MEX!N746</f>
        <v>0</v>
      </c>
      <c r="L708" s="352">
        <f>+MEX!O746</f>
        <v>0</v>
      </c>
      <c r="M708" s="352">
        <f>+MEX!P746</f>
        <v>0</v>
      </c>
      <c r="N708" s="297"/>
      <c r="O708" s="309"/>
      <c r="P708" s="309"/>
      <c r="Q708" s="352">
        <f>+MEX!AD746</f>
        <v>0</v>
      </c>
      <c r="R708" s="352">
        <f>+MEX!AG746</f>
        <v>0</v>
      </c>
      <c r="S708" s="352">
        <f>+MEX!AJ746</f>
        <v>0</v>
      </c>
      <c r="T708" s="352">
        <f>+MEX!AM746</f>
        <v>0</v>
      </c>
      <c r="U708" s="352">
        <f>+MEX!AP746</f>
        <v>0</v>
      </c>
      <c r="V708" s="352">
        <f>+MEX!AS746</f>
        <v>0</v>
      </c>
      <c r="W708" s="352"/>
      <c r="X708" s="352"/>
      <c r="Y708" s="352"/>
      <c r="Z708" s="352"/>
      <c r="AA708" s="352"/>
      <c r="AB708" s="352"/>
      <c r="AC708" s="352"/>
      <c r="AD708" s="352"/>
    </row>
    <row r="709" spans="1:30" ht="24.75" hidden="1">
      <c r="B709" s="247" t="e">
        <f>+CONCATENATE(#REF!,C709,D709,E709,F709,G709,H709,I709)</f>
        <v>#REF!</v>
      </c>
      <c r="C709" s="298">
        <v>6</v>
      </c>
      <c r="D709" s="298">
        <v>11</v>
      </c>
      <c r="E709" s="298">
        <v>3000</v>
      </c>
      <c r="F709" s="298"/>
      <c r="G709" s="298"/>
      <c r="H709" s="298"/>
      <c r="I709" s="298"/>
      <c r="J709" s="310" t="s">
        <v>72</v>
      </c>
      <c r="K709" s="311">
        <f>+MEX!N747</f>
        <v>0</v>
      </c>
      <c r="L709" s="311">
        <f>+MEX!O747</f>
        <v>0</v>
      </c>
      <c r="M709" s="311">
        <f>+MEX!P747</f>
        <v>0</v>
      </c>
      <c r="N709" s="270"/>
      <c r="O709" s="271"/>
      <c r="P709" s="271"/>
      <c r="Q709" s="311">
        <f>+MEX!AD747</f>
        <v>0</v>
      </c>
      <c r="R709" s="311">
        <f>+MEX!AG747</f>
        <v>0</v>
      </c>
      <c r="S709" s="311">
        <f>+MEX!AJ747</f>
        <v>0</v>
      </c>
      <c r="T709" s="311">
        <f>+MEX!AM747</f>
        <v>0</v>
      </c>
      <c r="U709" s="311">
        <f>+MEX!AP747</f>
        <v>0</v>
      </c>
      <c r="V709" s="311">
        <f>+MEX!AS747</f>
        <v>0</v>
      </c>
      <c r="W709" s="311"/>
      <c r="X709" s="311"/>
      <c r="Y709" s="311"/>
      <c r="Z709" s="311"/>
      <c r="AA709" s="311"/>
      <c r="AB709" s="311"/>
      <c r="AC709" s="311"/>
      <c r="AD709" s="311"/>
    </row>
    <row r="710" spans="1:30" ht="48" hidden="1">
      <c r="B710" s="247" t="e">
        <f>+CONCATENATE(#REF!,C710,D710,E710,F710,G710,H710,I710)</f>
        <v>#REF!</v>
      </c>
      <c r="C710" s="299">
        <v>6</v>
      </c>
      <c r="D710" s="299">
        <v>11</v>
      </c>
      <c r="E710" s="299">
        <v>3000</v>
      </c>
      <c r="F710" s="299">
        <v>3300</v>
      </c>
      <c r="G710" s="299"/>
      <c r="H710" s="299"/>
      <c r="I710" s="299"/>
      <c r="J710" s="274" t="s">
        <v>73</v>
      </c>
      <c r="K710" s="275">
        <f>+MEX!N748</f>
        <v>0</v>
      </c>
      <c r="L710" s="275">
        <f>+MEX!O748</f>
        <v>0</v>
      </c>
      <c r="M710" s="275">
        <f>+MEX!P748</f>
        <v>0</v>
      </c>
      <c r="N710" s="300"/>
      <c r="O710" s="299"/>
      <c r="P710" s="299"/>
      <c r="Q710" s="275">
        <f>+MEX!AD748</f>
        <v>0</v>
      </c>
      <c r="R710" s="275">
        <f>+MEX!AG748</f>
        <v>0</v>
      </c>
      <c r="S710" s="275">
        <f>+MEX!AJ748</f>
        <v>0</v>
      </c>
      <c r="T710" s="275">
        <f>+MEX!AM748</f>
        <v>0</v>
      </c>
      <c r="U710" s="275">
        <f>+MEX!AP748</f>
        <v>0</v>
      </c>
      <c r="V710" s="275">
        <f>+MEX!AS748</f>
        <v>0</v>
      </c>
      <c r="W710" s="275"/>
      <c r="X710" s="275"/>
      <c r="Y710" s="275"/>
      <c r="Z710" s="275"/>
      <c r="AA710" s="275"/>
      <c r="AB710" s="275"/>
      <c r="AC710" s="275"/>
      <c r="AD710" s="275"/>
    </row>
    <row r="711" spans="1:30" ht="24.75" hidden="1">
      <c r="B711" s="247" t="e">
        <f>+CONCATENATE(#REF!,C711,D711,E711,F711,G711,H711,I711)</f>
        <v>#REF!</v>
      </c>
      <c r="C711" s="301">
        <v>6</v>
      </c>
      <c r="D711" s="303">
        <v>11</v>
      </c>
      <c r="E711" s="303">
        <v>3000</v>
      </c>
      <c r="F711" s="303">
        <v>3300</v>
      </c>
      <c r="G711" s="303">
        <v>334</v>
      </c>
      <c r="H711" s="303"/>
      <c r="I711" s="303"/>
      <c r="J711" s="280" t="s">
        <v>79</v>
      </c>
      <c r="K711" s="281">
        <f>+MEX!N749</f>
        <v>0</v>
      </c>
      <c r="L711" s="281">
        <f>+MEX!O749</f>
        <v>0</v>
      </c>
      <c r="M711" s="281">
        <f>+MEX!P749</f>
        <v>0</v>
      </c>
      <c r="N711" s="304"/>
      <c r="O711" s="303"/>
      <c r="P711" s="303"/>
      <c r="Q711" s="281">
        <f>+MEX!AD749</f>
        <v>0</v>
      </c>
      <c r="R711" s="281">
        <f>+MEX!AG749</f>
        <v>0</v>
      </c>
      <c r="S711" s="281">
        <f>+MEX!AJ749</f>
        <v>0</v>
      </c>
      <c r="T711" s="281">
        <f>+MEX!AM749</f>
        <v>0</v>
      </c>
      <c r="U711" s="281">
        <f>+MEX!AP749</f>
        <v>0</v>
      </c>
      <c r="V711" s="281">
        <f>+MEX!AS749</f>
        <v>0</v>
      </c>
      <c r="W711" s="281"/>
      <c r="X711" s="281"/>
      <c r="Y711" s="281"/>
      <c r="Z711" s="281"/>
      <c r="AA711" s="281"/>
      <c r="AB711" s="281"/>
      <c r="AC711" s="281"/>
      <c r="AD711" s="281"/>
    </row>
    <row r="712" spans="1:30" ht="24.75" hidden="1">
      <c r="B712" s="247" t="e">
        <f>+CONCATENATE(#REF!,C712,D712,E712,F712,G712,H712,I712)</f>
        <v>#REF!</v>
      </c>
      <c r="C712" s="305">
        <v>6</v>
      </c>
      <c r="D712" s="305">
        <v>11</v>
      </c>
      <c r="E712" s="305">
        <v>3000</v>
      </c>
      <c r="F712" s="305">
        <v>3300</v>
      </c>
      <c r="G712" s="305">
        <v>334</v>
      </c>
      <c r="H712" s="285">
        <v>1</v>
      </c>
      <c r="I712" s="285"/>
      <c r="J712" s="286" t="s">
        <v>572</v>
      </c>
      <c r="K712" s="287">
        <f>+MEX!N750</f>
        <v>0</v>
      </c>
      <c r="L712" s="287">
        <f>+MEX!O750</f>
        <v>0</v>
      </c>
      <c r="M712" s="287">
        <f>+MEX!P750</f>
        <v>0</v>
      </c>
      <c r="N712" s="378"/>
      <c r="O712" s="379"/>
      <c r="P712" s="379"/>
      <c r="Q712" s="287">
        <f>+MEX!AD750</f>
        <v>0</v>
      </c>
      <c r="R712" s="287">
        <f>+MEX!AG750</f>
        <v>0</v>
      </c>
      <c r="S712" s="287">
        <f>+MEX!AJ750</f>
        <v>0</v>
      </c>
      <c r="T712" s="287">
        <f>+MEX!AM750</f>
        <v>0</v>
      </c>
      <c r="U712" s="287">
        <f>+MEX!AP750</f>
        <v>0</v>
      </c>
      <c r="V712" s="287">
        <f>+MEX!AS750</f>
        <v>0</v>
      </c>
      <c r="W712" s="287"/>
      <c r="X712" s="287"/>
      <c r="Y712" s="287"/>
      <c r="Z712" s="287"/>
      <c r="AA712" s="287"/>
      <c r="AB712" s="287"/>
      <c r="AC712" s="287"/>
      <c r="AD712" s="287"/>
    </row>
    <row r="713" spans="1:30" ht="46.5" hidden="1">
      <c r="B713" s="247" t="e">
        <f>+CONCATENATE(#REF!,C713,D713,E713,F713,G713,H713,I713)</f>
        <v>#REF!</v>
      </c>
      <c r="C713" s="305">
        <v>6</v>
      </c>
      <c r="D713" s="305">
        <v>11</v>
      </c>
      <c r="E713" s="305">
        <v>3000</v>
      </c>
      <c r="F713" s="305">
        <v>3300</v>
      </c>
      <c r="G713" s="305">
        <v>334</v>
      </c>
      <c r="H713" s="294">
        <v>1001</v>
      </c>
      <c r="I713" s="294"/>
      <c r="J713" s="286" t="s">
        <v>573</v>
      </c>
      <c r="K713" s="287">
        <f>+MEX!N751</f>
        <v>0</v>
      </c>
      <c r="L713" s="287">
        <f>+MEX!O751</f>
        <v>0</v>
      </c>
      <c r="M713" s="287">
        <f>+MEX!P751</f>
        <v>0</v>
      </c>
      <c r="N713" s="326" t="str">
        <f>+MEX!Q751</f>
        <v>Servicio</v>
      </c>
      <c r="O713" s="289">
        <f>+MEX!R751</f>
        <v>0</v>
      </c>
      <c r="P713" s="289">
        <f>+MEX!S751</f>
        <v>0</v>
      </c>
      <c r="Q713" s="287">
        <f>+MEX!AD751</f>
        <v>0</v>
      </c>
      <c r="R713" s="287">
        <f>+MEX!AG751</f>
        <v>0</v>
      </c>
      <c r="S713" s="287">
        <f>+MEX!AJ751</f>
        <v>0</v>
      </c>
      <c r="T713" s="287">
        <f>+MEX!AM751</f>
        <v>0</v>
      </c>
      <c r="U713" s="287">
        <f>+MEX!AP751</f>
        <v>0</v>
      </c>
      <c r="V713" s="287">
        <f>+MEX!AS751</f>
        <v>0</v>
      </c>
      <c r="W713" s="287">
        <f>+MEX!AT751</f>
        <v>0</v>
      </c>
      <c r="X713" s="287">
        <f>+MEX!AU751</f>
        <v>0</v>
      </c>
      <c r="Y713" s="287">
        <f>+MEX!AV751</f>
        <v>0</v>
      </c>
      <c r="Z713" s="287">
        <f>+MEX!AW751</f>
        <v>0</v>
      </c>
      <c r="AA713" s="287">
        <f>+MEX!AX751</f>
        <v>0</v>
      </c>
      <c r="AB713" s="287">
        <f>+MEX!AY751</f>
        <v>0</v>
      </c>
      <c r="AC713" s="287">
        <f>+MEX!AZ751</f>
        <v>0</v>
      </c>
      <c r="AD713" s="287">
        <f>+MEX!BA751</f>
        <v>0</v>
      </c>
    </row>
    <row r="714" spans="1:30" ht="46.5" hidden="1">
      <c r="B714" s="247" t="e">
        <f>+CONCATENATE(#REF!,C714,D714,E714,F714,G714,H714,I714)</f>
        <v>#REF!</v>
      </c>
      <c r="C714" s="305">
        <v>6</v>
      </c>
      <c r="D714" s="305">
        <v>11</v>
      </c>
      <c r="E714" s="305">
        <v>3000</v>
      </c>
      <c r="F714" s="305">
        <v>3300</v>
      </c>
      <c r="G714" s="305">
        <v>334</v>
      </c>
      <c r="H714" s="294">
        <v>1002</v>
      </c>
      <c r="I714" s="294"/>
      <c r="J714" s="286" t="s">
        <v>574</v>
      </c>
      <c r="K714" s="287">
        <f>+MEX!N752</f>
        <v>0</v>
      </c>
      <c r="L714" s="287">
        <f>+MEX!O752</f>
        <v>0</v>
      </c>
      <c r="M714" s="287">
        <f>+MEX!P752</f>
        <v>0</v>
      </c>
      <c r="N714" s="326" t="str">
        <f>+MEX!Q752</f>
        <v>Servicio</v>
      </c>
      <c r="O714" s="289">
        <f>+MEX!R752</f>
        <v>0</v>
      </c>
      <c r="P714" s="289">
        <f>+MEX!S752</f>
        <v>0</v>
      </c>
      <c r="Q714" s="287">
        <f>+MEX!AD752</f>
        <v>0</v>
      </c>
      <c r="R714" s="287">
        <f>+MEX!AG752</f>
        <v>0</v>
      </c>
      <c r="S714" s="287">
        <f>+MEX!AJ752</f>
        <v>0</v>
      </c>
      <c r="T714" s="287">
        <f>+MEX!AM752</f>
        <v>0</v>
      </c>
      <c r="U714" s="287">
        <f>+MEX!AP752</f>
        <v>0</v>
      </c>
      <c r="V714" s="287">
        <f>+MEX!AS752</f>
        <v>0</v>
      </c>
      <c r="W714" s="287">
        <f>+MEX!AT752</f>
        <v>0</v>
      </c>
      <c r="X714" s="287">
        <f>+MEX!AU752</f>
        <v>0</v>
      </c>
      <c r="Y714" s="287">
        <f>+MEX!AV752</f>
        <v>0</v>
      </c>
      <c r="Z714" s="287">
        <f>+MEX!AW752</f>
        <v>0</v>
      </c>
      <c r="AA714" s="287">
        <f>+MEX!AX752</f>
        <v>0</v>
      </c>
      <c r="AB714" s="287">
        <f>+MEX!AY752</f>
        <v>0</v>
      </c>
      <c r="AC714" s="287">
        <f>+MEX!AZ752</f>
        <v>0</v>
      </c>
      <c r="AD714" s="287">
        <f>+MEX!BA752</f>
        <v>0</v>
      </c>
    </row>
    <row r="715" spans="1:30" ht="69.75" hidden="1">
      <c r="B715" s="247" t="e">
        <f>+CONCATENATE(#REF!,C715,D715,E715,F715,G715,H715,I715)</f>
        <v>#REF!</v>
      </c>
      <c r="C715" s="305">
        <v>6</v>
      </c>
      <c r="D715" s="305">
        <v>11</v>
      </c>
      <c r="E715" s="305">
        <v>3000</v>
      </c>
      <c r="F715" s="305">
        <v>3300</v>
      </c>
      <c r="G715" s="305">
        <v>334</v>
      </c>
      <c r="H715" s="294">
        <v>1003</v>
      </c>
      <c r="I715" s="294"/>
      <c r="J715" s="286" t="s">
        <v>575</v>
      </c>
      <c r="K715" s="287">
        <f>+MEX!N753</f>
        <v>0</v>
      </c>
      <c r="L715" s="287">
        <f>+MEX!O753</f>
        <v>0</v>
      </c>
      <c r="M715" s="287">
        <f>+MEX!P753</f>
        <v>0</v>
      </c>
      <c r="N715" s="326" t="str">
        <f>+MEX!Q753</f>
        <v>Servicio</v>
      </c>
      <c r="O715" s="289">
        <f>+MEX!R753</f>
        <v>0</v>
      </c>
      <c r="P715" s="289">
        <f>+MEX!S753</f>
        <v>0</v>
      </c>
      <c r="Q715" s="287">
        <f>+MEX!AD753</f>
        <v>0</v>
      </c>
      <c r="R715" s="287">
        <f>+MEX!AG753</f>
        <v>0</v>
      </c>
      <c r="S715" s="287">
        <f>+MEX!AJ753</f>
        <v>0</v>
      </c>
      <c r="T715" s="287">
        <f>+MEX!AM753</f>
        <v>0</v>
      </c>
      <c r="U715" s="287">
        <f>+MEX!AP753</f>
        <v>0</v>
      </c>
      <c r="V715" s="287">
        <f>+MEX!AS753</f>
        <v>0</v>
      </c>
      <c r="W715" s="287">
        <f>+MEX!AT753</f>
        <v>0</v>
      </c>
      <c r="X715" s="287">
        <f>+MEX!AU753</f>
        <v>0</v>
      </c>
      <c r="Y715" s="287">
        <f>+MEX!AV753</f>
        <v>0</v>
      </c>
      <c r="Z715" s="287">
        <f>+MEX!AW753</f>
        <v>0</v>
      </c>
      <c r="AA715" s="287">
        <f>+MEX!AX753</f>
        <v>0</v>
      </c>
      <c r="AB715" s="287">
        <f>+MEX!AY753</f>
        <v>0</v>
      </c>
      <c r="AC715" s="287">
        <f>+MEX!AZ753</f>
        <v>0</v>
      </c>
      <c r="AD715" s="287">
        <f>+MEX!BA753</f>
        <v>0</v>
      </c>
    </row>
    <row r="716" spans="1:30" ht="46.5" hidden="1">
      <c r="B716" s="247" t="e">
        <f>+CONCATENATE(#REF!,C716,D716,E716,F716,G716,H716,I716)</f>
        <v>#REF!</v>
      </c>
      <c r="C716" s="305">
        <v>6</v>
      </c>
      <c r="D716" s="305">
        <v>11</v>
      </c>
      <c r="E716" s="305">
        <v>3000</v>
      </c>
      <c r="F716" s="305">
        <v>3300</v>
      </c>
      <c r="G716" s="305">
        <v>334</v>
      </c>
      <c r="H716" s="294">
        <v>1011</v>
      </c>
      <c r="I716" s="294"/>
      <c r="J716" s="286" t="s">
        <v>576</v>
      </c>
      <c r="K716" s="287">
        <f>+MEX!N754</f>
        <v>0</v>
      </c>
      <c r="L716" s="287">
        <f>+MEX!O754</f>
        <v>0</v>
      </c>
      <c r="M716" s="287">
        <f>+MEX!P754</f>
        <v>0</v>
      </c>
      <c r="N716" s="326" t="str">
        <f>+MEX!Q754</f>
        <v>Servicio</v>
      </c>
      <c r="O716" s="289">
        <f>+MEX!R754</f>
        <v>0</v>
      </c>
      <c r="P716" s="289">
        <f>+MEX!S754</f>
        <v>0</v>
      </c>
      <c r="Q716" s="287">
        <f>+MEX!AD754</f>
        <v>0</v>
      </c>
      <c r="R716" s="287">
        <f>+MEX!AG754</f>
        <v>0</v>
      </c>
      <c r="S716" s="287">
        <f>+MEX!AJ754</f>
        <v>0</v>
      </c>
      <c r="T716" s="287">
        <f>+MEX!AM754</f>
        <v>0</v>
      </c>
      <c r="U716" s="287">
        <f>+MEX!AP754</f>
        <v>0</v>
      </c>
      <c r="V716" s="287">
        <f>+MEX!AS754</f>
        <v>0</v>
      </c>
      <c r="W716" s="287">
        <f>+MEX!AT754</f>
        <v>0</v>
      </c>
      <c r="X716" s="287">
        <f>+MEX!AU754</f>
        <v>0</v>
      </c>
      <c r="Y716" s="287">
        <f>+MEX!AV754</f>
        <v>0</v>
      </c>
      <c r="Z716" s="287">
        <f>+MEX!AW754</f>
        <v>0</v>
      </c>
      <c r="AA716" s="287">
        <f>+MEX!AX754</f>
        <v>0</v>
      </c>
      <c r="AB716" s="287">
        <f>+MEX!AY754</f>
        <v>0</v>
      </c>
      <c r="AC716" s="287">
        <f>+MEX!AZ754</f>
        <v>0</v>
      </c>
      <c r="AD716" s="287">
        <f>+MEX!BA754</f>
        <v>0</v>
      </c>
    </row>
    <row r="717" spans="1:30" ht="72" hidden="1">
      <c r="B717" s="247" t="e">
        <f>+CONCATENATE(#REF!,C717,D717,E717,F717,G717,H717,I717)</f>
        <v>#REF!</v>
      </c>
      <c r="C717" s="358"/>
      <c r="D717" s="358"/>
      <c r="E717" s="358"/>
      <c r="F717" s="359"/>
      <c r="G717" s="359"/>
      <c r="H717" s="360"/>
      <c r="I717" s="360"/>
      <c r="J717" s="361" t="s">
        <v>577</v>
      </c>
      <c r="K717" s="362">
        <f>+MEX!N755</f>
        <v>0</v>
      </c>
      <c r="L717" s="362">
        <f>+MEX!O755</f>
        <v>0</v>
      </c>
      <c r="M717" s="362">
        <f>+MEX!P755</f>
        <v>0</v>
      </c>
      <c r="N717" s="363"/>
      <c r="O717" s="364"/>
      <c r="P717" s="364"/>
      <c r="Q717" s="362">
        <f>+MEX!AD755</f>
        <v>0</v>
      </c>
      <c r="R717" s="362">
        <f>+MEX!AG755</f>
        <v>0</v>
      </c>
      <c r="S717" s="362">
        <f>+MEX!AJ755</f>
        <v>0</v>
      </c>
      <c r="T717" s="362">
        <f>+MEX!AM755</f>
        <v>0</v>
      </c>
      <c r="U717" s="362">
        <f>+MEX!AP755</f>
        <v>0</v>
      </c>
      <c r="V717" s="362">
        <f>+MEX!AS755</f>
        <v>0</v>
      </c>
      <c r="W717" s="362"/>
      <c r="X717" s="362"/>
      <c r="Y717" s="362"/>
      <c r="Z717" s="362"/>
      <c r="AA717" s="362"/>
      <c r="AB717" s="362"/>
      <c r="AC717" s="362"/>
      <c r="AD717" s="362"/>
    </row>
    <row r="718" spans="1:30" ht="48" hidden="1">
      <c r="B718" s="247" t="e">
        <f>+CONCATENATE(#REF!,C718,D718,E718,F718,G718,H718,I718)</f>
        <v>#REF!</v>
      </c>
      <c r="C718" s="295">
        <v>7</v>
      </c>
      <c r="D718" s="295"/>
      <c r="E718" s="295"/>
      <c r="F718" s="295"/>
      <c r="G718" s="295"/>
      <c r="H718" s="296"/>
      <c r="I718" s="296"/>
      <c r="J718" s="256" t="s">
        <v>578</v>
      </c>
      <c r="K718" s="257">
        <f>+MEX!N756</f>
        <v>0</v>
      </c>
      <c r="L718" s="257">
        <f>+MEX!O756</f>
        <v>0</v>
      </c>
      <c r="M718" s="257">
        <f>+MEX!P756</f>
        <v>0</v>
      </c>
      <c r="N718" s="258"/>
      <c r="O718" s="254"/>
      <c r="P718" s="254"/>
      <c r="Q718" s="257">
        <f>+MEX!AD756</f>
        <v>0</v>
      </c>
      <c r="R718" s="257">
        <f>+MEX!AG756</f>
        <v>0</v>
      </c>
      <c r="S718" s="257">
        <f>+MEX!AJ756</f>
        <v>0</v>
      </c>
      <c r="T718" s="257">
        <f>+MEX!AM756</f>
        <v>0</v>
      </c>
      <c r="U718" s="257">
        <f>+MEX!AP756</f>
        <v>0</v>
      </c>
      <c r="V718" s="257">
        <f>+MEX!AS756</f>
        <v>0</v>
      </c>
      <c r="W718" s="257"/>
      <c r="X718" s="257"/>
      <c r="Y718" s="257"/>
      <c r="Z718" s="257"/>
      <c r="AA718" s="257"/>
      <c r="AB718" s="257"/>
      <c r="AC718" s="257"/>
      <c r="AD718" s="257"/>
    </row>
    <row r="719" spans="1:30" ht="24.75" hidden="1">
      <c r="B719" s="247" t="e">
        <f>+CONCATENATE(#REF!,C719,D719,E719,F719,G719,H719,I719)</f>
        <v>#REF!</v>
      </c>
      <c r="C719" s="309">
        <v>7</v>
      </c>
      <c r="D719" s="309">
        <v>13</v>
      </c>
      <c r="E719" s="309"/>
      <c r="F719" s="309"/>
      <c r="G719" s="309"/>
      <c r="H719" s="309"/>
      <c r="I719" s="309"/>
      <c r="J719" s="351" t="s">
        <v>579</v>
      </c>
      <c r="K719" s="352">
        <f>+MEX!N757</f>
        <v>0</v>
      </c>
      <c r="L719" s="352">
        <f>+MEX!O757</f>
        <v>0</v>
      </c>
      <c r="M719" s="352">
        <f>+MEX!P757</f>
        <v>0</v>
      </c>
      <c r="N719" s="297"/>
      <c r="O719" s="309"/>
      <c r="P719" s="309"/>
      <c r="Q719" s="352">
        <f>+MEX!AD757</f>
        <v>0</v>
      </c>
      <c r="R719" s="352">
        <f>+MEX!AG757</f>
        <v>0</v>
      </c>
      <c r="S719" s="352">
        <f>+MEX!AJ757</f>
        <v>0</v>
      </c>
      <c r="T719" s="352">
        <f>+MEX!AM757</f>
        <v>0</v>
      </c>
      <c r="U719" s="352">
        <f>+MEX!AP757</f>
        <v>0</v>
      </c>
      <c r="V719" s="352">
        <f>+MEX!AS757</f>
        <v>0</v>
      </c>
      <c r="W719" s="352"/>
      <c r="X719" s="352"/>
      <c r="Y719" s="352"/>
      <c r="Z719" s="352"/>
      <c r="AA719" s="352"/>
      <c r="AB719" s="352"/>
      <c r="AC719" s="352"/>
      <c r="AD719" s="352"/>
    </row>
    <row r="720" spans="1:30" ht="24.75" hidden="1">
      <c r="B720" s="247" t="e">
        <f>+CONCATENATE(#REF!,C720,D720,E720,F720,G720,H720,I720)</f>
        <v>#REF!</v>
      </c>
      <c r="C720" s="266">
        <v>7</v>
      </c>
      <c r="D720" s="266">
        <v>13</v>
      </c>
      <c r="E720" s="266">
        <v>2000</v>
      </c>
      <c r="F720" s="266"/>
      <c r="G720" s="266"/>
      <c r="H720" s="267"/>
      <c r="I720" s="267"/>
      <c r="J720" s="268" t="s">
        <v>56</v>
      </c>
      <c r="K720" s="269">
        <f>+MEX!N758</f>
        <v>0</v>
      </c>
      <c r="L720" s="269">
        <f>+MEX!O758</f>
        <v>0</v>
      </c>
      <c r="M720" s="269">
        <f>+MEX!P758</f>
        <v>0</v>
      </c>
      <c r="N720" s="327"/>
      <c r="O720" s="328"/>
      <c r="P720" s="328"/>
      <c r="Q720" s="269">
        <f>+MEX!AD758</f>
        <v>0</v>
      </c>
      <c r="R720" s="269">
        <f>+MEX!AG758</f>
        <v>0</v>
      </c>
      <c r="S720" s="269">
        <f>+MEX!AJ758</f>
        <v>0</v>
      </c>
      <c r="T720" s="269">
        <f>+MEX!AM758</f>
        <v>0</v>
      </c>
      <c r="U720" s="269">
        <f>+MEX!AP758</f>
        <v>0</v>
      </c>
      <c r="V720" s="269">
        <f>+MEX!AS758</f>
        <v>0</v>
      </c>
      <c r="W720" s="269"/>
      <c r="X720" s="269"/>
      <c r="Y720" s="269"/>
      <c r="Z720" s="269"/>
      <c r="AA720" s="269"/>
      <c r="AB720" s="269"/>
      <c r="AC720" s="269"/>
      <c r="AD720" s="269"/>
    </row>
    <row r="721" spans="2:30" ht="48" hidden="1">
      <c r="B721" s="247" t="e">
        <f>+CONCATENATE(#REF!,C721,D721,E721,F721,G721,H721,I721)</f>
        <v>#REF!</v>
      </c>
      <c r="C721" s="272">
        <v>7</v>
      </c>
      <c r="D721" s="272">
        <v>13</v>
      </c>
      <c r="E721" s="272">
        <v>2000</v>
      </c>
      <c r="F721" s="272">
        <v>2100</v>
      </c>
      <c r="G721" s="272"/>
      <c r="H721" s="273"/>
      <c r="I721" s="273"/>
      <c r="J721" s="274" t="s">
        <v>106</v>
      </c>
      <c r="K721" s="275">
        <f>+MEX!N759</f>
        <v>0</v>
      </c>
      <c r="L721" s="275">
        <f>+MEX!O759</f>
        <v>0</v>
      </c>
      <c r="M721" s="275">
        <f>+MEX!P759</f>
        <v>0</v>
      </c>
      <c r="N721" s="329"/>
      <c r="O721" s="330"/>
      <c r="P721" s="330"/>
      <c r="Q721" s="275">
        <f>+MEX!AD759</f>
        <v>0</v>
      </c>
      <c r="R721" s="275">
        <f>+MEX!AG759</f>
        <v>0</v>
      </c>
      <c r="S721" s="275">
        <f>+MEX!AJ759</f>
        <v>0</v>
      </c>
      <c r="T721" s="275">
        <f>+MEX!AM759</f>
        <v>0</v>
      </c>
      <c r="U721" s="275">
        <f>+MEX!AP759</f>
        <v>0</v>
      </c>
      <c r="V721" s="275">
        <f>+MEX!AS759</f>
        <v>0</v>
      </c>
      <c r="W721" s="275"/>
      <c r="X721" s="275"/>
      <c r="Y721" s="275"/>
      <c r="Z721" s="275"/>
      <c r="AA721" s="275"/>
      <c r="AB721" s="275"/>
      <c r="AC721" s="275"/>
      <c r="AD721" s="275"/>
    </row>
    <row r="722" spans="2:30" ht="48" hidden="1">
      <c r="B722" s="247" t="e">
        <f>+CONCATENATE(#REF!,C722,D722,E722,F722,G722,H722,I722)</f>
        <v>#REF!</v>
      </c>
      <c r="C722" s="278">
        <v>7</v>
      </c>
      <c r="D722" s="278">
        <v>13</v>
      </c>
      <c r="E722" s="278">
        <v>2000</v>
      </c>
      <c r="F722" s="278">
        <v>2100</v>
      </c>
      <c r="G722" s="278">
        <v>214</v>
      </c>
      <c r="H722" s="279"/>
      <c r="I722" s="279"/>
      <c r="J722" s="367" t="s">
        <v>157</v>
      </c>
      <c r="K722" s="368">
        <f>+MEX!N760</f>
        <v>0</v>
      </c>
      <c r="L722" s="368">
        <f>+MEX!O760</f>
        <v>0</v>
      </c>
      <c r="M722" s="368">
        <f>+MEX!P760</f>
        <v>0</v>
      </c>
      <c r="N722" s="331"/>
      <c r="O722" s="332"/>
      <c r="P722" s="332"/>
      <c r="Q722" s="368">
        <f>+MEX!AD760</f>
        <v>0</v>
      </c>
      <c r="R722" s="368">
        <f>+MEX!AG760</f>
        <v>0</v>
      </c>
      <c r="S722" s="368">
        <f>+MEX!AJ760</f>
        <v>0</v>
      </c>
      <c r="T722" s="368">
        <f>+MEX!AM760</f>
        <v>0</v>
      </c>
      <c r="U722" s="368">
        <f>+MEX!AP760</f>
        <v>0</v>
      </c>
      <c r="V722" s="368">
        <f>+MEX!AS760</f>
        <v>0</v>
      </c>
      <c r="W722" s="368"/>
      <c r="X722" s="368"/>
      <c r="Y722" s="368"/>
      <c r="Z722" s="368"/>
      <c r="AA722" s="368"/>
      <c r="AB722" s="368"/>
      <c r="AC722" s="368"/>
      <c r="AD722" s="368"/>
    </row>
    <row r="723" spans="2:30" ht="46.5" hidden="1">
      <c r="B723" s="247" t="e">
        <f>+CONCATENATE(#REF!,C723,D723,E723,F723,G723,H723,I723)</f>
        <v>#REF!</v>
      </c>
      <c r="C723" s="284">
        <v>7</v>
      </c>
      <c r="D723" s="284">
        <v>13</v>
      </c>
      <c r="E723" s="284">
        <v>2000</v>
      </c>
      <c r="F723" s="284">
        <v>2100</v>
      </c>
      <c r="G723" s="284">
        <v>214</v>
      </c>
      <c r="H723" s="285">
        <v>1</v>
      </c>
      <c r="I723" s="285"/>
      <c r="J723" s="286" t="s">
        <v>544</v>
      </c>
      <c r="K723" s="287">
        <f>+MEX!N761</f>
        <v>0</v>
      </c>
      <c r="L723" s="287">
        <f>+MEX!O761</f>
        <v>0</v>
      </c>
      <c r="M723" s="287">
        <f>+MEX!P761</f>
        <v>0</v>
      </c>
      <c r="N723" s="326" t="str">
        <f>+MEX!Q761</f>
        <v>Pieza</v>
      </c>
      <c r="O723" s="289">
        <f>+MEX!R761</f>
        <v>0</v>
      </c>
      <c r="P723" s="289">
        <f>+MEX!S761</f>
        <v>0</v>
      </c>
      <c r="Q723" s="287">
        <f>+MEX!AD761</f>
        <v>0</v>
      </c>
      <c r="R723" s="287">
        <f>+MEX!AG761</f>
        <v>0</v>
      </c>
      <c r="S723" s="287">
        <f>+MEX!AJ761</f>
        <v>0</v>
      </c>
      <c r="T723" s="287">
        <f>+MEX!AM761</f>
        <v>0</v>
      </c>
      <c r="U723" s="287">
        <f>+MEX!AP761</f>
        <v>0</v>
      </c>
      <c r="V723" s="287">
        <f>+MEX!AS761</f>
        <v>0</v>
      </c>
      <c r="W723" s="287">
        <f>+MEX!AT761</f>
        <v>0</v>
      </c>
      <c r="X723" s="287">
        <f>+MEX!AU761</f>
        <v>0</v>
      </c>
      <c r="Y723" s="287">
        <f>+MEX!AV761</f>
        <v>0</v>
      </c>
      <c r="Z723" s="287">
        <f>+MEX!AW761</f>
        <v>0</v>
      </c>
      <c r="AA723" s="287">
        <f>+MEX!AX761</f>
        <v>0</v>
      </c>
      <c r="AB723" s="287">
        <f>+MEX!AY761</f>
        <v>0</v>
      </c>
      <c r="AC723" s="287">
        <f>+MEX!AZ761</f>
        <v>0</v>
      </c>
      <c r="AD723" s="287">
        <f>+MEX!BA761</f>
        <v>0</v>
      </c>
    </row>
    <row r="724" spans="2:30" ht="24.75" hidden="1">
      <c r="B724" s="247" t="e">
        <f>+CONCATENATE(#REF!,C724,D724,E724,F724,G724,H724,I724)</f>
        <v>#REF!</v>
      </c>
      <c r="C724" s="272">
        <v>7</v>
      </c>
      <c r="D724" s="272">
        <v>13</v>
      </c>
      <c r="E724" s="272">
        <v>2000</v>
      </c>
      <c r="F724" s="272">
        <v>2500</v>
      </c>
      <c r="G724" s="272"/>
      <c r="H724" s="273" t="s">
        <v>46</v>
      </c>
      <c r="I724" s="273"/>
      <c r="J724" s="274" t="s">
        <v>545</v>
      </c>
      <c r="K724" s="275">
        <f>+MEX!N762</f>
        <v>0</v>
      </c>
      <c r="L724" s="275">
        <f>+MEX!O762</f>
        <v>0</v>
      </c>
      <c r="M724" s="275">
        <f>+MEX!P762</f>
        <v>0</v>
      </c>
      <c r="N724" s="329"/>
      <c r="O724" s="330"/>
      <c r="P724" s="330"/>
      <c r="Q724" s="275">
        <f>+MEX!AD762</f>
        <v>0</v>
      </c>
      <c r="R724" s="275">
        <f>+MEX!AG762</f>
        <v>0</v>
      </c>
      <c r="S724" s="275">
        <f>+MEX!AJ762</f>
        <v>0</v>
      </c>
      <c r="T724" s="275">
        <f>+MEX!AM762</f>
        <v>0</v>
      </c>
      <c r="U724" s="275">
        <f>+MEX!AP762</f>
        <v>0</v>
      </c>
      <c r="V724" s="275">
        <f>+MEX!AS762</f>
        <v>0</v>
      </c>
      <c r="W724" s="275"/>
      <c r="X724" s="275"/>
      <c r="Y724" s="275"/>
      <c r="Z724" s="275"/>
      <c r="AA724" s="275"/>
      <c r="AB724" s="275"/>
      <c r="AC724" s="275"/>
      <c r="AD724" s="275"/>
    </row>
    <row r="725" spans="2:30" ht="24.75" hidden="1">
      <c r="B725" s="247" t="e">
        <f>+CONCATENATE(#REF!,C725,D725,E725,F725,G725,H725,I725)</f>
        <v>#REF!</v>
      </c>
      <c r="C725" s="278">
        <v>7</v>
      </c>
      <c r="D725" s="278">
        <v>13</v>
      </c>
      <c r="E725" s="278">
        <v>2000</v>
      </c>
      <c r="F725" s="278">
        <v>2500</v>
      </c>
      <c r="G725" s="278">
        <v>255</v>
      </c>
      <c r="H725" s="279"/>
      <c r="I725" s="279"/>
      <c r="J725" s="280" t="s">
        <v>546</v>
      </c>
      <c r="K725" s="281">
        <f>+MEX!N763</f>
        <v>0</v>
      </c>
      <c r="L725" s="281">
        <f>+MEX!O763</f>
        <v>0</v>
      </c>
      <c r="M725" s="281">
        <f>+MEX!P763</f>
        <v>0</v>
      </c>
      <c r="N725" s="331"/>
      <c r="O725" s="332"/>
      <c r="P725" s="332"/>
      <c r="Q725" s="281">
        <f>+MEX!AD763</f>
        <v>0</v>
      </c>
      <c r="R725" s="281">
        <f>+MEX!AG763</f>
        <v>0</v>
      </c>
      <c r="S725" s="281">
        <f>+MEX!AJ763</f>
        <v>0</v>
      </c>
      <c r="T725" s="281">
        <f>+MEX!AM763</f>
        <v>0</v>
      </c>
      <c r="U725" s="281">
        <f>+MEX!AP763</f>
        <v>0</v>
      </c>
      <c r="V725" s="281">
        <f>+MEX!AS763</f>
        <v>0</v>
      </c>
      <c r="W725" s="281"/>
      <c r="X725" s="281"/>
      <c r="Y725" s="281"/>
      <c r="Z725" s="281"/>
      <c r="AA725" s="281"/>
      <c r="AB725" s="281"/>
      <c r="AC725" s="281"/>
      <c r="AD725" s="281"/>
    </row>
    <row r="726" spans="2:30" ht="24.75" hidden="1">
      <c r="B726" s="247" t="e">
        <f>+CONCATENATE(#REF!,C726,D726,E726,F726,G726,H726,I726)</f>
        <v>#REF!</v>
      </c>
      <c r="C726" s="284">
        <v>7</v>
      </c>
      <c r="D726" s="284">
        <v>13</v>
      </c>
      <c r="E726" s="284">
        <v>2000</v>
      </c>
      <c r="F726" s="284">
        <v>2500</v>
      </c>
      <c r="G726" s="284">
        <v>255</v>
      </c>
      <c r="H726" s="285">
        <v>1</v>
      </c>
      <c r="I726" s="285"/>
      <c r="J726" s="286" t="s">
        <v>546</v>
      </c>
      <c r="K726" s="287">
        <f>+MEX!N764</f>
        <v>0</v>
      </c>
      <c r="L726" s="287">
        <f>+MEX!O764</f>
        <v>0</v>
      </c>
      <c r="M726" s="287">
        <f>+MEX!P764</f>
        <v>0</v>
      </c>
      <c r="N726" s="326" t="str">
        <f>+MEX!Q764</f>
        <v>Pieza</v>
      </c>
      <c r="O726" s="289">
        <f>+MEX!R764</f>
        <v>0</v>
      </c>
      <c r="P726" s="289">
        <f>+MEX!S764</f>
        <v>0</v>
      </c>
      <c r="Q726" s="287">
        <f>+MEX!AD764</f>
        <v>0</v>
      </c>
      <c r="R726" s="287">
        <f>+MEX!AG764</f>
        <v>0</v>
      </c>
      <c r="S726" s="287">
        <f>+MEX!AJ764</f>
        <v>0</v>
      </c>
      <c r="T726" s="287">
        <f>+MEX!AM764</f>
        <v>0</v>
      </c>
      <c r="U726" s="287">
        <f>+MEX!AP764</f>
        <v>0</v>
      </c>
      <c r="V726" s="287">
        <f>+MEX!AS764</f>
        <v>0</v>
      </c>
      <c r="W726" s="287">
        <f>+MEX!AT764</f>
        <v>0</v>
      </c>
      <c r="X726" s="287">
        <f>+MEX!AU764</f>
        <v>0</v>
      </c>
      <c r="Y726" s="287">
        <f>+MEX!AV764</f>
        <v>0</v>
      </c>
      <c r="Z726" s="287">
        <f>+MEX!AW764</f>
        <v>0</v>
      </c>
      <c r="AA726" s="287">
        <f>+MEX!AX764</f>
        <v>0</v>
      </c>
      <c r="AB726" s="287">
        <f>+MEX!AY764</f>
        <v>0</v>
      </c>
      <c r="AC726" s="287">
        <f>+MEX!AZ764</f>
        <v>0</v>
      </c>
      <c r="AD726" s="287">
        <f>+MEX!BA764</f>
        <v>0</v>
      </c>
    </row>
    <row r="727" spans="2:30" ht="48" hidden="1">
      <c r="B727" s="247" t="e">
        <f>+CONCATENATE(#REF!,C727,D727,E727,F727,G727,H727,I727)</f>
        <v>#REF!</v>
      </c>
      <c r="C727" s="272">
        <v>7</v>
      </c>
      <c r="D727" s="272">
        <v>13</v>
      </c>
      <c r="E727" s="272">
        <v>2000</v>
      </c>
      <c r="F727" s="272">
        <v>2700</v>
      </c>
      <c r="G727" s="272"/>
      <c r="H727" s="273" t="s">
        <v>46</v>
      </c>
      <c r="I727" s="273"/>
      <c r="J727" s="274" t="s">
        <v>329</v>
      </c>
      <c r="K727" s="275">
        <f>+MEX!N765</f>
        <v>0</v>
      </c>
      <c r="L727" s="275">
        <f>+MEX!O765</f>
        <v>0</v>
      </c>
      <c r="M727" s="275">
        <f>+MEX!P765</f>
        <v>0</v>
      </c>
      <c r="N727" s="329"/>
      <c r="O727" s="330"/>
      <c r="P727" s="330"/>
      <c r="Q727" s="275">
        <f>+MEX!AD765</f>
        <v>0</v>
      </c>
      <c r="R727" s="275">
        <f>+MEX!AG765</f>
        <v>0</v>
      </c>
      <c r="S727" s="275">
        <f>+MEX!AJ765</f>
        <v>0</v>
      </c>
      <c r="T727" s="275">
        <f>+MEX!AM765</f>
        <v>0</v>
      </c>
      <c r="U727" s="275">
        <f>+MEX!AP765</f>
        <v>0</v>
      </c>
      <c r="V727" s="275">
        <f>+MEX!AS765</f>
        <v>0</v>
      </c>
      <c r="W727" s="275"/>
      <c r="X727" s="275"/>
      <c r="Y727" s="275"/>
      <c r="Z727" s="275"/>
      <c r="AA727" s="275"/>
      <c r="AB727" s="275"/>
      <c r="AC727" s="275"/>
      <c r="AD727" s="275"/>
    </row>
    <row r="728" spans="2:30" ht="24.75" hidden="1">
      <c r="B728" s="247" t="e">
        <f>+CONCATENATE(#REF!,C728,D728,E728,F728,G728,H728,I728)</f>
        <v>#REF!</v>
      </c>
      <c r="C728" s="278">
        <v>7</v>
      </c>
      <c r="D728" s="278">
        <v>13</v>
      </c>
      <c r="E728" s="278">
        <v>2000</v>
      </c>
      <c r="F728" s="278">
        <v>2700</v>
      </c>
      <c r="G728" s="278">
        <v>272</v>
      </c>
      <c r="H728" s="279"/>
      <c r="I728" s="279"/>
      <c r="J728" s="280" t="s">
        <v>580</v>
      </c>
      <c r="K728" s="281">
        <f>+MEX!N766</f>
        <v>0</v>
      </c>
      <c r="L728" s="281">
        <f>+MEX!O766</f>
        <v>0</v>
      </c>
      <c r="M728" s="281">
        <f>+MEX!P766</f>
        <v>0</v>
      </c>
      <c r="N728" s="331"/>
      <c r="O728" s="332"/>
      <c r="P728" s="332"/>
      <c r="Q728" s="281">
        <f>+MEX!AD766</f>
        <v>0</v>
      </c>
      <c r="R728" s="281">
        <f>+MEX!AG766</f>
        <v>0</v>
      </c>
      <c r="S728" s="281">
        <f>+MEX!AJ766</f>
        <v>0</v>
      </c>
      <c r="T728" s="281">
        <f>+MEX!AM766</f>
        <v>0</v>
      </c>
      <c r="U728" s="281">
        <f>+MEX!AP766</f>
        <v>0</v>
      </c>
      <c r="V728" s="281">
        <f>+MEX!AS766</f>
        <v>0</v>
      </c>
      <c r="W728" s="281"/>
      <c r="X728" s="281"/>
      <c r="Y728" s="281"/>
      <c r="Z728" s="281"/>
      <c r="AA728" s="281"/>
      <c r="AB728" s="281"/>
      <c r="AC728" s="281"/>
      <c r="AD728" s="281"/>
    </row>
    <row r="729" spans="2:30" ht="46.5" hidden="1">
      <c r="B729" s="247" t="e">
        <f>+CONCATENATE(#REF!,C729,D729,E729,F729,G729,H729,I729)</f>
        <v>#REF!</v>
      </c>
      <c r="C729" s="284">
        <v>7</v>
      </c>
      <c r="D729" s="284">
        <v>13</v>
      </c>
      <c r="E729" s="284">
        <v>2000</v>
      </c>
      <c r="F729" s="284">
        <v>2700</v>
      </c>
      <c r="G729" s="284">
        <v>272</v>
      </c>
      <c r="H729" s="285">
        <v>1</v>
      </c>
      <c r="I729" s="285"/>
      <c r="J729" s="286" t="s">
        <v>581</v>
      </c>
      <c r="K729" s="287">
        <f>+MEX!N767</f>
        <v>0</v>
      </c>
      <c r="L729" s="287">
        <f>+MEX!O767</f>
        <v>0</v>
      </c>
      <c r="M729" s="287">
        <f>+MEX!P767</f>
        <v>0</v>
      </c>
      <c r="N729" s="326" t="str">
        <f>+MEX!Q767</f>
        <v>Pieza</v>
      </c>
      <c r="O729" s="289">
        <f>+MEX!R767</f>
        <v>0</v>
      </c>
      <c r="P729" s="289">
        <f>+MEX!S767</f>
        <v>0</v>
      </c>
      <c r="Q729" s="287">
        <f>+MEX!AD767</f>
        <v>0</v>
      </c>
      <c r="R729" s="287">
        <f>+MEX!AG767</f>
        <v>0</v>
      </c>
      <c r="S729" s="287">
        <f>+MEX!AJ767</f>
        <v>0</v>
      </c>
      <c r="T729" s="287">
        <f>+MEX!AM767</f>
        <v>0</v>
      </c>
      <c r="U729" s="287">
        <f>+MEX!AP767</f>
        <v>0</v>
      </c>
      <c r="V729" s="287">
        <f>+MEX!AS767</f>
        <v>0</v>
      </c>
      <c r="W729" s="287">
        <f>+MEX!AT767</f>
        <v>0</v>
      </c>
      <c r="X729" s="287">
        <f>+MEX!AU767</f>
        <v>0</v>
      </c>
      <c r="Y729" s="287">
        <f>+MEX!AV767</f>
        <v>0</v>
      </c>
      <c r="Z729" s="287">
        <f>+MEX!AW767</f>
        <v>0</v>
      </c>
      <c r="AA729" s="287">
        <f>+MEX!AX767</f>
        <v>0</v>
      </c>
      <c r="AB729" s="287">
        <f>+MEX!AY767</f>
        <v>0</v>
      </c>
      <c r="AC729" s="287">
        <f>+MEX!AZ767</f>
        <v>0</v>
      </c>
      <c r="AD729" s="287">
        <f>+MEX!BA767</f>
        <v>0</v>
      </c>
    </row>
    <row r="730" spans="2:30" ht="24.75" hidden="1">
      <c r="B730" s="247" t="e">
        <f>+CONCATENATE(#REF!,C730,D730,E730,F730,G730,H730,I730)</f>
        <v>#REF!</v>
      </c>
      <c r="C730" s="272">
        <v>7</v>
      </c>
      <c r="D730" s="272">
        <v>13</v>
      </c>
      <c r="E730" s="272">
        <v>2000</v>
      </c>
      <c r="F730" s="272">
        <v>2800</v>
      </c>
      <c r="G730" s="272"/>
      <c r="H730" s="273" t="s">
        <v>46</v>
      </c>
      <c r="I730" s="273"/>
      <c r="J730" s="274" t="s">
        <v>63</v>
      </c>
      <c r="K730" s="275">
        <f>+MEX!N768</f>
        <v>0</v>
      </c>
      <c r="L730" s="275">
        <f>+MEX!O768</f>
        <v>0</v>
      </c>
      <c r="M730" s="275">
        <f>+MEX!P768</f>
        <v>0</v>
      </c>
      <c r="N730" s="329"/>
      <c r="O730" s="330"/>
      <c r="P730" s="330"/>
      <c r="Q730" s="275">
        <f>+MEX!AD768</f>
        <v>0</v>
      </c>
      <c r="R730" s="275">
        <f>+MEX!AG768</f>
        <v>0</v>
      </c>
      <c r="S730" s="275">
        <f>+MEX!AJ768</f>
        <v>0</v>
      </c>
      <c r="T730" s="275">
        <f>+MEX!AM768</f>
        <v>0</v>
      </c>
      <c r="U730" s="275">
        <f>+MEX!AP768</f>
        <v>0</v>
      </c>
      <c r="V730" s="275">
        <f>+MEX!AS768</f>
        <v>0</v>
      </c>
      <c r="W730" s="275"/>
      <c r="X730" s="275"/>
      <c r="Y730" s="275"/>
      <c r="Z730" s="275"/>
      <c r="AA730" s="275"/>
      <c r="AB730" s="275"/>
      <c r="AC730" s="275"/>
      <c r="AD730" s="275"/>
    </row>
    <row r="731" spans="2:30" ht="24.75" hidden="1">
      <c r="B731" s="247" t="e">
        <f>+CONCATENATE(#REF!,C731,D731,E731,F731,G731,H731,I731)</f>
        <v>#REF!</v>
      </c>
      <c r="C731" s="278">
        <v>7</v>
      </c>
      <c r="D731" s="278">
        <v>13</v>
      </c>
      <c r="E731" s="278">
        <v>2000</v>
      </c>
      <c r="F731" s="278">
        <v>2800</v>
      </c>
      <c r="G731" s="278">
        <v>282</v>
      </c>
      <c r="H731" s="279"/>
      <c r="I731" s="279"/>
      <c r="J731" s="280" t="s">
        <v>113</v>
      </c>
      <c r="K731" s="281">
        <f>+MEX!N769</f>
        <v>0</v>
      </c>
      <c r="L731" s="281">
        <f>+MEX!O769</f>
        <v>0</v>
      </c>
      <c r="M731" s="281">
        <f>+MEX!P769</f>
        <v>0</v>
      </c>
      <c r="N731" s="331"/>
      <c r="O731" s="332"/>
      <c r="P731" s="332"/>
      <c r="Q731" s="281">
        <f>+MEX!AD769</f>
        <v>0</v>
      </c>
      <c r="R731" s="281">
        <f>+MEX!AG769</f>
        <v>0</v>
      </c>
      <c r="S731" s="281">
        <f>+MEX!AJ769</f>
        <v>0</v>
      </c>
      <c r="T731" s="281">
        <f>+MEX!AM769</f>
        <v>0</v>
      </c>
      <c r="U731" s="281">
        <f>+MEX!AP769</f>
        <v>0</v>
      </c>
      <c r="V731" s="281">
        <f>+MEX!AS769</f>
        <v>0</v>
      </c>
      <c r="W731" s="281"/>
      <c r="X731" s="281"/>
      <c r="Y731" s="281"/>
      <c r="Z731" s="281"/>
      <c r="AA731" s="281"/>
      <c r="AB731" s="281"/>
      <c r="AC731" s="281"/>
      <c r="AD731" s="281"/>
    </row>
    <row r="732" spans="2:30" ht="24.75" hidden="1">
      <c r="B732" s="247" t="e">
        <f>+CONCATENATE(#REF!,C732,D732,E732,F732,G732,H732,I732)</f>
        <v>#REF!</v>
      </c>
      <c r="C732" s="284">
        <v>7</v>
      </c>
      <c r="D732" s="284">
        <v>13</v>
      </c>
      <c r="E732" s="284">
        <v>2000</v>
      </c>
      <c r="F732" s="284">
        <v>2800</v>
      </c>
      <c r="G732" s="284">
        <v>282</v>
      </c>
      <c r="H732" s="285">
        <v>1</v>
      </c>
      <c r="I732" s="285"/>
      <c r="J732" s="286" t="s">
        <v>582</v>
      </c>
      <c r="K732" s="287">
        <f>+MEX!N770</f>
        <v>0</v>
      </c>
      <c r="L732" s="287">
        <f>+MEX!O770</f>
        <v>0</v>
      </c>
      <c r="M732" s="287">
        <f>+MEX!P770</f>
        <v>0</v>
      </c>
      <c r="N732" s="326" t="str">
        <f>+MEX!Q770</f>
        <v>Pieza</v>
      </c>
      <c r="O732" s="289">
        <f>+MEX!R770</f>
        <v>0</v>
      </c>
      <c r="P732" s="289">
        <f>+MEX!S770</f>
        <v>0</v>
      </c>
      <c r="Q732" s="287">
        <f>+MEX!AD770</f>
        <v>0</v>
      </c>
      <c r="R732" s="287">
        <f>+MEX!AG770</f>
        <v>0</v>
      </c>
      <c r="S732" s="287">
        <f>+MEX!AJ770</f>
        <v>0</v>
      </c>
      <c r="T732" s="287">
        <f>+MEX!AM770</f>
        <v>0</v>
      </c>
      <c r="U732" s="287">
        <f>+MEX!AP770</f>
        <v>0</v>
      </c>
      <c r="V732" s="287">
        <f>+MEX!AS770</f>
        <v>0</v>
      </c>
      <c r="W732" s="287">
        <f>+MEX!AT770</f>
        <v>0</v>
      </c>
      <c r="X732" s="287">
        <f>+MEX!AU770</f>
        <v>0</v>
      </c>
      <c r="Y732" s="287">
        <f>+MEX!AV770</f>
        <v>0</v>
      </c>
      <c r="Z732" s="287">
        <f>+MEX!AW770</f>
        <v>0</v>
      </c>
      <c r="AA732" s="287">
        <f>+MEX!AX770</f>
        <v>0</v>
      </c>
      <c r="AB732" s="287">
        <f>+MEX!AY770</f>
        <v>0</v>
      </c>
      <c r="AC732" s="287">
        <f>+MEX!AZ770</f>
        <v>0</v>
      </c>
      <c r="AD732" s="287">
        <f>+MEX!BA770</f>
        <v>0</v>
      </c>
    </row>
    <row r="733" spans="2:30" ht="24.75" hidden="1">
      <c r="B733" s="247" t="e">
        <f>+CONCATENATE(#REF!,C733,D733,E733,F733,G733,H733,I733)</f>
        <v>#REF!</v>
      </c>
      <c r="C733" s="284">
        <v>7</v>
      </c>
      <c r="D733" s="284">
        <v>13</v>
      </c>
      <c r="E733" s="284">
        <v>2000</v>
      </c>
      <c r="F733" s="284">
        <v>2800</v>
      </c>
      <c r="G733" s="284">
        <v>282</v>
      </c>
      <c r="H733" s="285">
        <v>2</v>
      </c>
      <c r="I733" s="285"/>
      <c r="J733" s="286" t="s">
        <v>583</v>
      </c>
      <c r="K733" s="287">
        <f>+MEX!N771</f>
        <v>0</v>
      </c>
      <c r="L733" s="287">
        <f>+MEX!O771</f>
        <v>0</v>
      </c>
      <c r="M733" s="287">
        <f>+MEX!P771</f>
        <v>0</v>
      </c>
      <c r="N733" s="326" t="str">
        <f>+MEX!Q771</f>
        <v>Pieza</v>
      </c>
      <c r="O733" s="289">
        <f>+MEX!R771</f>
        <v>0</v>
      </c>
      <c r="P733" s="289">
        <f>+MEX!S771</f>
        <v>0</v>
      </c>
      <c r="Q733" s="287">
        <f>+MEX!AD771</f>
        <v>0</v>
      </c>
      <c r="R733" s="287">
        <f>+MEX!AG771</f>
        <v>0</v>
      </c>
      <c r="S733" s="287">
        <f>+MEX!AJ771</f>
        <v>0</v>
      </c>
      <c r="T733" s="287">
        <f>+MEX!AM771</f>
        <v>0</v>
      </c>
      <c r="U733" s="287">
        <f>+MEX!AP771</f>
        <v>0</v>
      </c>
      <c r="V733" s="287">
        <f>+MEX!AS771</f>
        <v>0</v>
      </c>
      <c r="W733" s="287">
        <f>+MEX!AT771</f>
        <v>0</v>
      </c>
      <c r="X733" s="287">
        <f>+MEX!AU771</f>
        <v>0</v>
      </c>
      <c r="Y733" s="287">
        <f>+MEX!AV771</f>
        <v>0</v>
      </c>
      <c r="Z733" s="287">
        <f>+MEX!AW771</f>
        <v>0</v>
      </c>
      <c r="AA733" s="287">
        <f>+MEX!AX771</f>
        <v>0</v>
      </c>
      <c r="AB733" s="287">
        <f>+MEX!AY771</f>
        <v>0</v>
      </c>
      <c r="AC733" s="287">
        <f>+MEX!AZ771</f>
        <v>0</v>
      </c>
      <c r="AD733" s="287">
        <f>+MEX!BA771</f>
        <v>0</v>
      </c>
    </row>
    <row r="734" spans="2:30" ht="24.75" hidden="1">
      <c r="B734" s="247" t="e">
        <f>+CONCATENATE(#REF!,C734,D734,E734,F734,G734,H734,I734)</f>
        <v>#REF!</v>
      </c>
      <c r="C734" s="284">
        <v>7</v>
      </c>
      <c r="D734" s="284">
        <v>13</v>
      </c>
      <c r="E734" s="284">
        <v>2000</v>
      </c>
      <c r="F734" s="284">
        <v>2800</v>
      </c>
      <c r="G734" s="284">
        <v>282</v>
      </c>
      <c r="H734" s="285">
        <v>3</v>
      </c>
      <c r="I734" s="285"/>
      <c r="J734" s="286" t="s">
        <v>584</v>
      </c>
      <c r="K734" s="287">
        <f>+MEX!N772</f>
        <v>0</v>
      </c>
      <c r="L734" s="287">
        <f>+MEX!O772</f>
        <v>0</v>
      </c>
      <c r="M734" s="287">
        <f>+MEX!P772</f>
        <v>0</v>
      </c>
      <c r="N734" s="326" t="str">
        <f>+MEX!Q772</f>
        <v>Kit</v>
      </c>
      <c r="O734" s="289">
        <f>+MEX!R772</f>
        <v>0</v>
      </c>
      <c r="P734" s="289">
        <f>+MEX!S772</f>
        <v>0</v>
      </c>
      <c r="Q734" s="287">
        <f>+MEX!AD772</f>
        <v>0</v>
      </c>
      <c r="R734" s="287">
        <f>+MEX!AG772</f>
        <v>0</v>
      </c>
      <c r="S734" s="287">
        <f>+MEX!AJ772</f>
        <v>0</v>
      </c>
      <c r="T734" s="287">
        <f>+MEX!AM772</f>
        <v>0</v>
      </c>
      <c r="U734" s="287">
        <f>+MEX!AP772</f>
        <v>0</v>
      </c>
      <c r="V734" s="287">
        <f>+MEX!AS772</f>
        <v>0</v>
      </c>
      <c r="W734" s="287">
        <f>+MEX!AT772</f>
        <v>0</v>
      </c>
      <c r="X734" s="287">
        <f>+MEX!AU772</f>
        <v>0</v>
      </c>
      <c r="Y734" s="287">
        <f>+MEX!AV772</f>
        <v>0</v>
      </c>
      <c r="Z734" s="287">
        <f>+MEX!AW772</f>
        <v>0</v>
      </c>
      <c r="AA734" s="287">
        <f>+MEX!AX772</f>
        <v>0</v>
      </c>
      <c r="AB734" s="287">
        <f>+MEX!AY772</f>
        <v>0</v>
      </c>
      <c r="AC734" s="287">
        <f>+MEX!AZ772</f>
        <v>0</v>
      </c>
      <c r="AD734" s="287">
        <f>+MEX!BA772</f>
        <v>0</v>
      </c>
    </row>
    <row r="735" spans="2:30" ht="24.75" hidden="1">
      <c r="B735" s="247" t="e">
        <f>+CONCATENATE(#REF!,C735,D735,E735,F735,G735,H735,I735)</f>
        <v>#REF!</v>
      </c>
      <c r="C735" s="278">
        <v>7</v>
      </c>
      <c r="D735" s="278">
        <v>13</v>
      </c>
      <c r="E735" s="278">
        <v>2000</v>
      </c>
      <c r="F735" s="278">
        <v>2800</v>
      </c>
      <c r="G735" s="278">
        <v>283</v>
      </c>
      <c r="H735" s="279"/>
      <c r="I735" s="279"/>
      <c r="J735" s="280" t="s">
        <v>64</v>
      </c>
      <c r="K735" s="281">
        <f>+MEX!N773</f>
        <v>0</v>
      </c>
      <c r="L735" s="281">
        <f>+MEX!O773</f>
        <v>0</v>
      </c>
      <c r="M735" s="281">
        <f>+MEX!P773</f>
        <v>0</v>
      </c>
      <c r="N735" s="331"/>
      <c r="O735" s="332"/>
      <c r="P735" s="332"/>
      <c r="Q735" s="281">
        <f>+MEX!AD773</f>
        <v>0</v>
      </c>
      <c r="R735" s="281">
        <f>+MEX!AG773</f>
        <v>0</v>
      </c>
      <c r="S735" s="281">
        <f>+MEX!AJ773</f>
        <v>0</v>
      </c>
      <c r="T735" s="281">
        <f>+MEX!AM773</f>
        <v>0</v>
      </c>
      <c r="U735" s="281">
        <f>+MEX!AP773</f>
        <v>0</v>
      </c>
      <c r="V735" s="281">
        <f>+MEX!AS773</f>
        <v>0</v>
      </c>
      <c r="W735" s="281"/>
      <c r="X735" s="281"/>
      <c r="Y735" s="281"/>
      <c r="Z735" s="281"/>
      <c r="AA735" s="281"/>
      <c r="AB735" s="281"/>
      <c r="AC735" s="281"/>
      <c r="AD735" s="281"/>
    </row>
    <row r="736" spans="2:30" ht="24.75" hidden="1">
      <c r="B736" s="247" t="e">
        <f>+CONCATENATE(#REF!,C736,D736,E736,F736,G736,H736,I736)</f>
        <v>#REF!</v>
      </c>
      <c r="C736" s="284">
        <v>7</v>
      </c>
      <c r="D736" s="284">
        <v>13</v>
      </c>
      <c r="E736" s="284">
        <v>2000</v>
      </c>
      <c r="F736" s="284">
        <v>2800</v>
      </c>
      <c r="G736" s="284">
        <v>283</v>
      </c>
      <c r="H736" s="285">
        <v>1</v>
      </c>
      <c r="I736" s="285"/>
      <c r="J736" s="286" t="s">
        <v>585</v>
      </c>
      <c r="K736" s="287">
        <f>+MEX!N774</f>
        <v>0</v>
      </c>
      <c r="L736" s="287">
        <f>+MEX!O774</f>
        <v>0</v>
      </c>
      <c r="M736" s="287">
        <f>+MEX!P774</f>
        <v>0</v>
      </c>
      <c r="N736" s="326" t="str">
        <f>+MEX!Q774</f>
        <v>Pieza</v>
      </c>
      <c r="O736" s="289">
        <f>+MEX!R774</f>
        <v>0</v>
      </c>
      <c r="P736" s="289">
        <f>+MEX!S774</f>
        <v>0</v>
      </c>
      <c r="Q736" s="287">
        <f>+MEX!AD774</f>
        <v>0</v>
      </c>
      <c r="R736" s="287">
        <f>+MEX!AG774</f>
        <v>0</v>
      </c>
      <c r="S736" s="287">
        <f>+MEX!AJ774</f>
        <v>0</v>
      </c>
      <c r="T736" s="287">
        <f>+MEX!AM774</f>
        <v>0</v>
      </c>
      <c r="U736" s="287">
        <f>+MEX!AP774</f>
        <v>0</v>
      </c>
      <c r="V736" s="287">
        <f>+MEX!AS774</f>
        <v>0</v>
      </c>
      <c r="W736" s="287">
        <f>+MEX!AT774</f>
        <v>0</v>
      </c>
      <c r="X736" s="287">
        <f>+MEX!AU774</f>
        <v>0</v>
      </c>
      <c r="Y736" s="287">
        <f>+MEX!AV774</f>
        <v>0</v>
      </c>
      <c r="Z736" s="287">
        <f>+MEX!AW774</f>
        <v>0</v>
      </c>
      <c r="AA736" s="287">
        <f>+MEX!AX774</f>
        <v>0</v>
      </c>
      <c r="AB736" s="287">
        <f>+MEX!AY774</f>
        <v>0</v>
      </c>
      <c r="AC736" s="287">
        <f>+MEX!AZ774</f>
        <v>0</v>
      </c>
      <c r="AD736" s="287">
        <f>+MEX!BA774</f>
        <v>0</v>
      </c>
    </row>
    <row r="737" spans="2:30" ht="24.75" hidden="1">
      <c r="B737" s="247" t="e">
        <f>+CONCATENATE(#REF!,C737,D737,E737,F737,G737,H737,I737)</f>
        <v>#REF!</v>
      </c>
      <c r="C737" s="272">
        <v>7</v>
      </c>
      <c r="D737" s="272">
        <v>13</v>
      </c>
      <c r="E737" s="272">
        <v>2000</v>
      </c>
      <c r="F737" s="272">
        <v>2900</v>
      </c>
      <c r="G737" s="272"/>
      <c r="H737" s="273" t="s">
        <v>46</v>
      </c>
      <c r="I737" s="273"/>
      <c r="J737" s="274" t="s">
        <v>586</v>
      </c>
      <c r="K737" s="275">
        <f>+MEX!N775</f>
        <v>0</v>
      </c>
      <c r="L737" s="275">
        <f>+MEX!O775</f>
        <v>0</v>
      </c>
      <c r="M737" s="275">
        <f>+MEX!P775</f>
        <v>0</v>
      </c>
      <c r="N737" s="329"/>
      <c r="O737" s="330"/>
      <c r="P737" s="330"/>
      <c r="Q737" s="275">
        <f>+MEX!AD775</f>
        <v>0</v>
      </c>
      <c r="R737" s="275">
        <f>+MEX!AG775</f>
        <v>0</v>
      </c>
      <c r="S737" s="275">
        <f>+MEX!AJ775</f>
        <v>0</v>
      </c>
      <c r="T737" s="275">
        <f>+MEX!AM775</f>
        <v>0</v>
      </c>
      <c r="U737" s="275">
        <f>+MEX!AP775</f>
        <v>0</v>
      </c>
      <c r="V737" s="275">
        <f>+MEX!AS775</f>
        <v>0</v>
      </c>
      <c r="W737" s="275"/>
      <c r="X737" s="275"/>
      <c r="Y737" s="275"/>
      <c r="Z737" s="275"/>
      <c r="AA737" s="275"/>
      <c r="AB737" s="275"/>
      <c r="AC737" s="275"/>
      <c r="AD737" s="275"/>
    </row>
    <row r="738" spans="2:30" ht="24.75" hidden="1">
      <c r="B738" s="247" t="e">
        <f>+CONCATENATE(#REF!,C738,D738,E738,F738,G738,H738,I738)</f>
        <v>#REF!</v>
      </c>
      <c r="C738" s="278">
        <v>7</v>
      </c>
      <c r="D738" s="278">
        <v>13</v>
      </c>
      <c r="E738" s="278">
        <v>2000</v>
      </c>
      <c r="F738" s="278">
        <v>2900</v>
      </c>
      <c r="G738" s="278">
        <v>291</v>
      </c>
      <c r="H738" s="279"/>
      <c r="I738" s="279"/>
      <c r="J738" s="380" t="s">
        <v>587</v>
      </c>
      <c r="K738" s="368">
        <f>+MEX!N776</f>
        <v>0</v>
      </c>
      <c r="L738" s="368">
        <f>+MEX!O776</f>
        <v>0</v>
      </c>
      <c r="M738" s="368">
        <f>+MEX!P776</f>
        <v>0</v>
      </c>
      <c r="N738" s="331"/>
      <c r="O738" s="332"/>
      <c r="P738" s="332"/>
      <c r="Q738" s="368">
        <f>+MEX!AD776</f>
        <v>0</v>
      </c>
      <c r="R738" s="368">
        <f>+MEX!AG776</f>
        <v>0</v>
      </c>
      <c r="S738" s="368">
        <f>+MEX!AJ776</f>
        <v>0</v>
      </c>
      <c r="T738" s="368">
        <f>+MEX!AM776</f>
        <v>0</v>
      </c>
      <c r="U738" s="368">
        <f>+MEX!AP776</f>
        <v>0</v>
      </c>
      <c r="V738" s="368">
        <f>+MEX!AS776</f>
        <v>0</v>
      </c>
      <c r="W738" s="368"/>
      <c r="X738" s="368"/>
      <c r="Y738" s="368"/>
      <c r="Z738" s="368"/>
      <c r="AA738" s="368"/>
      <c r="AB738" s="368"/>
      <c r="AC738" s="368"/>
      <c r="AD738" s="368"/>
    </row>
    <row r="739" spans="2:30" ht="24.75" hidden="1">
      <c r="B739" s="247" t="e">
        <f>+CONCATENATE(#REF!,C739,D739,E739,F739,G739,H739,I739)</f>
        <v>#REF!</v>
      </c>
      <c r="C739" s="284">
        <v>7</v>
      </c>
      <c r="D739" s="284">
        <v>13</v>
      </c>
      <c r="E739" s="284">
        <v>2000</v>
      </c>
      <c r="F739" s="284">
        <v>2900</v>
      </c>
      <c r="G739" s="284">
        <v>291</v>
      </c>
      <c r="H739" s="285">
        <v>1</v>
      </c>
      <c r="I739" s="285"/>
      <c r="J739" s="286" t="s">
        <v>588</v>
      </c>
      <c r="K739" s="287">
        <f>+MEX!N777</f>
        <v>0</v>
      </c>
      <c r="L739" s="287">
        <f>+MEX!O777</f>
        <v>0</v>
      </c>
      <c r="M739" s="287">
        <f>+MEX!P777</f>
        <v>0</v>
      </c>
      <c r="N739" s="326" t="str">
        <f>+MEX!Q777</f>
        <v>Pieza</v>
      </c>
      <c r="O739" s="289">
        <f>+MEX!R777</f>
        <v>0</v>
      </c>
      <c r="P739" s="289">
        <f>+MEX!S777</f>
        <v>0</v>
      </c>
      <c r="Q739" s="287">
        <f>+MEX!AD777</f>
        <v>0</v>
      </c>
      <c r="R739" s="287">
        <f>+MEX!AG777</f>
        <v>0</v>
      </c>
      <c r="S739" s="287">
        <f>+MEX!AJ777</f>
        <v>0</v>
      </c>
      <c r="T739" s="287">
        <f>+MEX!AM777</f>
        <v>0</v>
      </c>
      <c r="U739" s="287">
        <f>+MEX!AP777</f>
        <v>0</v>
      </c>
      <c r="V739" s="287">
        <f>+MEX!AS777</f>
        <v>0</v>
      </c>
      <c r="W739" s="287">
        <f>+MEX!AT777</f>
        <v>0</v>
      </c>
      <c r="X739" s="287">
        <f>+MEX!AU777</f>
        <v>0</v>
      </c>
      <c r="Y739" s="287">
        <f>+MEX!AV777</f>
        <v>0</v>
      </c>
      <c r="Z739" s="287">
        <f>+MEX!AW777</f>
        <v>0</v>
      </c>
      <c r="AA739" s="287">
        <f>+MEX!AX777</f>
        <v>0</v>
      </c>
      <c r="AB739" s="287">
        <f>+MEX!AY777</f>
        <v>0</v>
      </c>
      <c r="AC739" s="287">
        <f>+MEX!AZ777</f>
        <v>0</v>
      </c>
      <c r="AD739" s="287">
        <f>+MEX!BA777</f>
        <v>0</v>
      </c>
    </row>
    <row r="740" spans="2:30" ht="24.75" hidden="1">
      <c r="B740" s="247" t="e">
        <f>+CONCATENATE(#REF!,C740,D740,E740,F740,G740,H740,I740)</f>
        <v>#REF!</v>
      </c>
      <c r="C740" s="278">
        <v>7</v>
      </c>
      <c r="D740" s="278">
        <v>13</v>
      </c>
      <c r="E740" s="278">
        <v>2000</v>
      </c>
      <c r="F740" s="278">
        <v>2900</v>
      </c>
      <c r="G740" s="278">
        <v>292</v>
      </c>
      <c r="H740" s="279"/>
      <c r="I740" s="279"/>
      <c r="J740" s="380" t="s">
        <v>589</v>
      </c>
      <c r="K740" s="368">
        <f>+MEX!N778</f>
        <v>0</v>
      </c>
      <c r="L740" s="368">
        <f>+MEX!O778</f>
        <v>0</v>
      </c>
      <c r="M740" s="368">
        <f>+MEX!P778</f>
        <v>0</v>
      </c>
      <c r="N740" s="331"/>
      <c r="O740" s="332"/>
      <c r="P740" s="332"/>
      <c r="Q740" s="368">
        <f>+MEX!AD778</f>
        <v>0</v>
      </c>
      <c r="R740" s="368">
        <f>+MEX!AG778</f>
        <v>0</v>
      </c>
      <c r="S740" s="368">
        <f>+MEX!AJ778</f>
        <v>0</v>
      </c>
      <c r="T740" s="368">
        <f>+MEX!AM778</f>
        <v>0</v>
      </c>
      <c r="U740" s="368">
        <f>+MEX!AP778</f>
        <v>0</v>
      </c>
      <c r="V740" s="368">
        <f>+MEX!AS778</f>
        <v>0</v>
      </c>
      <c r="W740" s="368"/>
      <c r="X740" s="368"/>
      <c r="Y740" s="368"/>
      <c r="Z740" s="368"/>
      <c r="AA740" s="368"/>
      <c r="AB740" s="368"/>
      <c r="AC740" s="368"/>
      <c r="AD740" s="368"/>
    </row>
    <row r="741" spans="2:30" ht="24.75" hidden="1">
      <c r="B741" s="247" t="e">
        <f>+CONCATENATE(#REF!,C741,D741,E741,F741,G741,H741,I741)</f>
        <v>#REF!</v>
      </c>
      <c r="C741" s="284">
        <v>7</v>
      </c>
      <c r="D741" s="284">
        <v>13</v>
      </c>
      <c r="E741" s="284">
        <v>2000</v>
      </c>
      <c r="F741" s="284">
        <v>2900</v>
      </c>
      <c r="G741" s="284">
        <v>292</v>
      </c>
      <c r="H741" s="285">
        <v>1</v>
      </c>
      <c r="I741" s="285"/>
      <c r="J741" s="286" t="s">
        <v>590</v>
      </c>
      <c r="K741" s="287">
        <f>+MEX!N779</f>
        <v>0</v>
      </c>
      <c r="L741" s="287">
        <f>+MEX!O779</f>
        <v>0</v>
      </c>
      <c r="M741" s="287">
        <f>+MEX!P779</f>
        <v>0</v>
      </c>
      <c r="N741" s="326" t="str">
        <f>+MEX!Q779</f>
        <v>Pieza</v>
      </c>
      <c r="O741" s="289">
        <f>+MEX!R779</f>
        <v>0</v>
      </c>
      <c r="P741" s="289">
        <f>+MEX!S779</f>
        <v>0</v>
      </c>
      <c r="Q741" s="287">
        <f>+MEX!AD779</f>
        <v>0</v>
      </c>
      <c r="R741" s="287">
        <f>+MEX!AG779</f>
        <v>0</v>
      </c>
      <c r="S741" s="287">
        <f>+MEX!AJ779</f>
        <v>0</v>
      </c>
      <c r="T741" s="287">
        <f>+MEX!AM779</f>
        <v>0</v>
      </c>
      <c r="U741" s="287">
        <f>+MEX!AP779</f>
        <v>0</v>
      </c>
      <c r="V741" s="287">
        <f>+MEX!AS779</f>
        <v>0</v>
      </c>
      <c r="W741" s="287">
        <f>+MEX!AT779</f>
        <v>0</v>
      </c>
      <c r="X741" s="287">
        <f>+MEX!AU779</f>
        <v>0</v>
      </c>
      <c r="Y741" s="287">
        <f>+MEX!AV779</f>
        <v>0</v>
      </c>
      <c r="Z741" s="287">
        <f>+MEX!AW779</f>
        <v>0</v>
      </c>
      <c r="AA741" s="287">
        <f>+MEX!AX779</f>
        <v>0</v>
      </c>
      <c r="AB741" s="287">
        <f>+MEX!AY779</f>
        <v>0</v>
      </c>
      <c r="AC741" s="287">
        <f>+MEX!AZ779</f>
        <v>0</v>
      </c>
      <c r="AD741" s="287">
        <f>+MEX!BA779</f>
        <v>0</v>
      </c>
    </row>
    <row r="742" spans="2:30" ht="24.75" hidden="1">
      <c r="B742" s="247" t="e">
        <f>+CONCATENATE(#REF!,C742,D742,E742,F742,G742,H742,I742)</f>
        <v>#REF!</v>
      </c>
      <c r="C742" s="266">
        <v>7</v>
      </c>
      <c r="D742" s="266">
        <v>13</v>
      </c>
      <c r="E742" s="266">
        <v>3000</v>
      </c>
      <c r="F742" s="266"/>
      <c r="G742" s="266"/>
      <c r="H742" s="267" t="s">
        <v>46</v>
      </c>
      <c r="I742" s="267"/>
      <c r="J742" s="268" t="s">
        <v>72</v>
      </c>
      <c r="K742" s="269">
        <f>+MEX!N780</f>
        <v>0</v>
      </c>
      <c r="L742" s="269">
        <f>+MEX!O780</f>
        <v>0</v>
      </c>
      <c r="M742" s="269">
        <f>+MEX!P780</f>
        <v>0</v>
      </c>
      <c r="N742" s="327"/>
      <c r="O742" s="328"/>
      <c r="P742" s="328"/>
      <c r="Q742" s="269">
        <f>+MEX!AD780</f>
        <v>0</v>
      </c>
      <c r="R742" s="269">
        <f>+MEX!AG780</f>
        <v>0</v>
      </c>
      <c r="S742" s="269">
        <f>+MEX!AJ780</f>
        <v>0</v>
      </c>
      <c r="T742" s="269">
        <f>+MEX!AM780</f>
        <v>0</v>
      </c>
      <c r="U742" s="269">
        <f>+MEX!AP780</f>
        <v>0</v>
      </c>
      <c r="V742" s="269">
        <f>+MEX!AS780</f>
        <v>0</v>
      </c>
      <c r="W742" s="269"/>
      <c r="X742" s="269"/>
      <c r="Y742" s="269"/>
      <c r="Z742" s="269"/>
      <c r="AA742" s="269"/>
      <c r="AB742" s="269"/>
      <c r="AC742" s="269"/>
      <c r="AD742" s="269"/>
    </row>
    <row r="743" spans="2:30" ht="24.75" hidden="1">
      <c r="B743" s="247" t="e">
        <f>+CONCATENATE(#REF!,C743,D743,E743,F743,G743,H743,I743)</f>
        <v>#REF!</v>
      </c>
      <c r="C743" s="272">
        <v>7</v>
      </c>
      <c r="D743" s="272">
        <v>13</v>
      </c>
      <c r="E743" s="272">
        <v>3000</v>
      </c>
      <c r="F743" s="272">
        <v>3100</v>
      </c>
      <c r="G743" s="272"/>
      <c r="H743" s="273" t="s">
        <v>46</v>
      </c>
      <c r="I743" s="273"/>
      <c r="J743" s="274" t="s">
        <v>167</v>
      </c>
      <c r="K743" s="275">
        <f>+MEX!N781</f>
        <v>0</v>
      </c>
      <c r="L743" s="275">
        <f>+MEX!O781</f>
        <v>0</v>
      </c>
      <c r="M743" s="275">
        <f>+MEX!P781</f>
        <v>0</v>
      </c>
      <c r="N743" s="329"/>
      <c r="O743" s="330"/>
      <c r="P743" s="330"/>
      <c r="Q743" s="275">
        <f>+MEX!AD781</f>
        <v>0</v>
      </c>
      <c r="R743" s="275">
        <f>+MEX!AG781</f>
        <v>0</v>
      </c>
      <c r="S743" s="275">
        <f>+MEX!AJ781</f>
        <v>0</v>
      </c>
      <c r="T743" s="275">
        <f>+MEX!AM781</f>
        <v>0</v>
      </c>
      <c r="U743" s="275">
        <f>+MEX!AP781</f>
        <v>0</v>
      </c>
      <c r="V743" s="275">
        <f>+MEX!AS781</f>
        <v>0</v>
      </c>
      <c r="W743" s="275"/>
      <c r="X743" s="275"/>
      <c r="Y743" s="275"/>
      <c r="Z743" s="275"/>
      <c r="AA743" s="275"/>
      <c r="AB743" s="275"/>
      <c r="AC743" s="275"/>
      <c r="AD743" s="275"/>
    </row>
    <row r="744" spans="2:30" ht="48" hidden="1">
      <c r="B744" s="247" t="e">
        <f>+CONCATENATE(#REF!,C744,D744,E744,F744,G744,H744,I744)</f>
        <v>#REF!</v>
      </c>
      <c r="C744" s="278">
        <v>7</v>
      </c>
      <c r="D744" s="278">
        <v>13</v>
      </c>
      <c r="E744" s="278">
        <v>3000</v>
      </c>
      <c r="F744" s="278">
        <v>3100</v>
      </c>
      <c r="G744" s="278">
        <v>317</v>
      </c>
      <c r="H744" s="279"/>
      <c r="I744" s="279"/>
      <c r="J744" s="280" t="s">
        <v>333</v>
      </c>
      <c r="K744" s="281">
        <f>+MEX!N782</f>
        <v>0</v>
      </c>
      <c r="L744" s="281">
        <f>+MEX!O782</f>
        <v>0</v>
      </c>
      <c r="M744" s="281">
        <f>+MEX!P782</f>
        <v>0</v>
      </c>
      <c r="N744" s="331"/>
      <c r="O744" s="332"/>
      <c r="P744" s="332"/>
      <c r="Q744" s="281">
        <f>+MEX!AD782</f>
        <v>0</v>
      </c>
      <c r="R744" s="281">
        <f>+MEX!AG782</f>
        <v>0</v>
      </c>
      <c r="S744" s="281">
        <f>+MEX!AJ782</f>
        <v>0</v>
      </c>
      <c r="T744" s="281">
        <f>+MEX!AM782</f>
        <v>0</v>
      </c>
      <c r="U744" s="281">
        <f>+MEX!AP782</f>
        <v>0</v>
      </c>
      <c r="V744" s="281">
        <f>+MEX!AS782</f>
        <v>0</v>
      </c>
      <c r="W744" s="281"/>
      <c r="X744" s="281"/>
      <c r="Y744" s="281"/>
      <c r="Z744" s="281"/>
      <c r="AA744" s="281"/>
      <c r="AB744" s="281"/>
      <c r="AC744" s="281"/>
      <c r="AD744" s="281"/>
    </row>
    <row r="745" spans="2:30" ht="24.75" hidden="1">
      <c r="B745" s="247" t="e">
        <f>+CONCATENATE(#REF!,C745,D745,E745,F745,G745,H745,I745)</f>
        <v>#REF!</v>
      </c>
      <c r="C745" s="284">
        <v>7</v>
      </c>
      <c r="D745" s="284">
        <v>13</v>
      </c>
      <c r="E745" s="284">
        <v>3000</v>
      </c>
      <c r="F745" s="284">
        <v>3100</v>
      </c>
      <c r="G745" s="284">
        <v>317</v>
      </c>
      <c r="H745" s="285">
        <v>1</v>
      </c>
      <c r="I745" s="285"/>
      <c r="J745" s="286" t="s">
        <v>169</v>
      </c>
      <c r="K745" s="287">
        <f>+MEX!N783</f>
        <v>0</v>
      </c>
      <c r="L745" s="287">
        <f>+MEX!O783</f>
        <v>0</v>
      </c>
      <c r="M745" s="287">
        <f>+MEX!P783</f>
        <v>0</v>
      </c>
      <c r="N745" s="326" t="str">
        <f>+MEX!Q783</f>
        <v>Servicio</v>
      </c>
      <c r="O745" s="289">
        <f>+MEX!R783</f>
        <v>0</v>
      </c>
      <c r="P745" s="289">
        <f>+MEX!S783</f>
        <v>0</v>
      </c>
      <c r="Q745" s="287">
        <f>+MEX!AD783</f>
        <v>0</v>
      </c>
      <c r="R745" s="287">
        <f>+MEX!AG783</f>
        <v>0</v>
      </c>
      <c r="S745" s="287">
        <f>+MEX!AJ783</f>
        <v>0</v>
      </c>
      <c r="T745" s="287">
        <f>+MEX!AM783</f>
        <v>0</v>
      </c>
      <c r="U745" s="287">
        <f>+MEX!AP783</f>
        <v>0</v>
      </c>
      <c r="V745" s="287">
        <f>+MEX!AS783</f>
        <v>0</v>
      </c>
      <c r="W745" s="287">
        <f>+MEX!AT783</f>
        <v>0</v>
      </c>
      <c r="X745" s="287">
        <f>+MEX!AU783</f>
        <v>0</v>
      </c>
      <c r="Y745" s="287">
        <f>+MEX!AV783</f>
        <v>0</v>
      </c>
      <c r="Z745" s="287">
        <f>+MEX!AW783</f>
        <v>0</v>
      </c>
      <c r="AA745" s="287">
        <f>+MEX!AX783</f>
        <v>0</v>
      </c>
      <c r="AB745" s="287">
        <f>+MEX!AY783</f>
        <v>0</v>
      </c>
      <c r="AC745" s="287">
        <f>+MEX!AZ783</f>
        <v>0</v>
      </c>
      <c r="AD745" s="287">
        <f>+MEX!BA783</f>
        <v>0</v>
      </c>
    </row>
    <row r="746" spans="2:30" ht="48" hidden="1">
      <c r="B746" s="247" t="e">
        <f>+CONCATENATE(#REF!,C746,D746,E746,F746,G746,H746,I746)</f>
        <v>#REF!</v>
      </c>
      <c r="C746" s="272">
        <v>7</v>
      </c>
      <c r="D746" s="272">
        <v>13</v>
      </c>
      <c r="E746" s="272">
        <v>3000</v>
      </c>
      <c r="F746" s="272">
        <v>3300</v>
      </c>
      <c r="G746" s="272"/>
      <c r="H746" s="273" t="s">
        <v>46</v>
      </c>
      <c r="I746" s="273"/>
      <c r="J746" s="274" t="s">
        <v>73</v>
      </c>
      <c r="K746" s="275">
        <f>+MEX!N784</f>
        <v>0</v>
      </c>
      <c r="L746" s="275">
        <f>+MEX!O784</f>
        <v>0</v>
      </c>
      <c r="M746" s="275">
        <f>+MEX!P784</f>
        <v>0</v>
      </c>
      <c r="N746" s="329"/>
      <c r="O746" s="330"/>
      <c r="P746" s="330"/>
      <c r="Q746" s="275">
        <f>+MEX!AD784</f>
        <v>0</v>
      </c>
      <c r="R746" s="275">
        <f>+MEX!AG784</f>
        <v>0</v>
      </c>
      <c r="S746" s="275">
        <f>+MEX!AJ784</f>
        <v>0</v>
      </c>
      <c r="T746" s="275">
        <f>+MEX!AM784</f>
        <v>0</v>
      </c>
      <c r="U746" s="275">
        <f>+MEX!AP784</f>
        <v>0</v>
      </c>
      <c r="V746" s="275">
        <f>+MEX!AS784</f>
        <v>0</v>
      </c>
      <c r="W746" s="275"/>
      <c r="X746" s="275"/>
      <c r="Y746" s="275"/>
      <c r="Z746" s="275"/>
      <c r="AA746" s="275"/>
      <c r="AB746" s="275"/>
      <c r="AC746" s="275"/>
      <c r="AD746" s="275"/>
    </row>
    <row r="747" spans="2:30" ht="24.75" hidden="1">
      <c r="B747" s="247" t="e">
        <f>+CONCATENATE(#REF!,C747,D747,E747,F747,G747,H747,I747)</f>
        <v>#REF!</v>
      </c>
      <c r="C747" s="278">
        <v>7</v>
      </c>
      <c r="D747" s="278">
        <v>13</v>
      </c>
      <c r="E747" s="278">
        <v>3000</v>
      </c>
      <c r="F747" s="278">
        <v>3300</v>
      </c>
      <c r="G747" s="278">
        <v>337</v>
      </c>
      <c r="H747" s="279"/>
      <c r="I747" s="279"/>
      <c r="J747" s="367" t="s">
        <v>591</v>
      </c>
      <c r="K747" s="368">
        <f>+MEX!N785</f>
        <v>0</v>
      </c>
      <c r="L747" s="368">
        <f>+MEX!O785</f>
        <v>0</v>
      </c>
      <c r="M747" s="368">
        <f>+MEX!P785</f>
        <v>0</v>
      </c>
      <c r="N747" s="331"/>
      <c r="O747" s="332"/>
      <c r="P747" s="332"/>
      <c r="Q747" s="368">
        <f>+MEX!AD785</f>
        <v>0</v>
      </c>
      <c r="R747" s="368">
        <f>+MEX!AG785</f>
        <v>0</v>
      </c>
      <c r="S747" s="368">
        <f>+MEX!AJ785</f>
        <v>0</v>
      </c>
      <c r="T747" s="368">
        <f>+MEX!AM785</f>
        <v>0</v>
      </c>
      <c r="U747" s="368">
        <f>+MEX!AP785</f>
        <v>0</v>
      </c>
      <c r="V747" s="368">
        <f>+MEX!AS785</f>
        <v>0</v>
      </c>
      <c r="W747" s="368"/>
      <c r="X747" s="368"/>
      <c r="Y747" s="368"/>
      <c r="Z747" s="368"/>
      <c r="AA747" s="368"/>
      <c r="AB747" s="368"/>
      <c r="AC747" s="368"/>
      <c r="AD747" s="368"/>
    </row>
    <row r="748" spans="2:30" ht="24.75" hidden="1">
      <c r="B748" s="247" t="e">
        <f>+CONCATENATE(#REF!,C748,D748,E748,F748,G748,H748,I748)</f>
        <v>#REF!</v>
      </c>
      <c r="C748" s="284">
        <v>7</v>
      </c>
      <c r="D748" s="284">
        <v>13</v>
      </c>
      <c r="E748" s="284">
        <v>3000</v>
      </c>
      <c r="F748" s="284">
        <v>3300</v>
      </c>
      <c r="G748" s="284">
        <v>337</v>
      </c>
      <c r="H748" s="285">
        <v>1</v>
      </c>
      <c r="I748" s="285"/>
      <c r="J748" s="307" t="s">
        <v>592</v>
      </c>
      <c r="K748" s="287">
        <f>+MEX!N786</f>
        <v>0</v>
      </c>
      <c r="L748" s="287">
        <f>+MEX!O786</f>
        <v>0</v>
      </c>
      <c r="M748" s="287">
        <f>+MEX!P786</f>
        <v>0</v>
      </c>
      <c r="N748" s="326" t="str">
        <f>+MEX!Q786</f>
        <v>Servicio</v>
      </c>
      <c r="O748" s="289">
        <f>+MEX!R786</f>
        <v>0</v>
      </c>
      <c r="P748" s="289">
        <f>+MEX!S786</f>
        <v>0</v>
      </c>
      <c r="Q748" s="287">
        <f>+MEX!AD786</f>
        <v>0</v>
      </c>
      <c r="R748" s="287">
        <f>+MEX!AG786</f>
        <v>0</v>
      </c>
      <c r="S748" s="287">
        <f>+MEX!AJ786</f>
        <v>0</v>
      </c>
      <c r="T748" s="287">
        <f>+MEX!AM786</f>
        <v>0</v>
      </c>
      <c r="U748" s="287">
        <f>+MEX!AP786</f>
        <v>0</v>
      </c>
      <c r="V748" s="287">
        <f>+MEX!AS786</f>
        <v>0</v>
      </c>
      <c r="W748" s="287">
        <f>+MEX!AT786</f>
        <v>0</v>
      </c>
      <c r="X748" s="287">
        <f>+MEX!AU786</f>
        <v>0</v>
      </c>
      <c r="Y748" s="287">
        <f>+MEX!AV786</f>
        <v>0</v>
      </c>
      <c r="Z748" s="287">
        <f>+MEX!AW786</f>
        <v>0</v>
      </c>
      <c r="AA748" s="287">
        <f>+MEX!AX786</f>
        <v>0</v>
      </c>
      <c r="AB748" s="287">
        <f>+MEX!AY786</f>
        <v>0</v>
      </c>
      <c r="AC748" s="287">
        <f>+MEX!AZ786</f>
        <v>0</v>
      </c>
      <c r="AD748" s="287">
        <f>+MEX!BA786</f>
        <v>0</v>
      </c>
    </row>
    <row r="749" spans="2:30" ht="24.75" hidden="1">
      <c r="B749" s="247" t="e">
        <f>+CONCATENATE(#REF!,C749,D749,E749,F749,G749,H749,I749)</f>
        <v>#REF!</v>
      </c>
      <c r="C749" s="284">
        <v>7</v>
      </c>
      <c r="D749" s="284">
        <v>13</v>
      </c>
      <c r="E749" s="305">
        <v>3000</v>
      </c>
      <c r="F749" s="284">
        <v>3300</v>
      </c>
      <c r="G749" s="284">
        <v>337</v>
      </c>
      <c r="H749" s="285">
        <v>2</v>
      </c>
      <c r="I749" s="285"/>
      <c r="J749" s="307" t="s">
        <v>593</v>
      </c>
      <c r="K749" s="287">
        <f>+MEX!N787</f>
        <v>0</v>
      </c>
      <c r="L749" s="287">
        <f>+MEX!O787</f>
        <v>0</v>
      </c>
      <c r="M749" s="287">
        <f>+MEX!P787</f>
        <v>0</v>
      </c>
      <c r="N749" s="326" t="str">
        <f>+MEX!Q787</f>
        <v>Servicio</v>
      </c>
      <c r="O749" s="289">
        <f>+MEX!R787</f>
        <v>0</v>
      </c>
      <c r="P749" s="289">
        <f>+MEX!S787</f>
        <v>0</v>
      </c>
      <c r="Q749" s="287">
        <f>+MEX!AD787</f>
        <v>0</v>
      </c>
      <c r="R749" s="287">
        <f>+MEX!AG787</f>
        <v>0</v>
      </c>
      <c r="S749" s="287">
        <f>+MEX!AJ787</f>
        <v>0</v>
      </c>
      <c r="T749" s="287">
        <f>+MEX!AM787</f>
        <v>0</v>
      </c>
      <c r="U749" s="287">
        <f>+MEX!AP787</f>
        <v>0</v>
      </c>
      <c r="V749" s="287">
        <f>+MEX!AS787</f>
        <v>0</v>
      </c>
      <c r="W749" s="287">
        <f>+MEX!AT787</f>
        <v>0</v>
      </c>
      <c r="X749" s="287">
        <f>+MEX!AU787</f>
        <v>0</v>
      </c>
      <c r="Y749" s="287">
        <f>+MEX!AV787</f>
        <v>0</v>
      </c>
      <c r="Z749" s="287">
        <f>+MEX!AW787</f>
        <v>0</v>
      </c>
      <c r="AA749" s="287">
        <f>+MEX!AX787</f>
        <v>0</v>
      </c>
      <c r="AB749" s="287">
        <f>+MEX!AY787</f>
        <v>0</v>
      </c>
      <c r="AC749" s="287">
        <f>+MEX!AZ787</f>
        <v>0</v>
      </c>
      <c r="AD749" s="287">
        <f>+MEX!BA787</f>
        <v>0</v>
      </c>
    </row>
    <row r="750" spans="2:30" ht="24.75" hidden="1">
      <c r="B750" s="247" t="e">
        <f>+CONCATENATE(#REF!,C750,D750,E750,F750,G750,H750,I750)</f>
        <v>#REF!</v>
      </c>
      <c r="C750" s="284">
        <v>7</v>
      </c>
      <c r="D750" s="284">
        <v>13</v>
      </c>
      <c r="E750" s="305">
        <v>3000</v>
      </c>
      <c r="F750" s="284">
        <v>3300</v>
      </c>
      <c r="G750" s="284">
        <v>337</v>
      </c>
      <c r="H750" s="285">
        <v>3</v>
      </c>
      <c r="I750" s="285"/>
      <c r="J750" s="307" t="s">
        <v>594</v>
      </c>
      <c r="K750" s="287">
        <f>+MEX!N788</f>
        <v>0</v>
      </c>
      <c r="L750" s="287">
        <f>+MEX!O788</f>
        <v>0</v>
      </c>
      <c r="M750" s="287">
        <f>+MEX!P788</f>
        <v>0</v>
      </c>
      <c r="N750" s="326" t="str">
        <f>+MEX!Q788</f>
        <v>Servicio</v>
      </c>
      <c r="O750" s="289">
        <f>+MEX!R788</f>
        <v>0</v>
      </c>
      <c r="P750" s="289">
        <f>+MEX!S788</f>
        <v>0</v>
      </c>
      <c r="Q750" s="287">
        <f>+MEX!AD788</f>
        <v>0</v>
      </c>
      <c r="R750" s="287">
        <f>+MEX!AG788</f>
        <v>0</v>
      </c>
      <c r="S750" s="287">
        <f>+MEX!AJ788</f>
        <v>0</v>
      </c>
      <c r="T750" s="287">
        <f>+MEX!AM788</f>
        <v>0</v>
      </c>
      <c r="U750" s="287">
        <f>+MEX!AP788</f>
        <v>0</v>
      </c>
      <c r="V750" s="287">
        <f>+MEX!AS788</f>
        <v>0</v>
      </c>
      <c r="W750" s="287">
        <f>+MEX!AT788</f>
        <v>0</v>
      </c>
      <c r="X750" s="287">
        <f>+MEX!AU788</f>
        <v>0</v>
      </c>
      <c r="Y750" s="287">
        <f>+MEX!AV788</f>
        <v>0</v>
      </c>
      <c r="Z750" s="287">
        <f>+MEX!AW788</f>
        <v>0</v>
      </c>
      <c r="AA750" s="287">
        <f>+MEX!AX788</f>
        <v>0</v>
      </c>
      <c r="AB750" s="287">
        <f>+MEX!AY788</f>
        <v>0</v>
      </c>
      <c r="AC750" s="287">
        <f>+MEX!AZ788</f>
        <v>0</v>
      </c>
      <c r="AD750" s="287">
        <f>+MEX!BA788</f>
        <v>0</v>
      </c>
    </row>
    <row r="751" spans="2:30" ht="24.75" hidden="1">
      <c r="B751" s="247" t="e">
        <f>+CONCATENATE(#REF!,C751,D751,E751,F751,G751,H751,I751)</f>
        <v>#REF!</v>
      </c>
      <c r="C751" s="266">
        <v>7</v>
      </c>
      <c r="D751" s="266">
        <v>13</v>
      </c>
      <c r="E751" s="266">
        <v>5000</v>
      </c>
      <c r="F751" s="266"/>
      <c r="G751" s="266"/>
      <c r="H751" s="267" t="s">
        <v>46</v>
      </c>
      <c r="I751" s="267"/>
      <c r="J751" s="268" t="s">
        <v>130</v>
      </c>
      <c r="K751" s="269">
        <f>+MEX!N789</f>
        <v>0</v>
      </c>
      <c r="L751" s="269">
        <f>+MEX!O789</f>
        <v>0</v>
      </c>
      <c r="M751" s="269">
        <f>+MEX!P789</f>
        <v>0</v>
      </c>
      <c r="N751" s="327"/>
      <c r="O751" s="328"/>
      <c r="P751" s="328"/>
      <c r="Q751" s="269">
        <f>+MEX!AD789</f>
        <v>0</v>
      </c>
      <c r="R751" s="269">
        <f>+MEX!AG789</f>
        <v>0</v>
      </c>
      <c r="S751" s="269">
        <f>+MEX!AJ789</f>
        <v>0</v>
      </c>
      <c r="T751" s="269">
        <f>+MEX!AM789</f>
        <v>0</v>
      </c>
      <c r="U751" s="269">
        <f>+MEX!AP789</f>
        <v>0</v>
      </c>
      <c r="V751" s="269">
        <f>+MEX!AS789</f>
        <v>0</v>
      </c>
      <c r="W751" s="269"/>
      <c r="X751" s="269"/>
      <c r="Y751" s="269"/>
      <c r="Z751" s="269"/>
      <c r="AA751" s="269"/>
      <c r="AB751" s="269"/>
      <c r="AC751" s="269"/>
      <c r="AD751" s="269"/>
    </row>
    <row r="752" spans="2:30" ht="24.75" hidden="1">
      <c r="B752" s="247" t="e">
        <f>+CONCATENATE(#REF!,C752,D752,E752,F752,G752,H752,I752)</f>
        <v>#REF!</v>
      </c>
      <c r="C752" s="272">
        <v>7</v>
      </c>
      <c r="D752" s="272">
        <v>13</v>
      </c>
      <c r="E752" s="272">
        <v>5000</v>
      </c>
      <c r="F752" s="272">
        <v>5100</v>
      </c>
      <c r="G752" s="272"/>
      <c r="H752" s="273" t="s">
        <v>46</v>
      </c>
      <c r="I752" s="273"/>
      <c r="J752" s="274" t="s">
        <v>131</v>
      </c>
      <c r="K752" s="275">
        <f>+MEX!N790</f>
        <v>0</v>
      </c>
      <c r="L752" s="275">
        <f>+MEX!O790</f>
        <v>0</v>
      </c>
      <c r="M752" s="275">
        <f>+MEX!P790</f>
        <v>0</v>
      </c>
      <c r="N752" s="329"/>
      <c r="O752" s="330"/>
      <c r="P752" s="330"/>
      <c r="Q752" s="275">
        <f>+MEX!AD790</f>
        <v>0</v>
      </c>
      <c r="R752" s="275">
        <f>+MEX!AG790</f>
        <v>0</v>
      </c>
      <c r="S752" s="275">
        <f>+MEX!AJ790</f>
        <v>0</v>
      </c>
      <c r="T752" s="275">
        <f>+MEX!AM790</f>
        <v>0</v>
      </c>
      <c r="U752" s="275">
        <f>+MEX!AP790</f>
        <v>0</v>
      </c>
      <c r="V752" s="275">
        <f>+MEX!AS790</f>
        <v>0</v>
      </c>
      <c r="W752" s="275"/>
      <c r="X752" s="275"/>
      <c r="Y752" s="275"/>
      <c r="Z752" s="275"/>
      <c r="AA752" s="275"/>
      <c r="AB752" s="275"/>
      <c r="AC752" s="275"/>
      <c r="AD752" s="275"/>
    </row>
    <row r="753" spans="2:30" ht="24.75" hidden="1">
      <c r="B753" s="247" t="e">
        <f>+CONCATENATE(#REF!,C753,D753,E753,F753,G753,H753,I753)</f>
        <v>#REF!</v>
      </c>
      <c r="C753" s="278">
        <v>7</v>
      </c>
      <c r="D753" s="278">
        <v>13</v>
      </c>
      <c r="E753" s="278">
        <v>5000</v>
      </c>
      <c r="F753" s="278">
        <v>5100</v>
      </c>
      <c r="G753" s="278">
        <v>515</v>
      </c>
      <c r="H753" s="279"/>
      <c r="I753" s="279"/>
      <c r="J753" s="280" t="s">
        <v>132</v>
      </c>
      <c r="K753" s="281">
        <f>+MEX!N791</f>
        <v>0</v>
      </c>
      <c r="L753" s="281">
        <f>+MEX!O791</f>
        <v>0</v>
      </c>
      <c r="M753" s="281">
        <f>+MEX!P791</f>
        <v>0</v>
      </c>
      <c r="N753" s="331"/>
      <c r="O753" s="332"/>
      <c r="P753" s="332"/>
      <c r="Q753" s="281">
        <f>+MEX!AD791</f>
        <v>0</v>
      </c>
      <c r="R753" s="281">
        <f>+MEX!AG791</f>
        <v>0</v>
      </c>
      <c r="S753" s="281">
        <f>+MEX!AJ791</f>
        <v>0</v>
      </c>
      <c r="T753" s="281">
        <f>+MEX!AM791</f>
        <v>0</v>
      </c>
      <c r="U753" s="281">
        <f>+MEX!AP791</f>
        <v>0</v>
      </c>
      <c r="V753" s="281">
        <f>+MEX!AS791</f>
        <v>0</v>
      </c>
      <c r="W753" s="281"/>
      <c r="X753" s="281"/>
      <c r="Y753" s="281"/>
      <c r="Z753" s="281"/>
      <c r="AA753" s="281"/>
      <c r="AB753" s="281"/>
      <c r="AC753" s="281"/>
      <c r="AD753" s="281"/>
    </row>
    <row r="754" spans="2:30" ht="24.75" hidden="1">
      <c r="B754" s="247" t="e">
        <f>+CONCATENATE(#REF!,C754,D754,E754,F754,G754,H754,I754)</f>
        <v>#REF!</v>
      </c>
      <c r="C754" s="284">
        <v>7</v>
      </c>
      <c r="D754" s="284">
        <v>13</v>
      </c>
      <c r="E754" s="284">
        <v>5000</v>
      </c>
      <c r="F754" s="284">
        <v>5100</v>
      </c>
      <c r="G754" s="284">
        <v>515</v>
      </c>
      <c r="H754" s="285">
        <v>1</v>
      </c>
      <c r="I754" s="285"/>
      <c r="J754" s="286" t="s">
        <v>179</v>
      </c>
      <c r="K754" s="287">
        <f>+MEX!N792</f>
        <v>0</v>
      </c>
      <c r="L754" s="287">
        <f>+MEX!O792</f>
        <v>0</v>
      </c>
      <c r="M754" s="287">
        <f>+MEX!P792</f>
        <v>0</v>
      </c>
      <c r="N754" s="326" t="str">
        <f>+MEX!Q792</f>
        <v>Pieza</v>
      </c>
      <c r="O754" s="289">
        <f>+MEX!R792</f>
        <v>0</v>
      </c>
      <c r="P754" s="289">
        <f>+MEX!S792</f>
        <v>0</v>
      </c>
      <c r="Q754" s="287">
        <f>+MEX!AD792</f>
        <v>0</v>
      </c>
      <c r="R754" s="287">
        <f>+MEX!AG792</f>
        <v>0</v>
      </c>
      <c r="S754" s="287">
        <f>+MEX!AJ792</f>
        <v>0</v>
      </c>
      <c r="T754" s="287">
        <f>+MEX!AM792</f>
        <v>0</v>
      </c>
      <c r="U754" s="287">
        <f>+MEX!AP792</f>
        <v>0</v>
      </c>
      <c r="V754" s="287">
        <f>+MEX!AS792</f>
        <v>0</v>
      </c>
      <c r="W754" s="287">
        <f>+MEX!AT792</f>
        <v>0</v>
      </c>
      <c r="X754" s="287">
        <f>+MEX!AU792</f>
        <v>0</v>
      </c>
      <c r="Y754" s="287">
        <f>+MEX!AV792</f>
        <v>0</v>
      </c>
      <c r="Z754" s="287">
        <f>+MEX!AW792</f>
        <v>0</v>
      </c>
      <c r="AA754" s="287">
        <f>+MEX!AX792</f>
        <v>0</v>
      </c>
      <c r="AB754" s="287">
        <f>+MEX!AY792</f>
        <v>0</v>
      </c>
      <c r="AC754" s="287">
        <f>+MEX!AZ792</f>
        <v>0</v>
      </c>
      <c r="AD754" s="287">
        <f>+MEX!BA792</f>
        <v>0</v>
      </c>
    </row>
    <row r="755" spans="2:30" ht="24.75" hidden="1">
      <c r="B755" s="247" t="e">
        <f>+CONCATENATE(#REF!,C755,D755,E755,F755,G755,H755,I755)</f>
        <v>#REF!</v>
      </c>
      <c r="C755" s="284">
        <v>7</v>
      </c>
      <c r="D755" s="284">
        <v>13</v>
      </c>
      <c r="E755" s="284">
        <v>5000</v>
      </c>
      <c r="F755" s="284">
        <v>5100</v>
      </c>
      <c r="G755" s="284">
        <v>515</v>
      </c>
      <c r="H755" s="285">
        <v>2</v>
      </c>
      <c r="I755" s="285"/>
      <c r="J755" s="286" t="s">
        <v>289</v>
      </c>
      <c r="K755" s="287">
        <f>+MEX!N793</f>
        <v>0</v>
      </c>
      <c r="L755" s="287">
        <f>+MEX!O793</f>
        <v>0</v>
      </c>
      <c r="M755" s="287">
        <f>+MEX!P793</f>
        <v>0</v>
      </c>
      <c r="N755" s="326" t="str">
        <f>+MEX!Q793</f>
        <v>Pieza</v>
      </c>
      <c r="O755" s="289">
        <f>+MEX!R793</f>
        <v>0</v>
      </c>
      <c r="P755" s="289">
        <f>+MEX!S793</f>
        <v>0</v>
      </c>
      <c r="Q755" s="287">
        <f>+MEX!AD793</f>
        <v>0</v>
      </c>
      <c r="R755" s="287">
        <f>+MEX!AG793</f>
        <v>0</v>
      </c>
      <c r="S755" s="287">
        <f>+MEX!AJ793</f>
        <v>0</v>
      </c>
      <c r="T755" s="287">
        <f>+MEX!AM793</f>
        <v>0</v>
      </c>
      <c r="U755" s="287">
        <f>+MEX!AP793</f>
        <v>0</v>
      </c>
      <c r="V755" s="287">
        <f>+MEX!AS793</f>
        <v>0</v>
      </c>
      <c r="W755" s="287">
        <f>+MEX!AT793</f>
        <v>0</v>
      </c>
      <c r="X755" s="287">
        <f>+MEX!AU793</f>
        <v>0</v>
      </c>
      <c r="Y755" s="287">
        <f>+MEX!AV793</f>
        <v>0</v>
      </c>
      <c r="Z755" s="287">
        <f>+MEX!AW793</f>
        <v>0</v>
      </c>
      <c r="AA755" s="287">
        <f>+MEX!AX793</f>
        <v>0</v>
      </c>
      <c r="AB755" s="287">
        <f>+MEX!AY793</f>
        <v>0</v>
      </c>
      <c r="AC755" s="287">
        <f>+MEX!AZ793</f>
        <v>0</v>
      </c>
      <c r="AD755" s="287">
        <f>+MEX!BA793</f>
        <v>0</v>
      </c>
    </row>
    <row r="756" spans="2:30" ht="24.75" hidden="1">
      <c r="B756" s="247" t="e">
        <f>+CONCATENATE(#REF!,C756,D756,E756,F756,G756,H756,I756)</f>
        <v>#REF!</v>
      </c>
      <c r="C756" s="284">
        <v>7</v>
      </c>
      <c r="D756" s="284">
        <v>13</v>
      </c>
      <c r="E756" s="284">
        <v>5000</v>
      </c>
      <c r="F756" s="284">
        <v>5100</v>
      </c>
      <c r="G756" s="284">
        <v>515</v>
      </c>
      <c r="H756" s="285">
        <v>3</v>
      </c>
      <c r="I756" s="285"/>
      <c r="J756" s="286" t="s">
        <v>595</v>
      </c>
      <c r="K756" s="287">
        <f>+MEX!N794</f>
        <v>0</v>
      </c>
      <c r="L756" s="287">
        <f>+MEX!O794</f>
        <v>0</v>
      </c>
      <c r="M756" s="287">
        <f>+MEX!P794</f>
        <v>0</v>
      </c>
      <c r="N756" s="326" t="str">
        <f>+MEX!Q794</f>
        <v>Pieza</v>
      </c>
      <c r="O756" s="289">
        <f>+MEX!R794</f>
        <v>0</v>
      </c>
      <c r="P756" s="289">
        <f>+MEX!S794</f>
        <v>0</v>
      </c>
      <c r="Q756" s="287">
        <f>+MEX!AD794</f>
        <v>0</v>
      </c>
      <c r="R756" s="287">
        <f>+MEX!AG794</f>
        <v>0</v>
      </c>
      <c r="S756" s="287">
        <f>+MEX!AJ794</f>
        <v>0</v>
      </c>
      <c r="T756" s="287">
        <f>+MEX!AM794</f>
        <v>0</v>
      </c>
      <c r="U756" s="287">
        <f>+MEX!AP794</f>
        <v>0</v>
      </c>
      <c r="V756" s="287">
        <f>+MEX!AS794</f>
        <v>0</v>
      </c>
      <c r="W756" s="287">
        <f>+MEX!AT794</f>
        <v>0</v>
      </c>
      <c r="X756" s="287">
        <f>+MEX!AU794</f>
        <v>0</v>
      </c>
      <c r="Y756" s="287">
        <f>+MEX!AV794</f>
        <v>0</v>
      </c>
      <c r="Z756" s="287">
        <f>+MEX!AW794</f>
        <v>0</v>
      </c>
      <c r="AA756" s="287">
        <f>+MEX!AX794</f>
        <v>0</v>
      </c>
      <c r="AB756" s="287">
        <f>+MEX!AY794</f>
        <v>0</v>
      </c>
      <c r="AC756" s="287">
        <f>+MEX!AZ794</f>
        <v>0</v>
      </c>
      <c r="AD756" s="287">
        <f>+MEX!BA794</f>
        <v>0</v>
      </c>
    </row>
    <row r="757" spans="2:30" ht="24.75" hidden="1">
      <c r="B757" s="247" t="e">
        <f>+CONCATENATE(#REF!,C757,D757,E757,F757,G757,H757,I757)</f>
        <v>#REF!</v>
      </c>
      <c r="C757" s="284">
        <v>7</v>
      </c>
      <c r="D757" s="284">
        <v>13</v>
      </c>
      <c r="E757" s="284">
        <v>5000</v>
      </c>
      <c r="F757" s="284">
        <v>5100</v>
      </c>
      <c r="G757" s="284">
        <v>515</v>
      </c>
      <c r="H757" s="285">
        <v>4</v>
      </c>
      <c r="I757" s="285"/>
      <c r="J757" s="286" t="s">
        <v>308</v>
      </c>
      <c r="K757" s="287">
        <f>+MEX!N795</f>
        <v>0</v>
      </c>
      <c r="L757" s="287">
        <f>+MEX!O795</f>
        <v>0</v>
      </c>
      <c r="M757" s="287">
        <f>+MEX!P795</f>
        <v>0</v>
      </c>
      <c r="N757" s="326" t="str">
        <f>+MEX!Q795</f>
        <v>Pieza</v>
      </c>
      <c r="O757" s="289">
        <f>+MEX!R795</f>
        <v>0</v>
      </c>
      <c r="P757" s="289">
        <f>+MEX!S795</f>
        <v>0</v>
      </c>
      <c r="Q757" s="287">
        <f>+MEX!AD795</f>
        <v>0</v>
      </c>
      <c r="R757" s="287">
        <f>+MEX!AG795</f>
        <v>0</v>
      </c>
      <c r="S757" s="287">
        <f>+MEX!AJ795</f>
        <v>0</v>
      </c>
      <c r="T757" s="287">
        <f>+MEX!AM795</f>
        <v>0</v>
      </c>
      <c r="U757" s="287">
        <f>+MEX!AP795</f>
        <v>0</v>
      </c>
      <c r="V757" s="287">
        <f>+MEX!AS795</f>
        <v>0</v>
      </c>
      <c r="W757" s="287">
        <f>+MEX!AT795</f>
        <v>0</v>
      </c>
      <c r="X757" s="287">
        <f>+MEX!AU795</f>
        <v>0</v>
      </c>
      <c r="Y757" s="287">
        <f>+MEX!AV795</f>
        <v>0</v>
      </c>
      <c r="Z757" s="287">
        <f>+MEX!AW795</f>
        <v>0</v>
      </c>
      <c r="AA757" s="287">
        <f>+MEX!AX795</f>
        <v>0</v>
      </c>
      <c r="AB757" s="287">
        <f>+MEX!AY795</f>
        <v>0</v>
      </c>
      <c r="AC757" s="287">
        <f>+MEX!AZ795</f>
        <v>0</v>
      </c>
      <c r="AD757" s="287">
        <f>+MEX!BA795</f>
        <v>0</v>
      </c>
    </row>
    <row r="758" spans="2:30" ht="24.75" hidden="1">
      <c r="B758" s="247" t="e">
        <f>+CONCATENATE(#REF!,C758,D758,E758,F758,G758,H758,I758)</f>
        <v>#REF!</v>
      </c>
      <c r="C758" s="284">
        <v>7</v>
      </c>
      <c r="D758" s="284">
        <v>13</v>
      </c>
      <c r="E758" s="284">
        <v>5000</v>
      </c>
      <c r="F758" s="284">
        <v>5100</v>
      </c>
      <c r="G758" s="284">
        <v>515</v>
      </c>
      <c r="H758" s="285">
        <v>5</v>
      </c>
      <c r="I758" s="285"/>
      <c r="J758" s="286" t="s">
        <v>596</v>
      </c>
      <c r="K758" s="287">
        <f>+MEX!N796</f>
        <v>0</v>
      </c>
      <c r="L758" s="287">
        <f>+MEX!O796</f>
        <v>0</v>
      </c>
      <c r="M758" s="287">
        <f>+MEX!P796</f>
        <v>0</v>
      </c>
      <c r="N758" s="326" t="str">
        <f>+MEX!Q796</f>
        <v>Pieza</v>
      </c>
      <c r="O758" s="289">
        <f>+MEX!R796</f>
        <v>0</v>
      </c>
      <c r="P758" s="289">
        <f>+MEX!S796</f>
        <v>0</v>
      </c>
      <c r="Q758" s="287">
        <f>+MEX!AD796</f>
        <v>0</v>
      </c>
      <c r="R758" s="287">
        <f>+MEX!AG796</f>
        <v>0</v>
      </c>
      <c r="S758" s="287">
        <f>+MEX!AJ796</f>
        <v>0</v>
      </c>
      <c r="T758" s="287">
        <f>+MEX!AM796</f>
        <v>0</v>
      </c>
      <c r="U758" s="287">
        <f>+MEX!AP796</f>
        <v>0</v>
      </c>
      <c r="V758" s="287">
        <f>+MEX!AS796</f>
        <v>0</v>
      </c>
      <c r="W758" s="287">
        <f>+MEX!AT796</f>
        <v>0</v>
      </c>
      <c r="X758" s="287">
        <f>+MEX!AU796</f>
        <v>0</v>
      </c>
      <c r="Y758" s="287">
        <f>+MEX!AV796</f>
        <v>0</v>
      </c>
      <c r="Z758" s="287">
        <f>+MEX!AW796</f>
        <v>0</v>
      </c>
      <c r="AA758" s="287">
        <f>+MEX!AX796</f>
        <v>0</v>
      </c>
      <c r="AB758" s="287">
        <f>+MEX!AY796</f>
        <v>0</v>
      </c>
      <c r="AC758" s="287">
        <f>+MEX!AZ796</f>
        <v>0</v>
      </c>
      <c r="AD758" s="287">
        <f>+MEX!BA796</f>
        <v>0</v>
      </c>
    </row>
    <row r="759" spans="2:30" ht="24.75" hidden="1">
      <c r="B759" s="247" t="e">
        <f>+CONCATENATE(#REF!,C759,D759,E759,F759,G759,H759,I759)</f>
        <v>#REF!</v>
      </c>
      <c r="C759" s="284">
        <v>7</v>
      </c>
      <c r="D759" s="284">
        <v>13</v>
      </c>
      <c r="E759" s="284">
        <v>5000</v>
      </c>
      <c r="F759" s="284">
        <v>5100</v>
      </c>
      <c r="G759" s="284">
        <v>515</v>
      </c>
      <c r="H759" s="285">
        <v>6</v>
      </c>
      <c r="I759" s="285"/>
      <c r="J759" s="286" t="s">
        <v>597</v>
      </c>
      <c r="K759" s="287">
        <f>+MEX!N797</f>
        <v>0</v>
      </c>
      <c r="L759" s="287">
        <f>+MEX!O797</f>
        <v>0</v>
      </c>
      <c r="M759" s="287">
        <f>+MEX!P797</f>
        <v>0</v>
      </c>
      <c r="N759" s="326" t="str">
        <f>+MEX!Q797</f>
        <v>Pieza</v>
      </c>
      <c r="O759" s="289">
        <f>+MEX!R797</f>
        <v>0</v>
      </c>
      <c r="P759" s="289">
        <f>+MEX!S797</f>
        <v>0</v>
      </c>
      <c r="Q759" s="287">
        <f>+MEX!AD797</f>
        <v>0</v>
      </c>
      <c r="R759" s="287">
        <f>+MEX!AG797</f>
        <v>0</v>
      </c>
      <c r="S759" s="287">
        <f>+MEX!AJ797</f>
        <v>0</v>
      </c>
      <c r="T759" s="287">
        <f>+MEX!AM797</f>
        <v>0</v>
      </c>
      <c r="U759" s="287">
        <f>+MEX!AP797</f>
        <v>0</v>
      </c>
      <c r="V759" s="287">
        <f>+MEX!AS797</f>
        <v>0</v>
      </c>
      <c r="W759" s="287">
        <f>+MEX!AT797</f>
        <v>0</v>
      </c>
      <c r="X759" s="287">
        <f>+MEX!AU797</f>
        <v>0</v>
      </c>
      <c r="Y759" s="287">
        <f>+MEX!AV797</f>
        <v>0</v>
      </c>
      <c r="Z759" s="287">
        <f>+MEX!AW797</f>
        <v>0</v>
      </c>
      <c r="AA759" s="287">
        <f>+MEX!AX797</f>
        <v>0</v>
      </c>
      <c r="AB759" s="287">
        <f>+MEX!AY797</f>
        <v>0</v>
      </c>
      <c r="AC759" s="287">
        <f>+MEX!AZ797</f>
        <v>0</v>
      </c>
      <c r="AD759" s="287">
        <f>+MEX!BA797</f>
        <v>0</v>
      </c>
    </row>
    <row r="760" spans="2:30" ht="24.75" hidden="1">
      <c r="B760" s="247" t="e">
        <f>+CONCATENATE(#REF!,C760,D760,E760,F760,G760,H760,I760)</f>
        <v>#REF!</v>
      </c>
      <c r="C760" s="284">
        <v>7</v>
      </c>
      <c r="D760" s="284">
        <v>13</v>
      </c>
      <c r="E760" s="284">
        <v>5000</v>
      </c>
      <c r="F760" s="284">
        <v>5100</v>
      </c>
      <c r="G760" s="284">
        <v>515</v>
      </c>
      <c r="H760" s="285">
        <v>7</v>
      </c>
      <c r="I760" s="285"/>
      <c r="J760" s="286" t="s">
        <v>598</v>
      </c>
      <c r="K760" s="287">
        <f>+MEX!N798</f>
        <v>0</v>
      </c>
      <c r="L760" s="287">
        <f>+MEX!O798</f>
        <v>0</v>
      </c>
      <c r="M760" s="287">
        <f>+MEX!P798</f>
        <v>0</v>
      </c>
      <c r="N760" s="326" t="str">
        <f>+MEX!Q798</f>
        <v>Pieza</v>
      </c>
      <c r="O760" s="289">
        <f>+MEX!R798</f>
        <v>0</v>
      </c>
      <c r="P760" s="289">
        <f>+MEX!S798</f>
        <v>0</v>
      </c>
      <c r="Q760" s="287">
        <f>+MEX!AD798</f>
        <v>0</v>
      </c>
      <c r="R760" s="287">
        <f>+MEX!AG798</f>
        <v>0</v>
      </c>
      <c r="S760" s="287">
        <f>+MEX!AJ798</f>
        <v>0</v>
      </c>
      <c r="T760" s="287">
        <f>+MEX!AM798</f>
        <v>0</v>
      </c>
      <c r="U760" s="287">
        <f>+MEX!AP798</f>
        <v>0</v>
      </c>
      <c r="V760" s="287">
        <f>+MEX!AS798</f>
        <v>0</v>
      </c>
      <c r="W760" s="287">
        <f>+MEX!AT798</f>
        <v>0</v>
      </c>
      <c r="X760" s="287">
        <f>+MEX!AU798</f>
        <v>0</v>
      </c>
      <c r="Y760" s="287">
        <f>+MEX!AV798</f>
        <v>0</v>
      </c>
      <c r="Z760" s="287">
        <f>+MEX!AW798</f>
        <v>0</v>
      </c>
      <c r="AA760" s="287">
        <f>+MEX!AX798</f>
        <v>0</v>
      </c>
      <c r="AB760" s="287">
        <f>+MEX!AY798</f>
        <v>0</v>
      </c>
      <c r="AC760" s="287">
        <f>+MEX!AZ798</f>
        <v>0</v>
      </c>
      <c r="AD760" s="287">
        <f>+MEX!BA798</f>
        <v>0</v>
      </c>
    </row>
    <row r="761" spans="2:30" ht="24.75" hidden="1">
      <c r="B761" s="247" t="e">
        <f>+CONCATENATE(#REF!,C761,D761,E761,F761,G761,H761,I761)</f>
        <v>#REF!</v>
      </c>
      <c r="C761" s="284">
        <v>7</v>
      </c>
      <c r="D761" s="284">
        <v>13</v>
      </c>
      <c r="E761" s="284">
        <v>5000</v>
      </c>
      <c r="F761" s="284">
        <v>5100</v>
      </c>
      <c r="G761" s="284">
        <v>515</v>
      </c>
      <c r="H761" s="285">
        <v>8</v>
      </c>
      <c r="I761" s="285"/>
      <c r="J761" s="286" t="s">
        <v>599</v>
      </c>
      <c r="K761" s="287">
        <f>+MEX!N799</f>
        <v>0</v>
      </c>
      <c r="L761" s="287">
        <f>+MEX!O799</f>
        <v>0</v>
      </c>
      <c r="M761" s="287">
        <f>+MEX!P799</f>
        <v>0</v>
      </c>
      <c r="N761" s="326" t="str">
        <f>+MEX!Q799</f>
        <v>Pieza</v>
      </c>
      <c r="O761" s="289">
        <f>+MEX!R799</f>
        <v>0</v>
      </c>
      <c r="P761" s="289">
        <f>+MEX!S799</f>
        <v>0</v>
      </c>
      <c r="Q761" s="287">
        <f>+MEX!AD799</f>
        <v>0</v>
      </c>
      <c r="R761" s="287">
        <f>+MEX!AG799</f>
        <v>0</v>
      </c>
      <c r="S761" s="287">
        <f>+MEX!AJ799</f>
        <v>0</v>
      </c>
      <c r="T761" s="287">
        <f>+MEX!AM799</f>
        <v>0</v>
      </c>
      <c r="U761" s="287">
        <f>+MEX!AP799</f>
        <v>0</v>
      </c>
      <c r="V761" s="287">
        <f>+MEX!AS799</f>
        <v>0</v>
      </c>
      <c r="W761" s="287">
        <f>+MEX!AT799</f>
        <v>0</v>
      </c>
      <c r="X761" s="287">
        <f>+MEX!AU799</f>
        <v>0</v>
      </c>
      <c r="Y761" s="287">
        <f>+MEX!AV799</f>
        <v>0</v>
      </c>
      <c r="Z761" s="287">
        <f>+MEX!AW799</f>
        <v>0</v>
      </c>
      <c r="AA761" s="287">
        <f>+MEX!AX799</f>
        <v>0</v>
      </c>
      <c r="AB761" s="287">
        <f>+MEX!AY799</f>
        <v>0</v>
      </c>
      <c r="AC761" s="287">
        <f>+MEX!AZ799</f>
        <v>0</v>
      </c>
      <c r="AD761" s="287">
        <f>+MEX!BA799</f>
        <v>0</v>
      </c>
    </row>
    <row r="762" spans="2:30" ht="24.75" hidden="1">
      <c r="B762" s="247" t="e">
        <f>+CONCATENATE(#REF!,C762,D762,E762,F762,G762,H762,I762)</f>
        <v>#REF!</v>
      </c>
      <c r="C762" s="284">
        <v>7</v>
      </c>
      <c r="D762" s="284">
        <v>13</v>
      </c>
      <c r="E762" s="284">
        <v>5000</v>
      </c>
      <c r="F762" s="284">
        <v>5100</v>
      </c>
      <c r="G762" s="284">
        <v>515</v>
      </c>
      <c r="H762" s="285">
        <v>9</v>
      </c>
      <c r="I762" s="285"/>
      <c r="J762" s="307" t="s">
        <v>600</v>
      </c>
      <c r="K762" s="287">
        <f>+MEX!N800</f>
        <v>0</v>
      </c>
      <c r="L762" s="287">
        <f>+MEX!O800</f>
        <v>0</v>
      </c>
      <c r="M762" s="287">
        <f>+MEX!P800</f>
        <v>0</v>
      </c>
      <c r="N762" s="326" t="str">
        <f>+MEX!Q800</f>
        <v>Pieza</v>
      </c>
      <c r="O762" s="289">
        <f>+MEX!R800</f>
        <v>0</v>
      </c>
      <c r="P762" s="289">
        <f>+MEX!S800</f>
        <v>0</v>
      </c>
      <c r="Q762" s="287">
        <f>+MEX!AD800</f>
        <v>0</v>
      </c>
      <c r="R762" s="287">
        <f>+MEX!AG800</f>
        <v>0</v>
      </c>
      <c r="S762" s="287">
        <f>+MEX!AJ800</f>
        <v>0</v>
      </c>
      <c r="T762" s="287">
        <f>+MEX!AM800</f>
        <v>0</v>
      </c>
      <c r="U762" s="287">
        <f>+MEX!AP800</f>
        <v>0</v>
      </c>
      <c r="V762" s="287">
        <f>+MEX!AS800</f>
        <v>0</v>
      </c>
      <c r="W762" s="287">
        <f>+MEX!AT800</f>
        <v>0</v>
      </c>
      <c r="X762" s="287">
        <f>+MEX!AU800</f>
        <v>0</v>
      </c>
      <c r="Y762" s="287">
        <f>+MEX!AV800</f>
        <v>0</v>
      </c>
      <c r="Z762" s="287">
        <f>+MEX!AW800</f>
        <v>0</v>
      </c>
      <c r="AA762" s="287">
        <f>+MEX!AX800</f>
        <v>0</v>
      </c>
      <c r="AB762" s="287">
        <f>+MEX!AY800</f>
        <v>0</v>
      </c>
      <c r="AC762" s="287">
        <f>+MEX!AZ800</f>
        <v>0</v>
      </c>
      <c r="AD762" s="287">
        <f>+MEX!BA800</f>
        <v>0</v>
      </c>
    </row>
    <row r="763" spans="2:30" ht="24.75" hidden="1">
      <c r="B763" s="247" t="e">
        <f>+CONCATENATE(#REF!,C763,D763,E763,F763,G763,H763,I763)</f>
        <v>#REF!</v>
      </c>
      <c r="C763" s="284">
        <v>7</v>
      </c>
      <c r="D763" s="284">
        <v>13</v>
      </c>
      <c r="E763" s="284">
        <v>5000</v>
      </c>
      <c r="F763" s="284">
        <v>5100</v>
      </c>
      <c r="G763" s="284">
        <v>515</v>
      </c>
      <c r="H763" s="285">
        <v>10</v>
      </c>
      <c r="I763" s="285"/>
      <c r="J763" s="286" t="s">
        <v>601</v>
      </c>
      <c r="K763" s="287">
        <f>+MEX!N801</f>
        <v>0</v>
      </c>
      <c r="L763" s="287">
        <f>+MEX!O801</f>
        <v>0</v>
      </c>
      <c r="M763" s="287">
        <f>+MEX!P801</f>
        <v>0</v>
      </c>
      <c r="N763" s="326" t="str">
        <f>+MEX!Q801</f>
        <v>Pieza</v>
      </c>
      <c r="O763" s="289">
        <f>+MEX!R801</f>
        <v>0</v>
      </c>
      <c r="P763" s="289">
        <f>+MEX!S801</f>
        <v>0</v>
      </c>
      <c r="Q763" s="287">
        <f>+MEX!AD801</f>
        <v>0</v>
      </c>
      <c r="R763" s="287">
        <f>+MEX!AG801</f>
        <v>0</v>
      </c>
      <c r="S763" s="287">
        <f>+MEX!AJ801</f>
        <v>0</v>
      </c>
      <c r="T763" s="287">
        <f>+MEX!AM801</f>
        <v>0</v>
      </c>
      <c r="U763" s="287">
        <f>+MEX!AP801</f>
        <v>0</v>
      </c>
      <c r="V763" s="287">
        <f>+MEX!AS801</f>
        <v>0</v>
      </c>
      <c r="W763" s="287">
        <f>+MEX!AT801</f>
        <v>0</v>
      </c>
      <c r="X763" s="287">
        <f>+MEX!AU801</f>
        <v>0</v>
      </c>
      <c r="Y763" s="287">
        <f>+MEX!AV801</f>
        <v>0</v>
      </c>
      <c r="Z763" s="287">
        <f>+MEX!AW801</f>
        <v>0</v>
      </c>
      <c r="AA763" s="287">
        <f>+MEX!AX801</f>
        <v>0</v>
      </c>
      <c r="AB763" s="287">
        <f>+MEX!AY801</f>
        <v>0</v>
      </c>
      <c r="AC763" s="287">
        <f>+MEX!AZ801</f>
        <v>0</v>
      </c>
      <c r="AD763" s="287">
        <f>+MEX!BA801</f>
        <v>0</v>
      </c>
    </row>
    <row r="764" spans="2:30" ht="24.75" hidden="1">
      <c r="B764" s="247" t="e">
        <f>+CONCATENATE(#REF!,C764,D764,E764,F764,G764,H764,I764)</f>
        <v>#REF!</v>
      </c>
      <c r="C764" s="284">
        <v>7</v>
      </c>
      <c r="D764" s="284">
        <v>13</v>
      </c>
      <c r="E764" s="284">
        <v>5000</v>
      </c>
      <c r="F764" s="284">
        <v>5100</v>
      </c>
      <c r="G764" s="284">
        <v>515</v>
      </c>
      <c r="H764" s="285">
        <v>11</v>
      </c>
      <c r="I764" s="285"/>
      <c r="J764" s="286" t="s">
        <v>187</v>
      </c>
      <c r="K764" s="287">
        <f>+MEX!N802</f>
        <v>0</v>
      </c>
      <c r="L764" s="287">
        <f>+MEX!O802</f>
        <v>0</v>
      </c>
      <c r="M764" s="287">
        <f>+MEX!P802</f>
        <v>0</v>
      </c>
      <c r="N764" s="326" t="str">
        <f>+MEX!Q802</f>
        <v>Pieza</v>
      </c>
      <c r="O764" s="289">
        <f>+MEX!R802</f>
        <v>0</v>
      </c>
      <c r="P764" s="289">
        <f>+MEX!S802</f>
        <v>0</v>
      </c>
      <c r="Q764" s="287">
        <f>+MEX!AD802</f>
        <v>0</v>
      </c>
      <c r="R764" s="287">
        <f>+MEX!AG802</f>
        <v>0</v>
      </c>
      <c r="S764" s="287">
        <f>+MEX!AJ802</f>
        <v>0</v>
      </c>
      <c r="T764" s="287">
        <f>+MEX!AM802</f>
        <v>0</v>
      </c>
      <c r="U764" s="287">
        <f>+MEX!AP802</f>
        <v>0</v>
      </c>
      <c r="V764" s="287">
        <f>+MEX!AS802</f>
        <v>0</v>
      </c>
      <c r="W764" s="287">
        <f>+MEX!AT802</f>
        <v>0</v>
      </c>
      <c r="X764" s="287">
        <f>+MEX!AU802</f>
        <v>0</v>
      </c>
      <c r="Y764" s="287">
        <f>+MEX!AV802</f>
        <v>0</v>
      </c>
      <c r="Z764" s="287">
        <f>+MEX!AW802</f>
        <v>0</v>
      </c>
      <c r="AA764" s="287">
        <f>+MEX!AX802</f>
        <v>0</v>
      </c>
      <c r="AB764" s="287">
        <f>+MEX!AY802</f>
        <v>0</v>
      </c>
      <c r="AC764" s="287">
        <f>+MEX!AZ802</f>
        <v>0</v>
      </c>
      <c r="AD764" s="287">
        <f>+MEX!BA802</f>
        <v>0</v>
      </c>
    </row>
    <row r="765" spans="2:30" ht="24.75" hidden="1">
      <c r="B765" s="247" t="e">
        <f>+CONCATENATE(#REF!,C765,D765,E765,F765,G765,H765,I765)</f>
        <v>#REF!</v>
      </c>
      <c r="C765" s="284">
        <v>7</v>
      </c>
      <c r="D765" s="284">
        <v>13</v>
      </c>
      <c r="E765" s="284">
        <v>5000</v>
      </c>
      <c r="F765" s="284">
        <v>5100</v>
      </c>
      <c r="G765" s="284">
        <v>515</v>
      </c>
      <c r="H765" s="285">
        <v>12</v>
      </c>
      <c r="I765" s="285"/>
      <c r="J765" s="286" t="s">
        <v>602</v>
      </c>
      <c r="K765" s="287">
        <f>+MEX!N803</f>
        <v>0</v>
      </c>
      <c r="L765" s="287">
        <f>+MEX!O803</f>
        <v>0</v>
      </c>
      <c r="M765" s="287">
        <f>+MEX!P803</f>
        <v>0</v>
      </c>
      <c r="N765" s="326" t="str">
        <f>+MEX!Q803</f>
        <v>Pieza</v>
      </c>
      <c r="O765" s="289">
        <f>+MEX!R803</f>
        <v>0</v>
      </c>
      <c r="P765" s="289">
        <f>+MEX!S803</f>
        <v>0</v>
      </c>
      <c r="Q765" s="287">
        <f>+MEX!AD803</f>
        <v>0</v>
      </c>
      <c r="R765" s="287">
        <f>+MEX!AG803</f>
        <v>0</v>
      </c>
      <c r="S765" s="287">
        <f>+MEX!AJ803</f>
        <v>0</v>
      </c>
      <c r="T765" s="287">
        <f>+MEX!AM803</f>
        <v>0</v>
      </c>
      <c r="U765" s="287">
        <f>+MEX!AP803</f>
        <v>0</v>
      </c>
      <c r="V765" s="287">
        <f>+MEX!AS803</f>
        <v>0</v>
      </c>
      <c r="W765" s="287">
        <f>+MEX!AT803</f>
        <v>0</v>
      </c>
      <c r="X765" s="287">
        <f>+MEX!AU803</f>
        <v>0</v>
      </c>
      <c r="Y765" s="287">
        <f>+MEX!AV803</f>
        <v>0</v>
      </c>
      <c r="Z765" s="287">
        <f>+MEX!AW803</f>
        <v>0</v>
      </c>
      <c r="AA765" s="287">
        <f>+MEX!AX803</f>
        <v>0</v>
      </c>
      <c r="AB765" s="287">
        <f>+MEX!AY803</f>
        <v>0</v>
      </c>
      <c r="AC765" s="287">
        <f>+MEX!AZ803</f>
        <v>0</v>
      </c>
      <c r="AD765" s="287">
        <f>+MEX!BA803</f>
        <v>0</v>
      </c>
    </row>
    <row r="766" spans="2:30" ht="24.75" hidden="1">
      <c r="B766" s="247" t="e">
        <f>+CONCATENATE(#REF!,C766,D766,E766,F766,G766,H766,I766)</f>
        <v>#REF!</v>
      </c>
      <c r="C766" s="284">
        <v>7</v>
      </c>
      <c r="D766" s="284">
        <v>13</v>
      </c>
      <c r="E766" s="284">
        <v>5000</v>
      </c>
      <c r="F766" s="284">
        <v>5100</v>
      </c>
      <c r="G766" s="284">
        <v>515</v>
      </c>
      <c r="H766" s="285">
        <v>13</v>
      </c>
      <c r="I766" s="285"/>
      <c r="J766" s="286" t="s">
        <v>603</v>
      </c>
      <c r="K766" s="287">
        <f>+MEX!N804</f>
        <v>0</v>
      </c>
      <c r="L766" s="287">
        <f>+MEX!O804</f>
        <v>0</v>
      </c>
      <c r="M766" s="287">
        <f>+MEX!P804</f>
        <v>0</v>
      </c>
      <c r="N766" s="326" t="str">
        <f>+MEX!Q804</f>
        <v>Pieza</v>
      </c>
      <c r="O766" s="289">
        <f>+MEX!R804</f>
        <v>0</v>
      </c>
      <c r="P766" s="289">
        <f>+MEX!S804</f>
        <v>0</v>
      </c>
      <c r="Q766" s="287">
        <f>+MEX!AD804</f>
        <v>0</v>
      </c>
      <c r="R766" s="287">
        <f>+MEX!AG804</f>
        <v>0</v>
      </c>
      <c r="S766" s="287">
        <f>+MEX!AJ804</f>
        <v>0</v>
      </c>
      <c r="T766" s="287">
        <f>+MEX!AM804</f>
        <v>0</v>
      </c>
      <c r="U766" s="287">
        <f>+MEX!AP804</f>
        <v>0</v>
      </c>
      <c r="V766" s="287">
        <f>+MEX!AS804</f>
        <v>0</v>
      </c>
      <c r="W766" s="287">
        <f>+MEX!AT804</f>
        <v>0</v>
      </c>
      <c r="X766" s="287">
        <f>+MEX!AU804</f>
        <v>0</v>
      </c>
      <c r="Y766" s="287">
        <f>+MEX!AV804</f>
        <v>0</v>
      </c>
      <c r="Z766" s="287">
        <f>+MEX!AW804</f>
        <v>0</v>
      </c>
      <c r="AA766" s="287">
        <f>+MEX!AX804</f>
        <v>0</v>
      </c>
      <c r="AB766" s="287">
        <f>+MEX!AY804</f>
        <v>0</v>
      </c>
      <c r="AC766" s="287">
        <f>+MEX!AZ804</f>
        <v>0</v>
      </c>
      <c r="AD766" s="287">
        <f>+MEX!BA804</f>
        <v>0</v>
      </c>
    </row>
    <row r="767" spans="2:30" ht="24.75" hidden="1">
      <c r="B767" s="247" t="e">
        <f>+CONCATENATE(#REF!,C767,D767,E767,F767,G767,H767,I767)</f>
        <v>#REF!</v>
      </c>
      <c r="C767" s="284">
        <v>7</v>
      </c>
      <c r="D767" s="284">
        <v>13</v>
      </c>
      <c r="E767" s="284">
        <v>5000</v>
      </c>
      <c r="F767" s="284">
        <v>5100</v>
      </c>
      <c r="G767" s="284">
        <v>515</v>
      </c>
      <c r="H767" s="285">
        <v>14</v>
      </c>
      <c r="I767" s="285"/>
      <c r="J767" s="286" t="s">
        <v>604</v>
      </c>
      <c r="K767" s="287">
        <f>+MEX!N805</f>
        <v>0</v>
      </c>
      <c r="L767" s="287">
        <f>+MEX!O805</f>
        <v>0</v>
      </c>
      <c r="M767" s="287">
        <f>+MEX!P805</f>
        <v>0</v>
      </c>
      <c r="N767" s="326" t="str">
        <f>+MEX!Q805</f>
        <v>Pieza</v>
      </c>
      <c r="O767" s="289">
        <f>+MEX!R805</f>
        <v>0</v>
      </c>
      <c r="P767" s="289">
        <f>+MEX!S805</f>
        <v>0</v>
      </c>
      <c r="Q767" s="287">
        <f>+MEX!AD805</f>
        <v>0</v>
      </c>
      <c r="R767" s="287">
        <f>+MEX!AG805</f>
        <v>0</v>
      </c>
      <c r="S767" s="287">
        <f>+MEX!AJ805</f>
        <v>0</v>
      </c>
      <c r="T767" s="287">
        <f>+MEX!AM805</f>
        <v>0</v>
      </c>
      <c r="U767" s="287">
        <f>+MEX!AP805</f>
        <v>0</v>
      </c>
      <c r="V767" s="287">
        <f>+MEX!AS805</f>
        <v>0</v>
      </c>
      <c r="W767" s="287">
        <f>+MEX!AT805</f>
        <v>0</v>
      </c>
      <c r="X767" s="287">
        <f>+MEX!AU805</f>
        <v>0</v>
      </c>
      <c r="Y767" s="287">
        <f>+MEX!AV805</f>
        <v>0</v>
      </c>
      <c r="Z767" s="287">
        <f>+MEX!AW805</f>
        <v>0</v>
      </c>
      <c r="AA767" s="287">
        <f>+MEX!AX805</f>
        <v>0</v>
      </c>
      <c r="AB767" s="287">
        <f>+MEX!AY805</f>
        <v>0</v>
      </c>
      <c r="AC767" s="287">
        <f>+MEX!AZ805</f>
        <v>0</v>
      </c>
      <c r="AD767" s="287">
        <f>+MEX!BA805</f>
        <v>0</v>
      </c>
    </row>
    <row r="768" spans="2:30" ht="24.75" hidden="1">
      <c r="B768" s="247" t="e">
        <f>+CONCATENATE(#REF!,C768,D768,E768,F768,G768,H768,I768)</f>
        <v>#REF!</v>
      </c>
      <c r="C768" s="284">
        <v>7</v>
      </c>
      <c r="D768" s="284">
        <v>13</v>
      </c>
      <c r="E768" s="284">
        <v>5000</v>
      </c>
      <c r="F768" s="284">
        <v>5100</v>
      </c>
      <c r="G768" s="284">
        <v>515</v>
      </c>
      <c r="H768" s="285">
        <v>15</v>
      </c>
      <c r="I768" s="285"/>
      <c r="J768" s="286" t="s">
        <v>192</v>
      </c>
      <c r="K768" s="287">
        <f>+MEX!N806</f>
        <v>0</v>
      </c>
      <c r="L768" s="287">
        <f>+MEX!O806</f>
        <v>0</v>
      </c>
      <c r="M768" s="287">
        <f>+MEX!P806</f>
        <v>0</v>
      </c>
      <c r="N768" s="326" t="str">
        <f>+MEX!Q806</f>
        <v>Pieza</v>
      </c>
      <c r="O768" s="289">
        <f>+MEX!R806</f>
        <v>0</v>
      </c>
      <c r="P768" s="289">
        <f>+MEX!S806</f>
        <v>0</v>
      </c>
      <c r="Q768" s="287">
        <f>+MEX!AD806</f>
        <v>0</v>
      </c>
      <c r="R768" s="287">
        <f>+MEX!AG806</f>
        <v>0</v>
      </c>
      <c r="S768" s="287">
        <f>+MEX!AJ806</f>
        <v>0</v>
      </c>
      <c r="T768" s="287">
        <f>+MEX!AM806</f>
        <v>0</v>
      </c>
      <c r="U768" s="287">
        <f>+MEX!AP806</f>
        <v>0</v>
      </c>
      <c r="V768" s="287">
        <f>+MEX!AS806</f>
        <v>0</v>
      </c>
      <c r="W768" s="287">
        <f>+MEX!AT806</f>
        <v>0</v>
      </c>
      <c r="X768" s="287">
        <f>+MEX!AU806</f>
        <v>0</v>
      </c>
      <c r="Y768" s="287">
        <f>+MEX!AV806</f>
        <v>0</v>
      </c>
      <c r="Z768" s="287">
        <f>+MEX!AW806</f>
        <v>0</v>
      </c>
      <c r="AA768" s="287">
        <f>+MEX!AX806</f>
        <v>0</v>
      </c>
      <c r="AB768" s="287">
        <f>+MEX!AY806</f>
        <v>0</v>
      </c>
      <c r="AC768" s="287">
        <f>+MEX!AZ806</f>
        <v>0</v>
      </c>
      <c r="AD768" s="287">
        <f>+MEX!BA806</f>
        <v>0</v>
      </c>
    </row>
    <row r="769" spans="2:30" ht="24.75" hidden="1">
      <c r="B769" s="247" t="e">
        <f>+CONCATENATE(#REF!,C769,D769,E769,F769,G769,H769,I769)</f>
        <v>#REF!</v>
      </c>
      <c r="C769" s="278">
        <v>7</v>
      </c>
      <c r="D769" s="278">
        <v>13</v>
      </c>
      <c r="E769" s="278">
        <v>5000</v>
      </c>
      <c r="F769" s="278">
        <v>5100</v>
      </c>
      <c r="G769" s="278">
        <v>519</v>
      </c>
      <c r="H769" s="279"/>
      <c r="I769" s="279"/>
      <c r="J769" s="367" t="s">
        <v>193</v>
      </c>
      <c r="K769" s="368">
        <f>+MEX!N807</f>
        <v>0</v>
      </c>
      <c r="L769" s="368">
        <f>+MEX!O807</f>
        <v>0</v>
      </c>
      <c r="M769" s="368">
        <f>+MEX!P807</f>
        <v>0</v>
      </c>
      <c r="N769" s="381"/>
      <c r="O769" s="382"/>
      <c r="P769" s="382"/>
      <c r="Q769" s="368">
        <f>+MEX!AD807</f>
        <v>0</v>
      </c>
      <c r="R769" s="368">
        <f>+MEX!AG807</f>
        <v>0</v>
      </c>
      <c r="S769" s="368">
        <f>+MEX!AJ807</f>
        <v>0</v>
      </c>
      <c r="T769" s="368">
        <f>+MEX!AM807</f>
        <v>0</v>
      </c>
      <c r="U769" s="368">
        <f>+MEX!AP807</f>
        <v>0</v>
      </c>
      <c r="V769" s="368">
        <f>+MEX!AS807</f>
        <v>0</v>
      </c>
      <c r="W769" s="368"/>
      <c r="X769" s="368"/>
      <c r="Y769" s="368"/>
      <c r="Z769" s="368"/>
      <c r="AA769" s="368"/>
      <c r="AB769" s="368"/>
      <c r="AC769" s="368"/>
      <c r="AD769" s="368"/>
    </row>
    <row r="770" spans="2:30" ht="24.75" hidden="1">
      <c r="B770" s="247" t="e">
        <f>+CONCATENATE(#REF!,C770,D770,E770,F770,G770,H770,I770)</f>
        <v>#REF!</v>
      </c>
      <c r="C770" s="284">
        <v>7</v>
      </c>
      <c r="D770" s="284">
        <v>13</v>
      </c>
      <c r="E770" s="284">
        <v>5000</v>
      </c>
      <c r="F770" s="284">
        <v>5100</v>
      </c>
      <c r="G770" s="284">
        <v>519</v>
      </c>
      <c r="H770" s="285">
        <v>1</v>
      </c>
      <c r="I770" s="285"/>
      <c r="J770" s="286" t="s">
        <v>261</v>
      </c>
      <c r="K770" s="287">
        <f>+MEX!N808</f>
        <v>0</v>
      </c>
      <c r="L770" s="287">
        <f>+MEX!O808</f>
        <v>0</v>
      </c>
      <c r="M770" s="287">
        <f>+MEX!P808</f>
        <v>0</v>
      </c>
      <c r="N770" s="326" t="str">
        <f>+MEX!Q808</f>
        <v>Pieza</v>
      </c>
      <c r="O770" s="289">
        <f>+MEX!R808</f>
        <v>0</v>
      </c>
      <c r="P770" s="289">
        <f>+MEX!S808</f>
        <v>0</v>
      </c>
      <c r="Q770" s="287">
        <f>+MEX!AD808</f>
        <v>0</v>
      </c>
      <c r="R770" s="287">
        <f>+MEX!AG808</f>
        <v>0</v>
      </c>
      <c r="S770" s="287">
        <f>+MEX!AJ808</f>
        <v>0</v>
      </c>
      <c r="T770" s="287">
        <f>+MEX!AM808</f>
        <v>0</v>
      </c>
      <c r="U770" s="287">
        <f>+MEX!AP808</f>
        <v>0</v>
      </c>
      <c r="V770" s="287">
        <f>+MEX!AS808</f>
        <v>0</v>
      </c>
      <c r="W770" s="287">
        <f>+MEX!AT808</f>
        <v>0</v>
      </c>
      <c r="X770" s="287">
        <f>+MEX!AU808</f>
        <v>0</v>
      </c>
      <c r="Y770" s="287">
        <f>+MEX!AV808</f>
        <v>0</v>
      </c>
      <c r="Z770" s="287">
        <f>+MEX!AW808</f>
        <v>0</v>
      </c>
      <c r="AA770" s="287">
        <f>+MEX!AX808</f>
        <v>0</v>
      </c>
      <c r="AB770" s="287">
        <f>+MEX!AY808</f>
        <v>0</v>
      </c>
      <c r="AC770" s="287">
        <f>+MEX!AZ808</f>
        <v>0</v>
      </c>
      <c r="AD770" s="287">
        <f>+MEX!BA808</f>
        <v>0</v>
      </c>
    </row>
    <row r="771" spans="2:30" ht="46.5" hidden="1">
      <c r="B771" s="247" t="e">
        <f>+CONCATENATE(#REF!,C771,D771,E771,F771,G771,H771,I771)</f>
        <v>#REF!</v>
      </c>
      <c r="C771" s="284">
        <v>7</v>
      </c>
      <c r="D771" s="284">
        <v>13</v>
      </c>
      <c r="E771" s="284">
        <v>5000</v>
      </c>
      <c r="F771" s="284">
        <v>5100</v>
      </c>
      <c r="G771" s="284">
        <v>519</v>
      </c>
      <c r="H771" s="285">
        <v>2</v>
      </c>
      <c r="I771" s="285"/>
      <c r="J771" s="286" t="s">
        <v>605</v>
      </c>
      <c r="K771" s="287">
        <f>+MEX!N809</f>
        <v>0</v>
      </c>
      <c r="L771" s="287">
        <f>+MEX!O809</f>
        <v>0</v>
      </c>
      <c r="M771" s="287">
        <f>+MEX!P809</f>
        <v>0</v>
      </c>
      <c r="N771" s="326" t="str">
        <f>+MEX!Q809</f>
        <v>Pieza</v>
      </c>
      <c r="O771" s="289">
        <f>+MEX!R809</f>
        <v>0</v>
      </c>
      <c r="P771" s="289">
        <f>+MEX!S809</f>
        <v>0</v>
      </c>
      <c r="Q771" s="287">
        <f>+MEX!AD809</f>
        <v>0</v>
      </c>
      <c r="R771" s="287">
        <f>+MEX!AG809</f>
        <v>0</v>
      </c>
      <c r="S771" s="287">
        <f>+MEX!AJ809</f>
        <v>0</v>
      </c>
      <c r="T771" s="287">
        <f>+MEX!AM809</f>
        <v>0</v>
      </c>
      <c r="U771" s="287">
        <f>+MEX!AP809</f>
        <v>0</v>
      </c>
      <c r="V771" s="287">
        <f>+MEX!AS809</f>
        <v>0</v>
      </c>
      <c r="W771" s="287">
        <f>+MEX!AT809</f>
        <v>0</v>
      </c>
      <c r="X771" s="287">
        <f>+MEX!AU809</f>
        <v>0</v>
      </c>
      <c r="Y771" s="287">
        <f>+MEX!AV809</f>
        <v>0</v>
      </c>
      <c r="Z771" s="287">
        <f>+MEX!AW809</f>
        <v>0</v>
      </c>
      <c r="AA771" s="287">
        <f>+MEX!AX809</f>
        <v>0</v>
      </c>
      <c r="AB771" s="287">
        <f>+MEX!AY809</f>
        <v>0</v>
      </c>
      <c r="AC771" s="287">
        <f>+MEX!AZ809</f>
        <v>0</v>
      </c>
      <c r="AD771" s="287">
        <f>+MEX!BA809</f>
        <v>0</v>
      </c>
    </row>
    <row r="772" spans="2:30" ht="24.75" hidden="1">
      <c r="B772" s="247" t="e">
        <f>+CONCATENATE(#REF!,C772,D772,E772,F772,G772,H772,I772)</f>
        <v>#REF!</v>
      </c>
      <c r="C772" s="284">
        <v>7</v>
      </c>
      <c r="D772" s="284">
        <v>13</v>
      </c>
      <c r="E772" s="284">
        <v>5000</v>
      </c>
      <c r="F772" s="284">
        <v>5100</v>
      </c>
      <c r="G772" s="284">
        <v>519</v>
      </c>
      <c r="H772" s="285">
        <v>3</v>
      </c>
      <c r="I772" s="285"/>
      <c r="J772" s="286" t="s">
        <v>606</v>
      </c>
      <c r="K772" s="287">
        <f>+MEX!N810</f>
        <v>0</v>
      </c>
      <c r="L772" s="287">
        <f>+MEX!O810</f>
        <v>0</v>
      </c>
      <c r="M772" s="287">
        <f>+MEX!P810</f>
        <v>0</v>
      </c>
      <c r="N772" s="326" t="str">
        <f>+MEX!Q810</f>
        <v>Pieza</v>
      </c>
      <c r="O772" s="289">
        <f>+MEX!R810</f>
        <v>0</v>
      </c>
      <c r="P772" s="289">
        <f>+MEX!S810</f>
        <v>0</v>
      </c>
      <c r="Q772" s="287">
        <f>+MEX!AD810</f>
        <v>0</v>
      </c>
      <c r="R772" s="287">
        <f>+MEX!AG810</f>
        <v>0</v>
      </c>
      <c r="S772" s="287">
        <f>+MEX!AJ810</f>
        <v>0</v>
      </c>
      <c r="T772" s="287">
        <f>+MEX!AM810</f>
        <v>0</v>
      </c>
      <c r="U772" s="287">
        <f>+MEX!AP810</f>
        <v>0</v>
      </c>
      <c r="V772" s="287">
        <f>+MEX!AS810</f>
        <v>0</v>
      </c>
      <c r="W772" s="287">
        <f>+MEX!AT810</f>
        <v>0</v>
      </c>
      <c r="X772" s="287">
        <f>+MEX!AU810</f>
        <v>0</v>
      </c>
      <c r="Y772" s="287">
        <f>+MEX!AV810</f>
        <v>0</v>
      </c>
      <c r="Z772" s="287">
        <f>+MEX!AW810</f>
        <v>0</v>
      </c>
      <c r="AA772" s="287">
        <f>+MEX!AX810</f>
        <v>0</v>
      </c>
      <c r="AB772" s="287">
        <f>+MEX!AY810</f>
        <v>0</v>
      </c>
      <c r="AC772" s="287">
        <f>+MEX!AZ810</f>
        <v>0</v>
      </c>
      <c r="AD772" s="287">
        <f>+MEX!BA810</f>
        <v>0</v>
      </c>
    </row>
    <row r="773" spans="2:30" ht="24.75" hidden="1">
      <c r="B773" s="247" t="e">
        <f>+CONCATENATE(#REF!,C773,D773,E773,F773,G773,H773,I773)</f>
        <v>#REF!</v>
      </c>
      <c r="C773" s="284">
        <v>7</v>
      </c>
      <c r="D773" s="284">
        <v>13</v>
      </c>
      <c r="E773" s="284">
        <v>5000</v>
      </c>
      <c r="F773" s="284">
        <v>5100</v>
      </c>
      <c r="G773" s="284">
        <v>519</v>
      </c>
      <c r="H773" s="285">
        <v>4</v>
      </c>
      <c r="I773" s="285"/>
      <c r="J773" s="286" t="s">
        <v>607</v>
      </c>
      <c r="K773" s="287">
        <f>+MEX!N811</f>
        <v>0</v>
      </c>
      <c r="L773" s="287">
        <f>+MEX!O811</f>
        <v>0</v>
      </c>
      <c r="M773" s="287">
        <f>+MEX!P811</f>
        <v>0</v>
      </c>
      <c r="N773" s="326" t="str">
        <f>+MEX!Q811</f>
        <v>Pieza</v>
      </c>
      <c r="O773" s="289">
        <f>+MEX!R811</f>
        <v>0</v>
      </c>
      <c r="P773" s="289">
        <f>+MEX!S811</f>
        <v>0</v>
      </c>
      <c r="Q773" s="287">
        <f>+MEX!AD811</f>
        <v>0</v>
      </c>
      <c r="R773" s="287">
        <f>+MEX!AG811</f>
        <v>0</v>
      </c>
      <c r="S773" s="287">
        <f>+MEX!AJ811</f>
        <v>0</v>
      </c>
      <c r="T773" s="287">
        <f>+MEX!AM811</f>
        <v>0</v>
      </c>
      <c r="U773" s="287">
        <f>+MEX!AP811</f>
        <v>0</v>
      </c>
      <c r="V773" s="287">
        <f>+MEX!AS811</f>
        <v>0</v>
      </c>
      <c r="W773" s="287">
        <f>+MEX!AT811</f>
        <v>0</v>
      </c>
      <c r="X773" s="287">
        <f>+MEX!AU811</f>
        <v>0</v>
      </c>
      <c r="Y773" s="287">
        <f>+MEX!AV811</f>
        <v>0</v>
      </c>
      <c r="Z773" s="287">
        <f>+MEX!AW811</f>
        <v>0</v>
      </c>
      <c r="AA773" s="287">
        <f>+MEX!AX811</f>
        <v>0</v>
      </c>
      <c r="AB773" s="287">
        <f>+MEX!AY811</f>
        <v>0</v>
      </c>
      <c r="AC773" s="287">
        <f>+MEX!AZ811</f>
        <v>0</v>
      </c>
      <c r="AD773" s="287">
        <f>+MEX!BA811</f>
        <v>0</v>
      </c>
    </row>
    <row r="774" spans="2:30" ht="46.5" hidden="1">
      <c r="B774" s="247" t="e">
        <f>+CONCATENATE(#REF!,C774,D774,E774,F774,G774,H774,I774)</f>
        <v>#REF!</v>
      </c>
      <c r="C774" s="284">
        <v>7</v>
      </c>
      <c r="D774" s="284">
        <v>13</v>
      </c>
      <c r="E774" s="284">
        <v>5000</v>
      </c>
      <c r="F774" s="284">
        <v>5100</v>
      </c>
      <c r="G774" s="284">
        <v>519</v>
      </c>
      <c r="H774" s="285">
        <v>5</v>
      </c>
      <c r="I774" s="285"/>
      <c r="J774" s="286" t="s">
        <v>608</v>
      </c>
      <c r="K774" s="287">
        <f>+MEX!N812</f>
        <v>0</v>
      </c>
      <c r="L774" s="287">
        <f>+MEX!O812</f>
        <v>0</v>
      </c>
      <c r="M774" s="287">
        <f>+MEX!P812</f>
        <v>0</v>
      </c>
      <c r="N774" s="326" t="str">
        <f>+MEX!Q812</f>
        <v>Equipo/ Pieza</v>
      </c>
      <c r="O774" s="289">
        <f>+MEX!R812</f>
        <v>0</v>
      </c>
      <c r="P774" s="289">
        <f>+MEX!S812</f>
        <v>0</v>
      </c>
      <c r="Q774" s="287">
        <f>+MEX!AD812</f>
        <v>0</v>
      </c>
      <c r="R774" s="287">
        <f>+MEX!AG812</f>
        <v>0</v>
      </c>
      <c r="S774" s="287">
        <f>+MEX!AJ812</f>
        <v>0</v>
      </c>
      <c r="T774" s="287">
        <f>+MEX!AM812</f>
        <v>0</v>
      </c>
      <c r="U774" s="287">
        <f>+MEX!AP812</f>
        <v>0</v>
      </c>
      <c r="V774" s="287">
        <f>+MEX!AS812</f>
        <v>0</v>
      </c>
      <c r="W774" s="287">
        <f>+MEX!AT812</f>
        <v>0</v>
      </c>
      <c r="X774" s="287">
        <f>+MEX!AU812</f>
        <v>0</v>
      </c>
      <c r="Y774" s="287">
        <f>+MEX!AV812</f>
        <v>0</v>
      </c>
      <c r="Z774" s="287">
        <f>+MEX!AW812</f>
        <v>0</v>
      </c>
      <c r="AA774" s="287">
        <f>+MEX!AX812</f>
        <v>0</v>
      </c>
      <c r="AB774" s="287">
        <f>+MEX!AY812</f>
        <v>0</v>
      </c>
      <c r="AC774" s="287">
        <f>+MEX!AZ812</f>
        <v>0</v>
      </c>
      <c r="AD774" s="287">
        <f>+MEX!BA812</f>
        <v>0</v>
      </c>
    </row>
    <row r="775" spans="2:30" ht="46.5" hidden="1">
      <c r="B775" s="247" t="e">
        <f>+CONCATENATE(#REF!,C775,D775,E775,F775,G775,H775,I775)</f>
        <v>#REF!</v>
      </c>
      <c r="C775" s="284">
        <v>7</v>
      </c>
      <c r="D775" s="284">
        <v>13</v>
      </c>
      <c r="E775" s="284">
        <v>5000</v>
      </c>
      <c r="F775" s="284">
        <v>5100</v>
      </c>
      <c r="G775" s="284">
        <v>519</v>
      </c>
      <c r="H775" s="285">
        <v>6</v>
      </c>
      <c r="I775" s="285"/>
      <c r="J775" s="286" t="s">
        <v>609</v>
      </c>
      <c r="K775" s="287">
        <f>+MEX!N813</f>
        <v>0</v>
      </c>
      <c r="L775" s="287">
        <f>+MEX!O813</f>
        <v>0</v>
      </c>
      <c r="M775" s="287">
        <f>+MEX!P813</f>
        <v>0</v>
      </c>
      <c r="N775" s="326" t="str">
        <f>+MEX!Q813</f>
        <v>Equipo/ Pieza</v>
      </c>
      <c r="O775" s="289">
        <f>+MEX!R813</f>
        <v>0</v>
      </c>
      <c r="P775" s="289">
        <f>+MEX!S813</f>
        <v>0</v>
      </c>
      <c r="Q775" s="287">
        <f>+MEX!AD813</f>
        <v>0</v>
      </c>
      <c r="R775" s="287">
        <f>+MEX!AG813</f>
        <v>0</v>
      </c>
      <c r="S775" s="287">
        <f>+MEX!AJ813</f>
        <v>0</v>
      </c>
      <c r="T775" s="287">
        <f>+MEX!AM813</f>
        <v>0</v>
      </c>
      <c r="U775" s="287">
        <f>+MEX!AP813</f>
        <v>0</v>
      </c>
      <c r="V775" s="287">
        <f>+MEX!AS813</f>
        <v>0</v>
      </c>
      <c r="W775" s="287">
        <f>+MEX!AT813</f>
        <v>0</v>
      </c>
      <c r="X775" s="287">
        <f>+MEX!AU813</f>
        <v>0</v>
      </c>
      <c r="Y775" s="287">
        <f>+MEX!AV813</f>
        <v>0</v>
      </c>
      <c r="Z775" s="287">
        <f>+MEX!AW813</f>
        <v>0</v>
      </c>
      <c r="AA775" s="287">
        <f>+MEX!AX813</f>
        <v>0</v>
      </c>
      <c r="AB775" s="287">
        <f>+MEX!AY813</f>
        <v>0</v>
      </c>
      <c r="AC775" s="287">
        <f>+MEX!AZ813</f>
        <v>0</v>
      </c>
      <c r="AD775" s="287">
        <f>+MEX!BA813</f>
        <v>0</v>
      </c>
    </row>
    <row r="776" spans="2:30" ht="46.5" hidden="1">
      <c r="B776" s="247" t="e">
        <f>+CONCATENATE(#REF!,C776,D776,E776,F776,G776,H776,I776)</f>
        <v>#REF!</v>
      </c>
      <c r="C776" s="284">
        <v>7</v>
      </c>
      <c r="D776" s="284">
        <v>13</v>
      </c>
      <c r="E776" s="284">
        <v>5000</v>
      </c>
      <c r="F776" s="284">
        <v>5100</v>
      </c>
      <c r="G776" s="284">
        <v>519</v>
      </c>
      <c r="H776" s="285">
        <v>7</v>
      </c>
      <c r="I776" s="285"/>
      <c r="J776" s="286" t="s">
        <v>610</v>
      </c>
      <c r="K776" s="287">
        <f>+MEX!N814</f>
        <v>0</v>
      </c>
      <c r="L776" s="287">
        <f>+MEX!O814</f>
        <v>0</v>
      </c>
      <c r="M776" s="287">
        <f>+MEX!P814</f>
        <v>0</v>
      </c>
      <c r="N776" s="326" t="str">
        <f>+MEX!Q814</f>
        <v>Equipo/ Pieza</v>
      </c>
      <c r="O776" s="289">
        <f>+MEX!R814</f>
        <v>0</v>
      </c>
      <c r="P776" s="289">
        <f>+MEX!S814</f>
        <v>0</v>
      </c>
      <c r="Q776" s="287">
        <f>+MEX!AD814</f>
        <v>0</v>
      </c>
      <c r="R776" s="287">
        <f>+MEX!AG814</f>
        <v>0</v>
      </c>
      <c r="S776" s="287">
        <f>+MEX!AJ814</f>
        <v>0</v>
      </c>
      <c r="T776" s="287">
        <f>+MEX!AM814</f>
        <v>0</v>
      </c>
      <c r="U776" s="287">
        <f>+MEX!AP814</f>
        <v>0</v>
      </c>
      <c r="V776" s="287">
        <f>+MEX!AS814</f>
        <v>0</v>
      </c>
      <c r="W776" s="287">
        <f>+MEX!AT814</f>
        <v>0</v>
      </c>
      <c r="X776" s="287">
        <f>+MEX!AU814</f>
        <v>0</v>
      </c>
      <c r="Y776" s="287">
        <f>+MEX!AV814</f>
        <v>0</v>
      </c>
      <c r="Z776" s="287">
        <f>+MEX!AW814</f>
        <v>0</v>
      </c>
      <c r="AA776" s="287">
        <f>+MEX!AX814</f>
        <v>0</v>
      </c>
      <c r="AB776" s="287">
        <f>+MEX!AY814</f>
        <v>0</v>
      </c>
      <c r="AC776" s="287">
        <f>+MEX!AZ814</f>
        <v>0</v>
      </c>
      <c r="AD776" s="287">
        <f>+MEX!BA814</f>
        <v>0</v>
      </c>
    </row>
    <row r="777" spans="2:30" ht="24.75" hidden="1">
      <c r="B777" s="247" t="e">
        <f>+CONCATENATE(#REF!,C777,D777,E777,F777,G777,H777,I777)</f>
        <v>#REF!</v>
      </c>
      <c r="C777" s="272">
        <v>7</v>
      </c>
      <c r="D777" s="272">
        <v>13</v>
      </c>
      <c r="E777" s="272">
        <v>5000</v>
      </c>
      <c r="F777" s="272">
        <v>5200</v>
      </c>
      <c r="G777" s="272"/>
      <c r="H777" s="273" t="s">
        <v>46</v>
      </c>
      <c r="I777" s="273"/>
      <c r="J777" s="274" t="s">
        <v>611</v>
      </c>
      <c r="K777" s="275">
        <f>+MEX!N815</f>
        <v>0</v>
      </c>
      <c r="L777" s="275">
        <f>+MEX!O815</f>
        <v>0</v>
      </c>
      <c r="M777" s="275">
        <f>+MEX!P815</f>
        <v>0</v>
      </c>
      <c r="N777" s="329"/>
      <c r="O777" s="330"/>
      <c r="P777" s="330"/>
      <c r="Q777" s="275">
        <f>+MEX!AD815</f>
        <v>0</v>
      </c>
      <c r="R777" s="275">
        <f>+MEX!AG815</f>
        <v>0</v>
      </c>
      <c r="S777" s="275">
        <f>+MEX!AJ815</f>
        <v>0</v>
      </c>
      <c r="T777" s="275">
        <f>+MEX!AM815</f>
        <v>0</v>
      </c>
      <c r="U777" s="275">
        <f>+MEX!AP815</f>
        <v>0</v>
      </c>
      <c r="V777" s="275">
        <f>+MEX!AS815</f>
        <v>0</v>
      </c>
      <c r="W777" s="275"/>
      <c r="X777" s="275"/>
      <c r="Y777" s="275"/>
      <c r="Z777" s="275"/>
      <c r="AA777" s="275"/>
      <c r="AB777" s="275"/>
      <c r="AC777" s="275"/>
      <c r="AD777" s="275"/>
    </row>
    <row r="778" spans="2:30" ht="24.75" hidden="1">
      <c r="B778" s="247" t="e">
        <f>+CONCATENATE(#REF!,C778,D778,E778,F778,G778,H778,I778)</f>
        <v>#REF!</v>
      </c>
      <c r="C778" s="278">
        <v>7</v>
      </c>
      <c r="D778" s="278">
        <v>13</v>
      </c>
      <c r="E778" s="278">
        <v>5000</v>
      </c>
      <c r="F778" s="278">
        <v>5200</v>
      </c>
      <c r="G778" s="278">
        <v>523</v>
      </c>
      <c r="H778" s="278"/>
      <c r="I778" s="278"/>
      <c r="J778" s="280" t="s">
        <v>135</v>
      </c>
      <c r="K778" s="281">
        <f>+MEX!N816</f>
        <v>0</v>
      </c>
      <c r="L778" s="281">
        <f>+MEX!O816</f>
        <v>0</v>
      </c>
      <c r="M778" s="281">
        <f>+MEX!P816</f>
        <v>0</v>
      </c>
      <c r="N778" s="331"/>
      <c r="O778" s="332"/>
      <c r="P778" s="332"/>
      <c r="Q778" s="281">
        <f>+MEX!AD816</f>
        <v>0</v>
      </c>
      <c r="R778" s="281">
        <f>+MEX!AG816</f>
        <v>0</v>
      </c>
      <c r="S778" s="281">
        <f>+MEX!AJ816</f>
        <v>0</v>
      </c>
      <c r="T778" s="281">
        <f>+MEX!AM816</f>
        <v>0</v>
      </c>
      <c r="U778" s="281">
        <f>+MEX!AP816</f>
        <v>0</v>
      </c>
      <c r="V778" s="281">
        <f>+MEX!AS816</f>
        <v>0</v>
      </c>
      <c r="W778" s="281"/>
      <c r="X778" s="281"/>
      <c r="Y778" s="281"/>
      <c r="Z778" s="281"/>
      <c r="AA778" s="281"/>
      <c r="AB778" s="281"/>
      <c r="AC778" s="281"/>
      <c r="AD778" s="281"/>
    </row>
    <row r="779" spans="2:30" ht="24.75" hidden="1">
      <c r="B779" s="247" t="e">
        <f>+CONCATENATE(#REF!,C779,D779,E779,F779,G779,H779,I779)</f>
        <v>#REF!</v>
      </c>
      <c r="C779" s="284">
        <v>7</v>
      </c>
      <c r="D779" s="284">
        <v>13</v>
      </c>
      <c r="E779" s="284">
        <v>5000</v>
      </c>
      <c r="F779" s="284">
        <v>5200</v>
      </c>
      <c r="G779" s="284">
        <v>523</v>
      </c>
      <c r="H779" s="285">
        <v>1</v>
      </c>
      <c r="I779" s="285"/>
      <c r="J779" s="286" t="s">
        <v>136</v>
      </c>
      <c r="K779" s="287">
        <f>+MEX!N817</f>
        <v>0</v>
      </c>
      <c r="L779" s="287">
        <f>+MEX!O817</f>
        <v>0</v>
      </c>
      <c r="M779" s="287">
        <f>+MEX!P817</f>
        <v>0</v>
      </c>
      <c r="N779" s="326" t="str">
        <f>+MEX!Q817</f>
        <v>Kit</v>
      </c>
      <c r="O779" s="289">
        <f>+MEX!R817</f>
        <v>0</v>
      </c>
      <c r="P779" s="289">
        <f>+MEX!S817</f>
        <v>0</v>
      </c>
      <c r="Q779" s="287">
        <f>+MEX!AD817</f>
        <v>0</v>
      </c>
      <c r="R779" s="287">
        <f>+MEX!AG817</f>
        <v>0</v>
      </c>
      <c r="S779" s="287">
        <f>+MEX!AJ817</f>
        <v>0</v>
      </c>
      <c r="T779" s="287">
        <f>+MEX!AM817</f>
        <v>0</v>
      </c>
      <c r="U779" s="287">
        <f>+MEX!AP817</f>
        <v>0</v>
      </c>
      <c r="V779" s="287">
        <f>+MEX!AS817</f>
        <v>0</v>
      </c>
      <c r="W779" s="287">
        <f>+MEX!AT817</f>
        <v>0</v>
      </c>
      <c r="X779" s="287">
        <f>+MEX!AU817</f>
        <v>0</v>
      </c>
      <c r="Y779" s="287">
        <f>+MEX!AV817</f>
        <v>0</v>
      </c>
      <c r="Z779" s="287">
        <f>+MEX!AW817</f>
        <v>0</v>
      </c>
      <c r="AA779" s="287">
        <f>+MEX!AX817</f>
        <v>0</v>
      </c>
      <c r="AB779" s="287">
        <f>+MEX!AY817</f>
        <v>0</v>
      </c>
      <c r="AC779" s="287">
        <f>+MEX!AZ817</f>
        <v>0</v>
      </c>
      <c r="AD779" s="287">
        <f>+MEX!BA817</f>
        <v>0</v>
      </c>
    </row>
    <row r="780" spans="2:30" ht="24.75" hidden="1">
      <c r="B780" s="247" t="e">
        <f>+CONCATENATE(#REF!,C780,D780,E780,F780,G780,H780,I780)</f>
        <v>#REF!</v>
      </c>
      <c r="C780" s="284">
        <v>7</v>
      </c>
      <c r="D780" s="284">
        <v>13</v>
      </c>
      <c r="E780" s="284">
        <v>5000</v>
      </c>
      <c r="F780" s="284">
        <v>5200</v>
      </c>
      <c r="G780" s="284">
        <v>523</v>
      </c>
      <c r="H780" s="285">
        <v>2</v>
      </c>
      <c r="I780" s="285"/>
      <c r="J780" s="286" t="s">
        <v>612</v>
      </c>
      <c r="K780" s="287">
        <f>+MEX!N818</f>
        <v>0</v>
      </c>
      <c r="L780" s="287">
        <f>+MEX!O818</f>
        <v>0</v>
      </c>
      <c r="M780" s="287">
        <f>+MEX!P818</f>
        <v>0</v>
      </c>
      <c r="N780" s="326" t="str">
        <f>+MEX!Q818</f>
        <v>Kit</v>
      </c>
      <c r="O780" s="289">
        <f>+MEX!R818</f>
        <v>0</v>
      </c>
      <c r="P780" s="289">
        <f>+MEX!S818</f>
        <v>0</v>
      </c>
      <c r="Q780" s="287">
        <f>+MEX!AD818</f>
        <v>0</v>
      </c>
      <c r="R780" s="287">
        <f>+MEX!AG818</f>
        <v>0</v>
      </c>
      <c r="S780" s="287">
        <f>+MEX!AJ818</f>
        <v>0</v>
      </c>
      <c r="T780" s="287">
        <f>+MEX!AM818</f>
        <v>0</v>
      </c>
      <c r="U780" s="287">
        <f>+MEX!AP818</f>
        <v>0</v>
      </c>
      <c r="V780" s="287">
        <f>+MEX!AS818</f>
        <v>0</v>
      </c>
      <c r="W780" s="287">
        <f>+MEX!AT818</f>
        <v>0</v>
      </c>
      <c r="X780" s="287">
        <f>+MEX!AU818</f>
        <v>0</v>
      </c>
      <c r="Y780" s="287">
        <f>+MEX!AV818</f>
        <v>0</v>
      </c>
      <c r="Z780" s="287">
        <f>+MEX!AW818</f>
        <v>0</v>
      </c>
      <c r="AA780" s="287">
        <f>+MEX!AX818</f>
        <v>0</v>
      </c>
      <c r="AB780" s="287">
        <f>+MEX!AY818</f>
        <v>0</v>
      </c>
      <c r="AC780" s="287">
        <f>+MEX!AZ818</f>
        <v>0</v>
      </c>
      <c r="AD780" s="287">
        <f>+MEX!BA818</f>
        <v>0</v>
      </c>
    </row>
    <row r="781" spans="2:30" ht="24.75" hidden="1">
      <c r="B781" s="247" t="e">
        <f>+CONCATENATE(#REF!,C781,D781,E781,F781,G781,H781,I781)</f>
        <v>#REF!</v>
      </c>
      <c r="C781" s="284">
        <v>7</v>
      </c>
      <c r="D781" s="284">
        <v>13</v>
      </c>
      <c r="E781" s="284">
        <v>5000</v>
      </c>
      <c r="F781" s="284">
        <v>5200</v>
      </c>
      <c r="G781" s="284">
        <v>523</v>
      </c>
      <c r="H781" s="285">
        <v>3</v>
      </c>
      <c r="I781" s="285"/>
      <c r="J781" s="286" t="s">
        <v>202</v>
      </c>
      <c r="K781" s="287">
        <f>+MEX!N819</f>
        <v>0</v>
      </c>
      <c r="L781" s="287">
        <f>+MEX!O819</f>
        <v>0</v>
      </c>
      <c r="M781" s="287">
        <f>+MEX!P819</f>
        <v>0</v>
      </c>
      <c r="N781" s="326" t="str">
        <f>+MEX!Q819</f>
        <v>Pieza</v>
      </c>
      <c r="O781" s="289">
        <f>+MEX!R819</f>
        <v>0</v>
      </c>
      <c r="P781" s="289">
        <f>+MEX!S819</f>
        <v>0</v>
      </c>
      <c r="Q781" s="287">
        <f>+MEX!AD819</f>
        <v>0</v>
      </c>
      <c r="R781" s="287">
        <f>+MEX!AG819</f>
        <v>0</v>
      </c>
      <c r="S781" s="287">
        <f>+MEX!AJ819</f>
        <v>0</v>
      </c>
      <c r="T781" s="287">
        <f>+MEX!AM819</f>
        <v>0</v>
      </c>
      <c r="U781" s="287">
        <f>+MEX!AP819</f>
        <v>0</v>
      </c>
      <c r="V781" s="287">
        <f>+MEX!AS819</f>
        <v>0</v>
      </c>
      <c r="W781" s="287">
        <f>+MEX!AT819</f>
        <v>0</v>
      </c>
      <c r="X781" s="287">
        <f>+MEX!AU819</f>
        <v>0</v>
      </c>
      <c r="Y781" s="287">
        <f>+MEX!AV819</f>
        <v>0</v>
      </c>
      <c r="Z781" s="287">
        <f>+MEX!AW819</f>
        <v>0</v>
      </c>
      <c r="AA781" s="287">
        <f>+MEX!AX819</f>
        <v>0</v>
      </c>
      <c r="AB781" s="287">
        <f>+MEX!AY819</f>
        <v>0</v>
      </c>
      <c r="AC781" s="287">
        <f>+MEX!AZ819</f>
        <v>0</v>
      </c>
      <c r="AD781" s="287">
        <f>+MEX!BA819</f>
        <v>0</v>
      </c>
    </row>
    <row r="782" spans="2:30" ht="24.75" hidden="1">
      <c r="B782" s="247" t="e">
        <f>+CONCATENATE(#REF!,C782,D782,E782,F782,G782,H782,I782)</f>
        <v>#REF!</v>
      </c>
      <c r="C782" s="272">
        <v>7</v>
      </c>
      <c r="D782" s="272">
        <v>13</v>
      </c>
      <c r="E782" s="272">
        <v>5000</v>
      </c>
      <c r="F782" s="272">
        <v>5300</v>
      </c>
      <c r="G782" s="272"/>
      <c r="H782" s="273" t="s">
        <v>46</v>
      </c>
      <c r="I782" s="273"/>
      <c r="J782" s="274" t="s">
        <v>562</v>
      </c>
      <c r="K782" s="275">
        <f>+MEX!N820</f>
        <v>0</v>
      </c>
      <c r="L782" s="275">
        <f>+MEX!O820</f>
        <v>0</v>
      </c>
      <c r="M782" s="275">
        <f>+MEX!P820</f>
        <v>0</v>
      </c>
      <c r="N782" s="329"/>
      <c r="O782" s="330"/>
      <c r="P782" s="330"/>
      <c r="Q782" s="275">
        <f>+MEX!AD820</f>
        <v>0</v>
      </c>
      <c r="R782" s="275">
        <f>+MEX!AG820</f>
        <v>0</v>
      </c>
      <c r="S782" s="275">
        <f>+MEX!AJ820</f>
        <v>0</v>
      </c>
      <c r="T782" s="275">
        <f>+MEX!AM820</f>
        <v>0</v>
      </c>
      <c r="U782" s="275">
        <f>+MEX!AP820</f>
        <v>0</v>
      </c>
      <c r="V782" s="275">
        <f>+MEX!AS820</f>
        <v>0</v>
      </c>
      <c r="W782" s="275"/>
      <c r="X782" s="275"/>
      <c r="Y782" s="275"/>
      <c r="Z782" s="275"/>
      <c r="AA782" s="275"/>
      <c r="AB782" s="275"/>
      <c r="AC782" s="275"/>
      <c r="AD782" s="275"/>
    </row>
    <row r="783" spans="2:30" ht="24.75" hidden="1">
      <c r="B783" s="247" t="e">
        <f>+CONCATENATE(#REF!,C783,D783,E783,F783,G783,H783,I783)</f>
        <v>#REF!</v>
      </c>
      <c r="C783" s="278">
        <v>7</v>
      </c>
      <c r="D783" s="278">
        <v>13</v>
      </c>
      <c r="E783" s="278">
        <v>5000</v>
      </c>
      <c r="F783" s="278">
        <v>5300</v>
      </c>
      <c r="G783" s="278">
        <v>531</v>
      </c>
      <c r="H783" s="279"/>
      <c r="I783" s="279"/>
      <c r="J783" s="280" t="s">
        <v>348</v>
      </c>
      <c r="K783" s="281">
        <f>+MEX!N821</f>
        <v>0</v>
      </c>
      <c r="L783" s="281">
        <f>+MEX!O821</f>
        <v>0</v>
      </c>
      <c r="M783" s="281">
        <f>+MEX!P821</f>
        <v>0</v>
      </c>
      <c r="N783" s="331"/>
      <c r="O783" s="332"/>
      <c r="P783" s="332"/>
      <c r="Q783" s="281">
        <f>+MEX!AD821</f>
        <v>0</v>
      </c>
      <c r="R783" s="281">
        <f>+MEX!AG821</f>
        <v>0</v>
      </c>
      <c r="S783" s="281">
        <f>+MEX!AJ821</f>
        <v>0</v>
      </c>
      <c r="T783" s="281">
        <f>+MEX!AM821</f>
        <v>0</v>
      </c>
      <c r="U783" s="281">
        <f>+MEX!AP821</f>
        <v>0</v>
      </c>
      <c r="V783" s="281">
        <f>+MEX!AS821</f>
        <v>0</v>
      </c>
      <c r="W783" s="281"/>
      <c r="X783" s="281"/>
      <c r="Y783" s="281"/>
      <c r="Z783" s="281"/>
      <c r="AA783" s="281"/>
      <c r="AB783" s="281"/>
      <c r="AC783" s="281"/>
      <c r="AD783" s="281"/>
    </row>
    <row r="784" spans="2:30" ht="24.75" hidden="1">
      <c r="B784" s="247" t="e">
        <f>+CONCATENATE(#REF!,C784,D784,E784,F784,G784,H784,I784)</f>
        <v>#REF!</v>
      </c>
      <c r="C784" s="284">
        <v>7</v>
      </c>
      <c r="D784" s="284">
        <v>13</v>
      </c>
      <c r="E784" s="284">
        <v>5000</v>
      </c>
      <c r="F784" s="284">
        <v>5300</v>
      </c>
      <c r="G784" s="284">
        <v>531</v>
      </c>
      <c r="H784" s="285">
        <v>1</v>
      </c>
      <c r="I784" s="285"/>
      <c r="J784" s="286" t="s">
        <v>613</v>
      </c>
      <c r="K784" s="287">
        <f>+MEX!N822</f>
        <v>0</v>
      </c>
      <c r="L784" s="287">
        <f>+MEX!O822</f>
        <v>0</v>
      </c>
      <c r="M784" s="287">
        <f>+MEX!P822</f>
        <v>0</v>
      </c>
      <c r="N784" s="326" t="str">
        <f>+MEX!Q822</f>
        <v>Pieza</v>
      </c>
      <c r="O784" s="289">
        <f>+MEX!R822</f>
        <v>0</v>
      </c>
      <c r="P784" s="289">
        <f>+MEX!S822</f>
        <v>0</v>
      </c>
      <c r="Q784" s="287">
        <f>+MEX!AD822</f>
        <v>0</v>
      </c>
      <c r="R784" s="287">
        <f>+MEX!AG822</f>
        <v>0</v>
      </c>
      <c r="S784" s="287">
        <f>+MEX!AJ822</f>
        <v>0</v>
      </c>
      <c r="T784" s="287">
        <f>+MEX!AM822</f>
        <v>0</v>
      </c>
      <c r="U784" s="287">
        <f>+MEX!AP822</f>
        <v>0</v>
      </c>
      <c r="V784" s="287">
        <f>+MEX!AS822</f>
        <v>0</v>
      </c>
      <c r="W784" s="287">
        <f>+MEX!AT822</f>
        <v>0</v>
      </c>
      <c r="X784" s="287">
        <f>+MEX!AU822</f>
        <v>0</v>
      </c>
      <c r="Y784" s="287">
        <f>+MEX!AV822</f>
        <v>0</v>
      </c>
      <c r="Z784" s="287">
        <f>+MEX!AW822</f>
        <v>0</v>
      </c>
      <c r="AA784" s="287">
        <f>+MEX!AX822</f>
        <v>0</v>
      </c>
      <c r="AB784" s="287">
        <f>+MEX!AY822</f>
        <v>0</v>
      </c>
      <c r="AC784" s="287">
        <f>+MEX!AZ822</f>
        <v>0</v>
      </c>
      <c r="AD784" s="287">
        <f>+MEX!BA822</f>
        <v>0</v>
      </c>
    </row>
    <row r="785" spans="2:30" ht="24.75" hidden="1">
      <c r="B785" s="247" t="e">
        <f>+CONCATENATE(#REF!,C785,D785,E785,F785,G785,H785,I785)</f>
        <v>#REF!</v>
      </c>
      <c r="C785" s="284">
        <v>7</v>
      </c>
      <c r="D785" s="284">
        <v>13</v>
      </c>
      <c r="E785" s="284">
        <v>5000</v>
      </c>
      <c r="F785" s="284">
        <v>5300</v>
      </c>
      <c r="G785" s="284">
        <v>531</v>
      </c>
      <c r="H785" s="285">
        <v>2</v>
      </c>
      <c r="I785" s="285"/>
      <c r="J785" s="286" t="s">
        <v>614</v>
      </c>
      <c r="K785" s="287">
        <f>+MEX!N823</f>
        <v>0</v>
      </c>
      <c r="L785" s="287">
        <f>+MEX!O823</f>
        <v>0</v>
      </c>
      <c r="M785" s="287">
        <f>+MEX!P823</f>
        <v>0</v>
      </c>
      <c r="N785" s="326" t="str">
        <f>+MEX!Q823</f>
        <v>Pieza</v>
      </c>
      <c r="O785" s="289">
        <f>+MEX!R823</f>
        <v>0</v>
      </c>
      <c r="P785" s="289">
        <f>+MEX!S823</f>
        <v>0</v>
      </c>
      <c r="Q785" s="287">
        <f>+MEX!AD823</f>
        <v>0</v>
      </c>
      <c r="R785" s="287">
        <f>+MEX!AG823</f>
        <v>0</v>
      </c>
      <c r="S785" s="287">
        <f>+MEX!AJ823</f>
        <v>0</v>
      </c>
      <c r="T785" s="287">
        <f>+MEX!AM823</f>
        <v>0</v>
      </c>
      <c r="U785" s="287">
        <f>+MEX!AP823</f>
        <v>0</v>
      </c>
      <c r="V785" s="287">
        <f>+MEX!AS823</f>
        <v>0</v>
      </c>
      <c r="W785" s="287">
        <f>+MEX!AT823</f>
        <v>0</v>
      </c>
      <c r="X785" s="287">
        <f>+MEX!AU823</f>
        <v>0</v>
      </c>
      <c r="Y785" s="287">
        <f>+MEX!AV823</f>
        <v>0</v>
      </c>
      <c r="Z785" s="287">
        <f>+MEX!AW823</f>
        <v>0</v>
      </c>
      <c r="AA785" s="287">
        <f>+MEX!AX823</f>
        <v>0</v>
      </c>
      <c r="AB785" s="287">
        <f>+MEX!AY823</f>
        <v>0</v>
      </c>
      <c r="AC785" s="287">
        <f>+MEX!AZ823</f>
        <v>0</v>
      </c>
      <c r="AD785" s="287">
        <f>+MEX!BA823</f>
        <v>0</v>
      </c>
    </row>
    <row r="786" spans="2:30" ht="24.75" hidden="1">
      <c r="B786" s="247" t="e">
        <f>+CONCATENATE(#REF!,C786,D786,E786,F786,G786,H786,I786)</f>
        <v>#REF!</v>
      </c>
      <c r="C786" s="284">
        <v>7</v>
      </c>
      <c r="D786" s="284">
        <v>13</v>
      </c>
      <c r="E786" s="284">
        <v>5000</v>
      </c>
      <c r="F786" s="284">
        <v>5300</v>
      </c>
      <c r="G786" s="284">
        <v>531</v>
      </c>
      <c r="H786" s="285">
        <v>3</v>
      </c>
      <c r="I786" s="285"/>
      <c r="J786" s="286" t="s">
        <v>615</v>
      </c>
      <c r="K786" s="287">
        <f>+MEX!N824</f>
        <v>0</v>
      </c>
      <c r="L786" s="287">
        <f>+MEX!O824</f>
        <v>0</v>
      </c>
      <c r="M786" s="287">
        <f>+MEX!P824</f>
        <v>0</v>
      </c>
      <c r="N786" s="326" t="str">
        <f>+MEX!Q824</f>
        <v>Pieza</v>
      </c>
      <c r="O786" s="289">
        <f>+MEX!R824</f>
        <v>0</v>
      </c>
      <c r="P786" s="289">
        <f>+MEX!S824</f>
        <v>0</v>
      </c>
      <c r="Q786" s="287">
        <f>+MEX!AD824</f>
        <v>0</v>
      </c>
      <c r="R786" s="287">
        <f>+MEX!AG824</f>
        <v>0</v>
      </c>
      <c r="S786" s="287">
        <f>+MEX!AJ824</f>
        <v>0</v>
      </c>
      <c r="T786" s="287">
        <f>+MEX!AM824</f>
        <v>0</v>
      </c>
      <c r="U786" s="287">
        <f>+MEX!AP824</f>
        <v>0</v>
      </c>
      <c r="V786" s="287">
        <f>+MEX!AS824</f>
        <v>0</v>
      </c>
      <c r="W786" s="287">
        <f>+MEX!AT824</f>
        <v>0</v>
      </c>
      <c r="X786" s="287">
        <f>+MEX!AU824</f>
        <v>0</v>
      </c>
      <c r="Y786" s="287">
        <f>+MEX!AV824</f>
        <v>0</v>
      </c>
      <c r="Z786" s="287">
        <f>+MEX!AW824</f>
        <v>0</v>
      </c>
      <c r="AA786" s="287">
        <f>+MEX!AX824</f>
        <v>0</v>
      </c>
      <c r="AB786" s="287">
        <f>+MEX!AY824</f>
        <v>0</v>
      </c>
      <c r="AC786" s="287">
        <f>+MEX!AZ824</f>
        <v>0</v>
      </c>
      <c r="AD786" s="287">
        <f>+MEX!BA824</f>
        <v>0</v>
      </c>
    </row>
    <row r="787" spans="2:30" ht="24.75" hidden="1">
      <c r="B787" s="247" t="e">
        <f>+CONCATENATE(#REF!,C787,D787,E787,F787,G787,H787,I787)</f>
        <v>#REF!</v>
      </c>
      <c r="C787" s="284">
        <v>7</v>
      </c>
      <c r="D787" s="284">
        <v>13</v>
      </c>
      <c r="E787" s="284">
        <v>5000</v>
      </c>
      <c r="F787" s="284">
        <v>5300</v>
      </c>
      <c r="G787" s="284">
        <v>531</v>
      </c>
      <c r="H787" s="285">
        <v>4</v>
      </c>
      <c r="I787" s="285"/>
      <c r="J787" s="286" t="s">
        <v>616</v>
      </c>
      <c r="K787" s="287">
        <f>+MEX!N825</f>
        <v>0</v>
      </c>
      <c r="L787" s="287">
        <f>+MEX!O825</f>
        <v>0</v>
      </c>
      <c r="M787" s="287">
        <f>+MEX!P825</f>
        <v>0</v>
      </c>
      <c r="N787" s="326" t="str">
        <f>+MEX!Q825</f>
        <v>Pieza</v>
      </c>
      <c r="O787" s="289">
        <f>+MEX!R825</f>
        <v>0</v>
      </c>
      <c r="P787" s="289">
        <f>+MEX!S825</f>
        <v>0</v>
      </c>
      <c r="Q787" s="287">
        <f>+MEX!AD825</f>
        <v>0</v>
      </c>
      <c r="R787" s="287">
        <f>+MEX!AG825</f>
        <v>0</v>
      </c>
      <c r="S787" s="287">
        <f>+MEX!AJ825</f>
        <v>0</v>
      </c>
      <c r="T787" s="287">
        <f>+MEX!AM825</f>
        <v>0</v>
      </c>
      <c r="U787" s="287">
        <f>+MEX!AP825</f>
        <v>0</v>
      </c>
      <c r="V787" s="287">
        <f>+MEX!AS825</f>
        <v>0</v>
      </c>
      <c r="W787" s="287">
        <f>+MEX!AT825</f>
        <v>0</v>
      </c>
      <c r="X787" s="287">
        <f>+MEX!AU825</f>
        <v>0</v>
      </c>
      <c r="Y787" s="287">
        <f>+MEX!AV825</f>
        <v>0</v>
      </c>
      <c r="Z787" s="287">
        <f>+MEX!AW825</f>
        <v>0</v>
      </c>
      <c r="AA787" s="287">
        <f>+MEX!AX825</f>
        <v>0</v>
      </c>
      <c r="AB787" s="287">
        <f>+MEX!AY825</f>
        <v>0</v>
      </c>
      <c r="AC787" s="287">
        <f>+MEX!AZ825</f>
        <v>0</v>
      </c>
      <c r="AD787" s="287">
        <f>+MEX!BA825</f>
        <v>0</v>
      </c>
    </row>
    <row r="788" spans="2:30" ht="24.75" hidden="1">
      <c r="B788" s="247" t="e">
        <f>+CONCATENATE(#REF!,C788,D788,E788,F788,G788,H788,I788)</f>
        <v>#REF!</v>
      </c>
      <c r="C788" s="284">
        <v>7</v>
      </c>
      <c r="D788" s="284">
        <v>13</v>
      </c>
      <c r="E788" s="284">
        <v>5000</v>
      </c>
      <c r="F788" s="284">
        <v>5300</v>
      </c>
      <c r="G788" s="284">
        <v>531</v>
      </c>
      <c r="H788" s="285">
        <v>5</v>
      </c>
      <c r="I788" s="285"/>
      <c r="J788" s="286" t="s">
        <v>617</v>
      </c>
      <c r="K788" s="287">
        <f>+MEX!N826</f>
        <v>0</v>
      </c>
      <c r="L788" s="287">
        <f>+MEX!O826</f>
        <v>0</v>
      </c>
      <c r="M788" s="287">
        <f>+MEX!P826</f>
        <v>0</v>
      </c>
      <c r="N788" s="326" t="str">
        <f>+MEX!Q826</f>
        <v>Pieza</v>
      </c>
      <c r="O788" s="289">
        <f>+MEX!R826</f>
        <v>0</v>
      </c>
      <c r="P788" s="289">
        <f>+MEX!S826</f>
        <v>0</v>
      </c>
      <c r="Q788" s="287">
        <f>+MEX!AD826</f>
        <v>0</v>
      </c>
      <c r="R788" s="287">
        <f>+MEX!AG826</f>
        <v>0</v>
      </c>
      <c r="S788" s="287">
        <f>+MEX!AJ826</f>
        <v>0</v>
      </c>
      <c r="T788" s="287">
        <f>+MEX!AM826</f>
        <v>0</v>
      </c>
      <c r="U788" s="287">
        <f>+MEX!AP826</f>
        <v>0</v>
      </c>
      <c r="V788" s="287">
        <f>+MEX!AS826</f>
        <v>0</v>
      </c>
      <c r="W788" s="287">
        <f>+MEX!AT826</f>
        <v>0</v>
      </c>
      <c r="X788" s="287">
        <f>+MEX!AU826</f>
        <v>0</v>
      </c>
      <c r="Y788" s="287">
        <f>+MEX!AV826</f>
        <v>0</v>
      </c>
      <c r="Z788" s="287">
        <f>+MEX!AW826</f>
        <v>0</v>
      </c>
      <c r="AA788" s="287">
        <f>+MEX!AX826</f>
        <v>0</v>
      </c>
      <c r="AB788" s="287">
        <f>+MEX!AY826</f>
        <v>0</v>
      </c>
      <c r="AC788" s="287">
        <f>+MEX!AZ826</f>
        <v>0</v>
      </c>
      <c r="AD788" s="287">
        <f>+MEX!BA826</f>
        <v>0</v>
      </c>
    </row>
    <row r="789" spans="2:30" ht="24.75" hidden="1">
      <c r="B789" s="247" t="e">
        <f>+CONCATENATE(#REF!,C789,D789,E789,F789,G789,H789,I789)</f>
        <v>#REF!</v>
      </c>
      <c r="C789" s="284">
        <v>7</v>
      </c>
      <c r="D789" s="284">
        <v>13</v>
      </c>
      <c r="E789" s="284">
        <v>5000</v>
      </c>
      <c r="F789" s="284">
        <v>5300</v>
      </c>
      <c r="G789" s="284">
        <v>531</v>
      </c>
      <c r="H789" s="285">
        <v>6</v>
      </c>
      <c r="I789" s="285"/>
      <c r="J789" s="286" t="s">
        <v>618</v>
      </c>
      <c r="K789" s="287">
        <f>+MEX!N827</f>
        <v>0</v>
      </c>
      <c r="L789" s="287">
        <f>+MEX!O827</f>
        <v>0</v>
      </c>
      <c r="M789" s="287">
        <f>+MEX!P827</f>
        <v>0</v>
      </c>
      <c r="N789" s="326" t="str">
        <f>+MEX!Q827</f>
        <v>Pieza</v>
      </c>
      <c r="O789" s="289">
        <f>+MEX!R827</f>
        <v>0</v>
      </c>
      <c r="P789" s="289">
        <f>+MEX!S827</f>
        <v>0</v>
      </c>
      <c r="Q789" s="287">
        <f>+MEX!AD827</f>
        <v>0</v>
      </c>
      <c r="R789" s="287">
        <f>+MEX!AG827</f>
        <v>0</v>
      </c>
      <c r="S789" s="287">
        <f>+MEX!AJ827</f>
        <v>0</v>
      </c>
      <c r="T789" s="287">
        <f>+MEX!AM827</f>
        <v>0</v>
      </c>
      <c r="U789" s="287">
        <f>+MEX!AP827</f>
        <v>0</v>
      </c>
      <c r="V789" s="287">
        <f>+MEX!AS827</f>
        <v>0</v>
      </c>
      <c r="W789" s="287">
        <f>+MEX!AT827</f>
        <v>0</v>
      </c>
      <c r="X789" s="287">
        <f>+MEX!AU827</f>
        <v>0</v>
      </c>
      <c r="Y789" s="287">
        <f>+MEX!AV827</f>
        <v>0</v>
      </c>
      <c r="Z789" s="287">
        <f>+MEX!AW827</f>
        <v>0</v>
      </c>
      <c r="AA789" s="287">
        <f>+MEX!AX827</f>
        <v>0</v>
      </c>
      <c r="AB789" s="287">
        <f>+MEX!AY827</f>
        <v>0</v>
      </c>
      <c r="AC789" s="287">
        <f>+MEX!AZ827</f>
        <v>0</v>
      </c>
      <c r="AD789" s="287">
        <f>+MEX!BA827</f>
        <v>0</v>
      </c>
    </row>
    <row r="790" spans="2:30" ht="24.75" hidden="1">
      <c r="B790" s="247" t="e">
        <f>+CONCATENATE(#REF!,C790,D790,E790,F790,G790,H790,I790)</f>
        <v>#REF!</v>
      </c>
      <c r="C790" s="284">
        <v>7</v>
      </c>
      <c r="D790" s="284">
        <v>13</v>
      </c>
      <c r="E790" s="284">
        <v>5000</v>
      </c>
      <c r="F790" s="284">
        <v>5300</v>
      </c>
      <c r="G790" s="284">
        <v>531</v>
      </c>
      <c r="H790" s="285">
        <v>7</v>
      </c>
      <c r="I790" s="285"/>
      <c r="J790" s="286" t="s">
        <v>619</v>
      </c>
      <c r="K790" s="287">
        <f>+MEX!N828</f>
        <v>0</v>
      </c>
      <c r="L790" s="287">
        <f>+MEX!O828</f>
        <v>0</v>
      </c>
      <c r="M790" s="287">
        <f>+MEX!P828</f>
        <v>0</v>
      </c>
      <c r="N790" s="326" t="str">
        <f>+MEX!Q828</f>
        <v>Pieza</v>
      </c>
      <c r="O790" s="289">
        <f>+MEX!R828</f>
        <v>0</v>
      </c>
      <c r="P790" s="289">
        <f>+MEX!S828</f>
        <v>0</v>
      </c>
      <c r="Q790" s="287">
        <f>+MEX!AD828</f>
        <v>0</v>
      </c>
      <c r="R790" s="287">
        <f>+MEX!AG828</f>
        <v>0</v>
      </c>
      <c r="S790" s="287">
        <f>+MEX!AJ828</f>
        <v>0</v>
      </c>
      <c r="T790" s="287">
        <f>+MEX!AM828</f>
        <v>0</v>
      </c>
      <c r="U790" s="287">
        <f>+MEX!AP828</f>
        <v>0</v>
      </c>
      <c r="V790" s="287">
        <f>+MEX!AS828</f>
        <v>0</v>
      </c>
      <c r="W790" s="287">
        <f>+MEX!AT828</f>
        <v>0</v>
      </c>
      <c r="X790" s="287">
        <f>+MEX!AU828</f>
        <v>0</v>
      </c>
      <c r="Y790" s="287">
        <f>+MEX!AV828</f>
        <v>0</v>
      </c>
      <c r="Z790" s="287">
        <f>+MEX!AW828</f>
        <v>0</v>
      </c>
      <c r="AA790" s="287">
        <f>+MEX!AX828</f>
        <v>0</v>
      </c>
      <c r="AB790" s="287">
        <f>+MEX!AY828</f>
        <v>0</v>
      </c>
      <c r="AC790" s="287">
        <f>+MEX!AZ828</f>
        <v>0</v>
      </c>
      <c r="AD790" s="287">
        <f>+MEX!BA828</f>
        <v>0</v>
      </c>
    </row>
    <row r="791" spans="2:30" ht="24.75" hidden="1">
      <c r="B791" s="247" t="e">
        <f>+CONCATENATE(#REF!,C791,D791,E791,F791,G791,H791,I791)</f>
        <v>#REF!</v>
      </c>
      <c r="C791" s="284">
        <v>7</v>
      </c>
      <c r="D791" s="284">
        <v>13</v>
      </c>
      <c r="E791" s="284">
        <v>5000</v>
      </c>
      <c r="F791" s="284">
        <v>5300</v>
      </c>
      <c r="G791" s="284">
        <v>531</v>
      </c>
      <c r="H791" s="285">
        <v>8</v>
      </c>
      <c r="I791" s="285"/>
      <c r="J791" s="286" t="s">
        <v>620</v>
      </c>
      <c r="K791" s="287">
        <f>+MEX!N829</f>
        <v>0</v>
      </c>
      <c r="L791" s="287">
        <f>+MEX!O829</f>
        <v>0</v>
      </c>
      <c r="M791" s="287">
        <f>+MEX!P829</f>
        <v>0</v>
      </c>
      <c r="N791" s="326" t="str">
        <f>+MEX!Q829</f>
        <v>Pieza</v>
      </c>
      <c r="O791" s="289">
        <f>+MEX!R829</f>
        <v>0</v>
      </c>
      <c r="P791" s="289">
        <f>+MEX!S829</f>
        <v>0</v>
      </c>
      <c r="Q791" s="287">
        <f>+MEX!AD829</f>
        <v>0</v>
      </c>
      <c r="R791" s="287">
        <f>+MEX!AG829</f>
        <v>0</v>
      </c>
      <c r="S791" s="287">
        <f>+MEX!AJ829</f>
        <v>0</v>
      </c>
      <c r="T791" s="287">
        <f>+MEX!AM829</f>
        <v>0</v>
      </c>
      <c r="U791" s="287">
        <f>+MEX!AP829</f>
        <v>0</v>
      </c>
      <c r="V791" s="287">
        <f>+MEX!AS829</f>
        <v>0</v>
      </c>
      <c r="W791" s="287">
        <f>+MEX!AT829</f>
        <v>0</v>
      </c>
      <c r="X791" s="287">
        <f>+MEX!AU829</f>
        <v>0</v>
      </c>
      <c r="Y791" s="287">
        <f>+MEX!AV829</f>
        <v>0</v>
      </c>
      <c r="Z791" s="287">
        <f>+MEX!AW829</f>
        <v>0</v>
      </c>
      <c r="AA791" s="287">
        <f>+MEX!AX829</f>
        <v>0</v>
      </c>
      <c r="AB791" s="287">
        <f>+MEX!AY829</f>
        <v>0</v>
      </c>
      <c r="AC791" s="287">
        <f>+MEX!AZ829</f>
        <v>0</v>
      </c>
      <c r="AD791" s="287">
        <f>+MEX!BA829</f>
        <v>0</v>
      </c>
    </row>
    <row r="792" spans="2:30" ht="24.75" hidden="1">
      <c r="B792" s="247" t="e">
        <f>+CONCATENATE(#REF!,C792,D792,E792,F792,G792,H792,I792)</f>
        <v>#REF!</v>
      </c>
      <c r="C792" s="284">
        <v>7</v>
      </c>
      <c r="D792" s="284">
        <v>13</v>
      </c>
      <c r="E792" s="284">
        <v>5000</v>
      </c>
      <c r="F792" s="284">
        <v>5300</v>
      </c>
      <c r="G792" s="284">
        <v>531</v>
      </c>
      <c r="H792" s="285">
        <v>9</v>
      </c>
      <c r="I792" s="285"/>
      <c r="J792" s="286" t="s">
        <v>621</v>
      </c>
      <c r="K792" s="287">
        <f>+MEX!N830</f>
        <v>0</v>
      </c>
      <c r="L792" s="287">
        <f>+MEX!O830</f>
        <v>0</v>
      </c>
      <c r="M792" s="287">
        <f>+MEX!P830</f>
        <v>0</v>
      </c>
      <c r="N792" s="326" t="str">
        <f>+MEX!Q830</f>
        <v>Pieza</v>
      </c>
      <c r="O792" s="289">
        <f>+MEX!R830</f>
        <v>0</v>
      </c>
      <c r="P792" s="289">
        <f>+MEX!S830</f>
        <v>0</v>
      </c>
      <c r="Q792" s="287">
        <f>+MEX!AD830</f>
        <v>0</v>
      </c>
      <c r="R792" s="287">
        <f>+MEX!AG830</f>
        <v>0</v>
      </c>
      <c r="S792" s="287">
        <f>+MEX!AJ830</f>
        <v>0</v>
      </c>
      <c r="T792" s="287">
        <f>+MEX!AM830</f>
        <v>0</v>
      </c>
      <c r="U792" s="287">
        <f>+MEX!AP830</f>
        <v>0</v>
      </c>
      <c r="V792" s="287">
        <f>+MEX!AS830</f>
        <v>0</v>
      </c>
      <c r="W792" s="287">
        <f>+MEX!AT830</f>
        <v>0</v>
      </c>
      <c r="X792" s="287">
        <f>+MEX!AU830</f>
        <v>0</v>
      </c>
      <c r="Y792" s="287">
        <f>+MEX!AV830</f>
        <v>0</v>
      </c>
      <c r="Z792" s="287">
        <f>+MEX!AW830</f>
        <v>0</v>
      </c>
      <c r="AA792" s="287">
        <f>+MEX!AX830</f>
        <v>0</v>
      </c>
      <c r="AB792" s="287">
        <f>+MEX!AY830</f>
        <v>0</v>
      </c>
      <c r="AC792" s="287">
        <f>+MEX!AZ830</f>
        <v>0</v>
      </c>
      <c r="AD792" s="287">
        <f>+MEX!BA830</f>
        <v>0</v>
      </c>
    </row>
    <row r="793" spans="2:30" ht="24.75" hidden="1">
      <c r="B793" s="247" t="e">
        <f>+CONCATENATE(#REF!,C793,D793,E793,F793,G793,H793,I793)</f>
        <v>#REF!</v>
      </c>
      <c r="C793" s="284">
        <v>7</v>
      </c>
      <c r="D793" s="284">
        <v>13</v>
      </c>
      <c r="E793" s="284">
        <v>5000</v>
      </c>
      <c r="F793" s="284">
        <v>5300</v>
      </c>
      <c r="G793" s="284">
        <v>531</v>
      </c>
      <c r="H793" s="285">
        <v>10</v>
      </c>
      <c r="I793" s="285"/>
      <c r="J793" s="286" t="s">
        <v>622</v>
      </c>
      <c r="K793" s="287">
        <f>+MEX!N831</f>
        <v>0</v>
      </c>
      <c r="L793" s="287">
        <f>+MEX!O831</f>
        <v>0</v>
      </c>
      <c r="M793" s="287">
        <f>+MEX!P831</f>
        <v>0</v>
      </c>
      <c r="N793" s="326" t="str">
        <f>+MEX!Q831</f>
        <v>Pieza</v>
      </c>
      <c r="O793" s="289">
        <f>+MEX!R831</f>
        <v>0</v>
      </c>
      <c r="P793" s="289">
        <f>+MEX!S831</f>
        <v>0</v>
      </c>
      <c r="Q793" s="287">
        <f>+MEX!AD831</f>
        <v>0</v>
      </c>
      <c r="R793" s="287">
        <f>+MEX!AG831</f>
        <v>0</v>
      </c>
      <c r="S793" s="287">
        <f>+MEX!AJ831</f>
        <v>0</v>
      </c>
      <c r="T793" s="287">
        <f>+MEX!AM831</f>
        <v>0</v>
      </c>
      <c r="U793" s="287">
        <f>+MEX!AP831</f>
        <v>0</v>
      </c>
      <c r="V793" s="287">
        <f>+MEX!AS831</f>
        <v>0</v>
      </c>
      <c r="W793" s="287">
        <f>+MEX!AT831</f>
        <v>0</v>
      </c>
      <c r="X793" s="287">
        <f>+MEX!AU831</f>
        <v>0</v>
      </c>
      <c r="Y793" s="287">
        <f>+MEX!AV831</f>
        <v>0</v>
      </c>
      <c r="Z793" s="287">
        <f>+MEX!AW831</f>
        <v>0</v>
      </c>
      <c r="AA793" s="287">
        <f>+MEX!AX831</f>
        <v>0</v>
      </c>
      <c r="AB793" s="287">
        <f>+MEX!AY831</f>
        <v>0</v>
      </c>
      <c r="AC793" s="287">
        <f>+MEX!AZ831</f>
        <v>0</v>
      </c>
      <c r="AD793" s="287">
        <f>+MEX!BA831</f>
        <v>0</v>
      </c>
    </row>
    <row r="794" spans="2:30" ht="24.75" hidden="1">
      <c r="B794" s="247" t="e">
        <f>+CONCATENATE(#REF!,C794,D794,E794,F794,G794,H794,I794)</f>
        <v>#REF!</v>
      </c>
      <c r="C794" s="284">
        <v>7</v>
      </c>
      <c r="D794" s="284">
        <v>13</v>
      </c>
      <c r="E794" s="284">
        <v>5000</v>
      </c>
      <c r="F794" s="284">
        <v>5300</v>
      </c>
      <c r="G794" s="284">
        <v>531</v>
      </c>
      <c r="H794" s="285">
        <v>11</v>
      </c>
      <c r="I794" s="285"/>
      <c r="J794" s="286" t="s">
        <v>564</v>
      </c>
      <c r="K794" s="287">
        <f>+MEX!N832</f>
        <v>0</v>
      </c>
      <c r="L794" s="287">
        <f>+MEX!O832</f>
        <v>0</v>
      </c>
      <c r="M794" s="287">
        <f>+MEX!P832</f>
        <v>0</v>
      </c>
      <c r="N794" s="326" t="str">
        <f>+MEX!Q832</f>
        <v>Pieza</v>
      </c>
      <c r="O794" s="289">
        <f>+MEX!R832</f>
        <v>0</v>
      </c>
      <c r="P794" s="289">
        <f>+MEX!S832</f>
        <v>0</v>
      </c>
      <c r="Q794" s="287">
        <f>+MEX!AD832</f>
        <v>0</v>
      </c>
      <c r="R794" s="287">
        <f>+MEX!AG832</f>
        <v>0</v>
      </c>
      <c r="S794" s="287">
        <f>+MEX!AJ832</f>
        <v>0</v>
      </c>
      <c r="T794" s="287">
        <f>+MEX!AM832</f>
        <v>0</v>
      </c>
      <c r="U794" s="287">
        <f>+MEX!AP832</f>
        <v>0</v>
      </c>
      <c r="V794" s="287">
        <f>+MEX!AS832</f>
        <v>0</v>
      </c>
      <c r="W794" s="287">
        <f>+MEX!AT832</f>
        <v>0</v>
      </c>
      <c r="X794" s="287">
        <f>+MEX!AU832</f>
        <v>0</v>
      </c>
      <c r="Y794" s="287">
        <f>+MEX!AV832</f>
        <v>0</v>
      </c>
      <c r="Z794" s="287">
        <f>+MEX!AW832</f>
        <v>0</v>
      </c>
      <c r="AA794" s="287">
        <f>+MEX!AX832</f>
        <v>0</v>
      </c>
      <c r="AB794" s="287">
        <f>+MEX!AY832</f>
        <v>0</v>
      </c>
      <c r="AC794" s="287">
        <f>+MEX!AZ832</f>
        <v>0</v>
      </c>
      <c r="AD794" s="287">
        <f>+MEX!BA832</f>
        <v>0</v>
      </c>
    </row>
    <row r="795" spans="2:30" ht="24.75" hidden="1">
      <c r="B795" s="247" t="e">
        <f>+CONCATENATE(#REF!,C795,D795,E795,F795,G795,H795,I795)</f>
        <v>#REF!</v>
      </c>
      <c r="C795" s="284">
        <v>7</v>
      </c>
      <c r="D795" s="284">
        <v>13</v>
      </c>
      <c r="E795" s="284">
        <v>5000</v>
      </c>
      <c r="F795" s="284">
        <v>5300</v>
      </c>
      <c r="G795" s="284">
        <v>531</v>
      </c>
      <c r="H795" s="285">
        <v>12</v>
      </c>
      <c r="I795" s="285"/>
      <c r="J795" s="286" t="s">
        <v>623</v>
      </c>
      <c r="K795" s="287">
        <f>+MEX!N833</f>
        <v>0</v>
      </c>
      <c r="L795" s="287">
        <f>+MEX!O833</f>
        <v>0</v>
      </c>
      <c r="M795" s="287">
        <f>+MEX!P833</f>
        <v>0</v>
      </c>
      <c r="N795" s="326" t="str">
        <f>+MEX!Q833</f>
        <v>Pieza</v>
      </c>
      <c r="O795" s="289">
        <f>+MEX!R833</f>
        <v>0</v>
      </c>
      <c r="P795" s="289">
        <f>+MEX!S833</f>
        <v>0</v>
      </c>
      <c r="Q795" s="287">
        <f>+MEX!AD833</f>
        <v>0</v>
      </c>
      <c r="R795" s="287">
        <f>+MEX!AG833</f>
        <v>0</v>
      </c>
      <c r="S795" s="287">
        <f>+MEX!AJ833</f>
        <v>0</v>
      </c>
      <c r="T795" s="287">
        <f>+MEX!AM833</f>
        <v>0</v>
      </c>
      <c r="U795" s="287">
        <f>+MEX!AP833</f>
        <v>0</v>
      </c>
      <c r="V795" s="287">
        <f>+MEX!AS833</f>
        <v>0</v>
      </c>
      <c r="W795" s="287">
        <f>+MEX!AT833</f>
        <v>0</v>
      </c>
      <c r="X795" s="287">
        <f>+MEX!AU833</f>
        <v>0</v>
      </c>
      <c r="Y795" s="287">
        <f>+MEX!AV833</f>
        <v>0</v>
      </c>
      <c r="Z795" s="287">
        <f>+MEX!AW833</f>
        <v>0</v>
      </c>
      <c r="AA795" s="287">
        <f>+MEX!AX833</f>
        <v>0</v>
      </c>
      <c r="AB795" s="287">
        <f>+MEX!AY833</f>
        <v>0</v>
      </c>
      <c r="AC795" s="287">
        <f>+MEX!AZ833</f>
        <v>0</v>
      </c>
      <c r="AD795" s="287">
        <f>+MEX!BA833</f>
        <v>0</v>
      </c>
    </row>
    <row r="796" spans="2:30" ht="24.75" hidden="1">
      <c r="B796" s="247" t="e">
        <f>+CONCATENATE(#REF!,C796,D796,E796,F796,G796,H796,I796)</f>
        <v>#REF!</v>
      </c>
      <c r="C796" s="284">
        <v>7</v>
      </c>
      <c r="D796" s="284">
        <v>13</v>
      </c>
      <c r="E796" s="284">
        <v>5000</v>
      </c>
      <c r="F796" s="284">
        <v>5300</v>
      </c>
      <c r="G796" s="284">
        <v>531</v>
      </c>
      <c r="H796" s="285">
        <v>13</v>
      </c>
      <c r="I796" s="285"/>
      <c r="J796" s="286" t="s">
        <v>624</v>
      </c>
      <c r="K796" s="287">
        <f>+MEX!N834</f>
        <v>0</v>
      </c>
      <c r="L796" s="287">
        <f>+MEX!O834</f>
        <v>0</v>
      </c>
      <c r="M796" s="287">
        <f>+MEX!P834</f>
        <v>0</v>
      </c>
      <c r="N796" s="326" t="str">
        <f>+MEX!Q834</f>
        <v>Pieza</v>
      </c>
      <c r="O796" s="289">
        <f>+MEX!R834</f>
        <v>0</v>
      </c>
      <c r="P796" s="289">
        <f>+MEX!S834</f>
        <v>0</v>
      </c>
      <c r="Q796" s="287">
        <f>+MEX!AD834</f>
        <v>0</v>
      </c>
      <c r="R796" s="287">
        <f>+MEX!AG834</f>
        <v>0</v>
      </c>
      <c r="S796" s="287">
        <f>+MEX!AJ834</f>
        <v>0</v>
      </c>
      <c r="T796" s="287">
        <f>+MEX!AM834</f>
        <v>0</v>
      </c>
      <c r="U796" s="287">
        <f>+MEX!AP834</f>
        <v>0</v>
      </c>
      <c r="V796" s="287">
        <f>+MEX!AS834</f>
        <v>0</v>
      </c>
      <c r="W796" s="287">
        <f>+MEX!AT834</f>
        <v>0</v>
      </c>
      <c r="X796" s="287">
        <f>+MEX!AU834</f>
        <v>0</v>
      </c>
      <c r="Y796" s="287">
        <f>+MEX!AV834</f>
        <v>0</v>
      </c>
      <c r="Z796" s="287">
        <f>+MEX!AW834</f>
        <v>0</v>
      </c>
      <c r="AA796" s="287">
        <f>+MEX!AX834</f>
        <v>0</v>
      </c>
      <c r="AB796" s="287">
        <f>+MEX!AY834</f>
        <v>0</v>
      </c>
      <c r="AC796" s="287">
        <f>+MEX!AZ834</f>
        <v>0</v>
      </c>
      <c r="AD796" s="287">
        <f>+MEX!BA834</f>
        <v>0</v>
      </c>
    </row>
    <row r="797" spans="2:30" ht="24.75" hidden="1">
      <c r="B797" s="247" t="e">
        <f>+CONCATENATE(#REF!,C797,D797,E797,F797,G797,H797,I797)</f>
        <v>#REF!</v>
      </c>
      <c r="C797" s="284">
        <v>7</v>
      </c>
      <c r="D797" s="284">
        <v>13</v>
      </c>
      <c r="E797" s="284">
        <v>5000</v>
      </c>
      <c r="F797" s="284">
        <v>5300</v>
      </c>
      <c r="G797" s="284">
        <v>531</v>
      </c>
      <c r="H797" s="285">
        <v>14</v>
      </c>
      <c r="I797" s="285"/>
      <c r="J797" s="286" t="s">
        <v>450</v>
      </c>
      <c r="K797" s="287">
        <f>+MEX!N835</f>
        <v>0</v>
      </c>
      <c r="L797" s="287">
        <f>+MEX!O835</f>
        <v>0</v>
      </c>
      <c r="M797" s="287">
        <f>+MEX!P835</f>
        <v>0</v>
      </c>
      <c r="N797" s="326" t="str">
        <f>+MEX!Q835</f>
        <v>Pieza</v>
      </c>
      <c r="O797" s="289">
        <f>+MEX!R835</f>
        <v>0</v>
      </c>
      <c r="P797" s="289">
        <f>+MEX!S835</f>
        <v>0</v>
      </c>
      <c r="Q797" s="287">
        <f>+MEX!AD835</f>
        <v>0</v>
      </c>
      <c r="R797" s="287">
        <f>+MEX!AG835</f>
        <v>0</v>
      </c>
      <c r="S797" s="287">
        <f>+MEX!AJ835</f>
        <v>0</v>
      </c>
      <c r="T797" s="287">
        <f>+MEX!AM835</f>
        <v>0</v>
      </c>
      <c r="U797" s="287">
        <f>+MEX!AP835</f>
        <v>0</v>
      </c>
      <c r="V797" s="287">
        <f>+MEX!AS835</f>
        <v>0</v>
      </c>
      <c r="W797" s="287">
        <f>+MEX!AT835</f>
        <v>0</v>
      </c>
      <c r="X797" s="287">
        <f>+MEX!AU835</f>
        <v>0</v>
      </c>
      <c r="Y797" s="287">
        <f>+MEX!AV835</f>
        <v>0</v>
      </c>
      <c r="Z797" s="287">
        <f>+MEX!AW835</f>
        <v>0</v>
      </c>
      <c r="AA797" s="287">
        <f>+MEX!AX835</f>
        <v>0</v>
      </c>
      <c r="AB797" s="287">
        <f>+MEX!AY835</f>
        <v>0</v>
      </c>
      <c r="AC797" s="287">
        <f>+MEX!AZ835</f>
        <v>0</v>
      </c>
      <c r="AD797" s="287">
        <f>+MEX!BA835</f>
        <v>0</v>
      </c>
    </row>
    <row r="798" spans="2:30" ht="46.5" hidden="1">
      <c r="B798" s="247" t="e">
        <f>+CONCATENATE(#REF!,C798,D798,E798,F798,G798,H798,I798)</f>
        <v>#REF!</v>
      </c>
      <c r="C798" s="284">
        <v>7</v>
      </c>
      <c r="D798" s="284">
        <v>13</v>
      </c>
      <c r="E798" s="284">
        <v>5000</v>
      </c>
      <c r="F798" s="284">
        <v>5300</v>
      </c>
      <c r="G798" s="284">
        <v>531</v>
      </c>
      <c r="H798" s="285">
        <v>15</v>
      </c>
      <c r="I798" s="285"/>
      <c r="J798" s="286" t="s">
        <v>625</v>
      </c>
      <c r="K798" s="287">
        <f>+MEX!N836</f>
        <v>0</v>
      </c>
      <c r="L798" s="287">
        <f>+MEX!O836</f>
        <v>0</v>
      </c>
      <c r="M798" s="287">
        <f>+MEX!P836</f>
        <v>0</v>
      </c>
      <c r="N798" s="326" t="str">
        <f>+MEX!Q836</f>
        <v>Pieza</v>
      </c>
      <c r="O798" s="289">
        <f>+MEX!R836</f>
        <v>0</v>
      </c>
      <c r="P798" s="289">
        <f>+MEX!S836</f>
        <v>0</v>
      </c>
      <c r="Q798" s="287">
        <f>+MEX!AD836</f>
        <v>0</v>
      </c>
      <c r="R798" s="287">
        <f>+MEX!AG836</f>
        <v>0</v>
      </c>
      <c r="S798" s="287">
        <f>+MEX!AJ836</f>
        <v>0</v>
      </c>
      <c r="T798" s="287">
        <f>+MEX!AM836</f>
        <v>0</v>
      </c>
      <c r="U798" s="287">
        <f>+MEX!AP836</f>
        <v>0</v>
      </c>
      <c r="V798" s="287">
        <f>+MEX!AS836</f>
        <v>0</v>
      </c>
      <c r="W798" s="287">
        <f>+MEX!AT836</f>
        <v>0</v>
      </c>
      <c r="X798" s="287">
        <f>+MEX!AU836</f>
        <v>0</v>
      </c>
      <c r="Y798" s="287">
        <f>+MEX!AV836</f>
        <v>0</v>
      </c>
      <c r="Z798" s="287">
        <f>+MEX!AW836</f>
        <v>0</v>
      </c>
      <c r="AA798" s="287">
        <f>+MEX!AX836</f>
        <v>0</v>
      </c>
      <c r="AB798" s="287">
        <f>+MEX!AY836</f>
        <v>0</v>
      </c>
      <c r="AC798" s="287">
        <f>+MEX!AZ836</f>
        <v>0</v>
      </c>
      <c r="AD798" s="287">
        <f>+MEX!BA836</f>
        <v>0</v>
      </c>
    </row>
    <row r="799" spans="2:30" ht="24.75" hidden="1">
      <c r="B799" s="247" t="e">
        <f>+CONCATENATE(#REF!,C799,D799,E799,F799,G799,H799,I799)</f>
        <v>#REF!</v>
      </c>
      <c r="C799" s="284">
        <v>7</v>
      </c>
      <c r="D799" s="284">
        <v>13</v>
      </c>
      <c r="E799" s="284">
        <v>5000</v>
      </c>
      <c r="F799" s="284">
        <v>5300</v>
      </c>
      <c r="G799" s="284">
        <v>531</v>
      </c>
      <c r="H799" s="285">
        <v>16</v>
      </c>
      <c r="I799" s="285"/>
      <c r="J799" s="286" t="s">
        <v>626</v>
      </c>
      <c r="K799" s="287">
        <f>+MEX!N837</f>
        <v>0</v>
      </c>
      <c r="L799" s="287">
        <f>+MEX!O837</f>
        <v>0</v>
      </c>
      <c r="M799" s="287">
        <f>+MEX!P837</f>
        <v>0</v>
      </c>
      <c r="N799" s="326" t="str">
        <f>+MEX!Q837</f>
        <v>Pieza</v>
      </c>
      <c r="O799" s="289">
        <f>+MEX!R837</f>
        <v>0</v>
      </c>
      <c r="P799" s="289">
        <f>+MEX!S837</f>
        <v>0</v>
      </c>
      <c r="Q799" s="287">
        <f>+MEX!AD837</f>
        <v>0</v>
      </c>
      <c r="R799" s="287">
        <f>+MEX!AG837</f>
        <v>0</v>
      </c>
      <c r="S799" s="287">
        <f>+MEX!AJ837</f>
        <v>0</v>
      </c>
      <c r="T799" s="287">
        <f>+MEX!AM837</f>
        <v>0</v>
      </c>
      <c r="U799" s="287">
        <f>+MEX!AP837</f>
        <v>0</v>
      </c>
      <c r="V799" s="287">
        <f>+MEX!AS837</f>
        <v>0</v>
      </c>
      <c r="W799" s="287">
        <f>+MEX!AT837</f>
        <v>0</v>
      </c>
      <c r="X799" s="287">
        <f>+MEX!AU837</f>
        <v>0</v>
      </c>
      <c r="Y799" s="287">
        <f>+MEX!AV837</f>
        <v>0</v>
      </c>
      <c r="Z799" s="287">
        <f>+MEX!AW837</f>
        <v>0</v>
      </c>
      <c r="AA799" s="287">
        <f>+MEX!AX837</f>
        <v>0</v>
      </c>
      <c r="AB799" s="287">
        <f>+MEX!AY837</f>
        <v>0</v>
      </c>
      <c r="AC799" s="287">
        <f>+MEX!AZ837</f>
        <v>0</v>
      </c>
      <c r="AD799" s="287">
        <f>+MEX!BA837</f>
        <v>0</v>
      </c>
    </row>
    <row r="800" spans="2:30" ht="46.5" hidden="1">
      <c r="B800" s="247" t="e">
        <f>+CONCATENATE(#REF!,C800,D800,E800,F800,G800,H800,I800)</f>
        <v>#REF!</v>
      </c>
      <c r="C800" s="284">
        <v>7</v>
      </c>
      <c r="D800" s="284">
        <v>13</v>
      </c>
      <c r="E800" s="284">
        <v>5000</v>
      </c>
      <c r="F800" s="284">
        <v>5300</v>
      </c>
      <c r="G800" s="284">
        <v>531</v>
      </c>
      <c r="H800" s="285">
        <v>17</v>
      </c>
      <c r="I800" s="285"/>
      <c r="J800" s="286" t="s">
        <v>627</v>
      </c>
      <c r="K800" s="287">
        <f>+MEX!N838</f>
        <v>0</v>
      </c>
      <c r="L800" s="287">
        <f>+MEX!O838</f>
        <v>0</v>
      </c>
      <c r="M800" s="287">
        <f>+MEX!P838</f>
        <v>0</v>
      </c>
      <c r="N800" s="326" t="str">
        <f>+MEX!Q838</f>
        <v>Pieza</v>
      </c>
      <c r="O800" s="289">
        <f>+MEX!R838</f>
        <v>0</v>
      </c>
      <c r="P800" s="289">
        <f>+MEX!S838</f>
        <v>0</v>
      </c>
      <c r="Q800" s="287">
        <f>+MEX!AD838</f>
        <v>0</v>
      </c>
      <c r="R800" s="287">
        <f>+MEX!AG838</f>
        <v>0</v>
      </c>
      <c r="S800" s="287">
        <f>+MEX!AJ838</f>
        <v>0</v>
      </c>
      <c r="T800" s="287">
        <f>+MEX!AM838</f>
        <v>0</v>
      </c>
      <c r="U800" s="287">
        <f>+MEX!AP838</f>
        <v>0</v>
      </c>
      <c r="V800" s="287">
        <f>+MEX!AS838</f>
        <v>0</v>
      </c>
      <c r="W800" s="287">
        <f>+MEX!AT838</f>
        <v>0</v>
      </c>
      <c r="X800" s="287">
        <f>+MEX!AU838</f>
        <v>0</v>
      </c>
      <c r="Y800" s="287">
        <f>+MEX!AV838</f>
        <v>0</v>
      </c>
      <c r="Z800" s="287">
        <f>+MEX!AW838</f>
        <v>0</v>
      </c>
      <c r="AA800" s="287">
        <f>+MEX!AX838</f>
        <v>0</v>
      </c>
      <c r="AB800" s="287">
        <f>+MEX!AY838</f>
        <v>0</v>
      </c>
      <c r="AC800" s="287">
        <f>+MEX!AZ838</f>
        <v>0</v>
      </c>
      <c r="AD800" s="287">
        <f>+MEX!BA838</f>
        <v>0</v>
      </c>
    </row>
    <row r="801" spans="2:30" ht="24.75" hidden="1">
      <c r="B801" s="247" t="e">
        <f>+CONCATENATE(#REF!,C801,D801,E801,F801,G801,H801,I801)</f>
        <v>#REF!</v>
      </c>
      <c r="C801" s="284">
        <v>7</v>
      </c>
      <c r="D801" s="284">
        <v>13</v>
      </c>
      <c r="E801" s="284">
        <v>5000</v>
      </c>
      <c r="F801" s="284">
        <v>5300</v>
      </c>
      <c r="G801" s="284">
        <v>531</v>
      </c>
      <c r="H801" s="285">
        <v>18</v>
      </c>
      <c r="I801" s="285"/>
      <c r="J801" s="286" t="s">
        <v>628</v>
      </c>
      <c r="K801" s="287">
        <f>+MEX!N839</f>
        <v>0</v>
      </c>
      <c r="L801" s="287">
        <f>+MEX!O839</f>
        <v>0</v>
      </c>
      <c r="M801" s="287">
        <f>+MEX!P839</f>
        <v>0</v>
      </c>
      <c r="N801" s="326" t="str">
        <f>+MEX!Q839</f>
        <v>Pieza</v>
      </c>
      <c r="O801" s="289">
        <f>+MEX!R839</f>
        <v>0</v>
      </c>
      <c r="P801" s="289">
        <f>+MEX!S839</f>
        <v>0</v>
      </c>
      <c r="Q801" s="287">
        <f>+MEX!AD839</f>
        <v>0</v>
      </c>
      <c r="R801" s="287">
        <f>+MEX!AG839</f>
        <v>0</v>
      </c>
      <c r="S801" s="287">
        <f>+MEX!AJ839</f>
        <v>0</v>
      </c>
      <c r="T801" s="287">
        <f>+MEX!AM839</f>
        <v>0</v>
      </c>
      <c r="U801" s="287">
        <f>+MEX!AP839</f>
        <v>0</v>
      </c>
      <c r="V801" s="287">
        <f>+MEX!AS839</f>
        <v>0</v>
      </c>
      <c r="W801" s="287">
        <f>+MEX!AT839</f>
        <v>0</v>
      </c>
      <c r="X801" s="287">
        <f>+MEX!AU839</f>
        <v>0</v>
      </c>
      <c r="Y801" s="287">
        <f>+MEX!AV839</f>
        <v>0</v>
      </c>
      <c r="Z801" s="287">
        <f>+MEX!AW839</f>
        <v>0</v>
      </c>
      <c r="AA801" s="287">
        <f>+MEX!AX839</f>
        <v>0</v>
      </c>
      <c r="AB801" s="287">
        <f>+MEX!AY839</f>
        <v>0</v>
      </c>
      <c r="AC801" s="287">
        <f>+MEX!AZ839</f>
        <v>0</v>
      </c>
      <c r="AD801" s="287">
        <f>+MEX!BA839</f>
        <v>0</v>
      </c>
    </row>
    <row r="802" spans="2:30" ht="24.75" hidden="1">
      <c r="B802" s="247" t="e">
        <f>+CONCATENATE(#REF!,C802,D802,E802,F802,G802,H802,I802)</f>
        <v>#REF!</v>
      </c>
      <c r="C802" s="278">
        <v>7</v>
      </c>
      <c r="D802" s="278">
        <v>13</v>
      </c>
      <c r="E802" s="278">
        <v>5000</v>
      </c>
      <c r="F802" s="278">
        <v>5300</v>
      </c>
      <c r="G802" s="278">
        <v>532</v>
      </c>
      <c r="H802" s="279"/>
      <c r="I802" s="279"/>
      <c r="J802" s="280" t="s">
        <v>567</v>
      </c>
      <c r="K802" s="281">
        <f>+MEX!N840</f>
        <v>0</v>
      </c>
      <c r="L802" s="281">
        <f>+MEX!O840</f>
        <v>0</v>
      </c>
      <c r="M802" s="281">
        <f>+MEX!P840</f>
        <v>0</v>
      </c>
      <c r="N802" s="331"/>
      <c r="O802" s="332"/>
      <c r="P802" s="332"/>
      <c r="Q802" s="281">
        <f>+MEX!AD840</f>
        <v>0</v>
      </c>
      <c r="R802" s="281">
        <f>+MEX!AG840</f>
        <v>0</v>
      </c>
      <c r="S802" s="281">
        <f>+MEX!AJ840</f>
        <v>0</v>
      </c>
      <c r="T802" s="281">
        <f>+MEX!AM840</f>
        <v>0</v>
      </c>
      <c r="U802" s="281">
        <f>+MEX!AP840</f>
        <v>0</v>
      </c>
      <c r="V802" s="281">
        <f>+MEX!AS840</f>
        <v>0</v>
      </c>
      <c r="W802" s="281"/>
      <c r="X802" s="281"/>
      <c r="Y802" s="281"/>
      <c r="Z802" s="281"/>
      <c r="AA802" s="281"/>
      <c r="AB802" s="281"/>
      <c r="AC802" s="281"/>
      <c r="AD802" s="281"/>
    </row>
    <row r="803" spans="2:30" ht="24.75" hidden="1">
      <c r="B803" s="247" t="e">
        <f>+CONCATENATE(#REF!,C803,D803,E803,F803,G803,H803,I803)</f>
        <v>#REF!</v>
      </c>
      <c r="C803" s="284">
        <v>7</v>
      </c>
      <c r="D803" s="284">
        <v>13</v>
      </c>
      <c r="E803" s="284">
        <v>5000</v>
      </c>
      <c r="F803" s="284">
        <v>5300</v>
      </c>
      <c r="G803" s="284">
        <v>532</v>
      </c>
      <c r="H803" s="285">
        <v>1</v>
      </c>
      <c r="I803" s="285"/>
      <c r="J803" s="286" t="s">
        <v>629</v>
      </c>
      <c r="K803" s="287">
        <f>+MEX!N841</f>
        <v>0</v>
      </c>
      <c r="L803" s="287">
        <f>+MEX!O841</f>
        <v>0</v>
      </c>
      <c r="M803" s="287">
        <f>+MEX!P841</f>
        <v>0</v>
      </c>
      <c r="N803" s="326" t="str">
        <f>+MEX!Q841</f>
        <v>Pieza</v>
      </c>
      <c r="O803" s="289">
        <f>+MEX!R841</f>
        <v>0</v>
      </c>
      <c r="P803" s="289">
        <f>+MEX!S841</f>
        <v>0</v>
      </c>
      <c r="Q803" s="287">
        <f>+MEX!AD841</f>
        <v>0</v>
      </c>
      <c r="R803" s="287">
        <f>+MEX!AG841</f>
        <v>0</v>
      </c>
      <c r="S803" s="287">
        <f>+MEX!AJ841</f>
        <v>0</v>
      </c>
      <c r="T803" s="287">
        <f>+MEX!AM841</f>
        <v>0</v>
      </c>
      <c r="U803" s="287">
        <f>+MEX!AP841</f>
        <v>0</v>
      </c>
      <c r="V803" s="287">
        <f>+MEX!AS841</f>
        <v>0</v>
      </c>
      <c r="W803" s="287">
        <f>+MEX!AT841</f>
        <v>0</v>
      </c>
      <c r="X803" s="287">
        <f>+MEX!AU841</f>
        <v>0</v>
      </c>
      <c r="Y803" s="287">
        <f>+MEX!AV841</f>
        <v>0</v>
      </c>
      <c r="Z803" s="287">
        <f>+MEX!AW841</f>
        <v>0</v>
      </c>
      <c r="AA803" s="287">
        <f>+MEX!AX841</f>
        <v>0</v>
      </c>
      <c r="AB803" s="287">
        <f>+MEX!AY841</f>
        <v>0</v>
      </c>
      <c r="AC803" s="287">
        <f>+MEX!AZ841</f>
        <v>0</v>
      </c>
      <c r="AD803" s="287">
        <f>+MEX!BA841</f>
        <v>0</v>
      </c>
    </row>
    <row r="804" spans="2:30" ht="24.75" hidden="1">
      <c r="B804" s="247" t="e">
        <f>+CONCATENATE(#REF!,C804,D804,E804,F804,G804,H804,I804)</f>
        <v>#REF!</v>
      </c>
      <c r="C804" s="284">
        <v>7</v>
      </c>
      <c r="D804" s="284">
        <v>13</v>
      </c>
      <c r="E804" s="284">
        <v>5000</v>
      </c>
      <c r="F804" s="284">
        <v>5300</v>
      </c>
      <c r="G804" s="284">
        <v>532</v>
      </c>
      <c r="H804" s="285">
        <v>2</v>
      </c>
      <c r="I804" s="285"/>
      <c r="J804" s="286" t="s">
        <v>630</v>
      </c>
      <c r="K804" s="287">
        <f>+MEX!N842</f>
        <v>0</v>
      </c>
      <c r="L804" s="287">
        <f>+MEX!O842</f>
        <v>0</v>
      </c>
      <c r="M804" s="287">
        <f>+MEX!P842</f>
        <v>0</v>
      </c>
      <c r="N804" s="326" t="str">
        <f>+MEX!Q842</f>
        <v>Pieza</v>
      </c>
      <c r="O804" s="289">
        <f>+MEX!R842</f>
        <v>0</v>
      </c>
      <c r="P804" s="289">
        <f>+MEX!S842</f>
        <v>0</v>
      </c>
      <c r="Q804" s="287">
        <f>+MEX!AD842</f>
        <v>0</v>
      </c>
      <c r="R804" s="287">
        <f>+MEX!AG842</f>
        <v>0</v>
      </c>
      <c r="S804" s="287">
        <f>+MEX!AJ842</f>
        <v>0</v>
      </c>
      <c r="T804" s="287">
        <f>+MEX!AM842</f>
        <v>0</v>
      </c>
      <c r="U804" s="287">
        <f>+MEX!AP842</f>
        <v>0</v>
      </c>
      <c r="V804" s="287">
        <f>+MEX!AS842</f>
        <v>0</v>
      </c>
      <c r="W804" s="287">
        <f>+MEX!AT842</f>
        <v>0</v>
      </c>
      <c r="X804" s="287">
        <f>+MEX!AU842</f>
        <v>0</v>
      </c>
      <c r="Y804" s="287">
        <f>+MEX!AV842</f>
        <v>0</v>
      </c>
      <c r="Z804" s="287">
        <f>+MEX!AW842</f>
        <v>0</v>
      </c>
      <c r="AA804" s="287">
        <f>+MEX!AX842</f>
        <v>0</v>
      </c>
      <c r="AB804" s="287">
        <f>+MEX!AY842</f>
        <v>0</v>
      </c>
      <c r="AC804" s="287">
        <f>+MEX!AZ842</f>
        <v>0</v>
      </c>
      <c r="AD804" s="287">
        <f>+MEX!BA842</f>
        <v>0</v>
      </c>
    </row>
    <row r="805" spans="2:30" ht="24.75" hidden="1">
      <c r="B805" s="247" t="e">
        <f>+CONCATENATE(#REF!,C805,D805,E805,F805,G805,H805,I805)</f>
        <v>#REF!</v>
      </c>
      <c r="C805" s="284">
        <v>7</v>
      </c>
      <c r="D805" s="284">
        <v>13</v>
      </c>
      <c r="E805" s="284">
        <v>5000</v>
      </c>
      <c r="F805" s="284">
        <v>5300</v>
      </c>
      <c r="G805" s="284">
        <v>532</v>
      </c>
      <c r="H805" s="285">
        <v>3</v>
      </c>
      <c r="I805" s="285"/>
      <c r="J805" s="286" t="s">
        <v>631</v>
      </c>
      <c r="K805" s="287">
        <f>+MEX!N843</f>
        <v>0</v>
      </c>
      <c r="L805" s="287">
        <f>+MEX!O843</f>
        <v>0</v>
      </c>
      <c r="M805" s="287">
        <f>+MEX!P843</f>
        <v>0</v>
      </c>
      <c r="N805" s="326" t="str">
        <f>+MEX!Q843</f>
        <v>Pieza</v>
      </c>
      <c r="O805" s="289">
        <f>+MEX!R843</f>
        <v>0</v>
      </c>
      <c r="P805" s="289">
        <f>+MEX!S843</f>
        <v>0</v>
      </c>
      <c r="Q805" s="287">
        <f>+MEX!AD843</f>
        <v>0</v>
      </c>
      <c r="R805" s="287">
        <f>+MEX!AG843</f>
        <v>0</v>
      </c>
      <c r="S805" s="287">
        <f>+MEX!AJ843</f>
        <v>0</v>
      </c>
      <c r="T805" s="287">
        <f>+MEX!AM843</f>
        <v>0</v>
      </c>
      <c r="U805" s="287">
        <f>+MEX!AP843</f>
        <v>0</v>
      </c>
      <c r="V805" s="287">
        <f>+MEX!AS843</f>
        <v>0</v>
      </c>
      <c r="W805" s="287">
        <f>+MEX!AT843</f>
        <v>0</v>
      </c>
      <c r="X805" s="287">
        <f>+MEX!AU843</f>
        <v>0</v>
      </c>
      <c r="Y805" s="287">
        <f>+MEX!AV843</f>
        <v>0</v>
      </c>
      <c r="Z805" s="287">
        <f>+MEX!AW843</f>
        <v>0</v>
      </c>
      <c r="AA805" s="287">
        <f>+MEX!AX843</f>
        <v>0</v>
      </c>
      <c r="AB805" s="287">
        <f>+MEX!AY843</f>
        <v>0</v>
      </c>
      <c r="AC805" s="287">
        <f>+MEX!AZ843</f>
        <v>0</v>
      </c>
      <c r="AD805" s="287">
        <f>+MEX!BA843</f>
        <v>0</v>
      </c>
    </row>
    <row r="806" spans="2:30" ht="24.75" hidden="1">
      <c r="B806" s="247" t="e">
        <f>+CONCATENATE(#REF!,C806,D806,E806,F806,G806,H806,I806)</f>
        <v>#REF!</v>
      </c>
      <c r="C806" s="284">
        <v>7</v>
      </c>
      <c r="D806" s="284">
        <v>13</v>
      </c>
      <c r="E806" s="284">
        <v>5000</v>
      </c>
      <c r="F806" s="284">
        <v>5300</v>
      </c>
      <c r="G806" s="284">
        <v>532</v>
      </c>
      <c r="H806" s="285">
        <v>4</v>
      </c>
      <c r="I806" s="285"/>
      <c r="J806" s="286" t="s">
        <v>632</v>
      </c>
      <c r="K806" s="287">
        <f>+MEX!N844</f>
        <v>0</v>
      </c>
      <c r="L806" s="287">
        <f>+MEX!O844</f>
        <v>0</v>
      </c>
      <c r="M806" s="287">
        <f>+MEX!P844</f>
        <v>0</v>
      </c>
      <c r="N806" s="326" t="str">
        <f>+MEX!Q844</f>
        <v>Pieza</v>
      </c>
      <c r="O806" s="289">
        <f>+MEX!R844</f>
        <v>0</v>
      </c>
      <c r="P806" s="289">
        <f>+MEX!S844</f>
        <v>0</v>
      </c>
      <c r="Q806" s="287">
        <f>+MEX!AD844</f>
        <v>0</v>
      </c>
      <c r="R806" s="287">
        <f>+MEX!AG844</f>
        <v>0</v>
      </c>
      <c r="S806" s="287">
        <f>+MEX!AJ844</f>
        <v>0</v>
      </c>
      <c r="T806" s="287">
        <f>+MEX!AM844</f>
        <v>0</v>
      </c>
      <c r="U806" s="287">
        <f>+MEX!AP844</f>
        <v>0</v>
      </c>
      <c r="V806" s="287">
        <f>+MEX!AS844</f>
        <v>0</v>
      </c>
      <c r="W806" s="287">
        <f>+MEX!AT844</f>
        <v>0</v>
      </c>
      <c r="X806" s="287">
        <f>+MEX!AU844</f>
        <v>0</v>
      </c>
      <c r="Y806" s="287">
        <f>+MEX!AV844</f>
        <v>0</v>
      </c>
      <c r="Z806" s="287">
        <f>+MEX!AW844</f>
        <v>0</v>
      </c>
      <c r="AA806" s="287">
        <f>+MEX!AX844</f>
        <v>0</v>
      </c>
      <c r="AB806" s="287">
        <f>+MEX!AY844</f>
        <v>0</v>
      </c>
      <c r="AC806" s="287">
        <f>+MEX!AZ844</f>
        <v>0</v>
      </c>
      <c r="AD806" s="287">
        <f>+MEX!BA844</f>
        <v>0</v>
      </c>
    </row>
    <row r="807" spans="2:30" ht="24.75" hidden="1">
      <c r="B807" s="247" t="e">
        <f>+CONCATENATE(#REF!,C807,D807,E807,F807,G807,H807,I807)</f>
        <v>#REF!</v>
      </c>
      <c r="C807" s="272">
        <v>7</v>
      </c>
      <c r="D807" s="272">
        <v>13</v>
      </c>
      <c r="E807" s="272">
        <v>5000</v>
      </c>
      <c r="F807" s="272">
        <v>5400</v>
      </c>
      <c r="G807" s="272"/>
      <c r="H807" s="273" t="s">
        <v>46</v>
      </c>
      <c r="I807" s="273"/>
      <c r="J807" s="274" t="s">
        <v>140</v>
      </c>
      <c r="K807" s="275">
        <f>+MEX!N845</f>
        <v>0</v>
      </c>
      <c r="L807" s="275">
        <f>+MEX!O845</f>
        <v>0</v>
      </c>
      <c r="M807" s="275">
        <f>+MEX!P845</f>
        <v>0</v>
      </c>
      <c r="N807" s="329"/>
      <c r="O807" s="330"/>
      <c r="P807" s="330"/>
      <c r="Q807" s="275">
        <f>+MEX!AD845</f>
        <v>0</v>
      </c>
      <c r="R807" s="275">
        <f>+MEX!AG845</f>
        <v>0</v>
      </c>
      <c r="S807" s="275">
        <f>+MEX!AJ845</f>
        <v>0</v>
      </c>
      <c r="T807" s="275">
        <f>+MEX!AM845</f>
        <v>0</v>
      </c>
      <c r="U807" s="275">
        <f>+MEX!AP845</f>
        <v>0</v>
      </c>
      <c r="V807" s="275">
        <f>+MEX!AS845</f>
        <v>0</v>
      </c>
      <c r="W807" s="275"/>
      <c r="X807" s="275"/>
      <c r="Y807" s="275"/>
      <c r="Z807" s="275"/>
      <c r="AA807" s="275"/>
      <c r="AB807" s="275"/>
      <c r="AC807" s="275"/>
      <c r="AD807" s="275"/>
    </row>
    <row r="808" spans="2:30" ht="24.75" hidden="1">
      <c r="B808" s="247" t="e">
        <f>+CONCATENATE(#REF!,C808,D808,E808,F808,G808,H808,I808)</f>
        <v>#REF!</v>
      </c>
      <c r="C808" s="278">
        <v>7</v>
      </c>
      <c r="D808" s="278">
        <v>13</v>
      </c>
      <c r="E808" s="278">
        <v>5000</v>
      </c>
      <c r="F808" s="278">
        <v>5400</v>
      </c>
      <c r="G808" s="278">
        <v>541</v>
      </c>
      <c r="H808" s="279"/>
      <c r="I808" s="279"/>
      <c r="J808" s="280" t="s">
        <v>141</v>
      </c>
      <c r="K808" s="281">
        <f>+MEX!N846</f>
        <v>0</v>
      </c>
      <c r="L808" s="281">
        <f>+MEX!O846</f>
        <v>0</v>
      </c>
      <c r="M808" s="281">
        <f>+MEX!P846</f>
        <v>0</v>
      </c>
      <c r="N808" s="331"/>
      <c r="O808" s="332"/>
      <c r="P808" s="332"/>
      <c r="Q808" s="281">
        <f>+MEX!AD846</f>
        <v>0</v>
      </c>
      <c r="R808" s="281">
        <f>+MEX!AG846</f>
        <v>0</v>
      </c>
      <c r="S808" s="281">
        <f>+MEX!AJ846</f>
        <v>0</v>
      </c>
      <c r="T808" s="281">
        <f>+MEX!AM846</f>
        <v>0</v>
      </c>
      <c r="U808" s="281">
        <f>+MEX!AP846</f>
        <v>0</v>
      </c>
      <c r="V808" s="281">
        <f>+MEX!AS846</f>
        <v>0</v>
      </c>
      <c r="W808" s="281"/>
      <c r="X808" s="281"/>
      <c r="Y808" s="281"/>
      <c r="Z808" s="281"/>
      <c r="AA808" s="281"/>
      <c r="AB808" s="281"/>
      <c r="AC808" s="281"/>
      <c r="AD808" s="281"/>
    </row>
    <row r="809" spans="2:30" ht="24.75" hidden="1">
      <c r="B809" s="247" t="e">
        <f>+CONCATENATE(#REF!,C809,D809,E809,F809,G809,H809,I809)</f>
        <v>#REF!</v>
      </c>
      <c r="C809" s="284">
        <v>7</v>
      </c>
      <c r="D809" s="284">
        <v>13</v>
      </c>
      <c r="E809" s="284">
        <v>5000</v>
      </c>
      <c r="F809" s="284">
        <v>5400</v>
      </c>
      <c r="G809" s="284">
        <v>541</v>
      </c>
      <c r="H809" s="285">
        <v>1</v>
      </c>
      <c r="I809" s="285"/>
      <c r="J809" s="286" t="s">
        <v>633</v>
      </c>
      <c r="K809" s="287">
        <f>+MEX!N847</f>
        <v>0</v>
      </c>
      <c r="L809" s="287">
        <f>+MEX!O847</f>
        <v>0</v>
      </c>
      <c r="M809" s="287">
        <f>+MEX!P847</f>
        <v>0</v>
      </c>
      <c r="N809" s="326" t="str">
        <f>+MEX!Q847</f>
        <v>Pieza</v>
      </c>
      <c r="O809" s="289">
        <f>+MEX!R847</f>
        <v>0</v>
      </c>
      <c r="P809" s="289">
        <f>+MEX!S847</f>
        <v>0</v>
      </c>
      <c r="Q809" s="287">
        <f>+MEX!AD847</f>
        <v>0</v>
      </c>
      <c r="R809" s="287">
        <f>+MEX!AG847</f>
        <v>0</v>
      </c>
      <c r="S809" s="287">
        <f>+MEX!AJ847</f>
        <v>0</v>
      </c>
      <c r="T809" s="287">
        <f>+MEX!AM847</f>
        <v>0</v>
      </c>
      <c r="U809" s="287">
        <f>+MEX!AP847</f>
        <v>0</v>
      </c>
      <c r="V809" s="287">
        <f>+MEX!AS847</f>
        <v>0</v>
      </c>
      <c r="W809" s="287">
        <f>+MEX!AT847</f>
        <v>0</v>
      </c>
      <c r="X809" s="287">
        <f>+MEX!AU847</f>
        <v>0</v>
      </c>
      <c r="Y809" s="287">
        <f>+MEX!AV847</f>
        <v>0</v>
      </c>
      <c r="Z809" s="287">
        <f>+MEX!AW847</f>
        <v>0</v>
      </c>
      <c r="AA809" s="287">
        <f>+MEX!AX847</f>
        <v>0</v>
      </c>
      <c r="AB809" s="287">
        <f>+MEX!AY847</f>
        <v>0</v>
      </c>
      <c r="AC809" s="287">
        <f>+MEX!AZ847</f>
        <v>0</v>
      </c>
      <c r="AD809" s="287">
        <f>+MEX!BA847</f>
        <v>0</v>
      </c>
    </row>
    <row r="810" spans="2:30" ht="24.75" hidden="1">
      <c r="B810" s="247" t="e">
        <f>+CONCATENATE(#REF!,C810,D810,E810,F810,G810,H810,I810)</f>
        <v>#REF!</v>
      </c>
      <c r="C810" s="278">
        <v>7</v>
      </c>
      <c r="D810" s="278">
        <v>13</v>
      </c>
      <c r="E810" s="278">
        <v>5000</v>
      </c>
      <c r="F810" s="278">
        <v>5400</v>
      </c>
      <c r="G810" s="278">
        <v>542</v>
      </c>
      <c r="H810" s="279"/>
      <c r="I810" s="279"/>
      <c r="J810" s="280" t="s">
        <v>634</v>
      </c>
      <c r="K810" s="281">
        <f>+MEX!N848</f>
        <v>0</v>
      </c>
      <c r="L810" s="281">
        <f>+MEX!O848</f>
        <v>0</v>
      </c>
      <c r="M810" s="281">
        <f>+MEX!P848</f>
        <v>0</v>
      </c>
      <c r="N810" s="331"/>
      <c r="O810" s="332"/>
      <c r="P810" s="332"/>
      <c r="Q810" s="281">
        <f>+MEX!AD848</f>
        <v>0</v>
      </c>
      <c r="R810" s="281">
        <f>+MEX!AG848</f>
        <v>0</v>
      </c>
      <c r="S810" s="281">
        <f>+MEX!AJ848</f>
        <v>0</v>
      </c>
      <c r="T810" s="281">
        <f>+MEX!AM848</f>
        <v>0</v>
      </c>
      <c r="U810" s="281">
        <f>+MEX!AP848</f>
        <v>0</v>
      </c>
      <c r="V810" s="281">
        <f>+MEX!AS848</f>
        <v>0</v>
      </c>
      <c r="W810" s="281"/>
      <c r="X810" s="281"/>
      <c r="Y810" s="281"/>
      <c r="Z810" s="281"/>
      <c r="AA810" s="281"/>
      <c r="AB810" s="281"/>
      <c r="AC810" s="281"/>
      <c r="AD810" s="281"/>
    </row>
    <row r="811" spans="2:30" ht="24.75" hidden="1">
      <c r="B811" s="247" t="e">
        <f>+CONCATENATE(#REF!,C811,D811,E811,F811,G811,H811,I811)</f>
        <v>#REF!</v>
      </c>
      <c r="C811" s="284">
        <v>7</v>
      </c>
      <c r="D811" s="284">
        <v>13</v>
      </c>
      <c r="E811" s="284">
        <v>5000</v>
      </c>
      <c r="F811" s="284">
        <v>5400</v>
      </c>
      <c r="G811" s="284">
        <v>542</v>
      </c>
      <c r="H811" s="285">
        <v>1</v>
      </c>
      <c r="I811" s="285"/>
      <c r="J811" s="286" t="s">
        <v>635</v>
      </c>
      <c r="K811" s="287">
        <f>+MEX!N849</f>
        <v>0</v>
      </c>
      <c r="L811" s="287">
        <f>+MEX!O849</f>
        <v>0</v>
      </c>
      <c r="M811" s="287">
        <f>+MEX!P849</f>
        <v>0</v>
      </c>
      <c r="N811" s="326" t="str">
        <f>+MEX!Q849</f>
        <v>Pieza</v>
      </c>
      <c r="O811" s="289">
        <f>+MEX!R849</f>
        <v>0</v>
      </c>
      <c r="P811" s="289">
        <f>+MEX!S849</f>
        <v>0</v>
      </c>
      <c r="Q811" s="287">
        <f>+MEX!AD849</f>
        <v>0</v>
      </c>
      <c r="R811" s="287">
        <f>+MEX!AG849</f>
        <v>0</v>
      </c>
      <c r="S811" s="287">
        <f>+MEX!AJ849</f>
        <v>0</v>
      </c>
      <c r="T811" s="287">
        <f>+MEX!AM849</f>
        <v>0</v>
      </c>
      <c r="U811" s="287">
        <f>+MEX!AP849</f>
        <v>0</v>
      </c>
      <c r="V811" s="287">
        <f>+MEX!AS849</f>
        <v>0</v>
      </c>
      <c r="W811" s="287">
        <f>+MEX!AT849</f>
        <v>0</v>
      </c>
      <c r="X811" s="287">
        <f>+MEX!AU849</f>
        <v>0</v>
      </c>
      <c r="Y811" s="287">
        <f>+MEX!AV849</f>
        <v>0</v>
      </c>
      <c r="Z811" s="287">
        <f>+MEX!AW849</f>
        <v>0</v>
      </c>
      <c r="AA811" s="287">
        <f>+MEX!AX849</f>
        <v>0</v>
      </c>
      <c r="AB811" s="287">
        <f>+MEX!AY849</f>
        <v>0</v>
      </c>
      <c r="AC811" s="287">
        <f>+MEX!AZ849</f>
        <v>0</v>
      </c>
      <c r="AD811" s="287">
        <f>+MEX!BA849</f>
        <v>0</v>
      </c>
    </row>
    <row r="812" spans="2:30" ht="24.75" hidden="1">
      <c r="B812" s="247" t="e">
        <f>+CONCATENATE(#REF!,C812,D812,E812,F812,G812,H812,I812)</f>
        <v>#REF!</v>
      </c>
      <c r="C812" s="278">
        <v>7</v>
      </c>
      <c r="D812" s="278">
        <v>13</v>
      </c>
      <c r="E812" s="278">
        <v>5000</v>
      </c>
      <c r="F812" s="278">
        <v>5400</v>
      </c>
      <c r="G812" s="278">
        <v>543</v>
      </c>
      <c r="H812" s="279"/>
      <c r="I812" s="279"/>
      <c r="J812" s="280" t="s">
        <v>636</v>
      </c>
      <c r="K812" s="281">
        <f>+MEX!N850</f>
        <v>0</v>
      </c>
      <c r="L812" s="281">
        <f>+MEX!O850</f>
        <v>0</v>
      </c>
      <c r="M812" s="281">
        <f>+MEX!P850</f>
        <v>0</v>
      </c>
      <c r="N812" s="331"/>
      <c r="O812" s="332"/>
      <c r="P812" s="332"/>
      <c r="Q812" s="281">
        <f>+MEX!AD850</f>
        <v>0</v>
      </c>
      <c r="R812" s="281">
        <f>+MEX!AG850</f>
        <v>0</v>
      </c>
      <c r="S812" s="281">
        <f>+MEX!AJ850</f>
        <v>0</v>
      </c>
      <c r="T812" s="281">
        <f>+MEX!AM850</f>
        <v>0</v>
      </c>
      <c r="U812" s="281">
        <f>+MEX!AP850</f>
        <v>0</v>
      </c>
      <c r="V812" s="281">
        <f>+MEX!AS850</f>
        <v>0</v>
      </c>
      <c r="W812" s="281"/>
      <c r="X812" s="281"/>
      <c r="Y812" s="281"/>
      <c r="Z812" s="281"/>
      <c r="AA812" s="281"/>
      <c r="AB812" s="281"/>
      <c r="AC812" s="281"/>
      <c r="AD812" s="281"/>
    </row>
    <row r="813" spans="2:30" ht="24.75" hidden="1">
      <c r="B813" s="247" t="e">
        <f>+CONCATENATE(#REF!,C813,D813,E813,F813,G813,H813,I813)</f>
        <v>#REF!</v>
      </c>
      <c r="C813" s="284">
        <v>7</v>
      </c>
      <c r="D813" s="284">
        <v>13</v>
      </c>
      <c r="E813" s="284">
        <v>5000</v>
      </c>
      <c r="F813" s="284">
        <v>5400</v>
      </c>
      <c r="G813" s="284">
        <v>543</v>
      </c>
      <c r="H813" s="285">
        <v>1</v>
      </c>
      <c r="I813" s="285"/>
      <c r="J813" s="286" t="s">
        <v>637</v>
      </c>
      <c r="K813" s="287">
        <f>+MEX!N851</f>
        <v>0</v>
      </c>
      <c r="L813" s="287">
        <f>+MEX!O851</f>
        <v>0</v>
      </c>
      <c r="M813" s="287">
        <f>+MEX!P851</f>
        <v>0</v>
      </c>
      <c r="N813" s="326" t="str">
        <f>+MEX!Q851</f>
        <v>Pieza</v>
      </c>
      <c r="O813" s="289">
        <f>+MEX!R851</f>
        <v>0</v>
      </c>
      <c r="P813" s="289">
        <f>+MEX!S851</f>
        <v>0</v>
      </c>
      <c r="Q813" s="287">
        <f>+MEX!AD851</f>
        <v>0</v>
      </c>
      <c r="R813" s="287">
        <f>+MEX!AG851</f>
        <v>0</v>
      </c>
      <c r="S813" s="287">
        <f>+MEX!AJ851</f>
        <v>0</v>
      </c>
      <c r="T813" s="287">
        <f>+MEX!AM851</f>
        <v>0</v>
      </c>
      <c r="U813" s="287">
        <f>+MEX!AP851</f>
        <v>0</v>
      </c>
      <c r="V813" s="287">
        <f>+MEX!AS851</f>
        <v>0</v>
      </c>
      <c r="W813" s="287">
        <f>+MEX!AT851</f>
        <v>0</v>
      </c>
      <c r="X813" s="287">
        <f>+MEX!AU851</f>
        <v>0</v>
      </c>
      <c r="Y813" s="287">
        <f>+MEX!AV851</f>
        <v>0</v>
      </c>
      <c r="Z813" s="287">
        <f>+MEX!AW851</f>
        <v>0</v>
      </c>
      <c r="AA813" s="287">
        <f>+MEX!AX851</f>
        <v>0</v>
      </c>
      <c r="AB813" s="287">
        <f>+MEX!AY851</f>
        <v>0</v>
      </c>
      <c r="AC813" s="287">
        <f>+MEX!AZ851</f>
        <v>0</v>
      </c>
      <c r="AD813" s="287">
        <f>+MEX!BA851</f>
        <v>0</v>
      </c>
    </row>
    <row r="814" spans="2:30" ht="24.75" hidden="1">
      <c r="B814" s="247" t="e">
        <f>+CONCATENATE(#REF!,C814,D814,E814,F814,G814,H814,I814)</f>
        <v>#REF!</v>
      </c>
      <c r="C814" s="272">
        <v>7</v>
      </c>
      <c r="D814" s="272">
        <v>13</v>
      </c>
      <c r="E814" s="272">
        <v>5000</v>
      </c>
      <c r="F814" s="272">
        <v>5500</v>
      </c>
      <c r="G814" s="272"/>
      <c r="H814" s="273" t="s">
        <v>46</v>
      </c>
      <c r="I814" s="273"/>
      <c r="J814" s="274" t="s">
        <v>151</v>
      </c>
      <c r="K814" s="275">
        <f>+MEX!N852</f>
        <v>0</v>
      </c>
      <c r="L814" s="275">
        <f>+MEX!O852</f>
        <v>0</v>
      </c>
      <c r="M814" s="275">
        <f>+MEX!P852</f>
        <v>0</v>
      </c>
      <c r="N814" s="329"/>
      <c r="O814" s="330"/>
      <c r="P814" s="330"/>
      <c r="Q814" s="275">
        <f>+MEX!AD852</f>
        <v>0</v>
      </c>
      <c r="R814" s="275">
        <f>+MEX!AG852</f>
        <v>0</v>
      </c>
      <c r="S814" s="275">
        <f>+MEX!AJ852</f>
        <v>0</v>
      </c>
      <c r="T814" s="275">
        <f>+MEX!AM852</f>
        <v>0</v>
      </c>
      <c r="U814" s="275">
        <f>+MEX!AP852</f>
        <v>0</v>
      </c>
      <c r="V814" s="275">
        <f>+MEX!AS852</f>
        <v>0</v>
      </c>
      <c r="W814" s="275"/>
      <c r="X814" s="275"/>
      <c r="Y814" s="275"/>
      <c r="Z814" s="275"/>
      <c r="AA814" s="275"/>
      <c r="AB814" s="275"/>
      <c r="AC814" s="275"/>
      <c r="AD814" s="275"/>
    </row>
    <row r="815" spans="2:30" ht="24.75" hidden="1">
      <c r="B815" s="247" t="e">
        <f>+CONCATENATE(#REF!,C815,D815,E815,F815,G815,H815,I815)</f>
        <v>#REF!</v>
      </c>
      <c r="C815" s="278">
        <v>7</v>
      </c>
      <c r="D815" s="278">
        <v>13</v>
      </c>
      <c r="E815" s="278">
        <v>5000</v>
      </c>
      <c r="F815" s="278">
        <v>5500</v>
      </c>
      <c r="G815" s="278">
        <v>551</v>
      </c>
      <c r="H815" s="279"/>
      <c r="I815" s="279"/>
      <c r="J815" s="280" t="s">
        <v>152</v>
      </c>
      <c r="K815" s="281">
        <f>+MEX!N853</f>
        <v>0</v>
      </c>
      <c r="L815" s="281">
        <f>+MEX!O853</f>
        <v>0</v>
      </c>
      <c r="M815" s="281">
        <f>+MEX!P853</f>
        <v>0</v>
      </c>
      <c r="N815" s="331"/>
      <c r="O815" s="332"/>
      <c r="P815" s="332"/>
      <c r="Q815" s="281">
        <f>+MEX!AD853</f>
        <v>0</v>
      </c>
      <c r="R815" s="281">
        <f>+MEX!AG853</f>
        <v>0</v>
      </c>
      <c r="S815" s="281">
        <f>+MEX!AJ853</f>
        <v>0</v>
      </c>
      <c r="T815" s="281">
        <f>+MEX!AM853</f>
        <v>0</v>
      </c>
      <c r="U815" s="281">
        <f>+MEX!AP853</f>
        <v>0</v>
      </c>
      <c r="V815" s="281">
        <f>+MEX!AS853</f>
        <v>0</v>
      </c>
      <c r="W815" s="281"/>
      <c r="X815" s="281"/>
      <c r="Y815" s="281"/>
      <c r="Z815" s="281"/>
      <c r="AA815" s="281"/>
      <c r="AB815" s="281"/>
      <c r="AC815" s="281"/>
      <c r="AD815" s="281"/>
    </row>
    <row r="816" spans="2:30" ht="24.75" hidden="1">
      <c r="B816" s="247" t="e">
        <f>+CONCATENATE(#REF!,C816,D816,E816,F816,G816,H816,I816)</f>
        <v>#REF!</v>
      </c>
      <c r="C816" s="284">
        <v>7</v>
      </c>
      <c r="D816" s="284">
        <v>13</v>
      </c>
      <c r="E816" s="284">
        <v>5000</v>
      </c>
      <c r="F816" s="284">
        <v>5500</v>
      </c>
      <c r="G816" s="284">
        <v>551</v>
      </c>
      <c r="H816" s="285">
        <v>1</v>
      </c>
      <c r="I816" s="285"/>
      <c r="J816" s="307" t="s">
        <v>153</v>
      </c>
      <c r="K816" s="287">
        <f>+MEX!N854</f>
        <v>0</v>
      </c>
      <c r="L816" s="287">
        <f>+MEX!O854</f>
        <v>0</v>
      </c>
      <c r="M816" s="287">
        <f>+MEX!P854</f>
        <v>0</v>
      </c>
      <c r="N816" s="326" t="str">
        <f>+MEX!Q854</f>
        <v>Pieza</v>
      </c>
      <c r="O816" s="289">
        <f>+MEX!R854</f>
        <v>0</v>
      </c>
      <c r="P816" s="289">
        <f>+MEX!S854</f>
        <v>0</v>
      </c>
      <c r="Q816" s="287">
        <f>+MEX!AD854</f>
        <v>0</v>
      </c>
      <c r="R816" s="287">
        <f>+MEX!AG854</f>
        <v>0</v>
      </c>
      <c r="S816" s="287">
        <f>+MEX!AJ854</f>
        <v>0</v>
      </c>
      <c r="T816" s="287">
        <f>+MEX!AM854</f>
        <v>0</v>
      </c>
      <c r="U816" s="287">
        <f>+MEX!AP854</f>
        <v>0</v>
      </c>
      <c r="V816" s="287">
        <f>+MEX!AS854</f>
        <v>0</v>
      </c>
      <c r="W816" s="287">
        <f>+MEX!AT854</f>
        <v>0</v>
      </c>
      <c r="X816" s="287">
        <f>+MEX!AU854</f>
        <v>0</v>
      </c>
      <c r="Y816" s="287">
        <f>+MEX!AV854</f>
        <v>0</v>
      </c>
      <c r="Z816" s="287">
        <f>+MEX!AW854</f>
        <v>0</v>
      </c>
      <c r="AA816" s="287">
        <f>+MEX!AX854</f>
        <v>0</v>
      </c>
      <c r="AB816" s="287">
        <f>+MEX!AY854</f>
        <v>0</v>
      </c>
      <c r="AC816" s="287">
        <f>+MEX!AZ854</f>
        <v>0</v>
      </c>
      <c r="AD816" s="287">
        <f>+MEX!BA854</f>
        <v>0</v>
      </c>
    </row>
    <row r="817" spans="2:30" ht="24.75" hidden="1">
      <c r="B817" s="247" t="e">
        <f>+CONCATENATE(#REF!,C817,D817,E817,F817,G817,H817,I817)</f>
        <v>#REF!</v>
      </c>
      <c r="C817" s="284">
        <v>7</v>
      </c>
      <c r="D817" s="284">
        <v>13</v>
      </c>
      <c r="E817" s="284">
        <v>5000</v>
      </c>
      <c r="F817" s="284">
        <v>5500</v>
      </c>
      <c r="G817" s="284">
        <v>551</v>
      </c>
      <c r="H817" s="285">
        <v>2</v>
      </c>
      <c r="I817" s="285"/>
      <c r="J817" s="307" t="s">
        <v>154</v>
      </c>
      <c r="K817" s="287">
        <f>+MEX!N855</f>
        <v>0</v>
      </c>
      <c r="L817" s="287">
        <f>+MEX!O855</f>
        <v>0</v>
      </c>
      <c r="M817" s="287">
        <f>+MEX!P855</f>
        <v>0</v>
      </c>
      <c r="N817" s="326" t="str">
        <f>+MEX!Q855</f>
        <v>Pieza</v>
      </c>
      <c r="O817" s="289">
        <f>+MEX!R855</f>
        <v>0</v>
      </c>
      <c r="P817" s="289">
        <f>+MEX!S855</f>
        <v>0</v>
      </c>
      <c r="Q817" s="287">
        <f>+MEX!AD855</f>
        <v>0</v>
      </c>
      <c r="R817" s="287">
        <f>+MEX!AG855</f>
        <v>0</v>
      </c>
      <c r="S817" s="287">
        <f>+MEX!AJ855</f>
        <v>0</v>
      </c>
      <c r="T817" s="287">
        <f>+MEX!AM855</f>
        <v>0</v>
      </c>
      <c r="U817" s="287">
        <f>+MEX!AP855</f>
        <v>0</v>
      </c>
      <c r="V817" s="287">
        <f>+MEX!AS855</f>
        <v>0</v>
      </c>
      <c r="W817" s="287">
        <f>+MEX!AT855</f>
        <v>0</v>
      </c>
      <c r="X817" s="287">
        <f>+MEX!AU855</f>
        <v>0</v>
      </c>
      <c r="Y817" s="287">
        <f>+MEX!AV855</f>
        <v>0</v>
      </c>
      <c r="Z817" s="287">
        <f>+MEX!AW855</f>
        <v>0</v>
      </c>
      <c r="AA817" s="287">
        <f>+MEX!AX855</f>
        <v>0</v>
      </c>
      <c r="AB817" s="287">
        <f>+MEX!AY855</f>
        <v>0</v>
      </c>
      <c r="AC817" s="287">
        <f>+MEX!AZ855</f>
        <v>0</v>
      </c>
      <c r="AD817" s="287">
        <f>+MEX!BA855</f>
        <v>0</v>
      </c>
    </row>
    <row r="818" spans="2:30" ht="24.75" hidden="1">
      <c r="B818" s="247" t="e">
        <f>+CONCATENATE(#REF!,C818,D818,E818,F818,G818,H818,I818)</f>
        <v>#REF!</v>
      </c>
      <c r="C818" s="284">
        <v>7</v>
      </c>
      <c r="D818" s="284">
        <v>13</v>
      </c>
      <c r="E818" s="284">
        <v>5000</v>
      </c>
      <c r="F818" s="284">
        <v>5500</v>
      </c>
      <c r="G818" s="284">
        <v>551</v>
      </c>
      <c r="H818" s="285">
        <v>3</v>
      </c>
      <c r="I818" s="285"/>
      <c r="J818" s="286" t="s">
        <v>638</v>
      </c>
      <c r="K818" s="287">
        <f>+MEX!N856</f>
        <v>0</v>
      </c>
      <c r="L818" s="287">
        <f>+MEX!O856</f>
        <v>0</v>
      </c>
      <c r="M818" s="287">
        <f>+MEX!P856</f>
        <v>0</v>
      </c>
      <c r="N818" s="326" t="str">
        <f>+MEX!Q856</f>
        <v>Pieza</v>
      </c>
      <c r="O818" s="289">
        <f>+MEX!R856</f>
        <v>0</v>
      </c>
      <c r="P818" s="289">
        <f>+MEX!S856</f>
        <v>0</v>
      </c>
      <c r="Q818" s="287">
        <f>+MEX!AD856</f>
        <v>0</v>
      </c>
      <c r="R818" s="287">
        <f>+MEX!AG856</f>
        <v>0</v>
      </c>
      <c r="S818" s="287">
        <f>+MEX!AJ856</f>
        <v>0</v>
      </c>
      <c r="T818" s="287">
        <f>+MEX!AM856</f>
        <v>0</v>
      </c>
      <c r="U818" s="287">
        <f>+MEX!AP856</f>
        <v>0</v>
      </c>
      <c r="V818" s="287">
        <f>+MEX!AS856</f>
        <v>0</v>
      </c>
      <c r="W818" s="287">
        <f>+MEX!AT856</f>
        <v>0</v>
      </c>
      <c r="X818" s="287">
        <f>+MEX!AU856</f>
        <v>0</v>
      </c>
      <c r="Y818" s="287">
        <f>+MEX!AV856</f>
        <v>0</v>
      </c>
      <c r="Z818" s="287">
        <f>+MEX!AW856</f>
        <v>0</v>
      </c>
      <c r="AA818" s="287">
        <f>+MEX!AX856</f>
        <v>0</v>
      </c>
      <c r="AB818" s="287">
        <f>+MEX!AY856</f>
        <v>0</v>
      </c>
      <c r="AC818" s="287">
        <f>+MEX!AZ856</f>
        <v>0</v>
      </c>
      <c r="AD818" s="287">
        <f>+MEX!BA856</f>
        <v>0</v>
      </c>
    </row>
    <row r="819" spans="2:30" ht="24.75" hidden="1">
      <c r="B819" s="247" t="e">
        <f>+CONCATENATE(#REF!,C819,D819,E819,F819,G819,H819,I819)</f>
        <v>#REF!</v>
      </c>
      <c r="C819" s="284">
        <v>7</v>
      </c>
      <c r="D819" s="284">
        <v>13</v>
      </c>
      <c r="E819" s="284">
        <v>5000</v>
      </c>
      <c r="F819" s="284">
        <v>5500</v>
      </c>
      <c r="G819" s="284">
        <v>551</v>
      </c>
      <c r="H819" s="285">
        <v>4</v>
      </c>
      <c r="I819" s="285"/>
      <c r="J819" s="286" t="s">
        <v>639</v>
      </c>
      <c r="K819" s="287">
        <f>+MEX!N857</f>
        <v>0</v>
      </c>
      <c r="L819" s="287">
        <f>+MEX!O857</f>
        <v>0</v>
      </c>
      <c r="M819" s="287">
        <f>+MEX!P857</f>
        <v>0</v>
      </c>
      <c r="N819" s="326" t="str">
        <f>+MEX!Q857</f>
        <v>Pieza</v>
      </c>
      <c r="O819" s="289">
        <f>+MEX!R857</f>
        <v>0</v>
      </c>
      <c r="P819" s="289">
        <f>+MEX!S857</f>
        <v>0</v>
      </c>
      <c r="Q819" s="287">
        <f>+MEX!AD857</f>
        <v>0</v>
      </c>
      <c r="R819" s="287">
        <f>+MEX!AG857</f>
        <v>0</v>
      </c>
      <c r="S819" s="287">
        <f>+MEX!AJ857</f>
        <v>0</v>
      </c>
      <c r="T819" s="287">
        <f>+MEX!AM857</f>
        <v>0</v>
      </c>
      <c r="U819" s="287">
        <f>+MEX!AP857</f>
        <v>0</v>
      </c>
      <c r="V819" s="287">
        <f>+MEX!AS857</f>
        <v>0</v>
      </c>
      <c r="W819" s="287">
        <f>+MEX!AT857</f>
        <v>0</v>
      </c>
      <c r="X819" s="287">
        <f>+MEX!AU857</f>
        <v>0</v>
      </c>
      <c r="Y819" s="287">
        <f>+MEX!AV857</f>
        <v>0</v>
      </c>
      <c r="Z819" s="287">
        <f>+MEX!AW857</f>
        <v>0</v>
      </c>
      <c r="AA819" s="287">
        <f>+MEX!AX857</f>
        <v>0</v>
      </c>
      <c r="AB819" s="287">
        <f>+MEX!AY857</f>
        <v>0</v>
      </c>
      <c r="AC819" s="287">
        <f>+MEX!AZ857</f>
        <v>0</v>
      </c>
      <c r="AD819" s="287">
        <f>+MEX!BA857</f>
        <v>0</v>
      </c>
    </row>
    <row r="820" spans="2:30" ht="24.75" hidden="1">
      <c r="B820" s="247" t="e">
        <f>+CONCATENATE(#REF!,C820,D820,E820,F820,G820,H820,I820)</f>
        <v>#REF!</v>
      </c>
      <c r="C820" s="284">
        <v>7</v>
      </c>
      <c r="D820" s="284">
        <v>13</v>
      </c>
      <c r="E820" s="284">
        <v>5000</v>
      </c>
      <c r="F820" s="284">
        <v>5500</v>
      </c>
      <c r="G820" s="284">
        <v>551</v>
      </c>
      <c r="H820" s="285">
        <v>5</v>
      </c>
      <c r="I820" s="285"/>
      <c r="J820" s="286" t="s">
        <v>640</v>
      </c>
      <c r="K820" s="287">
        <f>+MEX!N858</f>
        <v>0</v>
      </c>
      <c r="L820" s="287">
        <f>+MEX!O858</f>
        <v>0</v>
      </c>
      <c r="M820" s="287">
        <f>+MEX!P858</f>
        <v>0</v>
      </c>
      <c r="N820" s="326" t="str">
        <f>+MEX!Q858</f>
        <v>Pieza</v>
      </c>
      <c r="O820" s="289">
        <f>+MEX!R858</f>
        <v>0</v>
      </c>
      <c r="P820" s="289">
        <f>+MEX!S858</f>
        <v>0</v>
      </c>
      <c r="Q820" s="287">
        <f>+MEX!AD858</f>
        <v>0</v>
      </c>
      <c r="R820" s="287">
        <f>+MEX!AG858</f>
        <v>0</v>
      </c>
      <c r="S820" s="287">
        <f>+MEX!AJ858</f>
        <v>0</v>
      </c>
      <c r="T820" s="287">
        <f>+MEX!AM858</f>
        <v>0</v>
      </c>
      <c r="U820" s="287">
        <f>+MEX!AP858</f>
        <v>0</v>
      </c>
      <c r="V820" s="287">
        <f>+MEX!AS858</f>
        <v>0</v>
      </c>
      <c r="W820" s="287">
        <f>+MEX!AT858</f>
        <v>0</v>
      </c>
      <c r="X820" s="287">
        <f>+MEX!AU858</f>
        <v>0</v>
      </c>
      <c r="Y820" s="287">
        <f>+MEX!AV858</f>
        <v>0</v>
      </c>
      <c r="Z820" s="287">
        <f>+MEX!AW858</f>
        <v>0</v>
      </c>
      <c r="AA820" s="287">
        <f>+MEX!AX858</f>
        <v>0</v>
      </c>
      <c r="AB820" s="287">
        <f>+MEX!AY858</f>
        <v>0</v>
      </c>
      <c r="AC820" s="287">
        <f>+MEX!AZ858</f>
        <v>0</v>
      </c>
      <c r="AD820" s="287">
        <f>+MEX!BA858</f>
        <v>0</v>
      </c>
    </row>
    <row r="821" spans="2:30" ht="24.75" hidden="1">
      <c r="B821" s="247" t="e">
        <f>+CONCATENATE(#REF!,C821,D821,E821,F821,G821,H821,I821)</f>
        <v>#REF!</v>
      </c>
      <c r="C821" s="284">
        <v>7</v>
      </c>
      <c r="D821" s="284">
        <v>13</v>
      </c>
      <c r="E821" s="284">
        <v>5000</v>
      </c>
      <c r="F821" s="284">
        <v>5500</v>
      </c>
      <c r="G821" s="284">
        <v>551</v>
      </c>
      <c r="H821" s="285">
        <v>6</v>
      </c>
      <c r="I821" s="285"/>
      <c r="J821" s="286" t="s">
        <v>641</v>
      </c>
      <c r="K821" s="287">
        <f>+MEX!N859</f>
        <v>0</v>
      </c>
      <c r="L821" s="287">
        <f>+MEX!O859</f>
        <v>0</v>
      </c>
      <c r="M821" s="287">
        <f>+MEX!P859</f>
        <v>0</v>
      </c>
      <c r="N821" s="326" t="str">
        <f>+MEX!Q859</f>
        <v>Pieza</v>
      </c>
      <c r="O821" s="289">
        <f>+MEX!R859</f>
        <v>0</v>
      </c>
      <c r="P821" s="289">
        <f>+MEX!S859</f>
        <v>0</v>
      </c>
      <c r="Q821" s="287">
        <f>+MEX!AD859</f>
        <v>0</v>
      </c>
      <c r="R821" s="287">
        <f>+MEX!AG859</f>
        <v>0</v>
      </c>
      <c r="S821" s="287">
        <f>+MEX!AJ859</f>
        <v>0</v>
      </c>
      <c r="T821" s="287">
        <f>+MEX!AM859</f>
        <v>0</v>
      </c>
      <c r="U821" s="287">
        <f>+MEX!AP859</f>
        <v>0</v>
      </c>
      <c r="V821" s="287">
        <f>+MEX!AS859</f>
        <v>0</v>
      </c>
      <c r="W821" s="287">
        <f>+MEX!AT859</f>
        <v>0</v>
      </c>
      <c r="X821" s="287">
        <f>+MEX!AU859</f>
        <v>0</v>
      </c>
      <c r="Y821" s="287">
        <f>+MEX!AV859</f>
        <v>0</v>
      </c>
      <c r="Z821" s="287">
        <f>+MEX!AW859</f>
        <v>0</v>
      </c>
      <c r="AA821" s="287">
        <f>+MEX!AX859</f>
        <v>0</v>
      </c>
      <c r="AB821" s="287">
        <f>+MEX!AY859</f>
        <v>0</v>
      </c>
      <c r="AC821" s="287">
        <f>+MEX!AZ859</f>
        <v>0</v>
      </c>
      <c r="AD821" s="287">
        <f>+MEX!BA859</f>
        <v>0</v>
      </c>
    </row>
    <row r="822" spans="2:30" ht="24.75" hidden="1">
      <c r="B822" s="247" t="e">
        <f>+CONCATENATE(#REF!,C822,D822,E822,F822,G822,H822,I822)</f>
        <v>#REF!</v>
      </c>
      <c r="C822" s="284">
        <v>7</v>
      </c>
      <c r="D822" s="284">
        <v>13</v>
      </c>
      <c r="E822" s="284">
        <v>5000</v>
      </c>
      <c r="F822" s="284">
        <v>5500</v>
      </c>
      <c r="G822" s="284">
        <v>551</v>
      </c>
      <c r="H822" s="285">
        <v>7</v>
      </c>
      <c r="I822" s="285"/>
      <c r="J822" s="286" t="s">
        <v>642</v>
      </c>
      <c r="K822" s="287">
        <f>+MEX!N860</f>
        <v>0</v>
      </c>
      <c r="L822" s="287">
        <f>+MEX!O860</f>
        <v>0</v>
      </c>
      <c r="M822" s="287">
        <f>+MEX!P860</f>
        <v>0</v>
      </c>
      <c r="N822" s="326" t="str">
        <f>+MEX!Q860</f>
        <v>Pieza</v>
      </c>
      <c r="O822" s="289">
        <f>+MEX!R860</f>
        <v>0</v>
      </c>
      <c r="P822" s="289">
        <f>+MEX!S860</f>
        <v>0</v>
      </c>
      <c r="Q822" s="287">
        <f>+MEX!AD860</f>
        <v>0</v>
      </c>
      <c r="R822" s="287">
        <f>+MEX!AG860</f>
        <v>0</v>
      </c>
      <c r="S822" s="287">
        <f>+MEX!AJ860</f>
        <v>0</v>
      </c>
      <c r="T822" s="287">
        <f>+MEX!AM860</f>
        <v>0</v>
      </c>
      <c r="U822" s="287">
        <f>+MEX!AP860</f>
        <v>0</v>
      </c>
      <c r="V822" s="287">
        <f>+MEX!AS860</f>
        <v>0</v>
      </c>
      <c r="W822" s="287">
        <f>+MEX!AT860</f>
        <v>0</v>
      </c>
      <c r="X822" s="287">
        <f>+MEX!AU860</f>
        <v>0</v>
      </c>
      <c r="Y822" s="287">
        <f>+MEX!AV860</f>
        <v>0</v>
      </c>
      <c r="Z822" s="287">
        <f>+MEX!AW860</f>
        <v>0</v>
      </c>
      <c r="AA822" s="287">
        <f>+MEX!AX860</f>
        <v>0</v>
      </c>
      <c r="AB822" s="287">
        <f>+MEX!AY860</f>
        <v>0</v>
      </c>
      <c r="AC822" s="287">
        <f>+MEX!AZ860</f>
        <v>0</v>
      </c>
      <c r="AD822" s="287">
        <f>+MEX!BA860</f>
        <v>0</v>
      </c>
    </row>
    <row r="823" spans="2:30" ht="46.5" hidden="1">
      <c r="B823" s="247" t="e">
        <f>+CONCATENATE(#REF!,C823,D823,E823,F823,G823,H823,I823)</f>
        <v>#REF!</v>
      </c>
      <c r="C823" s="284">
        <v>7</v>
      </c>
      <c r="D823" s="284">
        <v>13</v>
      </c>
      <c r="E823" s="284">
        <v>5000</v>
      </c>
      <c r="F823" s="284">
        <v>5500</v>
      </c>
      <c r="G823" s="284">
        <v>551</v>
      </c>
      <c r="H823" s="285">
        <v>8</v>
      </c>
      <c r="I823" s="285"/>
      <c r="J823" s="286" t="s">
        <v>643</v>
      </c>
      <c r="K823" s="287">
        <f>+MEX!N861</f>
        <v>0</v>
      </c>
      <c r="L823" s="287">
        <f>+MEX!O861</f>
        <v>0</v>
      </c>
      <c r="M823" s="287">
        <f>+MEX!P861</f>
        <v>0</v>
      </c>
      <c r="N823" s="326" t="str">
        <f>+MEX!Q861</f>
        <v>Pieza</v>
      </c>
      <c r="O823" s="289">
        <f>+MEX!R861</f>
        <v>0</v>
      </c>
      <c r="P823" s="289">
        <f>+MEX!S861</f>
        <v>0</v>
      </c>
      <c r="Q823" s="287">
        <f>+MEX!AD861</f>
        <v>0</v>
      </c>
      <c r="R823" s="287">
        <f>+MEX!AG861</f>
        <v>0</v>
      </c>
      <c r="S823" s="287">
        <f>+MEX!AJ861</f>
        <v>0</v>
      </c>
      <c r="T823" s="287">
        <f>+MEX!AM861</f>
        <v>0</v>
      </c>
      <c r="U823" s="287">
        <f>+MEX!AP861</f>
        <v>0</v>
      </c>
      <c r="V823" s="287">
        <f>+MEX!AS861</f>
        <v>0</v>
      </c>
      <c r="W823" s="287">
        <f>+MEX!AT861</f>
        <v>0</v>
      </c>
      <c r="X823" s="287">
        <f>+MEX!AU861</f>
        <v>0</v>
      </c>
      <c r="Y823" s="287">
        <f>+MEX!AV861</f>
        <v>0</v>
      </c>
      <c r="Z823" s="287">
        <f>+MEX!AW861</f>
        <v>0</v>
      </c>
      <c r="AA823" s="287">
        <f>+MEX!AX861</f>
        <v>0</v>
      </c>
      <c r="AB823" s="287">
        <f>+MEX!AY861</f>
        <v>0</v>
      </c>
      <c r="AC823" s="287">
        <f>+MEX!AZ861</f>
        <v>0</v>
      </c>
      <c r="AD823" s="287">
        <f>+MEX!BA861</f>
        <v>0</v>
      </c>
    </row>
    <row r="824" spans="2:30" ht="24.75" hidden="1">
      <c r="B824" s="247" t="e">
        <f>+CONCATENATE(#REF!,C824,D824,E824,F824,G824,H824,I824)</f>
        <v>#REF!</v>
      </c>
      <c r="C824" s="272">
        <v>7</v>
      </c>
      <c r="D824" s="272">
        <v>13</v>
      </c>
      <c r="E824" s="272">
        <v>5000</v>
      </c>
      <c r="F824" s="272">
        <v>5600</v>
      </c>
      <c r="G824" s="272"/>
      <c r="H824" s="273" t="s">
        <v>46</v>
      </c>
      <c r="I824" s="273"/>
      <c r="J824" s="274" t="s">
        <v>516</v>
      </c>
      <c r="K824" s="275">
        <f>+MEX!N862</f>
        <v>0</v>
      </c>
      <c r="L824" s="275">
        <f>+MEX!O862</f>
        <v>0</v>
      </c>
      <c r="M824" s="275">
        <f>+MEX!P862</f>
        <v>0</v>
      </c>
      <c r="N824" s="329"/>
      <c r="O824" s="330"/>
      <c r="P824" s="330"/>
      <c r="Q824" s="275">
        <f>+MEX!AD862</f>
        <v>0</v>
      </c>
      <c r="R824" s="275">
        <f>+MEX!AG862</f>
        <v>0</v>
      </c>
      <c r="S824" s="275">
        <f>+MEX!AJ862</f>
        <v>0</v>
      </c>
      <c r="T824" s="275">
        <f>+MEX!AM862</f>
        <v>0</v>
      </c>
      <c r="U824" s="275">
        <f>+MEX!AP862</f>
        <v>0</v>
      </c>
      <c r="V824" s="275">
        <f>+MEX!AS862</f>
        <v>0</v>
      </c>
      <c r="W824" s="275"/>
      <c r="X824" s="275"/>
      <c r="Y824" s="275"/>
      <c r="Z824" s="275"/>
      <c r="AA824" s="275"/>
      <c r="AB824" s="275"/>
      <c r="AC824" s="275"/>
      <c r="AD824" s="275"/>
    </row>
    <row r="825" spans="2:30" ht="24.75" hidden="1">
      <c r="B825" s="247" t="e">
        <f>+CONCATENATE(#REF!,C825,D825,E825,F825,G825,H825,I825)</f>
        <v>#REF!</v>
      </c>
      <c r="C825" s="278">
        <v>7</v>
      </c>
      <c r="D825" s="278">
        <v>13</v>
      </c>
      <c r="E825" s="278">
        <v>5000</v>
      </c>
      <c r="F825" s="278">
        <v>5600</v>
      </c>
      <c r="G825" s="278">
        <v>562</v>
      </c>
      <c r="H825" s="279"/>
      <c r="I825" s="279"/>
      <c r="J825" s="280" t="s">
        <v>644</v>
      </c>
      <c r="K825" s="281">
        <f>+MEX!N863</f>
        <v>0</v>
      </c>
      <c r="L825" s="281">
        <f>+MEX!O863</f>
        <v>0</v>
      </c>
      <c r="M825" s="281">
        <f>+MEX!P863</f>
        <v>0</v>
      </c>
      <c r="N825" s="331"/>
      <c r="O825" s="332"/>
      <c r="P825" s="332"/>
      <c r="Q825" s="281">
        <f>+MEX!AD863</f>
        <v>0</v>
      </c>
      <c r="R825" s="281">
        <f>+MEX!AG863</f>
        <v>0</v>
      </c>
      <c r="S825" s="281">
        <f>+MEX!AJ863</f>
        <v>0</v>
      </c>
      <c r="T825" s="281">
        <f>+MEX!AM863</f>
        <v>0</v>
      </c>
      <c r="U825" s="281">
        <f>+MEX!AP863</f>
        <v>0</v>
      </c>
      <c r="V825" s="281">
        <f>+MEX!AS863</f>
        <v>0</v>
      </c>
      <c r="W825" s="281"/>
      <c r="X825" s="281"/>
      <c r="Y825" s="281"/>
      <c r="Z825" s="281"/>
      <c r="AA825" s="281"/>
      <c r="AB825" s="281"/>
      <c r="AC825" s="281"/>
      <c r="AD825" s="281"/>
    </row>
    <row r="826" spans="2:30" ht="24.75" hidden="1">
      <c r="B826" s="247" t="e">
        <f>+CONCATENATE(#REF!,C826,D826,E826,F826,G826,H826,I826)</f>
        <v>#REF!</v>
      </c>
      <c r="C826" s="284">
        <v>7</v>
      </c>
      <c r="D826" s="284">
        <v>13</v>
      </c>
      <c r="E826" s="284">
        <v>5000</v>
      </c>
      <c r="F826" s="284">
        <v>5600</v>
      </c>
      <c r="G826" s="284">
        <v>562</v>
      </c>
      <c r="H826" s="285">
        <v>1</v>
      </c>
      <c r="I826" s="285"/>
      <c r="J826" s="286" t="s">
        <v>645</v>
      </c>
      <c r="K826" s="287">
        <f>+MEX!N864</f>
        <v>0</v>
      </c>
      <c r="L826" s="287">
        <f>+MEX!O864</f>
        <v>0</v>
      </c>
      <c r="M826" s="287">
        <f>+MEX!P864</f>
        <v>0</v>
      </c>
      <c r="N826" s="326" t="str">
        <f>+MEX!Q864</f>
        <v>Pieza</v>
      </c>
      <c r="O826" s="289">
        <f>+MEX!R864</f>
        <v>0</v>
      </c>
      <c r="P826" s="289">
        <f>+MEX!S864</f>
        <v>0</v>
      </c>
      <c r="Q826" s="287">
        <f>+MEX!AD864</f>
        <v>0</v>
      </c>
      <c r="R826" s="287">
        <f>+MEX!AG864</f>
        <v>0</v>
      </c>
      <c r="S826" s="287">
        <f>+MEX!AJ864</f>
        <v>0</v>
      </c>
      <c r="T826" s="287">
        <f>+MEX!AM864</f>
        <v>0</v>
      </c>
      <c r="U826" s="287">
        <f>+MEX!AP864</f>
        <v>0</v>
      </c>
      <c r="V826" s="287">
        <f>+MEX!AS864</f>
        <v>0</v>
      </c>
      <c r="W826" s="287">
        <f>+MEX!AT864</f>
        <v>0</v>
      </c>
      <c r="X826" s="287">
        <f>+MEX!AU864</f>
        <v>0</v>
      </c>
      <c r="Y826" s="287">
        <f>+MEX!AV864</f>
        <v>0</v>
      </c>
      <c r="Z826" s="287">
        <f>+MEX!AW864</f>
        <v>0</v>
      </c>
      <c r="AA826" s="287">
        <f>+MEX!AX864</f>
        <v>0</v>
      </c>
      <c r="AB826" s="287">
        <f>+MEX!AY864</f>
        <v>0</v>
      </c>
      <c r="AC826" s="287">
        <f>+MEX!AZ864</f>
        <v>0</v>
      </c>
      <c r="AD826" s="287">
        <f>+MEX!BA864</f>
        <v>0</v>
      </c>
    </row>
    <row r="827" spans="2:30" ht="48" hidden="1">
      <c r="B827" s="247" t="e">
        <f>+CONCATENATE(#REF!,C827,D827,E827,F827,G827,H827,I827)</f>
        <v>#REF!</v>
      </c>
      <c r="C827" s="278">
        <v>7</v>
      </c>
      <c r="D827" s="278">
        <v>13</v>
      </c>
      <c r="E827" s="278">
        <v>5000</v>
      </c>
      <c r="F827" s="278">
        <v>5600</v>
      </c>
      <c r="G827" s="278">
        <v>564</v>
      </c>
      <c r="H827" s="279"/>
      <c r="I827" s="279"/>
      <c r="J827" s="280" t="s">
        <v>646</v>
      </c>
      <c r="K827" s="281">
        <f>+MEX!N865</f>
        <v>0</v>
      </c>
      <c r="L827" s="281">
        <f>+MEX!O865</f>
        <v>0</v>
      </c>
      <c r="M827" s="281">
        <f>+MEX!P865</f>
        <v>0</v>
      </c>
      <c r="N827" s="331"/>
      <c r="O827" s="332"/>
      <c r="P827" s="332"/>
      <c r="Q827" s="281">
        <f>+MEX!AD865</f>
        <v>0</v>
      </c>
      <c r="R827" s="281">
        <f>+MEX!AG865</f>
        <v>0</v>
      </c>
      <c r="S827" s="281">
        <f>+MEX!AJ865</f>
        <v>0</v>
      </c>
      <c r="T827" s="281">
        <f>+MEX!AM865</f>
        <v>0</v>
      </c>
      <c r="U827" s="281">
        <f>+MEX!AP865</f>
        <v>0</v>
      </c>
      <c r="V827" s="281">
        <f>+MEX!AS865</f>
        <v>0</v>
      </c>
      <c r="W827" s="281"/>
      <c r="X827" s="281"/>
      <c r="Y827" s="281"/>
      <c r="Z827" s="281"/>
      <c r="AA827" s="281"/>
      <c r="AB827" s="281"/>
      <c r="AC827" s="281"/>
      <c r="AD827" s="281"/>
    </row>
    <row r="828" spans="2:30" ht="24.75" hidden="1">
      <c r="B828" s="247" t="e">
        <f>+CONCATENATE(#REF!,C828,D828,E828,F828,G828,H828,I828)</f>
        <v>#REF!</v>
      </c>
      <c r="C828" s="284">
        <v>7</v>
      </c>
      <c r="D828" s="284">
        <v>13</v>
      </c>
      <c r="E828" s="284">
        <v>5000</v>
      </c>
      <c r="F828" s="284">
        <v>5600</v>
      </c>
      <c r="G828" s="284">
        <v>564</v>
      </c>
      <c r="H828" s="285">
        <v>1</v>
      </c>
      <c r="I828" s="285"/>
      <c r="J828" s="286" t="s">
        <v>647</v>
      </c>
      <c r="K828" s="287">
        <f>+MEX!N866</f>
        <v>0</v>
      </c>
      <c r="L828" s="287">
        <f>+MEX!O866</f>
        <v>0</v>
      </c>
      <c r="M828" s="287">
        <f>+MEX!P866</f>
        <v>0</v>
      </c>
      <c r="N828" s="326" t="str">
        <f>+MEX!Q866</f>
        <v>Pieza</v>
      </c>
      <c r="O828" s="289">
        <f>+MEX!R866</f>
        <v>0</v>
      </c>
      <c r="P828" s="289">
        <f>+MEX!S866</f>
        <v>0</v>
      </c>
      <c r="Q828" s="287">
        <f>+MEX!AD866</f>
        <v>0</v>
      </c>
      <c r="R828" s="287">
        <f>+MEX!AG866</f>
        <v>0</v>
      </c>
      <c r="S828" s="287">
        <f>+MEX!AJ866</f>
        <v>0</v>
      </c>
      <c r="T828" s="287">
        <f>+MEX!AM866</f>
        <v>0</v>
      </c>
      <c r="U828" s="287">
        <f>+MEX!AP866</f>
        <v>0</v>
      </c>
      <c r="V828" s="287">
        <f>+MEX!AS866</f>
        <v>0</v>
      </c>
      <c r="W828" s="287">
        <f>+MEX!AT866</f>
        <v>0</v>
      </c>
      <c r="X828" s="287">
        <f>+MEX!AU866</f>
        <v>0</v>
      </c>
      <c r="Y828" s="287">
        <f>+MEX!AV866</f>
        <v>0</v>
      </c>
      <c r="Z828" s="287">
        <f>+MEX!AW866</f>
        <v>0</v>
      </c>
      <c r="AA828" s="287">
        <f>+MEX!AX866</f>
        <v>0</v>
      </c>
      <c r="AB828" s="287">
        <f>+MEX!AY866</f>
        <v>0</v>
      </c>
      <c r="AC828" s="287">
        <f>+MEX!AZ866</f>
        <v>0</v>
      </c>
      <c r="AD828" s="287">
        <f>+MEX!BA866</f>
        <v>0</v>
      </c>
    </row>
    <row r="829" spans="2:30" ht="24.75" hidden="1">
      <c r="B829" s="247" t="e">
        <f>+CONCATENATE(#REF!,C829,D829,E829,F829,G829,H829,I829)</f>
        <v>#REF!</v>
      </c>
      <c r="C829" s="284">
        <v>7</v>
      </c>
      <c r="D829" s="284">
        <v>13</v>
      </c>
      <c r="E829" s="284">
        <v>5000</v>
      </c>
      <c r="F829" s="284">
        <v>5600</v>
      </c>
      <c r="G829" s="284">
        <v>564</v>
      </c>
      <c r="H829" s="285">
        <v>2</v>
      </c>
      <c r="I829" s="285"/>
      <c r="J829" s="286" t="s">
        <v>648</v>
      </c>
      <c r="K829" s="287">
        <f>+MEX!N867</f>
        <v>0</v>
      </c>
      <c r="L829" s="287">
        <f>+MEX!O867</f>
        <v>0</v>
      </c>
      <c r="M829" s="287">
        <f>+MEX!P867</f>
        <v>0</v>
      </c>
      <c r="N829" s="326" t="str">
        <f>+MEX!Q867</f>
        <v>Pieza</v>
      </c>
      <c r="O829" s="289">
        <f>+MEX!R867</f>
        <v>0</v>
      </c>
      <c r="P829" s="289">
        <f>+MEX!S867</f>
        <v>0</v>
      </c>
      <c r="Q829" s="287">
        <f>+MEX!AD867</f>
        <v>0</v>
      </c>
      <c r="R829" s="287">
        <f>+MEX!AG867</f>
        <v>0</v>
      </c>
      <c r="S829" s="287">
        <f>+MEX!AJ867</f>
        <v>0</v>
      </c>
      <c r="T829" s="287">
        <f>+MEX!AM867</f>
        <v>0</v>
      </c>
      <c r="U829" s="287">
        <f>+MEX!AP867</f>
        <v>0</v>
      </c>
      <c r="V829" s="287">
        <f>+MEX!AS867</f>
        <v>0</v>
      </c>
      <c r="W829" s="287">
        <f>+MEX!AT867</f>
        <v>0</v>
      </c>
      <c r="X829" s="287">
        <f>+MEX!AU867</f>
        <v>0</v>
      </c>
      <c r="Y829" s="287">
        <f>+MEX!AV867</f>
        <v>0</v>
      </c>
      <c r="Z829" s="287">
        <f>+MEX!AW867</f>
        <v>0</v>
      </c>
      <c r="AA829" s="287">
        <f>+MEX!AX867</f>
        <v>0</v>
      </c>
      <c r="AB829" s="287">
        <f>+MEX!AY867</f>
        <v>0</v>
      </c>
      <c r="AC829" s="287">
        <f>+MEX!AZ867</f>
        <v>0</v>
      </c>
      <c r="AD829" s="287">
        <f>+MEX!BA867</f>
        <v>0</v>
      </c>
    </row>
    <row r="830" spans="2:30" ht="24.75" hidden="1">
      <c r="B830" s="247" t="e">
        <f>+CONCATENATE(#REF!,C830,D830,E830,F830,G830,H830,I830)</f>
        <v>#REF!</v>
      </c>
      <c r="C830" s="278">
        <v>7</v>
      </c>
      <c r="D830" s="278">
        <v>13</v>
      </c>
      <c r="E830" s="278">
        <v>5000</v>
      </c>
      <c r="F830" s="278">
        <v>5600</v>
      </c>
      <c r="G830" s="278">
        <v>565</v>
      </c>
      <c r="H830" s="279"/>
      <c r="I830" s="279"/>
      <c r="J830" s="280" t="s">
        <v>216</v>
      </c>
      <c r="K830" s="281">
        <f>+MEX!N868</f>
        <v>0</v>
      </c>
      <c r="L830" s="281">
        <f>+MEX!O868</f>
        <v>0</v>
      </c>
      <c r="M830" s="281">
        <f>+MEX!P868</f>
        <v>0</v>
      </c>
      <c r="N830" s="331"/>
      <c r="O830" s="332"/>
      <c r="P830" s="332"/>
      <c r="Q830" s="281">
        <f>+MEX!AD868</f>
        <v>0</v>
      </c>
      <c r="R830" s="281">
        <f>+MEX!AG868</f>
        <v>0</v>
      </c>
      <c r="S830" s="281">
        <f>+MEX!AJ868</f>
        <v>0</v>
      </c>
      <c r="T830" s="281">
        <f>+MEX!AM868</f>
        <v>0</v>
      </c>
      <c r="U830" s="281">
        <f>+MEX!AP868</f>
        <v>0</v>
      </c>
      <c r="V830" s="281">
        <f>+MEX!AS868</f>
        <v>0</v>
      </c>
      <c r="W830" s="281"/>
      <c r="X830" s="281"/>
      <c r="Y830" s="281"/>
      <c r="Z830" s="281"/>
      <c r="AA830" s="281"/>
      <c r="AB830" s="281"/>
      <c r="AC830" s="281"/>
      <c r="AD830" s="281"/>
    </row>
    <row r="831" spans="2:30" ht="24.75" hidden="1">
      <c r="B831" s="247" t="e">
        <f>+CONCATENATE(#REF!,C831,D831,E831,F831,G831,H831,I831)</f>
        <v>#REF!</v>
      </c>
      <c r="C831" s="284">
        <v>7</v>
      </c>
      <c r="D831" s="284">
        <v>13</v>
      </c>
      <c r="E831" s="284">
        <v>5000</v>
      </c>
      <c r="F831" s="284">
        <v>5600</v>
      </c>
      <c r="G831" s="284">
        <v>565</v>
      </c>
      <c r="H831" s="285">
        <v>1</v>
      </c>
      <c r="I831" s="285"/>
      <c r="J831" s="286" t="s">
        <v>649</v>
      </c>
      <c r="K831" s="287">
        <f>+MEX!N869</f>
        <v>0</v>
      </c>
      <c r="L831" s="287">
        <f>+MEX!O869</f>
        <v>0</v>
      </c>
      <c r="M831" s="287">
        <f>+MEX!P869</f>
        <v>0</v>
      </c>
      <c r="N831" s="326" t="str">
        <f>+MEX!Q869</f>
        <v>Pieza</v>
      </c>
      <c r="O831" s="289">
        <f>+MEX!R869</f>
        <v>0</v>
      </c>
      <c r="P831" s="289">
        <f>+MEX!S869</f>
        <v>0</v>
      </c>
      <c r="Q831" s="287">
        <f>+MEX!AD869</f>
        <v>0</v>
      </c>
      <c r="R831" s="287">
        <f>+MEX!AG869</f>
        <v>0</v>
      </c>
      <c r="S831" s="287">
        <f>+MEX!AJ869</f>
        <v>0</v>
      </c>
      <c r="T831" s="287">
        <f>+MEX!AM869</f>
        <v>0</v>
      </c>
      <c r="U831" s="287">
        <f>+MEX!AP869</f>
        <v>0</v>
      </c>
      <c r="V831" s="287">
        <f>+MEX!AS869</f>
        <v>0</v>
      </c>
      <c r="W831" s="287">
        <f>+MEX!AT869</f>
        <v>0</v>
      </c>
      <c r="X831" s="287">
        <f>+MEX!AU869</f>
        <v>0</v>
      </c>
      <c r="Y831" s="287">
        <f>+MEX!AV869</f>
        <v>0</v>
      </c>
      <c r="Z831" s="287">
        <f>+MEX!AW869</f>
        <v>0</v>
      </c>
      <c r="AA831" s="287">
        <f>+MEX!AX869</f>
        <v>0</v>
      </c>
      <c r="AB831" s="287">
        <f>+MEX!AY869</f>
        <v>0</v>
      </c>
      <c r="AC831" s="287">
        <f>+MEX!AZ869</f>
        <v>0</v>
      </c>
      <c r="AD831" s="287">
        <f>+MEX!BA869</f>
        <v>0</v>
      </c>
    </row>
    <row r="832" spans="2:30" ht="24.75" hidden="1">
      <c r="B832" s="247" t="e">
        <f>+CONCATENATE(#REF!,C832,D832,E832,F832,G832,H832,I832)</f>
        <v>#REF!</v>
      </c>
      <c r="C832" s="284">
        <v>7</v>
      </c>
      <c r="D832" s="284">
        <v>13</v>
      </c>
      <c r="E832" s="284">
        <v>5000</v>
      </c>
      <c r="F832" s="284">
        <v>5600</v>
      </c>
      <c r="G832" s="284">
        <v>565</v>
      </c>
      <c r="H832" s="285">
        <v>2</v>
      </c>
      <c r="I832" s="285"/>
      <c r="J832" s="286" t="s">
        <v>650</v>
      </c>
      <c r="K832" s="287">
        <f>+MEX!N870</f>
        <v>0</v>
      </c>
      <c r="L832" s="287">
        <f>+MEX!O870</f>
        <v>0</v>
      </c>
      <c r="M832" s="287">
        <f>+MEX!P870</f>
        <v>0</v>
      </c>
      <c r="N832" s="326" t="str">
        <f>+MEX!Q870</f>
        <v>Pieza</v>
      </c>
      <c r="O832" s="289">
        <f>+MEX!R870</f>
        <v>0</v>
      </c>
      <c r="P832" s="289">
        <f>+MEX!S870</f>
        <v>0</v>
      </c>
      <c r="Q832" s="287">
        <f>+MEX!AD870</f>
        <v>0</v>
      </c>
      <c r="R832" s="287">
        <f>+MEX!AG870</f>
        <v>0</v>
      </c>
      <c r="S832" s="287">
        <f>+MEX!AJ870</f>
        <v>0</v>
      </c>
      <c r="T832" s="287">
        <f>+MEX!AM870</f>
        <v>0</v>
      </c>
      <c r="U832" s="287">
        <f>+MEX!AP870</f>
        <v>0</v>
      </c>
      <c r="V832" s="287">
        <f>+MEX!AS870</f>
        <v>0</v>
      </c>
      <c r="W832" s="287">
        <f>+MEX!AT870</f>
        <v>0</v>
      </c>
      <c r="X832" s="287">
        <f>+MEX!AU870</f>
        <v>0</v>
      </c>
      <c r="Y832" s="287">
        <f>+MEX!AV870</f>
        <v>0</v>
      </c>
      <c r="Z832" s="287">
        <f>+MEX!AW870</f>
        <v>0</v>
      </c>
      <c r="AA832" s="287">
        <f>+MEX!AX870</f>
        <v>0</v>
      </c>
      <c r="AB832" s="287">
        <f>+MEX!AY870</f>
        <v>0</v>
      </c>
      <c r="AC832" s="287">
        <f>+MEX!AZ870</f>
        <v>0</v>
      </c>
      <c r="AD832" s="287">
        <f>+MEX!BA870</f>
        <v>0</v>
      </c>
    </row>
    <row r="833" spans="2:30" ht="24.75" hidden="1">
      <c r="B833" s="247" t="e">
        <f>+CONCATENATE(#REF!,C833,D833,E833,F833,G833,H833,I833)</f>
        <v>#REF!</v>
      </c>
      <c r="C833" s="284">
        <v>7</v>
      </c>
      <c r="D833" s="284">
        <v>13</v>
      </c>
      <c r="E833" s="284">
        <v>5000</v>
      </c>
      <c r="F833" s="284">
        <v>5600</v>
      </c>
      <c r="G833" s="284">
        <v>565</v>
      </c>
      <c r="H833" s="285">
        <v>3</v>
      </c>
      <c r="I833" s="285"/>
      <c r="J833" s="286" t="s">
        <v>651</v>
      </c>
      <c r="K833" s="287">
        <f>+MEX!N871</f>
        <v>0</v>
      </c>
      <c r="L833" s="287">
        <f>+MEX!O871</f>
        <v>0</v>
      </c>
      <c r="M833" s="287">
        <f>+MEX!P871</f>
        <v>0</v>
      </c>
      <c r="N833" s="326" t="str">
        <f>+MEX!Q871</f>
        <v>Pieza</v>
      </c>
      <c r="O833" s="289">
        <f>+MEX!R871</f>
        <v>0</v>
      </c>
      <c r="P833" s="289">
        <f>+MEX!S871</f>
        <v>0</v>
      </c>
      <c r="Q833" s="287">
        <f>+MEX!AD871</f>
        <v>0</v>
      </c>
      <c r="R833" s="287">
        <f>+MEX!AG871</f>
        <v>0</v>
      </c>
      <c r="S833" s="287">
        <f>+MEX!AJ871</f>
        <v>0</v>
      </c>
      <c r="T833" s="287">
        <f>+MEX!AM871</f>
        <v>0</v>
      </c>
      <c r="U833" s="287">
        <f>+MEX!AP871</f>
        <v>0</v>
      </c>
      <c r="V833" s="287">
        <f>+MEX!AS871</f>
        <v>0</v>
      </c>
      <c r="W833" s="287">
        <f>+MEX!AT871</f>
        <v>0</v>
      </c>
      <c r="X833" s="287">
        <f>+MEX!AU871</f>
        <v>0</v>
      </c>
      <c r="Y833" s="287">
        <f>+MEX!AV871</f>
        <v>0</v>
      </c>
      <c r="Z833" s="287">
        <f>+MEX!AW871</f>
        <v>0</v>
      </c>
      <c r="AA833" s="287">
        <f>+MEX!AX871</f>
        <v>0</v>
      </c>
      <c r="AB833" s="287">
        <f>+MEX!AY871</f>
        <v>0</v>
      </c>
      <c r="AC833" s="287">
        <f>+MEX!AZ871</f>
        <v>0</v>
      </c>
      <c r="AD833" s="287">
        <f>+MEX!BA871</f>
        <v>0</v>
      </c>
    </row>
    <row r="834" spans="2:30" ht="24.75" hidden="1">
      <c r="B834" s="247" t="e">
        <f>+CONCATENATE(#REF!,C834,D834,E834,F834,G834,H834,I834)</f>
        <v>#REF!</v>
      </c>
      <c r="C834" s="284">
        <v>7</v>
      </c>
      <c r="D834" s="284">
        <v>13</v>
      </c>
      <c r="E834" s="284">
        <v>5000</v>
      </c>
      <c r="F834" s="284">
        <v>5600</v>
      </c>
      <c r="G834" s="284">
        <v>565</v>
      </c>
      <c r="H834" s="285">
        <v>4</v>
      </c>
      <c r="I834" s="285"/>
      <c r="J834" s="286" t="s">
        <v>652</v>
      </c>
      <c r="K834" s="287">
        <f>+MEX!N872</f>
        <v>0</v>
      </c>
      <c r="L834" s="287">
        <f>+MEX!O872</f>
        <v>0</v>
      </c>
      <c r="M834" s="287">
        <f>+MEX!P872</f>
        <v>0</v>
      </c>
      <c r="N834" s="326" t="str">
        <f>+MEX!Q872</f>
        <v>Pieza</v>
      </c>
      <c r="O834" s="289">
        <f>+MEX!R872</f>
        <v>0</v>
      </c>
      <c r="P834" s="289">
        <f>+MEX!S872</f>
        <v>0</v>
      </c>
      <c r="Q834" s="287">
        <f>+MEX!AD872</f>
        <v>0</v>
      </c>
      <c r="R834" s="287">
        <f>+MEX!AG872</f>
        <v>0</v>
      </c>
      <c r="S834" s="287">
        <f>+MEX!AJ872</f>
        <v>0</v>
      </c>
      <c r="T834" s="287">
        <f>+MEX!AM872</f>
        <v>0</v>
      </c>
      <c r="U834" s="287">
        <f>+MEX!AP872</f>
        <v>0</v>
      </c>
      <c r="V834" s="287">
        <f>+MEX!AS872</f>
        <v>0</v>
      </c>
      <c r="W834" s="287">
        <f>+MEX!AT872</f>
        <v>0</v>
      </c>
      <c r="X834" s="287">
        <f>+MEX!AU872</f>
        <v>0</v>
      </c>
      <c r="Y834" s="287">
        <f>+MEX!AV872</f>
        <v>0</v>
      </c>
      <c r="Z834" s="287">
        <f>+MEX!AW872</f>
        <v>0</v>
      </c>
      <c r="AA834" s="287">
        <f>+MEX!AX872</f>
        <v>0</v>
      </c>
      <c r="AB834" s="287">
        <f>+MEX!AY872</f>
        <v>0</v>
      </c>
      <c r="AC834" s="287">
        <f>+MEX!AZ872</f>
        <v>0</v>
      </c>
      <c r="AD834" s="287">
        <f>+MEX!BA872</f>
        <v>0</v>
      </c>
    </row>
    <row r="835" spans="2:30" ht="24.75" hidden="1">
      <c r="B835" s="247" t="e">
        <f>+CONCATENATE(#REF!,C835,D835,E835,F835,G835,H835,I835)</f>
        <v>#REF!</v>
      </c>
      <c r="C835" s="284">
        <v>7</v>
      </c>
      <c r="D835" s="284">
        <v>13</v>
      </c>
      <c r="E835" s="284">
        <v>5000</v>
      </c>
      <c r="F835" s="284">
        <v>5600</v>
      </c>
      <c r="G835" s="284">
        <v>565</v>
      </c>
      <c r="H835" s="285">
        <v>5</v>
      </c>
      <c r="I835" s="285"/>
      <c r="J835" s="286" t="s">
        <v>653</v>
      </c>
      <c r="K835" s="287">
        <f>+MEX!N873</f>
        <v>0</v>
      </c>
      <c r="L835" s="287">
        <f>+MEX!O873</f>
        <v>0</v>
      </c>
      <c r="M835" s="287">
        <f>+MEX!P873</f>
        <v>0</v>
      </c>
      <c r="N835" s="326" t="str">
        <f>+MEX!Q873</f>
        <v>Pieza</v>
      </c>
      <c r="O835" s="289">
        <f>+MEX!R873</f>
        <v>0</v>
      </c>
      <c r="P835" s="289">
        <f>+MEX!S873</f>
        <v>0</v>
      </c>
      <c r="Q835" s="287">
        <f>+MEX!AD873</f>
        <v>0</v>
      </c>
      <c r="R835" s="287">
        <f>+MEX!AG873</f>
        <v>0</v>
      </c>
      <c r="S835" s="287">
        <f>+MEX!AJ873</f>
        <v>0</v>
      </c>
      <c r="T835" s="287">
        <f>+MEX!AM873</f>
        <v>0</v>
      </c>
      <c r="U835" s="287">
        <f>+MEX!AP873</f>
        <v>0</v>
      </c>
      <c r="V835" s="287">
        <f>+MEX!AS873</f>
        <v>0</v>
      </c>
      <c r="W835" s="287">
        <f>+MEX!AT873</f>
        <v>0</v>
      </c>
      <c r="X835" s="287">
        <f>+MEX!AU873</f>
        <v>0</v>
      </c>
      <c r="Y835" s="287">
        <f>+MEX!AV873</f>
        <v>0</v>
      </c>
      <c r="Z835" s="287">
        <f>+MEX!AW873</f>
        <v>0</v>
      </c>
      <c r="AA835" s="287">
        <f>+MEX!AX873</f>
        <v>0</v>
      </c>
      <c r="AB835" s="287">
        <f>+MEX!AY873</f>
        <v>0</v>
      </c>
      <c r="AC835" s="287">
        <f>+MEX!AZ873</f>
        <v>0</v>
      </c>
      <c r="AD835" s="287">
        <f>+MEX!BA873</f>
        <v>0</v>
      </c>
    </row>
    <row r="836" spans="2:30" ht="24.75" hidden="1">
      <c r="B836" s="247" t="e">
        <f>+CONCATENATE(#REF!,C836,D836,E836,F836,G836,H836,I836)</f>
        <v>#REF!</v>
      </c>
      <c r="C836" s="284">
        <v>7</v>
      </c>
      <c r="D836" s="284">
        <v>13</v>
      </c>
      <c r="E836" s="284">
        <v>5000</v>
      </c>
      <c r="F836" s="284">
        <v>5600</v>
      </c>
      <c r="G836" s="284">
        <v>565</v>
      </c>
      <c r="H836" s="285">
        <v>6</v>
      </c>
      <c r="I836" s="285"/>
      <c r="J836" s="286" t="s">
        <v>654</v>
      </c>
      <c r="K836" s="287">
        <f>+MEX!N874</f>
        <v>0</v>
      </c>
      <c r="L836" s="287">
        <f>+MEX!O874</f>
        <v>0</v>
      </c>
      <c r="M836" s="287">
        <f>+MEX!P874</f>
        <v>0</v>
      </c>
      <c r="N836" s="326" t="str">
        <f>+MEX!Q874</f>
        <v>Kit</v>
      </c>
      <c r="O836" s="289">
        <f>+MEX!R874</f>
        <v>0</v>
      </c>
      <c r="P836" s="289">
        <f>+MEX!S874</f>
        <v>0</v>
      </c>
      <c r="Q836" s="287">
        <f>+MEX!AD874</f>
        <v>0</v>
      </c>
      <c r="R836" s="287">
        <f>+MEX!AG874</f>
        <v>0</v>
      </c>
      <c r="S836" s="287">
        <f>+MEX!AJ874</f>
        <v>0</v>
      </c>
      <c r="T836" s="287">
        <f>+MEX!AM874</f>
        <v>0</v>
      </c>
      <c r="U836" s="287">
        <f>+MEX!AP874</f>
        <v>0</v>
      </c>
      <c r="V836" s="287">
        <f>+MEX!AS874</f>
        <v>0</v>
      </c>
      <c r="W836" s="287">
        <f>+MEX!AT874</f>
        <v>0</v>
      </c>
      <c r="X836" s="287">
        <f>+MEX!AU874</f>
        <v>0</v>
      </c>
      <c r="Y836" s="287">
        <f>+MEX!AV874</f>
        <v>0</v>
      </c>
      <c r="Z836" s="287">
        <f>+MEX!AW874</f>
        <v>0</v>
      </c>
      <c r="AA836" s="287">
        <f>+MEX!AX874</f>
        <v>0</v>
      </c>
      <c r="AB836" s="287">
        <f>+MEX!AY874</f>
        <v>0</v>
      </c>
      <c r="AC836" s="287">
        <f>+MEX!AZ874</f>
        <v>0</v>
      </c>
      <c r="AD836" s="287">
        <f>+MEX!BA874</f>
        <v>0</v>
      </c>
    </row>
    <row r="837" spans="2:30" ht="24.75" hidden="1">
      <c r="B837" s="247" t="e">
        <f>+CONCATENATE(#REF!,C837,D837,E837,F837,G837,H837,I837)</f>
        <v>#REF!</v>
      </c>
      <c r="C837" s="284">
        <v>7</v>
      </c>
      <c r="D837" s="284">
        <v>13</v>
      </c>
      <c r="E837" s="284">
        <v>5000</v>
      </c>
      <c r="F837" s="284">
        <v>5600</v>
      </c>
      <c r="G837" s="284">
        <v>565</v>
      </c>
      <c r="H837" s="285">
        <v>7</v>
      </c>
      <c r="I837" s="285"/>
      <c r="J837" s="286" t="s">
        <v>276</v>
      </c>
      <c r="K837" s="287">
        <f>+MEX!N875</f>
        <v>0</v>
      </c>
      <c r="L837" s="287">
        <f>+MEX!O875</f>
        <v>0</v>
      </c>
      <c r="M837" s="287">
        <f>+MEX!P875</f>
        <v>0</v>
      </c>
      <c r="N837" s="326" t="str">
        <f>+MEX!Q875</f>
        <v>Pieza</v>
      </c>
      <c r="O837" s="289">
        <f>+MEX!R875</f>
        <v>0</v>
      </c>
      <c r="P837" s="289">
        <f>+MEX!S875</f>
        <v>0</v>
      </c>
      <c r="Q837" s="287">
        <f>+MEX!AD875</f>
        <v>0</v>
      </c>
      <c r="R837" s="287">
        <f>+MEX!AG875</f>
        <v>0</v>
      </c>
      <c r="S837" s="287">
        <f>+MEX!AJ875</f>
        <v>0</v>
      </c>
      <c r="T837" s="287">
        <f>+MEX!AM875</f>
        <v>0</v>
      </c>
      <c r="U837" s="287">
        <f>+MEX!AP875</f>
        <v>0</v>
      </c>
      <c r="V837" s="287">
        <f>+MEX!AS875</f>
        <v>0</v>
      </c>
      <c r="W837" s="287">
        <f>+MEX!AT875</f>
        <v>0</v>
      </c>
      <c r="X837" s="287">
        <f>+MEX!AU875</f>
        <v>0</v>
      </c>
      <c r="Y837" s="287">
        <f>+MEX!AV875</f>
        <v>0</v>
      </c>
      <c r="Z837" s="287">
        <f>+MEX!AW875</f>
        <v>0</v>
      </c>
      <c r="AA837" s="287">
        <f>+MEX!AX875</f>
        <v>0</v>
      </c>
      <c r="AB837" s="287">
        <f>+MEX!AY875</f>
        <v>0</v>
      </c>
      <c r="AC837" s="287">
        <f>+MEX!AZ875</f>
        <v>0</v>
      </c>
      <c r="AD837" s="287">
        <f>+MEX!BA875</f>
        <v>0</v>
      </c>
    </row>
    <row r="838" spans="2:30" ht="46.5" hidden="1">
      <c r="B838" s="247" t="e">
        <f>+CONCATENATE(#REF!,C838,D838,E838,F838,G838,H838,I838)</f>
        <v>#REF!</v>
      </c>
      <c r="C838" s="284">
        <v>7</v>
      </c>
      <c r="D838" s="284">
        <v>13</v>
      </c>
      <c r="E838" s="284">
        <v>5000</v>
      </c>
      <c r="F838" s="284">
        <v>5600</v>
      </c>
      <c r="G838" s="284">
        <v>565</v>
      </c>
      <c r="H838" s="285">
        <v>8</v>
      </c>
      <c r="I838" s="285"/>
      <c r="J838" s="286" t="s">
        <v>655</v>
      </c>
      <c r="K838" s="287">
        <f>+MEX!N876</f>
        <v>0</v>
      </c>
      <c r="L838" s="287">
        <f>+MEX!O876</f>
        <v>0</v>
      </c>
      <c r="M838" s="287">
        <f>+MEX!P876</f>
        <v>0</v>
      </c>
      <c r="N838" s="326" t="str">
        <f>+MEX!Q876</f>
        <v>Equipo/ Pieza</v>
      </c>
      <c r="O838" s="289">
        <f>+MEX!R876</f>
        <v>0</v>
      </c>
      <c r="P838" s="289">
        <f>+MEX!S876</f>
        <v>0</v>
      </c>
      <c r="Q838" s="287">
        <f>+MEX!AD876</f>
        <v>0</v>
      </c>
      <c r="R838" s="287">
        <f>+MEX!AG876</f>
        <v>0</v>
      </c>
      <c r="S838" s="287">
        <f>+MEX!AJ876</f>
        <v>0</v>
      </c>
      <c r="T838" s="287">
        <f>+MEX!AM876</f>
        <v>0</v>
      </c>
      <c r="U838" s="287">
        <f>+MEX!AP876</f>
        <v>0</v>
      </c>
      <c r="V838" s="287">
        <f>+MEX!AS876</f>
        <v>0</v>
      </c>
      <c r="W838" s="287">
        <f>+MEX!AT876</f>
        <v>0</v>
      </c>
      <c r="X838" s="287">
        <f>+MEX!AU876</f>
        <v>0</v>
      </c>
      <c r="Y838" s="287">
        <f>+MEX!AV876</f>
        <v>0</v>
      </c>
      <c r="Z838" s="287">
        <f>+MEX!AW876</f>
        <v>0</v>
      </c>
      <c r="AA838" s="287">
        <f>+MEX!AX876</f>
        <v>0</v>
      </c>
      <c r="AB838" s="287">
        <f>+MEX!AY876</f>
        <v>0</v>
      </c>
      <c r="AC838" s="287">
        <f>+MEX!AZ876</f>
        <v>0</v>
      </c>
      <c r="AD838" s="287">
        <f>+MEX!BA876</f>
        <v>0</v>
      </c>
    </row>
    <row r="839" spans="2:30" ht="46.5" hidden="1">
      <c r="B839" s="247" t="e">
        <f>+CONCATENATE(#REF!,C839,D839,E839,F839,G839,H839,I839)</f>
        <v>#REF!</v>
      </c>
      <c r="C839" s="284">
        <v>7</v>
      </c>
      <c r="D839" s="284">
        <v>13</v>
      </c>
      <c r="E839" s="284">
        <v>5000</v>
      </c>
      <c r="F839" s="284">
        <v>5600</v>
      </c>
      <c r="G839" s="284">
        <v>565</v>
      </c>
      <c r="H839" s="285">
        <v>9</v>
      </c>
      <c r="I839" s="285"/>
      <c r="J839" s="286" t="s">
        <v>656</v>
      </c>
      <c r="K839" s="287">
        <f>+MEX!N877</f>
        <v>0</v>
      </c>
      <c r="L839" s="287">
        <f>+MEX!O877</f>
        <v>0</v>
      </c>
      <c r="M839" s="287">
        <f>+MEX!P877</f>
        <v>0</v>
      </c>
      <c r="N839" s="326" t="str">
        <f>+MEX!Q877</f>
        <v>Equipo/ Pieza</v>
      </c>
      <c r="O839" s="289">
        <f>+MEX!R877</f>
        <v>0</v>
      </c>
      <c r="P839" s="289">
        <f>+MEX!S877</f>
        <v>0</v>
      </c>
      <c r="Q839" s="287">
        <f>+MEX!AD877</f>
        <v>0</v>
      </c>
      <c r="R839" s="287">
        <f>+MEX!AG877</f>
        <v>0</v>
      </c>
      <c r="S839" s="287">
        <f>+MEX!AJ877</f>
        <v>0</v>
      </c>
      <c r="T839" s="287">
        <f>+MEX!AM877</f>
        <v>0</v>
      </c>
      <c r="U839" s="287">
        <f>+MEX!AP877</f>
        <v>0</v>
      </c>
      <c r="V839" s="287">
        <f>+MEX!AS877</f>
        <v>0</v>
      </c>
      <c r="W839" s="287">
        <f>+MEX!AT877</f>
        <v>0</v>
      </c>
      <c r="X839" s="287">
        <f>+MEX!AU877</f>
        <v>0</v>
      </c>
      <c r="Y839" s="287">
        <f>+MEX!AV877</f>
        <v>0</v>
      </c>
      <c r="Z839" s="287">
        <f>+MEX!AW877</f>
        <v>0</v>
      </c>
      <c r="AA839" s="287">
        <f>+MEX!AX877</f>
        <v>0</v>
      </c>
      <c r="AB839" s="287">
        <f>+MEX!AY877</f>
        <v>0</v>
      </c>
      <c r="AC839" s="287">
        <f>+MEX!AZ877</f>
        <v>0</v>
      </c>
      <c r="AD839" s="287">
        <f>+MEX!BA877</f>
        <v>0</v>
      </c>
    </row>
    <row r="840" spans="2:30" ht="46.5" hidden="1">
      <c r="B840" s="247" t="e">
        <f>+CONCATENATE(#REF!,C840,D840,E840,F840,G840,H840,I840)</f>
        <v>#REF!</v>
      </c>
      <c r="C840" s="284">
        <v>7</v>
      </c>
      <c r="D840" s="284">
        <v>13</v>
      </c>
      <c r="E840" s="284">
        <v>5000</v>
      </c>
      <c r="F840" s="284">
        <v>5600</v>
      </c>
      <c r="G840" s="284">
        <v>565</v>
      </c>
      <c r="H840" s="285">
        <v>10</v>
      </c>
      <c r="I840" s="285"/>
      <c r="J840" s="286" t="s">
        <v>657</v>
      </c>
      <c r="K840" s="287">
        <f>+MEX!N878</f>
        <v>0</v>
      </c>
      <c r="L840" s="287">
        <f>+MEX!O878</f>
        <v>0</v>
      </c>
      <c r="M840" s="287">
        <f>+MEX!P878</f>
        <v>0</v>
      </c>
      <c r="N840" s="326" t="str">
        <f>+MEX!Q878</f>
        <v>Equipo/ Pieza</v>
      </c>
      <c r="O840" s="289">
        <f>+MEX!R878</f>
        <v>0</v>
      </c>
      <c r="P840" s="289">
        <f>+MEX!S878</f>
        <v>0</v>
      </c>
      <c r="Q840" s="287">
        <f>+MEX!AD878</f>
        <v>0</v>
      </c>
      <c r="R840" s="287">
        <f>+MEX!AG878</f>
        <v>0</v>
      </c>
      <c r="S840" s="287">
        <f>+MEX!AJ878</f>
        <v>0</v>
      </c>
      <c r="T840" s="287">
        <f>+MEX!AM878</f>
        <v>0</v>
      </c>
      <c r="U840" s="287">
        <f>+MEX!AP878</f>
        <v>0</v>
      </c>
      <c r="V840" s="287">
        <f>+MEX!AS878</f>
        <v>0</v>
      </c>
      <c r="W840" s="287">
        <f>+MEX!AT878</f>
        <v>0</v>
      </c>
      <c r="X840" s="287">
        <f>+MEX!AU878</f>
        <v>0</v>
      </c>
      <c r="Y840" s="287">
        <f>+MEX!AV878</f>
        <v>0</v>
      </c>
      <c r="Z840" s="287">
        <f>+MEX!AW878</f>
        <v>0</v>
      </c>
      <c r="AA840" s="287">
        <f>+MEX!AX878</f>
        <v>0</v>
      </c>
      <c r="AB840" s="287">
        <f>+MEX!AY878</f>
        <v>0</v>
      </c>
      <c r="AC840" s="287">
        <f>+MEX!AZ878</f>
        <v>0</v>
      </c>
      <c r="AD840" s="287">
        <f>+MEX!BA878</f>
        <v>0</v>
      </c>
    </row>
    <row r="841" spans="2:30" ht="24.75" hidden="1">
      <c r="B841" s="247" t="e">
        <f>+CONCATENATE(#REF!,C841,D841,E841,F841,G841,H841,I841)</f>
        <v>#REF!</v>
      </c>
      <c r="C841" s="284">
        <v>7</v>
      </c>
      <c r="D841" s="284">
        <v>13</v>
      </c>
      <c r="E841" s="284">
        <v>5000</v>
      </c>
      <c r="F841" s="284">
        <v>5600</v>
      </c>
      <c r="G841" s="284">
        <v>565</v>
      </c>
      <c r="H841" s="285">
        <v>11</v>
      </c>
      <c r="I841" s="285"/>
      <c r="J841" s="286" t="s">
        <v>658</v>
      </c>
      <c r="K841" s="287">
        <f>+MEX!N879</f>
        <v>0</v>
      </c>
      <c r="L841" s="287">
        <f>+MEX!O879</f>
        <v>0</v>
      </c>
      <c r="M841" s="287">
        <f>+MEX!P879</f>
        <v>0</v>
      </c>
      <c r="N841" s="326" t="str">
        <f>+MEX!Q879</f>
        <v>Pieza</v>
      </c>
      <c r="O841" s="289">
        <f>+MEX!R879</f>
        <v>0</v>
      </c>
      <c r="P841" s="289">
        <f>+MEX!S879</f>
        <v>0</v>
      </c>
      <c r="Q841" s="287">
        <f>+MEX!AD879</f>
        <v>0</v>
      </c>
      <c r="R841" s="287">
        <f>+MEX!AG879</f>
        <v>0</v>
      </c>
      <c r="S841" s="287">
        <f>+MEX!AJ879</f>
        <v>0</v>
      </c>
      <c r="T841" s="287">
        <f>+MEX!AM879</f>
        <v>0</v>
      </c>
      <c r="U841" s="287">
        <f>+MEX!AP879</f>
        <v>0</v>
      </c>
      <c r="V841" s="287">
        <f>+MEX!AS879</f>
        <v>0</v>
      </c>
      <c r="W841" s="287">
        <f>+MEX!AT879</f>
        <v>0</v>
      </c>
      <c r="X841" s="287">
        <f>+MEX!AU879</f>
        <v>0</v>
      </c>
      <c r="Y841" s="287">
        <f>+MEX!AV879</f>
        <v>0</v>
      </c>
      <c r="Z841" s="287">
        <f>+MEX!AW879</f>
        <v>0</v>
      </c>
      <c r="AA841" s="287">
        <f>+MEX!AX879</f>
        <v>0</v>
      </c>
      <c r="AB841" s="287">
        <f>+MEX!AY879</f>
        <v>0</v>
      </c>
      <c r="AC841" s="287">
        <f>+MEX!AZ879</f>
        <v>0</v>
      </c>
      <c r="AD841" s="287">
        <f>+MEX!BA879</f>
        <v>0</v>
      </c>
    </row>
    <row r="842" spans="2:30" ht="48" hidden="1">
      <c r="B842" s="247" t="e">
        <f>+CONCATENATE(#REF!,C842,D842,E842,F842,G842,H842,I842)</f>
        <v>#REF!</v>
      </c>
      <c r="C842" s="278">
        <v>7</v>
      </c>
      <c r="D842" s="278">
        <v>13</v>
      </c>
      <c r="E842" s="278">
        <v>5000</v>
      </c>
      <c r="F842" s="278">
        <v>5600</v>
      </c>
      <c r="G842" s="278">
        <v>566</v>
      </c>
      <c r="H842" s="279"/>
      <c r="I842" s="279"/>
      <c r="J842" s="280" t="s">
        <v>659</v>
      </c>
      <c r="K842" s="281">
        <f>+MEX!N880</f>
        <v>0</v>
      </c>
      <c r="L842" s="281">
        <f>+MEX!O880</f>
        <v>0</v>
      </c>
      <c r="M842" s="281">
        <f>+MEX!P880</f>
        <v>0</v>
      </c>
      <c r="N842" s="331"/>
      <c r="O842" s="332"/>
      <c r="P842" s="332"/>
      <c r="Q842" s="281">
        <f>+MEX!AD880</f>
        <v>0</v>
      </c>
      <c r="R842" s="281">
        <f>+MEX!AG880</f>
        <v>0</v>
      </c>
      <c r="S842" s="281">
        <f>+MEX!AJ880</f>
        <v>0</v>
      </c>
      <c r="T842" s="281">
        <f>+MEX!AM880</f>
        <v>0</v>
      </c>
      <c r="U842" s="281">
        <f>+MEX!AP880</f>
        <v>0</v>
      </c>
      <c r="V842" s="281">
        <f>+MEX!AS880</f>
        <v>0</v>
      </c>
      <c r="W842" s="281"/>
      <c r="X842" s="281"/>
      <c r="Y842" s="281"/>
      <c r="Z842" s="281"/>
      <c r="AA842" s="281"/>
      <c r="AB842" s="281"/>
      <c r="AC842" s="281"/>
      <c r="AD842" s="281"/>
    </row>
    <row r="843" spans="2:30" ht="24.75" hidden="1">
      <c r="B843" s="247" t="e">
        <f>+CONCATENATE(#REF!,C843,D843,E843,F843,G843,H843,I843)</f>
        <v>#REF!</v>
      </c>
      <c r="C843" s="284">
        <v>7</v>
      </c>
      <c r="D843" s="284">
        <v>13</v>
      </c>
      <c r="E843" s="284">
        <v>5000</v>
      </c>
      <c r="F843" s="284">
        <v>5600</v>
      </c>
      <c r="G843" s="284">
        <v>566</v>
      </c>
      <c r="H843" s="285">
        <v>1</v>
      </c>
      <c r="I843" s="285"/>
      <c r="J843" s="286" t="s">
        <v>660</v>
      </c>
      <c r="K843" s="287">
        <f>+MEX!N881</f>
        <v>0</v>
      </c>
      <c r="L843" s="287">
        <f>+MEX!O881</f>
        <v>0</v>
      </c>
      <c r="M843" s="287">
        <f>+MEX!P881</f>
        <v>0</v>
      </c>
      <c r="N843" s="326" t="str">
        <f>+MEX!Q881</f>
        <v>Pieza</v>
      </c>
      <c r="O843" s="289">
        <f>+MEX!R881</f>
        <v>0</v>
      </c>
      <c r="P843" s="289">
        <f>+MEX!S881</f>
        <v>0</v>
      </c>
      <c r="Q843" s="287">
        <f>+MEX!AD881</f>
        <v>0</v>
      </c>
      <c r="R843" s="287">
        <f>+MEX!AG881</f>
        <v>0</v>
      </c>
      <c r="S843" s="287">
        <f>+MEX!AJ881</f>
        <v>0</v>
      </c>
      <c r="T843" s="287">
        <f>+MEX!AM881</f>
        <v>0</v>
      </c>
      <c r="U843" s="287">
        <f>+MEX!AP881</f>
        <v>0</v>
      </c>
      <c r="V843" s="287">
        <f>+MEX!AS881</f>
        <v>0</v>
      </c>
      <c r="W843" s="287">
        <f>+MEX!AT881</f>
        <v>0</v>
      </c>
      <c r="X843" s="287">
        <f>+MEX!AU881</f>
        <v>0</v>
      </c>
      <c r="Y843" s="287">
        <f>+MEX!AV881</f>
        <v>0</v>
      </c>
      <c r="Z843" s="287">
        <f>+MEX!AW881</f>
        <v>0</v>
      </c>
      <c r="AA843" s="287">
        <f>+MEX!AX881</f>
        <v>0</v>
      </c>
      <c r="AB843" s="287">
        <f>+MEX!AY881</f>
        <v>0</v>
      </c>
      <c r="AC843" s="287">
        <f>+MEX!AZ881</f>
        <v>0</v>
      </c>
      <c r="AD843" s="287">
        <f>+MEX!BA881</f>
        <v>0</v>
      </c>
    </row>
    <row r="844" spans="2:30" ht="24.75" hidden="1">
      <c r="B844" s="247" t="e">
        <f>+CONCATENATE(#REF!,C844,D844,E844,F844,G844,H844,I844)</f>
        <v>#REF!</v>
      </c>
      <c r="C844" s="284">
        <v>7</v>
      </c>
      <c r="D844" s="284">
        <v>13</v>
      </c>
      <c r="E844" s="284">
        <v>5000</v>
      </c>
      <c r="F844" s="284">
        <v>5600</v>
      </c>
      <c r="G844" s="284">
        <v>566</v>
      </c>
      <c r="H844" s="285">
        <v>2</v>
      </c>
      <c r="I844" s="285"/>
      <c r="J844" s="286" t="s">
        <v>661</v>
      </c>
      <c r="K844" s="287">
        <f>+MEX!N882</f>
        <v>0</v>
      </c>
      <c r="L844" s="287">
        <f>+MEX!O882</f>
        <v>0</v>
      </c>
      <c r="M844" s="287">
        <f>+MEX!P882</f>
        <v>0</v>
      </c>
      <c r="N844" s="326" t="str">
        <f>+MEX!Q882</f>
        <v>Pieza</v>
      </c>
      <c r="O844" s="289">
        <f>+MEX!R882</f>
        <v>0</v>
      </c>
      <c r="P844" s="289">
        <f>+MEX!S882</f>
        <v>0</v>
      </c>
      <c r="Q844" s="287">
        <f>+MEX!AD882</f>
        <v>0</v>
      </c>
      <c r="R844" s="287">
        <f>+MEX!AG882</f>
        <v>0</v>
      </c>
      <c r="S844" s="287">
        <f>+MEX!AJ882</f>
        <v>0</v>
      </c>
      <c r="T844" s="287">
        <f>+MEX!AM882</f>
        <v>0</v>
      </c>
      <c r="U844" s="287">
        <f>+MEX!AP882</f>
        <v>0</v>
      </c>
      <c r="V844" s="287">
        <f>+MEX!AS882</f>
        <v>0</v>
      </c>
      <c r="W844" s="287">
        <f>+MEX!AT882</f>
        <v>0</v>
      </c>
      <c r="X844" s="287">
        <f>+MEX!AU882</f>
        <v>0</v>
      </c>
      <c r="Y844" s="287">
        <f>+MEX!AV882</f>
        <v>0</v>
      </c>
      <c r="Z844" s="287">
        <f>+MEX!AW882</f>
        <v>0</v>
      </c>
      <c r="AA844" s="287">
        <f>+MEX!AX882</f>
        <v>0</v>
      </c>
      <c r="AB844" s="287">
        <f>+MEX!AY882</f>
        <v>0</v>
      </c>
      <c r="AC844" s="287">
        <f>+MEX!AZ882</f>
        <v>0</v>
      </c>
      <c r="AD844" s="287">
        <f>+MEX!BA882</f>
        <v>0</v>
      </c>
    </row>
    <row r="845" spans="2:30" ht="24.75" hidden="1">
      <c r="B845" s="247" t="e">
        <f>+CONCATENATE(#REF!,C845,D845,E845,F845,G845,H845,I845)</f>
        <v>#REF!</v>
      </c>
      <c r="C845" s="278">
        <v>7</v>
      </c>
      <c r="D845" s="278">
        <v>13</v>
      </c>
      <c r="E845" s="278">
        <v>5000</v>
      </c>
      <c r="F845" s="278">
        <v>5600</v>
      </c>
      <c r="G845" s="278">
        <v>569</v>
      </c>
      <c r="H845" s="279"/>
      <c r="I845" s="279"/>
      <c r="J845" s="280" t="s">
        <v>521</v>
      </c>
      <c r="K845" s="281">
        <f>+MEX!N883</f>
        <v>0</v>
      </c>
      <c r="L845" s="281">
        <f>+MEX!O883</f>
        <v>0</v>
      </c>
      <c r="M845" s="281">
        <f>+MEX!P883</f>
        <v>0</v>
      </c>
      <c r="N845" s="331"/>
      <c r="O845" s="332"/>
      <c r="P845" s="332"/>
      <c r="Q845" s="281">
        <f>+MEX!AD883</f>
        <v>0</v>
      </c>
      <c r="R845" s="281">
        <f>+MEX!AG883</f>
        <v>0</v>
      </c>
      <c r="S845" s="281">
        <f>+MEX!AJ883</f>
        <v>0</v>
      </c>
      <c r="T845" s="281">
        <f>+MEX!AM883</f>
        <v>0</v>
      </c>
      <c r="U845" s="281">
        <f>+MEX!AP883</f>
        <v>0</v>
      </c>
      <c r="V845" s="281">
        <f>+MEX!AS883</f>
        <v>0</v>
      </c>
      <c r="W845" s="281"/>
      <c r="X845" s="281"/>
      <c r="Y845" s="281"/>
      <c r="Z845" s="281"/>
      <c r="AA845" s="281"/>
      <c r="AB845" s="281"/>
      <c r="AC845" s="281"/>
      <c r="AD845" s="281"/>
    </row>
    <row r="846" spans="2:30" ht="24.75" hidden="1">
      <c r="B846" s="247" t="e">
        <f>+CONCATENATE(#REF!,C846,D846,E846,F846,G846,H846,I846)</f>
        <v>#REF!</v>
      </c>
      <c r="C846" s="284">
        <v>7</v>
      </c>
      <c r="D846" s="284">
        <v>13</v>
      </c>
      <c r="E846" s="284">
        <v>5000</v>
      </c>
      <c r="F846" s="284">
        <v>5600</v>
      </c>
      <c r="G846" s="284">
        <v>569</v>
      </c>
      <c r="H846" s="285">
        <v>1</v>
      </c>
      <c r="I846" s="285"/>
      <c r="J846" s="286" t="s">
        <v>662</v>
      </c>
      <c r="K846" s="287">
        <f>+MEX!N884</f>
        <v>0</v>
      </c>
      <c r="L846" s="287">
        <f>+MEX!O884</f>
        <v>0</v>
      </c>
      <c r="M846" s="287">
        <f>+MEX!P884</f>
        <v>0</v>
      </c>
      <c r="N846" s="326" t="str">
        <f>+MEX!Q884</f>
        <v>Pieza</v>
      </c>
      <c r="O846" s="289">
        <f>+MEX!R884</f>
        <v>0</v>
      </c>
      <c r="P846" s="289">
        <f>+MEX!S884</f>
        <v>0</v>
      </c>
      <c r="Q846" s="287">
        <f>+MEX!AD884</f>
        <v>0</v>
      </c>
      <c r="R846" s="287">
        <f>+MEX!AG884</f>
        <v>0</v>
      </c>
      <c r="S846" s="287">
        <f>+MEX!AJ884</f>
        <v>0</v>
      </c>
      <c r="T846" s="287">
        <f>+MEX!AM884</f>
        <v>0</v>
      </c>
      <c r="U846" s="287">
        <f>+MEX!AP884</f>
        <v>0</v>
      </c>
      <c r="V846" s="287">
        <f>+MEX!AS884</f>
        <v>0</v>
      </c>
      <c r="W846" s="287">
        <f>+MEX!AT884</f>
        <v>0</v>
      </c>
      <c r="X846" s="287">
        <f>+MEX!AU884</f>
        <v>0</v>
      </c>
      <c r="Y846" s="287">
        <f>+MEX!AV884</f>
        <v>0</v>
      </c>
      <c r="Z846" s="287">
        <f>+MEX!AW884</f>
        <v>0</v>
      </c>
      <c r="AA846" s="287">
        <f>+MEX!AX884</f>
        <v>0</v>
      </c>
      <c r="AB846" s="287">
        <f>+MEX!AY884</f>
        <v>0</v>
      </c>
      <c r="AC846" s="287">
        <f>+MEX!AZ884</f>
        <v>0</v>
      </c>
      <c r="AD846" s="287">
        <f>+MEX!BA884</f>
        <v>0</v>
      </c>
    </row>
    <row r="847" spans="2:30" ht="24.75" hidden="1">
      <c r="B847" s="247" t="e">
        <f>+CONCATENATE(#REF!,C847,D847,E847,F847,G847,H847,I847)</f>
        <v>#REF!</v>
      </c>
      <c r="C847" s="284">
        <v>7</v>
      </c>
      <c r="D847" s="284">
        <v>13</v>
      </c>
      <c r="E847" s="284">
        <v>5000</v>
      </c>
      <c r="F847" s="284">
        <v>5600</v>
      </c>
      <c r="G847" s="284">
        <v>569</v>
      </c>
      <c r="H847" s="285">
        <v>2</v>
      </c>
      <c r="I847" s="285"/>
      <c r="J847" s="286" t="s">
        <v>663</v>
      </c>
      <c r="K847" s="287">
        <f>+MEX!N885</f>
        <v>0</v>
      </c>
      <c r="L847" s="287">
        <f>+MEX!O885</f>
        <v>0</v>
      </c>
      <c r="M847" s="287">
        <f>+MEX!P885</f>
        <v>0</v>
      </c>
      <c r="N847" s="326" t="str">
        <f>+MEX!Q885</f>
        <v>Pieza</v>
      </c>
      <c r="O847" s="289">
        <f>+MEX!R885</f>
        <v>0</v>
      </c>
      <c r="P847" s="289">
        <f>+MEX!S885</f>
        <v>0</v>
      </c>
      <c r="Q847" s="287">
        <f>+MEX!AD885</f>
        <v>0</v>
      </c>
      <c r="R847" s="287">
        <f>+MEX!AG885</f>
        <v>0</v>
      </c>
      <c r="S847" s="287">
        <f>+MEX!AJ885</f>
        <v>0</v>
      </c>
      <c r="T847" s="287">
        <f>+MEX!AM885</f>
        <v>0</v>
      </c>
      <c r="U847" s="287">
        <f>+MEX!AP885</f>
        <v>0</v>
      </c>
      <c r="V847" s="287">
        <f>+MEX!AS885</f>
        <v>0</v>
      </c>
      <c r="W847" s="287">
        <f>+MEX!AT885</f>
        <v>0</v>
      </c>
      <c r="X847" s="287">
        <f>+MEX!AU885</f>
        <v>0</v>
      </c>
      <c r="Y847" s="287">
        <f>+MEX!AV885</f>
        <v>0</v>
      </c>
      <c r="Z847" s="287">
        <f>+MEX!AW885</f>
        <v>0</v>
      </c>
      <c r="AA847" s="287">
        <f>+MEX!AX885</f>
        <v>0</v>
      </c>
      <c r="AB847" s="287">
        <f>+MEX!AY885</f>
        <v>0</v>
      </c>
      <c r="AC847" s="287">
        <f>+MEX!AZ885</f>
        <v>0</v>
      </c>
      <c r="AD847" s="287">
        <f>+MEX!BA885</f>
        <v>0</v>
      </c>
    </row>
    <row r="848" spans="2:30" ht="24.75" hidden="1">
      <c r="B848" s="247" t="e">
        <f>+CONCATENATE(#REF!,C848,D848,E848,F848,G848,H848,I848)</f>
        <v>#REF!</v>
      </c>
      <c r="C848" s="284">
        <v>7</v>
      </c>
      <c r="D848" s="284">
        <v>13</v>
      </c>
      <c r="E848" s="284">
        <v>5000</v>
      </c>
      <c r="F848" s="284">
        <v>5600</v>
      </c>
      <c r="G848" s="284">
        <v>569</v>
      </c>
      <c r="H848" s="285">
        <v>3</v>
      </c>
      <c r="I848" s="285"/>
      <c r="J848" s="286" t="s">
        <v>664</v>
      </c>
      <c r="K848" s="287">
        <f>+MEX!N886</f>
        <v>0</v>
      </c>
      <c r="L848" s="287">
        <f>+MEX!O886</f>
        <v>0</v>
      </c>
      <c r="M848" s="287">
        <f>+MEX!P886</f>
        <v>0</v>
      </c>
      <c r="N848" s="326" t="str">
        <f>+MEX!Q886</f>
        <v>Pieza</v>
      </c>
      <c r="O848" s="289">
        <f>+MEX!R886</f>
        <v>0</v>
      </c>
      <c r="P848" s="289">
        <f>+MEX!S886</f>
        <v>0</v>
      </c>
      <c r="Q848" s="287">
        <f>+MEX!AD886</f>
        <v>0</v>
      </c>
      <c r="R848" s="287">
        <f>+MEX!AG886</f>
        <v>0</v>
      </c>
      <c r="S848" s="287">
        <f>+MEX!AJ886</f>
        <v>0</v>
      </c>
      <c r="T848" s="287">
        <f>+MEX!AM886</f>
        <v>0</v>
      </c>
      <c r="U848" s="287">
        <f>+MEX!AP886</f>
        <v>0</v>
      </c>
      <c r="V848" s="287">
        <f>+MEX!AS886</f>
        <v>0</v>
      </c>
      <c r="W848" s="287">
        <f>+MEX!AT886</f>
        <v>0</v>
      </c>
      <c r="X848" s="287">
        <f>+MEX!AU886</f>
        <v>0</v>
      </c>
      <c r="Y848" s="287">
        <f>+MEX!AV886</f>
        <v>0</v>
      </c>
      <c r="Z848" s="287">
        <f>+MEX!AW886</f>
        <v>0</v>
      </c>
      <c r="AA848" s="287">
        <f>+MEX!AX886</f>
        <v>0</v>
      </c>
      <c r="AB848" s="287">
        <f>+MEX!AY886</f>
        <v>0</v>
      </c>
      <c r="AC848" s="287">
        <f>+MEX!AZ886</f>
        <v>0</v>
      </c>
      <c r="AD848" s="287">
        <f>+MEX!BA886</f>
        <v>0</v>
      </c>
    </row>
    <row r="849" spans="2:30" ht="48" hidden="1">
      <c r="B849" s="247" t="e">
        <f>+CONCATENATE(#REF!,C849,D849,E849,F849,G849,H849,I849)</f>
        <v>#REF!</v>
      </c>
      <c r="C849" s="309">
        <v>7</v>
      </c>
      <c r="D849" s="309">
        <v>14</v>
      </c>
      <c r="E849" s="309"/>
      <c r="F849" s="309"/>
      <c r="G849" s="309"/>
      <c r="H849" s="309"/>
      <c r="I849" s="309"/>
      <c r="J849" s="351" t="s">
        <v>665</v>
      </c>
      <c r="K849" s="352">
        <f>+MEX!N887</f>
        <v>0</v>
      </c>
      <c r="L849" s="352">
        <f>+MEX!O887</f>
        <v>0</v>
      </c>
      <c r="M849" s="352">
        <f>+MEX!P887</f>
        <v>0</v>
      </c>
      <c r="N849" s="297"/>
      <c r="O849" s="309"/>
      <c r="P849" s="309"/>
      <c r="Q849" s="352">
        <f>+MEX!AD887</f>
        <v>0</v>
      </c>
      <c r="R849" s="352">
        <f>+MEX!AG887</f>
        <v>0</v>
      </c>
      <c r="S849" s="352">
        <f>+MEX!AJ887</f>
        <v>0</v>
      </c>
      <c r="T849" s="352">
        <f>+MEX!AM887</f>
        <v>0</v>
      </c>
      <c r="U849" s="352">
        <f>+MEX!AP887</f>
        <v>0</v>
      </c>
      <c r="V849" s="352">
        <f>+MEX!AS887</f>
        <v>0</v>
      </c>
      <c r="W849" s="352"/>
      <c r="X849" s="352"/>
      <c r="Y849" s="352"/>
      <c r="Z849" s="352"/>
      <c r="AA849" s="352"/>
      <c r="AB849" s="352"/>
      <c r="AC849" s="352"/>
      <c r="AD849" s="352"/>
    </row>
    <row r="850" spans="2:30" ht="24.75" hidden="1">
      <c r="B850" s="247" t="e">
        <f>+CONCATENATE(#REF!,C850,D850,E850,F850,G850,H850,I850)</f>
        <v>#REF!</v>
      </c>
      <c r="C850" s="298">
        <v>7</v>
      </c>
      <c r="D850" s="298">
        <v>14</v>
      </c>
      <c r="E850" s="298">
        <v>2000</v>
      </c>
      <c r="F850" s="298"/>
      <c r="G850" s="298"/>
      <c r="H850" s="298" t="s">
        <v>46</v>
      </c>
      <c r="I850" s="298"/>
      <c r="J850" s="268" t="s">
        <v>56</v>
      </c>
      <c r="K850" s="269">
        <f>+MEX!N888</f>
        <v>0</v>
      </c>
      <c r="L850" s="269">
        <f>+MEX!O888</f>
        <v>0</v>
      </c>
      <c r="M850" s="269">
        <f>+MEX!P888</f>
        <v>0</v>
      </c>
      <c r="N850" s="327"/>
      <c r="O850" s="338"/>
      <c r="P850" s="338"/>
      <c r="Q850" s="269">
        <f>+MEX!AD888</f>
        <v>0</v>
      </c>
      <c r="R850" s="269">
        <f>+MEX!AG888</f>
        <v>0</v>
      </c>
      <c r="S850" s="269">
        <f>+MEX!AJ888</f>
        <v>0</v>
      </c>
      <c r="T850" s="269">
        <f>+MEX!AM888</f>
        <v>0</v>
      </c>
      <c r="U850" s="269">
        <f>+MEX!AP888</f>
        <v>0</v>
      </c>
      <c r="V850" s="269">
        <f>+MEX!AS888</f>
        <v>0</v>
      </c>
      <c r="W850" s="269"/>
      <c r="X850" s="269"/>
      <c r="Y850" s="269"/>
      <c r="Z850" s="269"/>
      <c r="AA850" s="269"/>
      <c r="AB850" s="269"/>
      <c r="AC850" s="269"/>
      <c r="AD850" s="269"/>
    </row>
    <row r="851" spans="2:30" ht="24.75" hidden="1">
      <c r="B851" s="247" t="e">
        <f>+CONCATENATE(#REF!,C851,D851,E851,F851,G851,H851,I851)</f>
        <v>#REF!</v>
      </c>
      <c r="C851" s="299">
        <v>7</v>
      </c>
      <c r="D851" s="299">
        <v>14</v>
      </c>
      <c r="E851" s="299">
        <v>2000</v>
      </c>
      <c r="F851" s="299">
        <v>2900</v>
      </c>
      <c r="G851" s="299"/>
      <c r="H851" s="299"/>
      <c r="I851" s="299"/>
      <c r="J851" s="274" t="s">
        <v>586</v>
      </c>
      <c r="K851" s="275">
        <f>+MEX!N889</f>
        <v>0</v>
      </c>
      <c r="L851" s="275">
        <f>+MEX!O889</f>
        <v>0</v>
      </c>
      <c r="M851" s="275">
        <f>+MEX!P889</f>
        <v>0</v>
      </c>
      <c r="N851" s="329"/>
      <c r="O851" s="383"/>
      <c r="P851" s="383"/>
      <c r="Q851" s="275">
        <f>+MEX!AD889</f>
        <v>0</v>
      </c>
      <c r="R851" s="275">
        <f>+MEX!AG889</f>
        <v>0</v>
      </c>
      <c r="S851" s="275">
        <f>+MEX!AJ889</f>
        <v>0</v>
      </c>
      <c r="T851" s="275">
        <f>+MEX!AM889</f>
        <v>0</v>
      </c>
      <c r="U851" s="275">
        <f>+MEX!AP889</f>
        <v>0</v>
      </c>
      <c r="V851" s="275">
        <f>+MEX!AS889</f>
        <v>0</v>
      </c>
      <c r="W851" s="275"/>
      <c r="X851" s="275"/>
      <c r="Y851" s="275"/>
      <c r="Z851" s="275"/>
      <c r="AA851" s="275"/>
      <c r="AB851" s="275"/>
      <c r="AC851" s="275"/>
      <c r="AD851" s="275"/>
    </row>
    <row r="852" spans="2:30" ht="24.75" hidden="1">
      <c r="B852" s="247" t="e">
        <f>+CONCATENATE(#REF!,C852,D852,E852,F852,G852,H852,I852)</f>
        <v>#REF!</v>
      </c>
      <c r="C852" s="302">
        <v>7</v>
      </c>
      <c r="D852" s="302">
        <v>14</v>
      </c>
      <c r="E852" s="302">
        <v>2000</v>
      </c>
      <c r="F852" s="302">
        <v>2900</v>
      </c>
      <c r="G852" s="302">
        <v>291</v>
      </c>
      <c r="H852" s="302"/>
      <c r="I852" s="302"/>
      <c r="J852" s="280" t="s">
        <v>587</v>
      </c>
      <c r="K852" s="281">
        <f>+MEX!N890</f>
        <v>0</v>
      </c>
      <c r="L852" s="281">
        <f>+MEX!O890</f>
        <v>0</v>
      </c>
      <c r="M852" s="281">
        <f>+MEX!P890</f>
        <v>0</v>
      </c>
      <c r="N852" s="331"/>
      <c r="O852" s="384"/>
      <c r="P852" s="384"/>
      <c r="Q852" s="281">
        <f>+MEX!AD890</f>
        <v>0</v>
      </c>
      <c r="R852" s="281">
        <f>+MEX!AG890</f>
        <v>0</v>
      </c>
      <c r="S852" s="281">
        <f>+MEX!AJ890</f>
        <v>0</v>
      </c>
      <c r="T852" s="281">
        <f>+MEX!AM890</f>
        <v>0</v>
      </c>
      <c r="U852" s="281">
        <f>+MEX!AP890</f>
        <v>0</v>
      </c>
      <c r="V852" s="281">
        <f>+MEX!AS890</f>
        <v>0</v>
      </c>
      <c r="W852" s="281"/>
      <c r="X852" s="281"/>
      <c r="Y852" s="281"/>
      <c r="Z852" s="281"/>
      <c r="AA852" s="281"/>
      <c r="AB852" s="281"/>
      <c r="AC852" s="281"/>
      <c r="AD852" s="281"/>
    </row>
    <row r="853" spans="2:30" ht="24.75" hidden="1">
      <c r="B853" s="247" t="e">
        <f>+CONCATENATE(#REF!,C853,D853,E853,F853,G853,H853,I853)</f>
        <v>#REF!</v>
      </c>
      <c r="C853" s="284">
        <v>7</v>
      </c>
      <c r="D853" s="284">
        <v>14</v>
      </c>
      <c r="E853" s="284">
        <v>2000</v>
      </c>
      <c r="F853" s="284">
        <v>2800</v>
      </c>
      <c r="G853" s="284">
        <v>291</v>
      </c>
      <c r="H853" s="285">
        <v>2</v>
      </c>
      <c r="I853" s="285"/>
      <c r="J853" s="286" t="s">
        <v>666</v>
      </c>
      <c r="K853" s="287">
        <f>+MEX!N891</f>
        <v>0</v>
      </c>
      <c r="L853" s="287">
        <f>+MEX!O891</f>
        <v>0</v>
      </c>
      <c r="M853" s="287">
        <f>+MEX!P891</f>
        <v>0</v>
      </c>
      <c r="N853" s="326" t="str">
        <f>+MEX!Q891</f>
        <v>Pieza</v>
      </c>
      <c r="O853" s="289">
        <f>+MEX!R891</f>
        <v>0</v>
      </c>
      <c r="P853" s="289">
        <f>+MEX!S891</f>
        <v>0</v>
      </c>
      <c r="Q853" s="287">
        <f>+MEX!AD891</f>
        <v>0</v>
      </c>
      <c r="R853" s="287">
        <f>+MEX!AG891</f>
        <v>0</v>
      </c>
      <c r="S853" s="287">
        <f>+MEX!AJ891</f>
        <v>0</v>
      </c>
      <c r="T853" s="287">
        <f>+MEX!AM891</f>
        <v>0</v>
      </c>
      <c r="U853" s="287">
        <f>+MEX!AP891</f>
        <v>0</v>
      </c>
      <c r="V853" s="287">
        <f>+MEX!AS891</f>
        <v>0</v>
      </c>
      <c r="W853" s="287">
        <f>+MEX!AT891</f>
        <v>0</v>
      </c>
      <c r="X853" s="287">
        <f>+MEX!AU891</f>
        <v>0</v>
      </c>
      <c r="Y853" s="287">
        <f>+MEX!AV891</f>
        <v>0</v>
      </c>
      <c r="Z853" s="287">
        <f>+MEX!AW891</f>
        <v>0</v>
      </c>
      <c r="AA853" s="287">
        <f>+MEX!AX891</f>
        <v>0</v>
      </c>
      <c r="AB853" s="287">
        <f>+MEX!AY891</f>
        <v>0</v>
      </c>
      <c r="AC853" s="287">
        <f>+MEX!AZ891</f>
        <v>0</v>
      </c>
      <c r="AD853" s="287">
        <f>+MEX!BA891</f>
        <v>0</v>
      </c>
    </row>
    <row r="854" spans="2:30" ht="24.75" hidden="1">
      <c r="B854" s="247" t="e">
        <f>+CONCATENATE(#REF!,C854,D854,E854,F854,G854,H854,I854)</f>
        <v>#REF!</v>
      </c>
      <c r="C854" s="298">
        <v>7</v>
      </c>
      <c r="D854" s="298">
        <v>14</v>
      </c>
      <c r="E854" s="298">
        <v>3000</v>
      </c>
      <c r="F854" s="298"/>
      <c r="G854" s="298"/>
      <c r="H854" s="298" t="s">
        <v>46</v>
      </c>
      <c r="I854" s="298"/>
      <c r="J854" s="268" t="s">
        <v>72</v>
      </c>
      <c r="K854" s="269">
        <f>+MEX!N892</f>
        <v>0</v>
      </c>
      <c r="L854" s="269">
        <f>+MEX!O892</f>
        <v>0</v>
      </c>
      <c r="M854" s="269">
        <f>+MEX!P892</f>
        <v>0</v>
      </c>
      <c r="N854" s="327"/>
      <c r="O854" s="338"/>
      <c r="P854" s="338"/>
      <c r="Q854" s="269">
        <f>+MEX!AD892</f>
        <v>0</v>
      </c>
      <c r="R854" s="269">
        <f>+MEX!AG892</f>
        <v>0</v>
      </c>
      <c r="S854" s="269">
        <f>+MEX!AJ892</f>
        <v>0</v>
      </c>
      <c r="T854" s="269">
        <f>+MEX!AM892</f>
        <v>0</v>
      </c>
      <c r="U854" s="269">
        <f>+MEX!AP892</f>
        <v>0</v>
      </c>
      <c r="V854" s="269">
        <f>+MEX!AS892</f>
        <v>0</v>
      </c>
      <c r="W854" s="269"/>
      <c r="X854" s="269"/>
      <c r="Y854" s="269"/>
      <c r="Z854" s="269"/>
      <c r="AA854" s="269"/>
      <c r="AB854" s="269"/>
      <c r="AC854" s="269"/>
      <c r="AD854" s="269"/>
    </row>
    <row r="855" spans="2:30" ht="24.75" hidden="1">
      <c r="B855" s="247" t="e">
        <f>+CONCATENATE(#REF!,C855,D855,E855,F855,G855,H855,I855)</f>
        <v>#REF!</v>
      </c>
      <c r="C855" s="299">
        <v>7</v>
      </c>
      <c r="D855" s="299">
        <v>14</v>
      </c>
      <c r="E855" s="299">
        <v>3000</v>
      </c>
      <c r="F855" s="299">
        <v>3100</v>
      </c>
      <c r="G855" s="299"/>
      <c r="H855" s="299" t="s">
        <v>46</v>
      </c>
      <c r="I855" s="299"/>
      <c r="J855" s="274" t="s">
        <v>167</v>
      </c>
      <c r="K855" s="275">
        <f>+MEX!N893</f>
        <v>0</v>
      </c>
      <c r="L855" s="275">
        <f>+MEX!O893</f>
        <v>0</v>
      </c>
      <c r="M855" s="275">
        <f>+MEX!P893</f>
        <v>0</v>
      </c>
      <c r="N855" s="329"/>
      <c r="O855" s="383"/>
      <c r="P855" s="383"/>
      <c r="Q855" s="275">
        <f>+MEX!AD893</f>
        <v>0</v>
      </c>
      <c r="R855" s="275">
        <f>+MEX!AG893</f>
        <v>0</v>
      </c>
      <c r="S855" s="275">
        <f>+MEX!AJ893</f>
        <v>0</v>
      </c>
      <c r="T855" s="275">
        <f>+MEX!AM893</f>
        <v>0</v>
      </c>
      <c r="U855" s="275">
        <f>+MEX!AP893</f>
        <v>0</v>
      </c>
      <c r="V855" s="275">
        <f>+MEX!AS893</f>
        <v>0</v>
      </c>
      <c r="W855" s="275"/>
      <c r="X855" s="275"/>
      <c r="Y855" s="275"/>
      <c r="Z855" s="275"/>
      <c r="AA855" s="275"/>
      <c r="AB855" s="275"/>
      <c r="AC855" s="275"/>
      <c r="AD855" s="275"/>
    </row>
    <row r="856" spans="2:30" ht="24.75" hidden="1">
      <c r="B856" s="247" t="e">
        <f>+CONCATENATE(#REF!,C856,D856,E856,F856,G856,H856,I856)</f>
        <v>#REF!</v>
      </c>
      <c r="C856" s="302">
        <v>7</v>
      </c>
      <c r="D856" s="302">
        <v>14</v>
      </c>
      <c r="E856" s="302">
        <v>3000</v>
      </c>
      <c r="F856" s="302">
        <v>3100</v>
      </c>
      <c r="G856" s="302">
        <v>316</v>
      </c>
      <c r="H856" s="302"/>
      <c r="I856" s="302"/>
      <c r="J856" s="280" t="s">
        <v>667</v>
      </c>
      <c r="K856" s="281">
        <f>+MEX!N894</f>
        <v>0</v>
      </c>
      <c r="L856" s="281">
        <f>+MEX!O894</f>
        <v>0</v>
      </c>
      <c r="M856" s="281">
        <f>+MEX!P894</f>
        <v>0</v>
      </c>
      <c r="N856" s="331"/>
      <c r="O856" s="384"/>
      <c r="P856" s="384"/>
      <c r="Q856" s="281">
        <f>+MEX!AD894</f>
        <v>0</v>
      </c>
      <c r="R856" s="281">
        <f>+MEX!AG894</f>
        <v>0</v>
      </c>
      <c r="S856" s="281">
        <f>+MEX!AJ894</f>
        <v>0</v>
      </c>
      <c r="T856" s="281">
        <f>+MEX!AM894</f>
        <v>0</v>
      </c>
      <c r="U856" s="281">
        <f>+MEX!AP894</f>
        <v>0</v>
      </c>
      <c r="V856" s="281">
        <f>+MEX!AS894</f>
        <v>0</v>
      </c>
      <c r="W856" s="281"/>
      <c r="X856" s="281"/>
      <c r="Y856" s="281"/>
      <c r="Z856" s="281"/>
      <c r="AA856" s="281"/>
      <c r="AB856" s="281"/>
      <c r="AC856" s="281"/>
      <c r="AD856" s="281"/>
    </row>
    <row r="857" spans="2:30" ht="24.75" hidden="1">
      <c r="B857" s="247" t="e">
        <f>+CONCATENATE(#REF!,C857,D857,E857,F857,G857,H857,I857)</f>
        <v>#REF!</v>
      </c>
      <c r="C857" s="284">
        <v>7</v>
      </c>
      <c r="D857" s="284">
        <v>14</v>
      </c>
      <c r="E857" s="284">
        <v>3000</v>
      </c>
      <c r="F857" s="284">
        <v>3100</v>
      </c>
      <c r="G857" s="284">
        <v>316</v>
      </c>
      <c r="H857" s="285">
        <v>1</v>
      </c>
      <c r="I857" s="285"/>
      <c r="J857" s="286" t="s">
        <v>668</v>
      </c>
      <c r="K857" s="287">
        <f>+MEX!N895</f>
        <v>0</v>
      </c>
      <c r="L857" s="287">
        <f>+MEX!O895</f>
        <v>0</v>
      </c>
      <c r="M857" s="287">
        <f>+MEX!P895</f>
        <v>0</v>
      </c>
      <c r="N857" s="326" t="str">
        <f>+MEX!Q895</f>
        <v>Servicio</v>
      </c>
      <c r="O857" s="289">
        <f>+MEX!R895</f>
        <v>0</v>
      </c>
      <c r="P857" s="289">
        <f>+MEX!S895</f>
        <v>0</v>
      </c>
      <c r="Q857" s="287">
        <f>+MEX!AD895</f>
        <v>0</v>
      </c>
      <c r="R857" s="287">
        <f>+MEX!AG895</f>
        <v>0</v>
      </c>
      <c r="S857" s="287">
        <f>+MEX!AJ895</f>
        <v>0</v>
      </c>
      <c r="T857" s="287">
        <f>+MEX!AM895</f>
        <v>0</v>
      </c>
      <c r="U857" s="287">
        <f>+MEX!AP895</f>
        <v>0</v>
      </c>
      <c r="V857" s="287">
        <f>+MEX!AS895</f>
        <v>0</v>
      </c>
      <c r="W857" s="287">
        <f>+MEX!AT895</f>
        <v>0</v>
      </c>
      <c r="X857" s="287">
        <f>+MEX!AU895</f>
        <v>0</v>
      </c>
      <c r="Y857" s="287">
        <f>+MEX!AV895</f>
        <v>0</v>
      </c>
      <c r="Z857" s="287">
        <f>+MEX!AW895</f>
        <v>0</v>
      </c>
      <c r="AA857" s="287">
        <f>+MEX!AX895</f>
        <v>0</v>
      </c>
      <c r="AB857" s="287">
        <f>+MEX!AY895</f>
        <v>0</v>
      </c>
      <c r="AC857" s="287">
        <f>+MEX!AZ895</f>
        <v>0</v>
      </c>
      <c r="AD857" s="287">
        <f>+MEX!BA895</f>
        <v>0</v>
      </c>
    </row>
    <row r="858" spans="2:30" ht="48" hidden="1">
      <c r="B858" s="247" t="e">
        <f>+CONCATENATE(#REF!,C858,D858,E858,F858,G858,H858,I858)</f>
        <v>#REF!</v>
      </c>
      <c r="C858" s="278">
        <v>7</v>
      </c>
      <c r="D858" s="278">
        <v>14</v>
      </c>
      <c r="E858" s="278">
        <v>3000</v>
      </c>
      <c r="F858" s="278">
        <v>3100</v>
      </c>
      <c r="G858" s="278">
        <v>317</v>
      </c>
      <c r="H858" s="279"/>
      <c r="I858" s="279"/>
      <c r="J858" s="280" t="s">
        <v>283</v>
      </c>
      <c r="K858" s="281">
        <f>+MEX!N896</f>
        <v>0</v>
      </c>
      <c r="L858" s="281">
        <f>+MEX!O896</f>
        <v>0</v>
      </c>
      <c r="M858" s="281">
        <f>+MEX!P896</f>
        <v>0</v>
      </c>
      <c r="N858" s="331"/>
      <c r="O858" s="332"/>
      <c r="P858" s="332"/>
      <c r="Q858" s="281">
        <f>+MEX!AD896</f>
        <v>0</v>
      </c>
      <c r="R858" s="281">
        <f>+MEX!AG896</f>
        <v>0</v>
      </c>
      <c r="S858" s="281">
        <f>+MEX!AJ896</f>
        <v>0</v>
      </c>
      <c r="T858" s="281">
        <f>+MEX!AM896</f>
        <v>0</v>
      </c>
      <c r="U858" s="281">
        <f>+MEX!AP896</f>
        <v>0</v>
      </c>
      <c r="V858" s="281">
        <f>+MEX!AS896</f>
        <v>0</v>
      </c>
      <c r="W858" s="281"/>
      <c r="X858" s="281"/>
      <c r="Y858" s="281"/>
      <c r="Z858" s="281"/>
      <c r="AA858" s="281"/>
      <c r="AB858" s="281"/>
      <c r="AC858" s="281"/>
      <c r="AD858" s="281"/>
    </row>
    <row r="859" spans="2:30" ht="24.75" hidden="1">
      <c r="B859" s="247" t="e">
        <f>+CONCATENATE(#REF!,C859,D859,E859,F859,G859,H859,I859)</f>
        <v>#REF!</v>
      </c>
      <c r="C859" s="284">
        <v>7</v>
      </c>
      <c r="D859" s="284">
        <v>14</v>
      </c>
      <c r="E859" s="284">
        <v>3000</v>
      </c>
      <c r="F859" s="284">
        <v>3100</v>
      </c>
      <c r="G859" s="284">
        <v>317</v>
      </c>
      <c r="H859" s="285">
        <v>1</v>
      </c>
      <c r="I859" s="285"/>
      <c r="J859" s="286" t="s">
        <v>169</v>
      </c>
      <c r="K859" s="287">
        <f>+MEX!N897</f>
        <v>0</v>
      </c>
      <c r="L859" s="287">
        <f>+MEX!O897</f>
        <v>0</v>
      </c>
      <c r="M859" s="287">
        <f>+MEX!P897</f>
        <v>0</v>
      </c>
      <c r="N859" s="326" t="str">
        <f>+MEX!Q897</f>
        <v>Servicio</v>
      </c>
      <c r="O859" s="289">
        <f>+MEX!R897</f>
        <v>0</v>
      </c>
      <c r="P859" s="289">
        <f>+MEX!S897</f>
        <v>0</v>
      </c>
      <c r="Q859" s="287">
        <f>+MEX!AD897</f>
        <v>0</v>
      </c>
      <c r="R859" s="287">
        <f>+MEX!AG897</f>
        <v>0</v>
      </c>
      <c r="S859" s="287">
        <f>+MEX!AJ897</f>
        <v>0</v>
      </c>
      <c r="T859" s="287">
        <f>+MEX!AM897</f>
        <v>0</v>
      </c>
      <c r="U859" s="287">
        <f>+MEX!AP897</f>
        <v>0</v>
      </c>
      <c r="V859" s="287">
        <f>+MEX!AS897</f>
        <v>0</v>
      </c>
      <c r="W859" s="287">
        <f>+MEX!AT897</f>
        <v>0</v>
      </c>
      <c r="X859" s="287">
        <f>+MEX!AU897</f>
        <v>0</v>
      </c>
      <c r="Y859" s="287">
        <f>+MEX!AV897</f>
        <v>0</v>
      </c>
      <c r="Z859" s="287">
        <f>+MEX!AW897</f>
        <v>0</v>
      </c>
      <c r="AA859" s="287">
        <f>+MEX!AX897</f>
        <v>0</v>
      </c>
      <c r="AB859" s="287">
        <f>+MEX!AY897</f>
        <v>0</v>
      </c>
      <c r="AC859" s="287">
        <f>+MEX!AZ897</f>
        <v>0</v>
      </c>
      <c r="AD859" s="287">
        <f>+MEX!BA897</f>
        <v>0</v>
      </c>
    </row>
    <row r="860" spans="2:30" ht="48" hidden="1">
      <c r="B860" s="247" t="e">
        <f>+CONCATENATE(#REF!,C860,D860,E860,F860,G860,H860,I860)</f>
        <v>#REF!</v>
      </c>
      <c r="C860" s="272">
        <v>7</v>
      </c>
      <c r="D860" s="272">
        <v>14</v>
      </c>
      <c r="E860" s="272">
        <v>3000</v>
      </c>
      <c r="F860" s="272">
        <v>3300</v>
      </c>
      <c r="G860" s="272"/>
      <c r="H860" s="273" t="s">
        <v>46</v>
      </c>
      <c r="I860" s="273"/>
      <c r="J860" s="274" t="s">
        <v>73</v>
      </c>
      <c r="K860" s="275">
        <f>+MEX!N898</f>
        <v>0</v>
      </c>
      <c r="L860" s="275">
        <f>+MEX!O898</f>
        <v>0</v>
      </c>
      <c r="M860" s="275">
        <f>+MEX!P898</f>
        <v>0</v>
      </c>
      <c r="N860" s="329"/>
      <c r="O860" s="330"/>
      <c r="P860" s="330"/>
      <c r="Q860" s="275">
        <f>+MEX!AD898</f>
        <v>0</v>
      </c>
      <c r="R860" s="275">
        <f>+MEX!AG898</f>
        <v>0</v>
      </c>
      <c r="S860" s="275">
        <f>+MEX!AJ898</f>
        <v>0</v>
      </c>
      <c r="T860" s="275">
        <f>+MEX!AM898</f>
        <v>0</v>
      </c>
      <c r="U860" s="275">
        <f>+MEX!AP898</f>
        <v>0</v>
      </c>
      <c r="V860" s="275">
        <f>+MEX!AS898</f>
        <v>0</v>
      </c>
      <c r="W860" s="275"/>
      <c r="X860" s="275"/>
      <c r="Y860" s="275"/>
      <c r="Z860" s="275"/>
      <c r="AA860" s="275"/>
      <c r="AB860" s="275"/>
      <c r="AC860" s="275"/>
      <c r="AD860" s="275"/>
    </row>
    <row r="861" spans="2:30" ht="48" hidden="1">
      <c r="B861" s="247" t="e">
        <f>+CONCATENATE(#REF!,C861,D861,E861,F861,G861,H861,I861)</f>
        <v>#REF!</v>
      </c>
      <c r="C861" s="278">
        <v>7</v>
      </c>
      <c r="D861" s="278">
        <v>14</v>
      </c>
      <c r="E861" s="278">
        <v>3000</v>
      </c>
      <c r="F861" s="278">
        <v>3300</v>
      </c>
      <c r="G861" s="278">
        <v>333</v>
      </c>
      <c r="H861" s="279"/>
      <c r="I861" s="279"/>
      <c r="J861" s="280" t="s">
        <v>175</v>
      </c>
      <c r="K861" s="281">
        <f>+MEX!N899</f>
        <v>0</v>
      </c>
      <c r="L861" s="281">
        <f>+MEX!O899</f>
        <v>0</v>
      </c>
      <c r="M861" s="281">
        <f>+MEX!P899</f>
        <v>0</v>
      </c>
      <c r="N861" s="331"/>
      <c r="O861" s="332"/>
      <c r="P861" s="332"/>
      <c r="Q861" s="281">
        <f>+MEX!AD899</f>
        <v>0</v>
      </c>
      <c r="R861" s="281">
        <f>+MEX!AG899</f>
        <v>0</v>
      </c>
      <c r="S861" s="281">
        <f>+MEX!AJ899</f>
        <v>0</v>
      </c>
      <c r="T861" s="281">
        <f>+MEX!AM899</f>
        <v>0</v>
      </c>
      <c r="U861" s="281">
        <f>+MEX!AP899</f>
        <v>0</v>
      </c>
      <c r="V861" s="281">
        <f>+MEX!AS899</f>
        <v>0</v>
      </c>
      <c r="W861" s="281"/>
      <c r="X861" s="281"/>
      <c r="Y861" s="281"/>
      <c r="Z861" s="281"/>
      <c r="AA861" s="281"/>
      <c r="AB861" s="281"/>
      <c r="AC861" s="281"/>
      <c r="AD861" s="281"/>
    </row>
    <row r="862" spans="2:30" ht="24.75" hidden="1">
      <c r="B862" s="247" t="e">
        <f>+CONCATENATE(#REF!,C862,D862,E862,F862,G862,H862,I862)</f>
        <v>#REF!</v>
      </c>
      <c r="C862" s="284">
        <v>7</v>
      </c>
      <c r="D862" s="284">
        <v>14</v>
      </c>
      <c r="E862" s="284">
        <v>3000</v>
      </c>
      <c r="F862" s="284">
        <v>3300</v>
      </c>
      <c r="G862" s="284">
        <v>333</v>
      </c>
      <c r="H862" s="285">
        <v>1</v>
      </c>
      <c r="I862" s="285"/>
      <c r="J862" s="286" t="s">
        <v>669</v>
      </c>
      <c r="K862" s="287">
        <f>+MEX!N900</f>
        <v>0</v>
      </c>
      <c r="L862" s="287">
        <f>+MEX!O900</f>
        <v>0</v>
      </c>
      <c r="M862" s="287">
        <f>+MEX!P900</f>
        <v>0</v>
      </c>
      <c r="N862" s="326" t="str">
        <f>+MEX!Q900</f>
        <v>Servicio</v>
      </c>
      <c r="O862" s="289">
        <f>+MEX!R900</f>
        <v>0</v>
      </c>
      <c r="P862" s="289">
        <f>+MEX!S900</f>
        <v>0</v>
      </c>
      <c r="Q862" s="287">
        <f>+MEX!AD900</f>
        <v>0</v>
      </c>
      <c r="R862" s="287">
        <f>+MEX!AG900</f>
        <v>0</v>
      </c>
      <c r="S862" s="287">
        <f>+MEX!AJ900</f>
        <v>0</v>
      </c>
      <c r="T862" s="287">
        <f>+MEX!AM900</f>
        <v>0</v>
      </c>
      <c r="U862" s="287">
        <f>+MEX!AP900</f>
        <v>0</v>
      </c>
      <c r="V862" s="287">
        <f>+MEX!AS900</f>
        <v>0</v>
      </c>
      <c r="W862" s="287">
        <f>+MEX!AT900</f>
        <v>0</v>
      </c>
      <c r="X862" s="287">
        <f>+MEX!AU900</f>
        <v>0</v>
      </c>
      <c r="Y862" s="287">
        <f>+MEX!AV900</f>
        <v>0</v>
      </c>
      <c r="Z862" s="287">
        <f>+MEX!AW900</f>
        <v>0</v>
      </c>
      <c r="AA862" s="287">
        <f>+MEX!AX900</f>
        <v>0</v>
      </c>
      <c r="AB862" s="287">
        <f>+MEX!AY900</f>
        <v>0</v>
      </c>
      <c r="AC862" s="287">
        <f>+MEX!AZ900</f>
        <v>0</v>
      </c>
      <c r="AD862" s="287">
        <f>+MEX!BA900</f>
        <v>0</v>
      </c>
    </row>
    <row r="863" spans="2:30" ht="24.75" hidden="1">
      <c r="B863" s="247" t="e">
        <f>+CONCATENATE(#REF!,C863,D863,E863,F863,G863,H863,I863)</f>
        <v>#REF!</v>
      </c>
      <c r="C863" s="298">
        <v>7</v>
      </c>
      <c r="D863" s="298">
        <v>14</v>
      </c>
      <c r="E863" s="298">
        <v>5000</v>
      </c>
      <c r="F863" s="298"/>
      <c r="G863" s="298"/>
      <c r="H863" s="298" t="s">
        <v>46</v>
      </c>
      <c r="I863" s="298"/>
      <c r="J863" s="268" t="s">
        <v>130</v>
      </c>
      <c r="K863" s="269">
        <f>+MEX!N901</f>
        <v>0</v>
      </c>
      <c r="L863" s="269">
        <f>+MEX!O901</f>
        <v>0</v>
      </c>
      <c r="M863" s="269">
        <f>+MEX!P901</f>
        <v>0</v>
      </c>
      <c r="N863" s="327"/>
      <c r="O863" s="338"/>
      <c r="P863" s="338"/>
      <c r="Q863" s="269">
        <f>+MEX!AD901</f>
        <v>0</v>
      </c>
      <c r="R863" s="269">
        <f>+MEX!AG901</f>
        <v>0</v>
      </c>
      <c r="S863" s="269">
        <f>+MEX!AJ901</f>
        <v>0</v>
      </c>
      <c r="T863" s="269">
        <f>+MEX!AM901</f>
        <v>0</v>
      </c>
      <c r="U863" s="269">
        <f>+MEX!AP901</f>
        <v>0</v>
      </c>
      <c r="V863" s="269">
        <f>+MEX!AS901</f>
        <v>0</v>
      </c>
      <c r="W863" s="269"/>
      <c r="X863" s="269"/>
      <c r="Y863" s="269"/>
      <c r="Z863" s="269"/>
      <c r="AA863" s="269"/>
      <c r="AB863" s="269"/>
      <c r="AC863" s="269"/>
      <c r="AD863" s="269"/>
    </row>
    <row r="864" spans="2:30" ht="24.75" hidden="1">
      <c r="B864" s="247" t="e">
        <f>+CONCATENATE(#REF!,C864,D864,E864,F864,G864,H864,I864)</f>
        <v>#REF!</v>
      </c>
      <c r="C864" s="272">
        <v>7</v>
      </c>
      <c r="D864" s="272">
        <v>14</v>
      </c>
      <c r="E864" s="272">
        <v>5000</v>
      </c>
      <c r="F864" s="272">
        <v>5100</v>
      </c>
      <c r="G864" s="272"/>
      <c r="H864" s="273" t="s">
        <v>46</v>
      </c>
      <c r="I864" s="273"/>
      <c r="J864" s="274" t="s">
        <v>131</v>
      </c>
      <c r="K864" s="275">
        <f>+MEX!N902</f>
        <v>0</v>
      </c>
      <c r="L864" s="275">
        <f>+MEX!O902</f>
        <v>0</v>
      </c>
      <c r="M864" s="275">
        <f>+MEX!P902</f>
        <v>0</v>
      </c>
      <c r="N864" s="329"/>
      <c r="O864" s="330"/>
      <c r="P864" s="330"/>
      <c r="Q864" s="275">
        <f>+MEX!AD902</f>
        <v>0</v>
      </c>
      <c r="R864" s="275">
        <f>+MEX!AG902</f>
        <v>0</v>
      </c>
      <c r="S864" s="275">
        <f>+MEX!AJ902</f>
        <v>0</v>
      </c>
      <c r="T864" s="275">
        <f>+MEX!AM902</f>
        <v>0</v>
      </c>
      <c r="U864" s="275">
        <f>+MEX!AP902</f>
        <v>0</v>
      </c>
      <c r="V864" s="275">
        <f>+MEX!AS902</f>
        <v>0</v>
      </c>
      <c r="W864" s="275"/>
      <c r="X864" s="275"/>
      <c r="Y864" s="275"/>
      <c r="Z864" s="275"/>
      <c r="AA864" s="275"/>
      <c r="AB864" s="275"/>
      <c r="AC864" s="275"/>
      <c r="AD864" s="275"/>
    </row>
    <row r="865" spans="1:30" ht="24.75" hidden="1">
      <c r="B865" s="247" t="e">
        <f>+CONCATENATE(#REF!,C865,D865,E865,F865,G865,H865,I865)</f>
        <v>#REF!</v>
      </c>
      <c r="C865" s="278">
        <v>7</v>
      </c>
      <c r="D865" s="278">
        <v>14</v>
      </c>
      <c r="E865" s="278">
        <v>5000</v>
      </c>
      <c r="F865" s="278">
        <v>5100</v>
      </c>
      <c r="G865" s="278">
        <v>515</v>
      </c>
      <c r="H865" s="279"/>
      <c r="I865" s="279"/>
      <c r="J865" s="367" t="s">
        <v>132</v>
      </c>
      <c r="K865" s="368">
        <f>+MEX!N903</f>
        <v>0</v>
      </c>
      <c r="L865" s="368">
        <f>+MEX!O903</f>
        <v>0</v>
      </c>
      <c r="M865" s="368">
        <f>+MEX!P903</f>
        <v>0</v>
      </c>
      <c r="N865" s="331"/>
      <c r="O865" s="332"/>
      <c r="P865" s="332"/>
      <c r="Q865" s="368">
        <f>+MEX!AD903</f>
        <v>0</v>
      </c>
      <c r="R865" s="368">
        <f>+MEX!AG903</f>
        <v>0</v>
      </c>
      <c r="S865" s="368">
        <f>+MEX!AJ903</f>
        <v>0</v>
      </c>
      <c r="T865" s="368">
        <f>+MEX!AM903</f>
        <v>0</v>
      </c>
      <c r="U865" s="368">
        <f>+MEX!AP903</f>
        <v>0</v>
      </c>
      <c r="V865" s="368">
        <f>+MEX!AS903</f>
        <v>0</v>
      </c>
      <c r="W865" s="368"/>
      <c r="X865" s="368"/>
      <c r="Y865" s="368"/>
      <c r="Z865" s="368"/>
      <c r="AA865" s="368"/>
      <c r="AB865" s="368"/>
      <c r="AC865" s="368"/>
      <c r="AD865" s="368"/>
    </row>
    <row r="866" spans="1:30" ht="24.75" hidden="1">
      <c r="B866" s="247" t="e">
        <f>+CONCATENATE(#REF!,C866,D866,E866,F866,G866,H866,I866)</f>
        <v>#REF!</v>
      </c>
      <c r="C866" s="284">
        <v>7</v>
      </c>
      <c r="D866" s="284">
        <v>14</v>
      </c>
      <c r="E866" s="284">
        <v>5000</v>
      </c>
      <c r="F866" s="284">
        <v>5100</v>
      </c>
      <c r="G866" s="284">
        <v>515</v>
      </c>
      <c r="H866" s="285">
        <v>1</v>
      </c>
      <c r="I866" s="285"/>
      <c r="J866" s="286" t="s">
        <v>179</v>
      </c>
      <c r="K866" s="287">
        <f>+MEX!N904</f>
        <v>0</v>
      </c>
      <c r="L866" s="287">
        <f>+MEX!O904</f>
        <v>0</v>
      </c>
      <c r="M866" s="287">
        <f>+MEX!P904</f>
        <v>0</v>
      </c>
      <c r="N866" s="326" t="str">
        <f>+MEX!Q904</f>
        <v>Pieza</v>
      </c>
      <c r="O866" s="289">
        <f>+MEX!R904</f>
        <v>0</v>
      </c>
      <c r="P866" s="289">
        <f>+MEX!S904</f>
        <v>0</v>
      </c>
      <c r="Q866" s="287">
        <f>+MEX!AD904</f>
        <v>0</v>
      </c>
      <c r="R866" s="287">
        <f>+MEX!AG904</f>
        <v>0</v>
      </c>
      <c r="S866" s="287">
        <f>+MEX!AJ904</f>
        <v>0</v>
      </c>
      <c r="T866" s="287">
        <f>+MEX!AM904</f>
        <v>0</v>
      </c>
      <c r="U866" s="287">
        <f>+MEX!AP904</f>
        <v>0</v>
      </c>
      <c r="V866" s="287">
        <f>+MEX!AS904</f>
        <v>0</v>
      </c>
      <c r="W866" s="287">
        <f>+MEX!AT904</f>
        <v>0</v>
      </c>
      <c r="X866" s="287">
        <f>+MEX!AU904</f>
        <v>0</v>
      </c>
      <c r="Y866" s="287">
        <f>+MEX!AV904</f>
        <v>0</v>
      </c>
      <c r="Z866" s="287">
        <f>+MEX!AW904</f>
        <v>0</v>
      </c>
      <c r="AA866" s="287">
        <f>+MEX!AX904</f>
        <v>0</v>
      </c>
      <c r="AB866" s="287">
        <f>+MEX!AY904</f>
        <v>0</v>
      </c>
      <c r="AC866" s="287">
        <f>+MEX!AZ904</f>
        <v>0</v>
      </c>
      <c r="AD866" s="287">
        <f>+MEX!BA904</f>
        <v>0</v>
      </c>
    </row>
    <row r="867" spans="1:30" ht="24.75" hidden="1">
      <c r="B867" s="247" t="e">
        <f>+CONCATENATE(#REF!,C867,D867,E867,F867,G867,H867,I867)</f>
        <v>#REF!</v>
      </c>
      <c r="C867" s="284">
        <v>7</v>
      </c>
      <c r="D867" s="284">
        <v>14</v>
      </c>
      <c r="E867" s="284">
        <v>5000</v>
      </c>
      <c r="F867" s="284">
        <v>5100</v>
      </c>
      <c r="G867" s="284">
        <v>515</v>
      </c>
      <c r="H867" s="285">
        <v>2</v>
      </c>
      <c r="I867" s="285"/>
      <c r="J867" s="286" t="s">
        <v>289</v>
      </c>
      <c r="K867" s="287">
        <f>+MEX!N905</f>
        <v>0</v>
      </c>
      <c r="L867" s="287">
        <f>+MEX!O905</f>
        <v>0</v>
      </c>
      <c r="M867" s="287">
        <f>+MEX!P905</f>
        <v>0</v>
      </c>
      <c r="N867" s="326" t="str">
        <f>+MEX!Q905</f>
        <v>Pieza</v>
      </c>
      <c r="O867" s="289">
        <f>+MEX!R905</f>
        <v>0</v>
      </c>
      <c r="P867" s="289">
        <f>+MEX!S905</f>
        <v>0</v>
      </c>
      <c r="Q867" s="287">
        <f>+MEX!AD905</f>
        <v>0</v>
      </c>
      <c r="R867" s="287">
        <f>+MEX!AG905</f>
        <v>0</v>
      </c>
      <c r="S867" s="287">
        <f>+MEX!AJ905</f>
        <v>0</v>
      </c>
      <c r="T867" s="287">
        <f>+MEX!AM905</f>
        <v>0</v>
      </c>
      <c r="U867" s="287">
        <f>+MEX!AP905</f>
        <v>0</v>
      </c>
      <c r="V867" s="287">
        <f>+MEX!AS905</f>
        <v>0</v>
      </c>
      <c r="W867" s="287">
        <f>+MEX!AT905</f>
        <v>0</v>
      </c>
      <c r="X867" s="287">
        <f>+MEX!AU905</f>
        <v>0</v>
      </c>
      <c r="Y867" s="287">
        <f>+MEX!AV905</f>
        <v>0</v>
      </c>
      <c r="Z867" s="287">
        <f>+MEX!AW905</f>
        <v>0</v>
      </c>
      <c r="AA867" s="287">
        <f>+MEX!AX905</f>
        <v>0</v>
      </c>
      <c r="AB867" s="287">
        <f>+MEX!AY905</f>
        <v>0</v>
      </c>
      <c r="AC867" s="287">
        <f>+MEX!AZ905</f>
        <v>0</v>
      </c>
      <c r="AD867" s="287">
        <f>+MEX!BA905</f>
        <v>0</v>
      </c>
    </row>
    <row r="868" spans="1:30" ht="24.75" hidden="1">
      <c r="B868" s="247" t="e">
        <f>+CONCATENATE(#REF!,C868,D868,E868,F868,G868,H868,I868)</f>
        <v>#REF!</v>
      </c>
      <c r="C868" s="284">
        <v>7</v>
      </c>
      <c r="D868" s="284">
        <v>14</v>
      </c>
      <c r="E868" s="284">
        <v>5000</v>
      </c>
      <c r="F868" s="284">
        <v>5100</v>
      </c>
      <c r="G868" s="284">
        <v>515</v>
      </c>
      <c r="H868" s="285">
        <v>3</v>
      </c>
      <c r="I868" s="285"/>
      <c r="J868" s="286" t="s">
        <v>595</v>
      </c>
      <c r="K868" s="287">
        <f>+MEX!N906</f>
        <v>0</v>
      </c>
      <c r="L868" s="287">
        <f>+MEX!O906</f>
        <v>0</v>
      </c>
      <c r="M868" s="287">
        <f>+MEX!P906</f>
        <v>0</v>
      </c>
      <c r="N868" s="326" t="str">
        <f>+MEX!Q906</f>
        <v>Pieza</v>
      </c>
      <c r="O868" s="289">
        <f>+MEX!R906</f>
        <v>0</v>
      </c>
      <c r="P868" s="289">
        <f>+MEX!S906</f>
        <v>0</v>
      </c>
      <c r="Q868" s="287">
        <f>+MEX!AD906</f>
        <v>0</v>
      </c>
      <c r="R868" s="287">
        <f>+MEX!AG906</f>
        <v>0</v>
      </c>
      <c r="S868" s="287">
        <f>+MEX!AJ906</f>
        <v>0</v>
      </c>
      <c r="T868" s="287">
        <f>+MEX!AM906</f>
        <v>0</v>
      </c>
      <c r="U868" s="287">
        <f>+MEX!AP906</f>
        <v>0</v>
      </c>
      <c r="V868" s="287">
        <f>+MEX!AS906</f>
        <v>0</v>
      </c>
      <c r="W868" s="287">
        <f>+MEX!AT906</f>
        <v>0</v>
      </c>
      <c r="X868" s="287">
        <f>+MEX!AU906</f>
        <v>0</v>
      </c>
      <c r="Y868" s="287">
        <f>+MEX!AV906</f>
        <v>0</v>
      </c>
      <c r="Z868" s="287">
        <f>+MEX!AW906</f>
        <v>0</v>
      </c>
      <c r="AA868" s="287">
        <f>+MEX!AX906</f>
        <v>0</v>
      </c>
      <c r="AB868" s="287">
        <f>+MEX!AY906</f>
        <v>0</v>
      </c>
      <c r="AC868" s="287">
        <f>+MEX!AZ906</f>
        <v>0</v>
      </c>
      <c r="AD868" s="287">
        <f>+MEX!BA906</f>
        <v>0</v>
      </c>
    </row>
    <row r="869" spans="1:30" ht="24.75" hidden="1">
      <c r="B869" s="247" t="e">
        <f>+CONCATENATE(#REF!,C869,D869,E869,F869,G869,H869,I869)</f>
        <v>#REF!</v>
      </c>
      <c r="C869" s="284">
        <v>7</v>
      </c>
      <c r="D869" s="284">
        <v>14</v>
      </c>
      <c r="E869" s="284">
        <v>5000</v>
      </c>
      <c r="F869" s="284">
        <v>5100</v>
      </c>
      <c r="G869" s="284">
        <v>515</v>
      </c>
      <c r="H869" s="285">
        <v>4</v>
      </c>
      <c r="I869" s="285"/>
      <c r="J869" s="286" t="s">
        <v>308</v>
      </c>
      <c r="K869" s="287">
        <f>+MEX!N907</f>
        <v>0</v>
      </c>
      <c r="L869" s="287">
        <f>+MEX!O907</f>
        <v>0</v>
      </c>
      <c r="M869" s="287">
        <f>+MEX!P907</f>
        <v>0</v>
      </c>
      <c r="N869" s="326" t="str">
        <f>+MEX!Q907</f>
        <v>Pieza</v>
      </c>
      <c r="O869" s="289">
        <f>+MEX!R907</f>
        <v>0</v>
      </c>
      <c r="P869" s="289">
        <f>+MEX!S907</f>
        <v>0</v>
      </c>
      <c r="Q869" s="287">
        <f>+MEX!AD907</f>
        <v>0</v>
      </c>
      <c r="R869" s="287">
        <f>+MEX!AG907</f>
        <v>0</v>
      </c>
      <c r="S869" s="287">
        <f>+MEX!AJ907</f>
        <v>0</v>
      </c>
      <c r="T869" s="287">
        <f>+MEX!AM907</f>
        <v>0</v>
      </c>
      <c r="U869" s="287">
        <f>+MEX!AP907</f>
        <v>0</v>
      </c>
      <c r="V869" s="287">
        <f>+MEX!AS907</f>
        <v>0</v>
      </c>
      <c r="W869" s="287">
        <f>+MEX!AT907</f>
        <v>0</v>
      </c>
      <c r="X869" s="287">
        <f>+MEX!AU907</f>
        <v>0</v>
      </c>
      <c r="Y869" s="287">
        <f>+MEX!AV907</f>
        <v>0</v>
      </c>
      <c r="Z869" s="287">
        <f>+MEX!AW907</f>
        <v>0</v>
      </c>
      <c r="AA869" s="287">
        <f>+MEX!AX907</f>
        <v>0</v>
      </c>
      <c r="AB869" s="287">
        <f>+MEX!AY907</f>
        <v>0</v>
      </c>
      <c r="AC869" s="287">
        <f>+MEX!AZ907</f>
        <v>0</v>
      </c>
      <c r="AD869" s="287">
        <f>+MEX!BA907</f>
        <v>0</v>
      </c>
    </row>
    <row r="870" spans="1:30" ht="24.75" hidden="1">
      <c r="B870" s="247" t="e">
        <f>+CONCATENATE(#REF!,C870,D870,E870,F870,G870,H870,I870)</f>
        <v>#REF!</v>
      </c>
      <c r="C870" s="284">
        <v>7</v>
      </c>
      <c r="D870" s="284">
        <v>14</v>
      </c>
      <c r="E870" s="284">
        <v>5000</v>
      </c>
      <c r="F870" s="284">
        <v>5100</v>
      </c>
      <c r="G870" s="284">
        <v>515</v>
      </c>
      <c r="H870" s="285">
        <v>5</v>
      </c>
      <c r="I870" s="285"/>
      <c r="J870" s="286" t="s">
        <v>599</v>
      </c>
      <c r="K870" s="287">
        <f>+MEX!N908</f>
        <v>0</v>
      </c>
      <c r="L870" s="287">
        <f>+MEX!O908</f>
        <v>0</v>
      </c>
      <c r="M870" s="287">
        <f>+MEX!P908</f>
        <v>0</v>
      </c>
      <c r="N870" s="326" t="str">
        <f>+MEX!Q908</f>
        <v>Pieza</v>
      </c>
      <c r="O870" s="289">
        <f>+MEX!R908</f>
        <v>0</v>
      </c>
      <c r="P870" s="289">
        <f>+MEX!S908</f>
        <v>0</v>
      </c>
      <c r="Q870" s="287">
        <f>+MEX!AD908</f>
        <v>0</v>
      </c>
      <c r="R870" s="287">
        <f>+MEX!AG908</f>
        <v>0</v>
      </c>
      <c r="S870" s="287">
        <f>+MEX!AJ908</f>
        <v>0</v>
      </c>
      <c r="T870" s="287">
        <f>+MEX!AM908</f>
        <v>0</v>
      </c>
      <c r="U870" s="287">
        <f>+MEX!AP908</f>
        <v>0</v>
      </c>
      <c r="V870" s="287">
        <f>+MEX!AS908</f>
        <v>0</v>
      </c>
      <c r="W870" s="287">
        <f>+MEX!AT908</f>
        <v>0</v>
      </c>
      <c r="X870" s="287">
        <f>+MEX!AU908</f>
        <v>0</v>
      </c>
      <c r="Y870" s="287">
        <f>+MEX!AV908</f>
        <v>0</v>
      </c>
      <c r="Z870" s="287">
        <f>+MEX!AW908</f>
        <v>0</v>
      </c>
      <c r="AA870" s="287">
        <f>+MEX!AX908</f>
        <v>0</v>
      </c>
      <c r="AB870" s="287">
        <f>+MEX!AY908</f>
        <v>0</v>
      </c>
      <c r="AC870" s="287">
        <f>+MEX!AZ908</f>
        <v>0</v>
      </c>
      <c r="AD870" s="287">
        <f>+MEX!BA908</f>
        <v>0</v>
      </c>
    </row>
    <row r="871" spans="1:30" ht="24.75" hidden="1">
      <c r="B871" s="247" t="e">
        <f>+CONCATENATE(#REF!,C871,D871,E871,F871,G871,H871,I871)</f>
        <v>#REF!</v>
      </c>
      <c r="C871" s="284">
        <v>7</v>
      </c>
      <c r="D871" s="284">
        <v>14</v>
      </c>
      <c r="E871" s="284">
        <v>5000</v>
      </c>
      <c r="F871" s="284">
        <v>5100</v>
      </c>
      <c r="G871" s="284">
        <v>515</v>
      </c>
      <c r="H871" s="285">
        <v>6</v>
      </c>
      <c r="I871" s="285"/>
      <c r="J871" s="286" t="s">
        <v>604</v>
      </c>
      <c r="K871" s="287">
        <f>+MEX!N909</f>
        <v>0</v>
      </c>
      <c r="L871" s="287">
        <f>+MEX!O909</f>
        <v>0</v>
      </c>
      <c r="M871" s="287">
        <f>+MEX!P909</f>
        <v>0</v>
      </c>
      <c r="N871" s="326" t="str">
        <f>+MEX!Q909</f>
        <v>Pieza</v>
      </c>
      <c r="O871" s="289">
        <f>+MEX!R909</f>
        <v>0</v>
      </c>
      <c r="P871" s="289">
        <f>+MEX!S909</f>
        <v>0</v>
      </c>
      <c r="Q871" s="287">
        <f>+MEX!AD909</f>
        <v>0</v>
      </c>
      <c r="R871" s="287">
        <f>+MEX!AG909</f>
        <v>0</v>
      </c>
      <c r="S871" s="287">
        <f>+MEX!AJ909</f>
        <v>0</v>
      </c>
      <c r="T871" s="287">
        <f>+MEX!AM909</f>
        <v>0</v>
      </c>
      <c r="U871" s="287">
        <f>+MEX!AP909</f>
        <v>0</v>
      </c>
      <c r="V871" s="287">
        <f>+MEX!AS909</f>
        <v>0</v>
      </c>
      <c r="W871" s="287">
        <f>+MEX!AT909</f>
        <v>0</v>
      </c>
      <c r="X871" s="287">
        <f>+MEX!AU909</f>
        <v>0</v>
      </c>
      <c r="Y871" s="287">
        <f>+MEX!AV909</f>
        <v>0</v>
      </c>
      <c r="Z871" s="287">
        <f>+MEX!AW909</f>
        <v>0</v>
      </c>
      <c r="AA871" s="287">
        <f>+MEX!AX909</f>
        <v>0</v>
      </c>
      <c r="AB871" s="287">
        <f>+MEX!AY909</f>
        <v>0</v>
      </c>
      <c r="AC871" s="287">
        <f>+MEX!AZ909</f>
        <v>0</v>
      </c>
      <c r="AD871" s="287">
        <f>+MEX!BA909</f>
        <v>0</v>
      </c>
    </row>
    <row r="872" spans="1:30" ht="24.75" hidden="1">
      <c r="B872" s="247" t="e">
        <f>+CONCATENATE(#REF!,C872,D872,E872,F872,G872,H872,I872)</f>
        <v>#REF!</v>
      </c>
      <c r="C872" s="284">
        <v>7</v>
      </c>
      <c r="D872" s="284">
        <v>14</v>
      </c>
      <c r="E872" s="284">
        <v>5000</v>
      </c>
      <c r="F872" s="284">
        <v>5100</v>
      </c>
      <c r="G872" s="284">
        <v>515</v>
      </c>
      <c r="H872" s="285">
        <v>7</v>
      </c>
      <c r="I872" s="285"/>
      <c r="J872" s="286" t="s">
        <v>192</v>
      </c>
      <c r="K872" s="287">
        <f>+MEX!N910</f>
        <v>0</v>
      </c>
      <c r="L872" s="287">
        <f>+MEX!O910</f>
        <v>0</v>
      </c>
      <c r="M872" s="287">
        <f>+MEX!P910</f>
        <v>0</v>
      </c>
      <c r="N872" s="326" t="str">
        <f>+MEX!Q910</f>
        <v>Pieza</v>
      </c>
      <c r="O872" s="289">
        <f>+MEX!R910</f>
        <v>0</v>
      </c>
      <c r="P872" s="289">
        <f>+MEX!S910</f>
        <v>0</v>
      </c>
      <c r="Q872" s="287">
        <f>+MEX!AD910</f>
        <v>0</v>
      </c>
      <c r="R872" s="287">
        <f>+MEX!AG910</f>
        <v>0</v>
      </c>
      <c r="S872" s="287">
        <f>+MEX!AJ910</f>
        <v>0</v>
      </c>
      <c r="T872" s="287">
        <f>+MEX!AM910</f>
        <v>0</v>
      </c>
      <c r="U872" s="287">
        <f>+MEX!AP910</f>
        <v>0</v>
      </c>
      <c r="V872" s="287">
        <f>+MEX!AS910</f>
        <v>0</v>
      </c>
      <c r="W872" s="287">
        <f>+MEX!AT910</f>
        <v>0</v>
      </c>
      <c r="X872" s="287">
        <f>+MEX!AU910</f>
        <v>0</v>
      </c>
      <c r="Y872" s="287">
        <f>+MEX!AV910</f>
        <v>0</v>
      </c>
      <c r="Z872" s="287">
        <f>+MEX!AW910</f>
        <v>0</v>
      </c>
      <c r="AA872" s="287">
        <f>+MEX!AX910</f>
        <v>0</v>
      </c>
      <c r="AB872" s="287">
        <f>+MEX!AY910</f>
        <v>0</v>
      </c>
      <c r="AC872" s="287">
        <f>+MEX!AZ910</f>
        <v>0</v>
      </c>
      <c r="AD872" s="287">
        <f>+MEX!BA910</f>
        <v>0</v>
      </c>
    </row>
    <row r="873" spans="1:30" ht="24.75" hidden="1">
      <c r="B873" s="247" t="e">
        <f>+CONCATENATE(#REF!,C873,D873,E873,F873,G873,H873,I873)</f>
        <v>#REF!</v>
      </c>
      <c r="C873" s="278">
        <v>7</v>
      </c>
      <c r="D873" s="278">
        <v>14</v>
      </c>
      <c r="E873" s="278">
        <v>5000</v>
      </c>
      <c r="F873" s="278">
        <v>5100</v>
      </c>
      <c r="G873" s="278">
        <v>519</v>
      </c>
      <c r="H873" s="279"/>
      <c r="I873" s="279"/>
      <c r="J873" s="367" t="s">
        <v>193</v>
      </c>
      <c r="K873" s="368">
        <f>+MEX!N911</f>
        <v>0</v>
      </c>
      <c r="L873" s="368">
        <f>+MEX!O911</f>
        <v>0</v>
      </c>
      <c r="M873" s="368">
        <f>+MEX!P911</f>
        <v>0</v>
      </c>
      <c r="N873" s="331"/>
      <c r="O873" s="332"/>
      <c r="P873" s="332"/>
      <c r="Q873" s="368">
        <f>+MEX!AD911</f>
        <v>0</v>
      </c>
      <c r="R873" s="368">
        <f>+MEX!AG911</f>
        <v>0</v>
      </c>
      <c r="S873" s="368">
        <f>+MEX!AJ911</f>
        <v>0</v>
      </c>
      <c r="T873" s="368">
        <f>+MEX!AM911</f>
        <v>0</v>
      </c>
      <c r="U873" s="368">
        <f>+MEX!AP911</f>
        <v>0</v>
      </c>
      <c r="V873" s="368">
        <f>+MEX!AS911</f>
        <v>0</v>
      </c>
      <c r="W873" s="368"/>
      <c r="X873" s="368"/>
      <c r="Y873" s="368"/>
      <c r="Z873" s="368"/>
      <c r="AA873" s="368"/>
      <c r="AB873" s="368"/>
      <c r="AC873" s="368"/>
      <c r="AD873" s="368"/>
    </row>
    <row r="874" spans="1:30" ht="24.75" hidden="1">
      <c r="A874" s="290"/>
      <c r="B874" s="247" t="e">
        <f>+CONCATENATE(#REF!,C874,D874,E874,F874,G874,H874,I874)</f>
        <v>#REF!</v>
      </c>
      <c r="C874" s="284">
        <v>7</v>
      </c>
      <c r="D874" s="284">
        <v>14</v>
      </c>
      <c r="E874" s="284">
        <v>5000</v>
      </c>
      <c r="F874" s="284">
        <v>5100</v>
      </c>
      <c r="G874" s="284">
        <v>519</v>
      </c>
      <c r="H874" s="285">
        <v>1</v>
      </c>
      <c r="I874" s="285"/>
      <c r="J874" s="286" t="s">
        <v>261</v>
      </c>
      <c r="K874" s="287">
        <f>+MEX!N912</f>
        <v>0</v>
      </c>
      <c r="L874" s="287">
        <f>+MEX!O912</f>
        <v>0</v>
      </c>
      <c r="M874" s="287">
        <f>+MEX!P912</f>
        <v>0</v>
      </c>
      <c r="N874" s="326" t="str">
        <f>+MEX!Q912</f>
        <v>Pieza</v>
      </c>
      <c r="O874" s="289">
        <f>+MEX!R912</f>
        <v>0</v>
      </c>
      <c r="P874" s="289">
        <f>+MEX!S912</f>
        <v>0</v>
      </c>
      <c r="Q874" s="287">
        <f>+MEX!AD912</f>
        <v>0</v>
      </c>
      <c r="R874" s="287">
        <f>+MEX!AG912</f>
        <v>0</v>
      </c>
      <c r="S874" s="287">
        <f>+MEX!AJ912</f>
        <v>0</v>
      </c>
      <c r="T874" s="287">
        <f>+MEX!AM912</f>
        <v>0</v>
      </c>
      <c r="U874" s="287">
        <f>+MEX!AP912</f>
        <v>0</v>
      </c>
      <c r="V874" s="287">
        <f>+MEX!AS912</f>
        <v>0</v>
      </c>
      <c r="W874" s="287">
        <f>+MEX!AT912</f>
        <v>0</v>
      </c>
      <c r="X874" s="287">
        <f>+MEX!AU912</f>
        <v>0</v>
      </c>
      <c r="Y874" s="287">
        <f>+MEX!AV912</f>
        <v>0</v>
      </c>
      <c r="Z874" s="287">
        <f>+MEX!AW912</f>
        <v>0</v>
      </c>
      <c r="AA874" s="287">
        <f>+MEX!AX912</f>
        <v>0</v>
      </c>
      <c r="AB874" s="287">
        <f>+MEX!AY912</f>
        <v>0</v>
      </c>
      <c r="AC874" s="287">
        <f>+MEX!AZ912</f>
        <v>0</v>
      </c>
      <c r="AD874" s="287">
        <f>+MEX!BA912</f>
        <v>0</v>
      </c>
    </row>
    <row r="875" spans="1:30" ht="24.75" hidden="1">
      <c r="B875" s="247" t="e">
        <f>+CONCATENATE(#REF!,C875,D875,E875,F875,G875,H875,I875)</f>
        <v>#REF!</v>
      </c>
      <c r="C875" s="272">
        <v>7</v>
      </c>
      <c r="D875" s="272">
        <v>14</v>
      </c>
      <c r="E875" s="272">
        <v>5000</v>
      </c>
      <c r="F875" s="272">
        <v>5200</v>
      </c>
      <c r="G875" s="272"/>
      <c r="H875" s="273"/>
      <c r="I875" s="273"/>
      <c r="J875" s="274" t="s">
        <v>670</v>
      </c>
      <c r="K875" s="275">
        <f>+MEX!N913</f>
        <v>0</v>
      </c>
      <c r="L875" s="275">
        <f>+MEX!O913</f>
        <v>0</v>
      </c>
      <c r="M875" s="275">
        <f>+MEX!P913</f>
        <v>0</v>
      </c>
      <c r="N875" s="329"/>
      <c r="O875" s="330"/>
      <c r="P875" s="330"/>
      <c r="Q875" s="275">
        <f>+MEX!AD913</f>
        <v>0</v>
      </c>
      <c r="R875" s="275">
        <f>+MEX!AG913</f>
        <v>0</v>
      </c>
      <c r="S875" s="275">
        <f>+MEX!AJ913</f>
        <v>0</v>
      </c>
      <c r="T875" s="275">
        <f>+MEX!AM913</f>
        <v>0</v>
      </c>
      <c r="U875" s="275">
        <f>+MEX!AP913</f>
        <v>0</v>
      </c>
      <c r="V875" s="275">
        <f>+MEX!AS913</f>
        <v>0</v>
      </c>
      <c r="W875" s="275"/>
      <c r="X875" s="275"/>
      <c r="Y875" s="275"/>
      <c r="Z875" s="275"/>
      <c r="AA875" s="275"/>
      <c r="AB875" s="275"/>
      <c r="AC875" s="275"/>
      <c r="AD875" s="275"/>
    </row>
    <row r="876" spans="1:30" ht="24.75" hidden="1">
      <c r="B876" s="247" t="e">
        <f>+CONCATENATE(#REF!,C876,D876,E876,F876,G876,H876,I876)</f>
        <v>#REF!</v>
      </c>
      <c r="C876" s="278">
        <v>7</v>
      </c>
      <c r="D876" s="278">
        <v>14</v>
      </c>
      <c r="E876" s="278">
        <v>5000</v>
      </c>
      <c r="F876" s="278">
        <v>5200</v>
      </c>
      <c r="G876" s="278">
        <v>521</v>
      </c>
      <c r="H876" s="279"/>
      <c r="I876" s="279"/>
      <c r="J876" s="367" t="s">
        <v>196</v>
      </c>
      <c r="K876" s="368">
        <f>+MEX!N914</f>
        <v>0</v>
      </c>
      <c r="L876" s="368">
        <f>+MEX!O914</f>
        <v>0</v>
      </c>
      <c r="M876" s="368">
        <f>+MEX!P914</f>
        <v>0</v>
      </c>
      <c r="N876" s="331"/>
      <c r="O876" s="332"/>
      <c r="P876" s="332"/>
      <c r="Q876" s="368">
        <f>+MEX!AD914</f>
        <v>0</v>
      </c>
      <c r="R876" s="368">
        <f>+MEX!AG914</f>
        <v>0</v>
      </c>
      <c r="S876" s="368">
        <f>+MEX!AJ914</f>
        <v>0</v>
      </c>
      <c r="T876" s="368">
        <f>+MEX!AM914</f>
        <v>0</v>
      </c>
      <c r="U876" s="368">
        <f>+MEX!AP914</f>
        <v>0</v>
      </c>
      <c r="V876" s="368">
        <f>+MEX!AS914</f>
        <v>0</v>
      </c>
      <c r="W876" s="368"/>
      <c r="X876" s="368"/>
      <c r="Y876" s="368"/>
      <c r="Z876" s="368"/>
      <c r="AA876" s="368"/>
      <c r="AB876" s="368"/>
      <c r="AC876" s="368"/>
      <c r="AD876" s="368"/>
    </row>
    <row r="877" spans="1:30" ht="24.75" hidden="1">
      <c r="B877" s="247" t="e">
        <f>+CONCATENATE(#REF!,C877,D877,E877,F877,G877,H877,I877)</f>
        <v>#REF!</v>
      </c>
      <c r="C877" s="284">
        <v>7</v>
      </c>
      <c r="D877" s="284">
        <v>14</v>
      </c>
      <c r="E877" s="284">
        <v>5000</v>
      </c>
      <c r="F877" s="284">
        <v>5200</v>
      </c>
      <c r="G877" s="284">
        <v>521</v>
      </c>
      <c r="H877" s="285">
        <v>1</v>
      </c>
      <c r="I877" s="285"/>
      <c r="J877" s="286" t="s">
        <v>671</v>
      </c>
      <c r="K877" s="287">
        <f>+MEX!N915</f>
        <v>0</v>
      </c>
      <c r="L877" s="287">
        <f>+MEX!O915</f>
        <v>0</v>
      </c>
      <c r="M877" s="287">
        <f>+MEX!P915</f>
        <v>0</v>
      </c>
      <c r="N877" s="308" t="str">
        <f>+MEX!Q915</f>
        <v>Pieza</v>
      </c>
      <c r="O877" s="289">
        <f>+MEX!R915</f>
        <v>0</v>
      </c>
      <c r="P877" s="289">
        <f>+MEX!S915</f>
        <v>0</v>
      </c>
      <c r="Q877" s="287">
        <f>+MEX!AD915</f>
        <v>0</v>
      </c>
      <c r="R877" s="287">
        <f>+MEX!AG915</f>
        <v>0</v>
      </c>
      <c r="S877" s="287">
        <f>+MEX!AJ915</f>
        <v>0</v>
      </c>
      <c r="T877" s="287">
        <f>+MEX!AM915</f>
        <v>0</v>
      </c>
      <c r="U877" s="287">
        <f>+MEX!AP915</f>
        <v>0</v>
      </c>
      <c r="V877" s="287">
        <f>+MEX!AS915</f>
        <v>0</v>
      </c>
      <c r="W877" s="287">
        <f>+MEX!AT915</f>
        <v>0</v>
      </c>
      <c r="X877" s="287">
        <f>+MEX!AU915</f>
        <v>0</v>
      </c>
      <c r="Y877" s="287">
        <f>+MEX!AV915</f>
        <v>0</v>
      </c>
      <c r="Z877" s="287">
        <f>+MEX!AW915</f>
        <v>0</v>
      </c>
      <c r="AA877" s="287">
        <f>+MEX!AX915</f>
        <v>0</v>
      </c>
      <c r="AB877" s="287">
        <f>+MEX!AY915</f>
        <v>0</v>
      </c>
      <c r="AC877" s="287">
        <f>+MEX!AZ915</f>
        <v>0</v>
      </c>
      <c r="AD877" s="287">
        <f>+MEX!BA915</f>
        <v>0</v>
      </c>
    </row>
    <row r="878" spans="1:30" ht="24.75" hidden="1">
      <c r="B878" s="247" t="e">
        <f>+CONCATENATE(#REF!,C878,D878,E878,F878,G878,H878,I878)</f>
        <v>#REF!</v>
      </c>
      <c r="C878" s="278">
        <v>7</v>
      </c>
      <c r="D878" s="278">
        <v>14</v>
      </c>
      <c r="E878" s="278">
        <v>5000</v>
      </c>
      <c r="F878" s="278">
        <v>5200</v>
      </c>
      <c r="G878" s="278">
        <v>523</v>
      </c>
      <c r="H878" s="279"/>
      <c r="I878" s="279"/>
      <c r="J878" s="367" t="s">
        <v>135</v>
      </c>
      <c r="K878" s="368">
        <f>+MEX!N916</f>
        <v>0</v>
      </c>
      <c r="L878" s="368">
        <f>+MEX!O916</f>
        <v>0</v>
      </c>
      <c r="M878" s="368">
        <f>+MEX!P916</f>
        <v>0</v>
      </c>
      <c r="N878" s="331"/>
      <c r="O878" s="332"/>
      <c r="P878" s="332"/>
      <c r="Q878" s="368">
        <f>+MEX!AD916</f>
        <v>0</v>
      </c>
      <c r="R878" s="368">
        <f>+MEX!AG916</f>
        <v>0</v>
      </c>
      <c r="S878" s="368">
        <f>+MEX!AJ916</f>
        <v>0</v>
      </c>
      <c r="T878" s="368">
        <f>+MEX!AM916</f>
        <v>0</v>
      </c>
      <c r="U878" s="368">
        <f>+MEX!AP916</f>
        <v>0</v>
      </c>
      <c r="V878" s="368">
        <f>+MEX!AS916</f>
        <v>0</v>
      </c>
      <c r="W878" s="368"/>
      <c r="X878" s="368"/>
      <c r="Y878" s="368"/>
      <c r="Z878" s="368"/>
      <c r="AA878" s="368"/>
      <c r="AB878" s="368"/>
      <c r="AC878" s="368"/>
      <c r="AD878" s="368"/>
    </row>
    <row r="879" spans="1:30" ht="24.75" hidden="1">
      <c r="B879" s="247" t="e">
        <f>+CONCATENATE(#REF!,C879,D879,E879,F879,G879,H879,I879)</f>
        <v>#REF!</v>
      </c>
      <c r="C879" s="284">
        <v>7</v>
      </c>
      <c r="D879" s="284">
        <v>14</v>
      </c>
      <c r="E879" s="325">
        <v>5000</v>
      </c>
      <c r="F879" s="325">
        <v>5200</v>
      </c>
      <c r="G879" s="325">
        <v>523</v>
      </c>
      <c r="H879" s="285">
        <v>1</v>
      </c>
      <c r="I879" s="285"/>
      <c r="J879" s="286" t="s">
        <v>202</v>
      </c>
      <c r="K879" s="287">
        <f>+MEX!N917</f>
        <v>0</v>
      </c>
      <c r="L879" s="287">
        <f>+MEX!O917</f>
        <v>0</v>
      </c>
      <c r="M879" s="287">
        <f>+MEX!P917</f>
        <v>0</v>
      </c>
      <c r="N879" s="308" t="str">
        <f>+MEX!Q917</f>
        <v>Pieza</v>
      </c>
      <c r="O879" s="289">
        <f>+MEX!R917</f>
        <v>0</v>
      </c>
      <c r="P879" s="289">
        <f>+MEX!S917</f>
        <v>0</v>
      </c>
      <c r="Q879" s="287">
        <f>+MEX!AD917</f>
        <v>0</v>
      </c>
      <c r="R879" s="287">
        <f>+MEX!AG917</f>
        <v>0</v>
      </c>
      <c r="S879" s="287">
        <f>+MEX!AJ917</f>
        <v>0</v>
      </c>
      <c r="T879" s="287">
        <f>+MEX!AM917</f>
        <v>0</v>
      </c>
      <c r="U879" s="287">
        <f>+MEX!AP917</f>
        <v>0</v>
      </c>
      <c r="V879" s="287">
        <f>+MEX!AS917</f>
        <v>0</v>
      </c>
      <c r="W879" s="287">
        <f>+MEX!AT917</f>
        <v>0</v>
      </c>
      <c r="X879" s="287">
        <f>+MEX!AU917</f>
        <v>0</v>
      </c>
      <c r="Y879" s="287">
        <f>+MEX!AV917</f>
        <v>0</v>
      </c>
      <c r="Z879" s="287">
        <f>+MEX!AW917</f>
        <v>0</v>
      </c>
      <c r="AA879" s="287">
        <f>+MEX!AX917</f>
        <v>0</v>
      </c>
      <c r="AB879" s="287">
        <f>+MEX!AY917</f>
        <v>0</v>
      </c>
      <c r="AC879" s="287">
        <f>+MEX!AZ917</f>
        <v>0</v>
      </c>
      <c r="AD879" s="287">
        <f>+MEX!BA917</f>
        <v>0</v>
      </c>
    </row>
    <row r="880" spans="1:30" ht="24.75" hidden="1">
      <c r="B880" s="247" t="e">
        <f>+CONCATENATE(#REF!,C880,D880,E880,F880,G880,H880,I880)</f>
        <v>#REF!</v>
      </c>
      <c r="C880" s="272">
        <v>7</v>
      </c>
      <c r="D880" s="272">
        <v>14</v>
      </c>
      <c r="E880" s="272">
        <v>5000</v>
      </c>
      <c r="F880" s="272">
        <v>5300</v>
      </c>
      <c r="G880" s="272"/>
      <c r="H880" s="273"/>
      <c r="I880" s="273"/>
      <c r="J880" s="274" t="s">
        <v>562</v>
      </c>
      <c r="K880" s="275">
        <f>+MEX!N918</f>
        <v>0</v>
      </c>
      <c r="L880" s="275">
        <f>+MEX!O918</f>
        <v>0</v>
      </c>
      <c r="M880" s="275">
        <f>+MEX!P918</f>
        <v>0</v>
      </c>
      <c r="N880" s="329"/>
      <c r="O880" s="330"/>
      <c r="P880" s="330"/>
      <c r="Q880" s="275">
        <f>+MEX!AD918</f>
        <v>0</v>
      </c>
      <c r="R880" s="275">
        <f>+MEX!AG918</f>
        <v>0</v>
      </c>
      <c r="S880" s="275">
        <f>+MEX!AJ918</f>
        <v>0</v>
      </c>
      <c r="T880" s="275">
        <f>+MEX!AM918</f>
        <v>0</v>
      </c>
      <c r="U880" s="275">
        <f>+MEX!AP918</f>
        <v>0</v>
      </c>
      <c r="V880" s="275">
        <f>+MEX!AS918</f>
        <v>0</v>
      </c>
      <c r="W880" s="275"/>
      <c r="X880" s="275"/>
      <c r="Y880" s="275"/>
      <c r="Z880" s="275"/>
      <c r="AA880" s="275"/>
      <c r="AB880" s="275"/>
      <c r="AC880" s="275"/>
      <c r="AD880" s="275"/>
    </row>
    <row r="881" spans="2:30" ht="24.75" hidden="1">
      <c r="B881" s="247" t="e">
        <f>+CONCATENATE(#REF!,C881,D881,E881,F881,G881,H881,I881)</f>
        <v>#REF!</v>
      </c>
      <c r="C881" s="278">
        <v>7</v>
      </c>
      <c r="D881" s="278">
        <v>14</v>
      </c>
      <c r="E881" s="278">
        <v>5000</v>
      </c>
      <c r="F881" s="278">
        <v>5300</v>
      </c>
      <c r="G881" s="278">
        <v>531</v>
      </c>
      <c r="H881" s="279"/>
      <c r="I881" s="279"/>
      <c r="J881" s="367" t="s">
        <v>348</v>
      </c>
      <c r="K881" s="368">
        <f>+MEX!N919</f>
        <v>0</v>
      </c>
      <c r="L881" s="368">
        <f>+MEX!O919</f>
        <v>0</v>
      </c>
      <c r="M881" s="368">
        <f>+MEX!P919</f>
        <v>0</v>
      </c>
      <c r="N881" s="331"/>
      <c r="O881" s="332"/>
      <c r="P881" s="332"/>
      <c r="Q881" s="368">
        <f>+MEX!AD919</f>
        <v>0</v>
      </c>
      <c r="R881" s="368">
        <f>+MEX!AG919</f>
        <v>0</v>
      </c>
      <c r="S881" s="368">
        <f>+MEX!AJ919</f>
        <v>0</v>
      </c>
      <c r="T881" s="368">
        <f>+MEX!AM919</f>
        <v>0</v>
      </c>
      <c r="U881" s="368">
        <f>+MEX!AP919</f>
        <v>0</v>
      </c>
      <c r="V881" s="368">
        <f>+MEX!AS919</f>
        <v>0</v>
      </c>
      <c r="W881" s="368"/>
      <c r="X881" s="368"/>
      <c r="Y881" s="368"/>
      <c r="Z881" s="368"/>
      <c r="AA881" s="368"/>
      <c r="AB881" s="368"/>
      <c r="AC881" s="368"/>
      <c r="AD881" s="368"/>
    </row>
    <row r="882" spans="2:30" ht="24.75" hidden="1">
      <c r="B882" s="247" t="e">
        <f>+CONCATENATE(#REF!,C882,D882,E882,F882,G882,H882,I882)</f>
        <v>#REF!</v>
      </c>
      <c r="C882" s="284">
        <v>7</v>
      </c>
      <c r="D882" s="284">
        <v>14</v>
      </c>
      <c r="E882" s="325">
        <v>5000</v>
      </c>
      <c r="F882" s="325">
        <v>5300</v>
      </c>
      <c r="G882" s="325">
        <v>531</v>
      </c>
      <c r="H882" s="285">
        <v>1</v>
      </c>
      <c r="I882" s="285"/>
      <c r="J882" s="286" t="s">
        <v>613</v>
      </c>
      <c r="K882" s="287">
        <f>+MEX!N920</f>
        <v>0</v>
      </c>
      <c r="L882" s="287">
        <f>+MEX!O920</f>
        <v>0</v>
      </c>
      <c r="M882" s="287">
        <f>+MEX!P920</f>
        <v>0</v>
      </c>
      <c r="N882" s="308" t="str">
        <f>+MEX!Q920</f>
        <v>Pieza</v>
      </c>
      <c r="O882" s="289">
        <f>+MEX!R920</f>
        <v>0</v>
      </c>
      <c r="P882" s="289">
        <f>+MEX!S920</f>
        <v>0</v>
      </c>
      <c r="Q882" s="287">
        <f>+MEX!AD920</f>
        <v>0</v>
      </c>
      <c r="R882" s="287">
        <f>+MEX!AG920</f>
        <v>0</v>
      </c>
      <c r="S882" s="287">
        <f>+MEX!AJ920</f>
        <v>0</v>
      </c>
      <c r="T882" s="287">
        <f>+MEX!AM920</f>
        <v>0</v>
      </c>
      <c r="U882" s="287">
        <f>+MEX!AP920</f>
        <v>0</v>
      </c>
      <c r="V882" s="287">
        <f>+MEX!AS920</f>
        <v>0</v>
      </c>
      <c r="W882" s="287">
        <f>+MEX!AT920</f>
        <v>0</v>
      </c>
      <c r="X882" s="287">
        <f>+MEX!AU920</f>
        <v>0</v>
      </c>
      <c r="Y882" s="287">
        <f>+MEX!AV920</f>
        <v>0</v>
      </c>
      <c r="Z882" s="287">
        <f>+MEX!AW920</f>
        <v>0</v>
      </c>
      <c r="AA882" s="287">
        <f>+MEX!AX920</f>
        <v>0</v>
      </c>
      <c r="AB882" s="287">
        <f>+MEX!AY920</f>
        <v>0</v>
      </c>
      <c r="AC882" s="287">
        <f>+MEX!AZ920</f>
        <v>0</v>
      </c>
      <c r="AD882" s="287">
        <f>+MEX!BA920</f>
        <v>0</v>
      </c>
    </row>
    <row r="883" spans="2:30" ht="24.75" hidden="1">
      <c r="B883" s="247" t="e">
        <f>+CONCATENATE(#REF!,C883,D883,E883,F883,G883,H883,I883)</f>
        <v>#REF!</v>
      </c>
      <c r="C883" s="284">
        <v>7</v>
      </c>
      <c r="D883" s="284">
        <v>14</v>
      </c>
      <c r="E883" s="325">
        <v>5000</v>
      </c>
      <c r="F883" s="325">
        <v>5300</v>
      </c>
      <c r="G883" s="325">
        <v>531</v>
      </c>
      <c r="H883" s="285">
        <v>2</v>
      </c>
      <c r="I883" s="285"/>
      <c r="J883" s="286" t="s">
        <v>615</v>
      </c>
      <c r="K883" s="287">
        <f>+MEX!N921</f>
        <v>0</v>
      </c>
      <c r="L883" s="287">
        <f>+MEX!O921</f>
        <v>0</v>
      </c>
      <c r="M883" s="287">
        <f>+MEX!P921</f>
        <v>0</v>
      </c>
      <c r="N883" s="308" t="str">
        <f>+MEX!Q921</f>
        <v>Pieza</v>
      </c>
      <c r="O883" s="289">
        <f>+MEX!R921</f>
        <v>0</v>
      </c>
      <c r="P883" s="289">
        <f>+MEX!S921</f>
        <v>0</v>
      </c>
      <c r="Q883" s="287">
        <f>+MEX!AD921</f>
        <v>0</v>
      </c>
      <c r="R883" s="287">
        <f>+MEX!AG921</f>
        <v>0</v>
      </c>
      <c r="S883" s="287">
        <f>+MEX!AJ921</f>
        <v>0</v>
      </c>
      <c r="T883" s="287">
        <f>+MEX!AM921</f>
        <v>0</v>
      </c>
      <c r="U883" s="287">
        <f>+MEX!AP921</f>
        <v>0</v>
      </c>
      <c r="V883" s="287">
        <f>+MEX!AS921</f>
        <v>0</v>
      </c>
      <c r="W883" s="287">
        <f>+MEX!AT921</f>
        <v>0</v>
      </c>
      <c r="X883" s="287">
        <f>+MEX!AU921</f>
        <v>0</v>
      </c>
      <c r="Y883" s="287">
        <f>+MEX!AV921</f>
        <v>0</v>
      </c>
      <c r="Z883" s="287">
        <f>+MEX!AW921</f>
        <v>0</v>
      </c>
      <c r="AA883" s="287">
        <f>+MEX!AX921</f>
        <v>0</v>
      </c>
      <c r="AB883" s="287">
        <f>+MEX!AY921</f>
        <v>0</v>
      </c>
      <c r="AC883" s="287">
        <f>+MEX!AZ921</f>
        <v>0</v>
      </c>
      <c r="AD883" s="287">
        <f>+MEX!BA921</f>
        <v>0</v>
      </c>
    </row>
    <row r="884" spans="2:30" ht="24.75" hidden="1">
      <c r="B884" s="247" t="e">
        <f>+CONCATENATE(#REF!,C884,D884,E884,F884,G884,H884,I884)</f>
        <v>#REF!</v>
      </c>
      <c r="C884" s="284">
        <v>7</v>
      </c>
      <c r="D884" s="284">
        <v>14</v>
      </c>
      <c r="E884" s="325">
        <v>5000</v>
      </c>
      <c r="F884" s="325">
        <v>5300</v>
      </c>
      <c r="G884" s="325">
        <v>531</v>
      </c>
      <c r="H884" s="285">
        <v>3</v>
      </c>
      <c r="I884" s="285"/>
      <c r="J884" s="286" t="s">
        <v>617</v>
      </c>
      <c r="K884" s="287">
        <f>+MEX!N922</f>
        <v>0</v>
      </c>
      <c r="L884" s="287">
        <f>+MEX!O922</f>
        <v>0</v>
      </c>
      <c r="M884" s="287">
        <f>+MEX!P922</f>
        <v>0</v>
      </c>
      <c r="N884" s="308" t="str">
        <f>+MEX!Q922</f>
        <v>Pieza</v>
      </c>
      <c r="O884" s="289">
        <f>+MEX!R922</f>
        <v>0</v>
      </c>
      <c r="P884" s="289">
        <f>+MEX!S922</f>
        <v>0</v>
      </c>
      <c r="Q884" s="287">
        <f>+MEX!AD922</f>
        <v>0</v>
      </c>
      <c r="R884" s="287">
        <f>+MEX!AG922</f>
        <v>0</v>
      </c>
      <c r="S884" s="287">
        <f>+MEX!AJ922</f>
        <v>0</v>
      </c>
      <c r="T884" s="287">
        <f>+MEX!AM922</f>
        <v>0</v>
      </c>
      <c r="U884" s="287">
        <f>+MEX!AP922</f>
        <v>0</v>
      </c>
      <c r="V884" s="287">
        <f>+MEX!AS922</f>
        <v>0</v>
      </c>
      <c r="W884" s="287">
        <f>+MEX!AT922</f>
        <v>0</v>
      </c>
      <c r="X884" s="287">
        <f>+MEX!AU922</f>
        <v>0</v>
      </c>
      <c r="Y884" s="287">
        <f>+MEX!AV922</f>
        <v>0</v>
      </c>
      <c r="Z884" s="287">
        <f>+MEX!AW922</f>
        <v>0</v>
      </c>
      <c r="AA884" s="287">
        <f>+MEX!AX922</f>
        <v>0</v>
      </c>
      <c r="AB884" s="287">
        <f>+MEX!AY922</f>
        <v>0</v>
      </c>
      <c r="AC884" s="287">
        <f>+MEX!AZ922</f>
        <v>0</v>
      </c>
      <c r="AD884" s="287">
        <f>+MEX!BA922</f>
        <v>0</v>
      </c>
    </row>
    <row r="885" spans="2:30" ht="24.75" hidden="1">
      <c r="B885" s="247" t="e">
        <f>+CONCATENATE(#REF!,C885,D885,E885,F885,G885,H885,I885)</f>
        <v>#REF!</v>
      </c>
      <c r="C885" s="284">
        <v>7</v>
      </c>
      <c r="D885" s="284">
        <v>14</v>
      </c>
      <c r="E885" s="325">
        <v>5000</v>
      </c>
      <c r="F885" s="325">
        <v>5300</v>
      </c>
      <c r="G885" s="325">
        <v>531</v>
      </c>
      <c r="H885" s="285">
        <v>4</v>
      </c>
      <c r="I885" s="285"/>
      <c r="J885" s="286" t="s">
        <v>620</v>
      </c>
      <c r="K885" s="287">
        <f>+MEX!N923</f>
        <v>0</v>
      </c>
      <c r="L885" s="287">
        <f>+MEX!O923</f>
        <v>0</v>
      </c>
      <c r="M885" s="287">
        <f>+MEX!P923</f>
        <v>0</v>
      </c>
      <c r="N885" s="308" t="str">
        <f>+MEX!Q923</f>
        <v>Pieza</v>
      </c>
      <c r="O885" s="289">
        <f>+MEX!R923</f>
        <v>0</v>
      </c>
      <c r="P885" s="289">
        <f>+MEX!S923</f>
        <v>0</v>
      </c>
      <c r="Q885" s="287">
        <f>+MEX!AD923</f>
        <v>0</v>
      </c>
      <c r="R885" s="287">
        <f>+MEX!AG923</f>
        <v>0</v>
      </c>
      <c r="S885" s="287">
        <f>+MEX!AJ923</f>
        <v>0</v>
      </c>
      <c r="T885" s="287">
        <f>+MEX!AM923</f>
        <v>0</v>
      </c>
      <c r="U885" s="287">
        <f>+MEX!AP923</f>
        <v>0</v>
      </c>
      <c r="V885" s="287">
        <f>+MEX!AS923</f>
        <v>0</v>
      </c>
      <c r="W885" s="287">
        <f>+MEX!AT923</f>
        <v>0</v>
      </c>
      <c r="X885" s="287">
        <f>+MEX!AU923</f>
        <v>0</v>
      </c>
      <c r="Y885" s="287">
        <f>+MEX!AV923</f>
        <v>0</v>
      </c>
      <c r="Z885" s="287">
        <f>+MEX!AW923</f>
        <v>0</v>
      </c>
      <c r="AA885" s="287">
        <f>+MEX!AX923</f>
        <v>0</v>
      </c>
      <c r="AB885" s="287">
        <f>+MEX!AY923</f>
        <v>0</v>
      </c>
      <c r="AC885" s="287">
        <f>+MEX!AZ923</f>
        <v>0</v>
      </c>
      <c r="AD885" s="287">
        <f>+MEX!BA923</f>
        <v>0</v>
      </c>
    </row>
    <row r="886" spans="2:30" ht="24.75" hidden="1">
      <c r="B886" s="247" t="e">
        <f>+CONCATENATE(#REF!,C886,D886,E886,F886,G886,H886,I886)</f>
        <v>#REF!</v>
      </c>
      <c r="C886" s="284">
        <v>7</v>
      </c>
      <c r="D886" s="284">
        <v>14</v>
      </c>
      <c r="E886" s="325">
        <v>5000</v>
      </c>
      <c r="F886" s="325">
        <v>5300</v>
      </c>
      <c r="G886" s="325">
        <v>531</v>
      </c>
      <c r="H886" s="285">
        <v>5</v>
      </c>
      <c r="I886" s="285"/>
      <c r="J886" s="286" t="s">
        <v>621</v>
      </c>
      <c r="K886" s="287">
        <f>+MEX!N924</f>
        <v>0</v>
      </c>
      <c r="L886" s="287">
        <f>+MEX!O924</f>
        <v>0</v>
      </c>
      <c r="M886" s="287">
        <f>+MEX!P924</f>
        <v>0</v>
      </c>
      <c r="N886" s="308" t="str">
        <f>+MEX!Q924</f>
        <v>Pieza</v>
      </c>
      <c r="O886" s="289">
        <f>+MEX!R924</f>
        <v>0</v>
      </c>
      <c r="P886" s="289">
        <f>+MEX!S924</f>
        <v>0</v>
      </c>
      <c r="Q886" s="287">
        <f>+MEX!AD924</f>
        <v>0</v>
      </c>
      <c r="R886" s="287">
        <f>+MEX!AG924</f>
        <v>0</v>
      </c>
      <c r="S886" s="287">
        <f>+MEX!AJ924</f>
        <v>0</v>
      </c>
      <c r="T886" s="287">
        <f>+MEX!AM924</f>
        <v>0</v>
      </c>
      <c r="U886" s="287">
        <f>+MEX!AP924</f>
        <v>0</v>
      </c>
      <c r="V886" s="287">
        <f>+MEX!AS924</f>
        <v>0</v>
      </c>
      <c r="W886" s="287">
        <f>+MEX!AT924</f>
        <v>0</v>
      </c>
      <c r="X886" s="287">
        <f>+MEX!AU924</f>
        <v>0</v>
      </c>
      <c r="Y886" s="287">
        <f>+MEX!AV924</f>
        <v>0</v>
      </c>
      <c r="Z886" s="287">
        <f>+MEX!AW924</f>
        <v>0</v>
      </c>
      <c r="AA886" s="287">
        <f>+MEX!AX924</f>
        <v>0</v>
      </c>
      <c r="AB886" s="287">
        <f>+MEX!AY924</f>
        <v>0</v>
      </c>
      <c r="AC886" s="287">
        <f>+MEX!AZ924</f>
        <v>0</v>
      </c>
      <c r="AD886" s="287">
        <f>+MEX!BA924</f>
        <v>0</v>
      </c>
    </row>
    <row r="887" spans="2:30" ht="24.75" hidden="1">
      <c r="B887" s="247" t="e">
        <f>+CONCATENATE(#REF!,C887,D887,E887,F887,G887,H887,I887)</f>
        <v>#REF!</v>
      </c>
      <c r="C887" s="284">
        <v>7</v>
      </c>
      <c r="D887" s="284">
        <v>14</v>
      </c>
      <c r="E887" s="325">
        <v>5000</v>
      </c>
      <c r="F887" s="325">
        <v>5300</v>
      </c>
      <c r="G887" s="325">
        <v>531</v>
      </c>
      <c r="H887" s="285">
        <v>6</v>
      </c>
      <c r="I887" s="285"/>
      <c r="J887" s="286" t="s">
        <v>564</v>
      </c>
      <c r="K887" s="287">
        <f>+MEX!N925</f>
        <v>0</v>
      </c>
      <c r="L887" s="287">
        <f>+MEX!O925</f>
        <v>0</v>
      </c>
      <c r="M887" s="287">
        <f>+MEX!P925</f>
        <v>0</v>
      </c>
      <c r="N887" s="308" t="str">
        <f>+MEX!Q925</f>
        <v>Pieza</v>
      </c>
      <c r="O887" s="289">
        <f>+MEX!R925</f>
        <v>0</v>
      </c>
      <c r="P887" s="289">
        <f>+MEX!S925</f>
        <v>0</v>
      </c>
      <c r="Q887" s="287">
        <f>+MEX!AD925</f>
        <v>0</v>
      </c>
      <c r="R887" s="287">
        <f>+MEX!AG925</f>
        <v>0</v>
      </c>
      <c r="S887" s="287">
        <f>+MEX!AJ925</f>
        <v>0</v>
      </c>
      <c r="T887" s="287">
        <f>+MEX!AM925</f>
        <v>0</v>
      </c>
      <c r="U887" s="287">
        <f>+MEX!AP925</f>
        <v>0</v>
      </c>
      <c r="V887" s="287">
        <f>+MEX!AS925</f>
        <v>0</v>
      </c>
      <c r="W887" s="287">
        <f>+MEX!AT925</f>
        <v>0</v>
      </c>
      <c r="X887" s="287">
        <f>+MEX!AU925</f>
        <v>0</v>
      </c>
      <c r="Y887" s="287">
        <f>+MEX!AV925</f>
        <v>0</v>
      </c>
      <c r="Z887" s="287">
        <f>+MEX!AW925</f>
        <v>0</v>
      </c>
      <c r="AA887" s="287">
        <f>+MEX!AX925</f>
        <v>0</v>
      </c>
      <c r="AB887" s="287">
        <f>+MEX!AY925</f>
        <v>0</v>
      </c>
      <c r="AC887" s="287">
        <f>+MEX!AZ925</f>
        <v>0</v>
      </c>
      <c r="AD887" s="287">
        <f>+MEX!BA925</f>
        <v>0</v>
      </c>
    </row>
    <row r="888" spans="2:30" ht="24.75" hidden="1">
      <c r="B888" s="247" t="e">
        <f>+CONCATENATE(#REF!,C888,D888,E888,F888,G888,H888,I888)</f>
        <v>#REF!</v>
      </c>
      <c r="C888" s="284">
        <v>7</v>
      </c>
      <c r="D888" s="284">
        <v>14</v>
      </c>
      <c r="E888" s="325">
        <v>5000</v>
      </c>
      <c r="F888" s="325">
        <v>5300</v>
      </c>
      <c r="G888" s="325">
        <v>531</v>
      </c>
      <c r="H888" s="285">
        <v>7</v>
      </c>
      <c r="I888" s="285"/>
      <c r="J888" s="286" t="s">
        <v>623</v>
      </c>
      <c r="K888" s="287">
        <f>+MEX!N926</f>
        <v>0</v>
      </c>
      <c r="L888" s="287">
        <f>+MEX!O926</f>
        <v>0</v>
      </c>
      <c r="M888" s="287">
        <f>+MEX!P926</f>
        <v>0</v>
      </c>
      <c r="N888" s="308" t="str">
        <f>+MEX!Q926</f>
        <v>Pieza</v>
      </c>
      <c r="O888" s="289">
        <f>+MEX!R926</f>
        <v>0</v>
      </c>
      <c r="P888" s="289">
        <f>+MEX!S926</f>
        <v>0</v>
      </c>
      <c r="Q888" s="287">
        <f>+MEX!AD926</f>
        <v>0</v>
      </c>
      <c r="R888" s="287">
        <f>+MEX!AG926</f>
        <v>0</v>
      </c>
      <c r="S888" s="287">
        <f>+MEX!AJ926</f>
        <v>0</v>
      </c>
      <c r="T888" s="287">
        <f>+MEX!AM926</f>
        <v>0</v>
      </c>
      <c r="U888" s="287">
        <f>+MEX!AP926</f>
        <v>0</v>
      </c>
      <c r="V888" s="287">
        <f>+MEX!AS926</f>
        <v>0</v>
      </c>
      <c r="W888" s="287">
        <f>+MEX!AT926</f>
        <v>0</v>
      </c>
      <c r="X888" s="287">
        <f>+MEX!AU926</f>
        <v>0</v>
      </c>
      <c r="Y888" s="287">
        <f>+MEX!AV926</f>
        <v>0</v>
      </c>
      <c r="Z888" s="287">
        <f>+MEX!AW926</f>
        <v>0</v>
      </c>
      <c r="AA888" s="287">
        <f>+MEX!AX926</f>
        <v>0</v>
      </c>
      <c r="AB888" s="287">
        <f>+MEX!AY926</f>
        <v>0</v>
      </c>
      <c r="AC888" s="287">
        <f>+MEX!AZ926</f>
        <v>0</v>
      </c>
      <c r="AD888" s="287">
        <f>+MEX!BA926</f>
        <v>0</v>
      </c>
    </row>
    <row r="889" spans="2:30" ht="24.75" hidden="1">
      <c r="B889" s="247" t="e">
        <f>+CONCATENATE(#REF!,C889,D889,E889,F889,G889,H889,I889)</f>
        <v>#REF!</v>
      </c>
      <c r="C889" s="284">
        <v>7</v>
      </c>
      <c r="D889" s="284">
        <v>14</v>
      </c>
      <c r="E889" s="325">
        <v>5000</v>
      </c>
      <c r="F889" s="325">
        <v>5300</v>
      </c>
      <c r="G889" s="325">
        <v>531</v>
      </c>
      <c r="H889" s="285">
        <v>8</v>
      </c>
      <c r="I889" s="285"/>
      <c r="J889" s="286" t="s">
        <v>624</v>
      </c>
      <c r="K889" s="287">
        <f>+MEX!N927</f>
        <v>0</v>
      </c>
      <c r="L889" s="287">
        <f>+MEX!O927</f>
        <v>0</v>
      </c>
      <c r="M889" s="287">
        <f>+MEX!P927</f>
        <v>0</v>
      </c>
      <c r="N889" s="308" t="str">
        <f>+MEX!Q927</f>
        <v>Pieza</v>
      </c>
      <c r="O889" s="289">
        <f>+MEX!R927</f>
        <v>0</v>
      </c>
      <c r="P889" s="289">
        <f>+MEX!S927</f>
        <v>0</v>
      </c>
      <c r="Q889" s="287">
        <f>+MEX!AD927</f>
        <v>0</v>
      </c>
      <c r="R889" s="287">
        <f>+MEX!AG927</f>
        <v>0</v>
      </c>
      <c r="S889" s="287">
        <f>+MEX!AJ927</f>
        <v>0</v>
      </c>
      <c r="T889" s="287">
        <f>+MEX!AM927</f>
        <v>0</v>
      </c>
      <c r="U889" s="287">
        <f>+MEX!AP927</f>
        <v>0</v>
      </c>
      <c r="V889" s="287">
        <f>+MEX!AS927</f>
        <v>0</v>
      </c>
      <c r="W889" s="287">
        <f>+MEX!AT927</f>
        <v>0</v>
      </c>
      <c r="X889" s="287">
        <f>+MEX!AU927</f>
        <v>0</v>
      </c>
      <c r="Y889" s="287">
        <f>+MEX!AV927</f>
        <v>0</v>
      </c>
      <c r="Z889" s="287">
        <f>+MEX!AW927</f>
        <v>0</v>
      </c>
      <c r="AA889" s="287">
        <f>+MEX!AX927</f>
        <v>0</v>
      </c>
      <c r="AB889" s="287">
        <f>+MEX!AY927</f>
        <v>0</v>
      </c>
      <c r="AC889" s="287">
        <f>+MEX!AZ927</f>
        <v>0</v>
      </c>
      <c r="AD889" s="287">
        <f>+MEX!BA927</f>
        <v>0</v>
      </c>
    </row>
    <row r="890" spans="2:30" ht="24.75" hidden="1">
      <c r="B890" s="247" t="e">
        <f>+CONCATENATE(#REF!,C890,D890,E890,F890,G890,H890,I890)</f>
        <v>#REF!</v>
      </c>
      <c r="C890" s="284">
        <v>7</v>
      </c>
      <c r="D890" s="284">
        <v>14</v>
      </c>
      <c r="E890" s="325">
        <v>5000</v>
      </c>
      <c r="F890" s="325">
        <v>5300</v>
      </c>
      <c r="G890" s="325">
        <v>531</v>
      </c>
      <c r="H890" s="285">
        <v>9</v>
      </c>
      <c r="I890" s="285"/>
      <c r="J890" s="286" t="s">
        <v>450</v>
      </c>
      <c r="K890" s="287">
        <f>+MEX!N928</f>
        <v>0</v>
      </c>
      <c r="L890" s="287">
        <f>+MEX!O928</f>
        <v>0</v>
      </c>
      <c r="M890" s="287">
        <f>+MEX!P928</f>
        <v>0</v>
      </c>
      <c r="N890" s="308" t="str">
        <f>+MEX!Q928</f>
        <v>Pieza</v>
      </c>
      <c r="O890" s="289">
        <f>+MEX!R928</f>
        <v>0</v>
      </c>
      <c r="P890" s="289">
        <f>+MEX!S928</f>
        <v>0</v>
      </c>
      <c r="Q890" s="287">
        <f>+MEX!AD928</f>
        <v>0</v>
      </c>
      <c r="R890" s="287">
        <f>+MEX!AG928</f>
        <v>0</v>
      </c>
      <c r="S890" s="287">
        <f>+MEX!AJ928</f>
        <v>0</v>
      </c>
      <c r="T890" s="287">
        <f>+MEX!AM928</f>
        <v>0</v>
      </c>
      <c r="U890" s="287">
        <f>+MEX!AP928</f>
        <v>0</v>
      </c>
      <c r="V890" s="287">
        <f>+MEX!AS928</f>
        <v>0</v>
      </c>
      <c r="W890" s="287">
        <f>+MEX!AT928</f>
        <v>0</v>
      </c>
      <c r="X890" s="287">
        <f>+MEX!AU928</f>
        <v>0</v>
      </c>
      <c r="Y890" s="287">
        <f>+MEX!AV928</f>
        <v>0</v>
      </c>
      <c r="Z890" s="287">
        <f>+MEX!AW928</f>
        <v>0</v>
      </c>
      <c r="AA890" s="287">
        <f>+MEX!AX928</f>
        <v>0</v>
      </c>
      <c r="AB890" s="287">
        <f>+MEX!AY928</f>
        <v>0</v>
      </c>
      <c r="AC890" s="287">
        <f>+MEX!AZ928</f>
        <v>0</v>
      </c>
      <c r="AD890" s="287">
        <f>+MEX!BA928</f>
        <v>0</v>
      </c>
    </row>
    <row r="891" spans="2:30" ht="46.5" hidden="1">
      <c r="B891" s="247" t="e">
        <f>+CONCATENATE(#REF!,C891,D891,E891,F891,G891,H891,I891)</f>
        <v>#REF!</v>
      </c>
      <c r="C891" s="284">
        <v>7</v>
      </c>
      <c r="D891" s="284">
        <v>14</v>
      </c>
      <c r="E891" s="325">
        <v>5000</v>
      </c>
      <c r="F891" s="325">
        <v>5300</v>
      </c>
      <c r="G891" s="325">
        <v>531</v>
      </c>
      <c r="H891" s="285">
        <v>10</v>
      </c>
      <c r="I891" s="285"/>
      <c r="J891" s="286" t="s">
        <v>625</v>
      </c>
      <c r="K891" s="287">
        <f>+MEX!N929</f>
        <v>0</v>
      </c>
      <c r="L891" s="287">
        <f>+MEX!O929</f>
        <v>0</v>
      </c>
      <c r="M891" s="287">
        <f>+MEX!P929</f>
        <v>0</v>
      </c>
      <c r="N891" s="308" t="str">
        <f>+MEX!Q929</f>
        <v>Pieza</v>
      </c>
      <c r="O891" s="289">
        <f>+MEX!R929</f>
        <v>0</v>
      </c>
      <c r="P891" s="289">
        <f>+MEX!S929</f>
        <v>0</v>
      </c>
      <c r="Q891" s="287">
        <f>+MEX!AD929</f>
        <v>0</v>
      </c>
      <c r="R891" s="287">
        <f>+MEX!AG929</f>
        <v>0</v>
      </c>
      <c r="S891" s="287">
        <f>+MEX!AJ929</f>
        <v>0</v>
      </c>
      <c r="T891" s="287">
        <f>+MEX!AM929</f>
        <v>0</v>
      </c>
      <c r="U891" s="287">
        <f>+MEX!AP929</f>
        <v>0</v>
      </c>
      <c r="V891" s="287">
        <f>+MEX!AS929</f>
        <v>0</v>
      </c>
      <c r="W891" s="287">
        <f>+MEX!AT929</f>
        <v>0</v>
      </c>
      <c r="X891" s="287">
        <f>+MEX!AU929</f>
        <v>0</v>
      </c>
      <c r="Y891" s="287">
        <f>+MEX!AV929</f>
        <v>0</v>
      </c>
      <c r="Z891" s="287">
        <f>+MEX!AW929</f>
        <v>0</v>
      </c>
      <c r="AA891" s="287">
        <f>+MEX!AX929</f>
        <v>0</v>
      </c>
      <c r="AB891" s="287">
        <f>+MEX!AY929</f>
        <v>0</v>
      </c>
      <c r="AC891" s="287">
        <f>+MEX!AZ929</f>
        <v>0</v>
      </c>
      <c r="AD891" s="287">
        <f>+MEX!BA929</f>
        <v>0</v>
      </c>
    </row>
    <row r="892" spans="2:30" ht="24.75" hidden="1">
      <c r="B892" s="247" t="e">
        <f>+CONCATENATE(#REF!,C892,D892,E892,F892,G892,H892,I892)</f>
        <v>#REF!</v>
      </c>
      <c r="C892" s="284">
        <v>7</v>
      </c>
      <c r="D892" s="284">
        <v>14</v>
      </c>
      <c r="E892" s="325">
        <v>5000</v>
      </c>
      <c r="F892" s="325">
        <v>5300</v>
      </c>
      <c r="G892" s="325">
        <v>531</v>
      </c>
      <c r="H892" s="285">
        <v>11</v>
      </c>
      <c r="I892" s="285"/>
      <c r="J892" s="286" t="s">
        <v>626</v>
      </c>
      <c r="K892" s="287">
        <f>+MEX!N930</f>
        <v>0</v>
      </c>
      <c r="L892" s="287">
        <f>+MEX!O930</f>
        <v>0</v>
      </c>
      <c r="M892" s="287">
        <f>+MEX!P930</f>
        <v>0</v>
      </c>
      <c r="N892" s="308" t="str">
        <f>+MEX!Q930</f>
        <v>Pieza</v>
      </c>
      <c r="O892" s="289">
        <f>+MEX!R930</f>
        <v>0</v>
      </c>
      <c r="P892" s="289">
        <f>+MEX!S930</f>
        <v>0</v>
      </c>
      <c r="Q892" s="287">
        <f>+MEX!AD930</f>
        <v>0</v>
      </c>
      <c r="R892" s="287">
        <f>+MEX!AG930</f>
        <v>0</v>
      </c>
      <c r="S892" s="287">
        <f>+MEX!AJ930</f>
        <v>0</v>
      </c>
      <c r="T892" s="287">
        <f>+MEX!AM930</f>
        <v>0</v>
      </c>
      <c r="U892" s="287">
        <f>+MEX!AP930</f>
        <v>0</v>
      </c>
      <c r="V892" s="287">
        <f>+MEX!AS930</f>
        <v>0</v>
      </c>
      <c r="W892" s="287">
        <f>+MEX!AT930</f>
        <v>0</v>
      </c>
      <c r="X892" s="287">
        <f>+MEX!AU930</f>
        <v>0</v>
      </c>
      <c r="Y892" s="287">
        <f>+MEX!AV930</f>
        <v>0</v>
      </c>
      <c r="Z892" s="287">
        <f>+MEX!AW930</f>
        <v>0</v>
      </c>
      <c r="AA892" s="287">
        <f>+MEX!AX930</f>
        <v>0</v>
      </c>
      <c r="AB892" s="287">
        <f>+MEX!AY930</f>
        <v>0</v>
      </c>
      <c r="AC892" s="287">
        <f>+MEX!AZ930</f>
        <v>0</v>
      </c>
      <c r="AD892" s="287">
        <f>+MEX!BA930</f>
        <v>0</v>
      </c>
    </row>
    <row r="893" spans="2:30" ht="46.5" hidden="1">
      <c r="B893" s="247" t="e">
        <f>+CONCATENATE(#REF!,C893,D893,E893,F893,G893,H893,I893)</f>
        <v>#REF!</v>
      </c>
      <c r="C893" s="284">
        <v>7</v>
      </c>
      <c r="D893" s="284">
        <v>14</v>
      </c>
      <c r="E893" s="325">
        <v>5000</v>
      </c>
      <c r="F893" s="325">
        <v>5300</v>
      </c>
      <c r="G893" s="325">
        <v>531</v>
      </c>
      <c r="H893" s="285">
        <v>12</v>
      </c>
      <c r="I893" s="285"/>
      <c r="J893" s="286" t="s">
        <v>627</v>
      </c>
      <c r="K893" s="287">
        <f>+MEX!N931</f>
        <v>0</v>
      </c>
      <c r="L893" s="287">
        <f>+MEX!O931</f>
        <v>0</v>
      </c>
      <c r="M893" s="287">
        <f>+MEX!P931</f>
        <v>0</v>
      </c>
      <c r="N893" s="308" t="str">
        <f>+MEX!Q931</f>
        <v>Pieza</v>
      </c>
      <c r="O893" s="289">
        <f>+MEX!R931</f>
        <v>0</v>
      </c>
      <c r="P893" s="289">
        <f>+MEX!S931</f>
        <v>0</v>
      </c>
      <c r="Q893" s="287">
        <f>+MEX!AD931</f>
        <v>0</v>
      </c>
      <c r="R893" s="287">
        <f>+MEX!AG931</f>
        <v>0</v>
      </c>
      <c r="S893" s="287">
        <f>+MEX!AJ931</f>
        <v>0</v>
      </c>
      <c r="T893" s="287">
        <f>+MEX!AM931</f>
        <v>0</v>
      </c>
      <c r="U893" s="287">
        <f>+MEX!AP931</f>
        <v>0</v>
      </c>
      <c r="V893" s="287">
        <f>+MEX!AS931</f>
        <v>0</v>
      </c>
      <c r="W893" s="287">
        <f>+MEX!AT931</f>
        <v>0</v>
      </c>
      <c r="X893" s="287">
        <f>+MEX!AU931</f>
        <v>0</v>
      </c>
      <c r="Y893" s="287">
        <f>+MEX!AV931</f>
        <v>0</v>
      </c>
      <c r="Z893" s="287">
        <f>+MEX!AW931</f>
        <v>0</v>
      </c>
      <c r="AA893" s="287">
        <f>+MEX!AX931</f>
        <v>0</v>
      </c>
      <c r="AB893" s="287">
        <f>+MEX!AY931</f>
        <v>0</v>
      </c>
      <c r="AC893" s="287">
        <f>+MEX!AZ931</f>
        <v>0</v>
      </c>
      <c r="AD893" s="287">
        <f>+MEX!BA931</f>
        <v>0</v>
      </c>
    </row>
    <row r="894" spans="2:30" ht="24.75" hidden="1">
      <c r="B894" s="247" t="e">
        <f>+CONCATENATE(#REF!,C894,D894,E894,F894,G894,H894,I894)</f>
        <v>#REF!</v>
      </c>
      <c r="C894" s="284">
        <v>7</v>
      </c>
      <c r="D894" s="284">
        <v>14</v>
      </c>
      <c r="E894" s="325">
        <v>5000</v>
      </c>
      <c r="F894" s="325">
        <v>5300</v>
      </c>
      <c r="G894" s="325">
        <v>531</v>
      </c>
      <c r="H894" s="285">
        <v>13</v>
      </c>
      <c r="I894" s="285"/>
      <c r="J894" s="286" t="s">
        <v>628</v>
      </c>
      <c r="K894" s="287">
        <f>+MEX!N932</f>
        <v>0</v>
      </c>
      <c r="L894" s="287">
        <f>+MEX!O932</f>
        <v>0</v>
      </c>
      <c r="M894" s="287">
        <f>+MEX!P932</f>
        <v>0</v>
      </c>
      <c r="N894" s="308" t="str">
        <f>+MEX!Q932</f>
        <v>Pieza</v>
      </c>
      <c r="O894" s="289">
        <f>+MEX!R932</f>
        <v>0</v>
      </c>
      <c r="P894" s="289">
        <f>+MEX!S932</f>
        <v>0</v>
      </c>
      <c r="Q894" s="287">
        <f>+MEX!AD932</f>
        <v>0</v>
      </c>
      <c r="R894" s="287">
        <f>+MEX!AG932</f>
        <v>0</v>
      </c>
      <c r="S894" s="287">
        <f>+MEX!AJ932</f>
        <v>0</v>
      </c>
      <c r="T894" s="287">
        <f>+MEX!AM932</f>
        <v>0</v>
      </c>
      <c r="U894" s="287">
        <f>+MEX!AP932</f>
        <v>0</v>
      </c>
      <c r="V894" s="287">
        <f>+MEX!AS932</f>
        <v>0</v>
      </c>
      <c r="W894" s="287">
        <f>+MEX!AT932</f>
        <v>0</v>
      </c>
      <c r="X894" s="287">
        <f>+MEX!AU932</f>
        <v>0</v>
      </c>
      <c r="Y894" s="287">
        <f>+MEX!AV932</f>
        <v>0</v>
      </c>
      <c r="Z894" s="287">
        <f>+MEX!AW932</f>
        <v>0</v>
      </c>
      <c r="AA894" s="287">
        <f>+MEX!AX932</f>
        <v>0</v>
      </c>
      <c r="AB894" s="287">
        <f>+MEX!AY932</f>
        <v>0</v>
      </c>
      <c r="AC894" s="287">
        <f>+MEX!AZ932</f>
        <v>0</v>
      </c>
      <c r="AD894" s="287">
        <f>+MEX!BA932</f>
        <v>0</v>
      </c>
    </row>
    <row r="895" spans="2:30" ht="24.75" hidden="1">
      <c r="B895" s="247" t="e">
        <f>+CONCATENATE(#REF!,C895,D895,E895,F895,G895,H895,I895)</f>
        <v>#REF!</v>
      </c>
      <c r="C895" s="278">
        <v>7</v>
      </c>
      <c r="D895" s="278">
        <v>14</v>
      </c>
      <c r="E895" s="278">
        <v>5000</v>
      </c>
      <c r="F895" s="278">
        <v>5300</v>
      </c>
      <c r="G895" s="278">
        <v>532</v>
      </c>
      <c r="H895" s="279"/>
      <c r="I895" s="279"/>
      <c r="J895" s="367" t="s">
        <v>567</v>
      </c>
      <c r="K895" s="368">
        <f>+MEX!N933</f>
        <v>0</v>
      </c>
      <c r="L895" s="368">
        <f>+MEX!O933</f>
        <v>0</v>
      </c>
      <c r="M895" s="368">
        <f>+MEX!P933</f>
        <v>0</v>
      </c>
      <c r="N895" s="331"/>
      <c r="O895" s="332"/>
      <c r="P895" s="332"/>
      <c r="Q895" s="368">
        <f>+MEX!AD933</f>
        <v>0</v>
      </c>
      <c r="R895" s="368">
        <f>+MEX!AG933</f>
        <v>0</v>
      </c>
      <c r="S895" s="368">
        <f>+MEX!AJ933</f>
        <v>0</v>
      </c>
      <c r="T895" s="368">
        <f>+MEX!AM933</f>
        <v>0</v>
      </c>
      <c r="U895" s="368">
        <f>+MEX!AP933</f>
        <v>0</v>
      </c>
      <c r="V895" s="368">
        <f>+MEX!AS933</f>
        <v>0</v>
      </c>
      <c r="W895" s="368"/>
      <c r="X895" s="368"/>
      <c r="Y895" s="368"/>
      <c r="Z895" s="368"/>
      <c r="AA895" s="368"/>
      <c r="AB895" s="368"/>
      <c r="AC895" s="368"/>
      <c r="AD895" s="368"/>
    </row>
    <row r="896" spans="2:30" ht="24.75" hidden="1">
      <c r="B896" s="247" t="e">
        <f>+CONCATENATE(#REF!,C896,D896,E896,F896,G896,H896,I896)</f>
        <v>#REF!</v>
      </c>
      <c r="C896" s="284">
        <v>7</v>
      </c>
      <c r="D896" s="284">
        <v>14</v>
      </c>
      <c r="E896" s="325">
        <v>5000</v>
      </c>
      <c r="F896" s="325">
        <v>5300</v>
      </c>
      <c r="G896" s="325">
        <v>532</v>
      </c>
      <c r="H896" s="285">
        <v>1</v>
      </c>
      <c r="I896" s="285"/>
      <c r="J896" s="286" t="s">
        <v>629</v>
      </c>
      <c r="K896" s="287">
        <f>+MEX!N934</f>
        <v>0</v>
      </c>
      <c r="L896" s="287">
        <f>+MEX!O934</f>
        <v>0</v>
      </c>
      <c r="M896" s="287">
        <f>+MEX!P934</f>
        <v>0</v>
      </c>
      <c r="N896" s="308" t="str">
        <f>+MEX!Q934</f>
        <v>Pieza</v>
      </c>
      <c r="O896" s="289">
        <f>+MEX!R934</f>
        <v>0</v>
      </c>
      <c r="P896" s="289">
        <f>+MEX!S934</f>
        <v>0</v>
      </c>
      <c r="Q896" s="287">
        <f>+MEX!AD934</f>
        <v>0</v>
      </c>
      <c r="R896" s="287">
        <f>+MEX!AG934</f>
        <v>0</v>
      </c>
      <c r="S896" s="287">
        <f>+MEX!AJ934</f>
        <v>0</v>
      </c>
      <c r="T896" s="287">
        <f>+MEX!AM934</f>
        <v>0</v>
      </c>
      <c r="U896" s="287">
        <f>+MEX!AP934</f>
        <v>0</v>
      </c>
      <c r="V896" s="287">
        <f>+MEX!AS934</f>
        <v>0</v>
      </c>
      <c r="W896" s="287">
        <f>+MEX!AT934</f>
        <v>0</v>
      </c>
      <c r="X896" s="287">
        <f>+MEX!AU934</f>
        <v>0</v>
      </c>
      <c r="Y896" s="287">
        <f>+MEX!AV934</f>
        <v>0</v>
      </c>
      <c r="Z896" s="287">
        <f>+MEX!AW934</f>
        <v>0</v>
      </c>
      <c r="AA896" s="287">
        <f>+MEX!AX934</f>
        <v>0</v>
      </c>
      <c r="AB896" s="287">
        <f>+MEX!AY934</f>
        <v>0</v>
      </c>
      <c r="AC896" s="287">
        <f>+MEX!AZ934</f>
        <v>0</v>
      </c>
      <c r="AD896" s="287">
        <f>+MEX!BA934</f>
        <v>0</v>
      </c>
    </row>
    <row r="897" spans="2:30" ht="24.75" hidden="1">
      <c r="B897" s="247" t="e">
        <f>+CONCATENATE(#REF!,C897,D897,E897,F897,G897,H897,I897)</f>
        <v>#REF!</v>
      </c>
      <c r="C897" s="284">
        <v>7</v>
      </c>
      <c r="D897" s="284">
        <v>14</v>
      </c>
      <c r="E897" s="325">
        <v>5000</v>
      </c>
      <c r="F897" s="325">
        <v>5300</v>
      </c>
      <c r="G897" s="325">
        <v>532</v>
      </c>
      <c r="H897" s="285">
        <v>2</v>
      </c>
      <c r="I897" s="285"/>
      <c r="J897" s="286" t="s">
        <v>630</v>
      </c>
      <c r="K897" s="287">
        <f>+MEX!N935</f>
        <v>0</v>
      </c>
      <c r="L897" s="287">
        <f>+MEX!O935</f>
        <v>0</v>
      </c>
      <c r="M897" s="287">
        <f>+MEX!P935</f>
        <v>0</v>
      </c>
      <c r="N897" s="308" t="str">
        <f>+MEX!Q935</f>
        <v>Pieza</v>
      </c>
      <c r="O897" s="289">
        <f>+MEX!R935</f>
        <v>0</v>
      </c>
      <c r="P897" s="289">
        <f>+MEX!S935</f>
        <v>0</v>
      </c>
      <c r="Q897" s="287">
        <f>+MEX!AD935</f>
        <v>0</v>
      </c>
      <c r="R897" s="287">
        <f>+MEX!AG935</f>
        <v>0</v>
      </c>
      <c r="S897" s="287">
        <f>+MEX!AJ935</f>
        <v>0</v>
      </c>
      <c r="T897" s="287">
        <f>+MEX!AM935</f>
        <v>0</v>
      </c>
      <c r="U897" s="287">
        <f>+MEX!AP935</f>
        <v>0</v>
      </c>
      <c r="V897" s="287">
        <f>+MEX!AS935</f>
        <v>0</v>
      </c>
      <c r="W897" s="287">
        <f>+MEX!AT935</f>
        <v>0</v>
      </c>
      <c r="X897" s="287">
        <f>+MEX!AU935</f>
        <v>0</v>
      </c>
      <c r="Y897" s="287">
        <f>+MEX!AV935</f>
        <v>0</v>
      </c>
      <c r="Z897" s="287">
        <f>+MEX!AW935</f>
        <v>0</v>
      </c>
      <c r="AA897" s="287">
        <f>+MEX!AX935</f>
        <v>0</v>
      </c>
      <c r="AB897" s="287">
        <f>+MEX!AY935</f>
        <v>0</v>
      </c>
      <c r="AC897" s="287">
        <f>+MEX!AZ935</f>
        <v>0</v>
      </c>
      <c r="AD897" s="287">
        <f>+MEX!BA935</f>
        <v>0</v>
      </c>
    </row>
    <row r="898" spans="2:30" ht="24.75" hidden="1">
      <c r="B898" s="247" t="e">
        <f>+CONCATENATE(#REF!,C898,D898,E898,F898,G898,H898,I898)</f>
        <v>#REF!</v>
      </c>
      <c r="C898" s="284">
        <v>7</v>
      </c>
      <c r="D898" s="284">
        <v>14</v>
      </c>
      <c r="E898" s="325">
        <v>5000</v>
      </c>
      <c r="F898" s="325">
        <v>5300</v>
      </c>
      <c r="G898" s="325">
        <v>532</v>
      </c>
      <c r="H898" s="285">
        <v>3</v>
      </c>
      <c r="I898" s="285"/>
      <c r="J898" s="286" t="s">
        <v>631</v>
      </c>
      <c r="K898" s="287">
        <f>+MEX!N936</f>
        <v>0</v>
      </c>
      <c r="L898" s="287">
        <f>+MEX!O936</f>
        <v>0</v>
      </c>
      <c r="M898" s="287">
        <f>+MEX!P936</f>
        <v>0</v>
      </c>
      <c r="N898" s="308" t="str">
        <f>+MEX!Q936</f>
        <v>Pieza</v>
      </c>
      <c r="O898" s="289">
        <f>+MEX!R936</f>
        <v>0</v>
      </c>
      <c r="P898" s="289">
        <f>+MEX!S936</f>
        <v>0</v>
      </c>
      <c r="Q898" s="287">
        <f>+MEX!AD936</f>
        <v>0</v>
      </c>
      <c r="R898" s="287">
        <f>+MEX!AG936</f>
        <v>0</v>
      </c>
      <c r="S898" s="287">
        <f>+MEX!AJ936</f>
        <v>0</v>
      </c>
      <c r="T898" s="287">
        <f>+MEX!AM936</f>
        <v>0</v>
      </c>
      <c r="U898" s="287">
        <f>+MEX!AP936</f>
        <v>0</v>
      </c>
      <c r="V898" s="287">
        <f>+MEX!AS936</f>
        <v>0</v>
      </c>
      <c r="W898" s="287">
        <f>+MEX!AT936</f>
        <v>0</v>
      </c>
      <c r="X898" s="287">
        <f>+MEX!AU936</f>
        <v>0</v>
      </c>
      <c r="Y898" s="287">
        <f>+MEX!AV936</f>
        <v>0</v>
      </c>
      <c r="Z898" s="287">
        <f>+MEX!AW936</f>
        <v>0</v>
      </c>
      <c r="AA898" s="287">
        <f>+MEX!AX936</f>
        <v>0</v>
      </c>
      <c r="AB898" s="287">
        <f>+MEX!AY936</f>
        <v>0</v>
      </c>
      <c r="AC898" s="287">
        <f>+MEX!AZ936</f>
        <v>0</v>
      </c>
      <c r="AD898" s="287">
        <f>+MEX!BA936</f>
        <v>0</v>
      </c>
    </row>
    <row r="899" spans="2:30" ht="24.75" hidden="1">
      <c r="B899" s="247" t="e">
        <f>+CONCATENATE(#REF!,C899,D899,E899,F899,G899,H899,I899)</f>
        <v>#REF!</v>
      </c>
      <c r="C899" s="272">
        <v>7</v>
      </c>
      <c r="D899" s="272">
        <v>14</v>
      </c>
      <c r="E899" s="272">
        <v>5000</v>
      </c>
      <c r="F899" s="272">
        <v>5400</v>
      </c>
      <c r="G899" s="272"/>
      <c r="H899" s="273"/>
      <c r="I899" s="273"/>
      <c r="J899" s="274" t="s">
        <v>140</v>
      </c>
      <c r="K899" s="275">
        <f>+MEX!N937</f>
        <v>0</v>
      </c>
      <c r="L899" s="275">
        <f>+MEX!O937</f>
        <v>0</v>
      </c>
      <c r="M899" s="275">
        <f>+MEX!P937</f>
        <v>0</v>
      </c>
      <c r="N899" s="329"/>
      <c r="O899" s="330"/>
      <c r="P899" s="330"/>
      <c r="Q899" s="275">
        <f>+MEX!AD937</f>
        <v>0</v>
      </c>
      <c r="R899" s="275">
        <f>+MEX!AG937</f>
        <v>0</v>
      </c>
      <c r="S899" s="275">
        <f>+MEX!AJ937</f>
        <v>0</v>
      </c>
      <c r="T899" s="275">
        <f>+MEX!AM937</f>
        <v>0</v>
      </c>
      <c r="U899" s="275">
        <f>+MEX!AP937</f>
        <v>0</v>
      </c>
      <c r="V899" s="275">
        <f>+MEX!AS937</f>
        <v>0</v>
      </c>
      <c r="W899" s="275"/>
      <c r="X899" s="275"/>
      <c r="Y899" s="275"/>
      <c r="Z899" s="275"/>
      <c r="AA899" s="275"/>
      <c r="AB899" s="275"/>
      <c r="AC899" s="275"/>
      <c r="AD899" s="275"/>
    </row>
    <row r="900" spans="2:30" ht="24.75" hidden="1">
      <c r="B900" s="247" t="e">
        <f>+CONCATENATE(#REF!,C900,D900,E900,F900,G900,H900,I900)</f>
        <v>#REF!</v>
      </c>
      <c r="C900" s="278">
        <v>7</v>
      </c>
      <c r="D900" s="278">
        <v>14</v>
      </c>
      <c r="E900" s="278">
        <v>5000</v>
      </c>
      <c r="F900" s="278">
        <v>5400</v>
      </c>
      <c r="G900" s="278">
        <v>541</v>
      </c>
      <c r="H900" s="279"/>
      <c r="I900" s="279"/>
      <c r="J900" s="367" t="s">
        <v>141</v>
      </c>
      <c r="K900" s="368">
        <f>+MEX!N938</f>
        <v>0</v>
      </c>
      <c r="L900" s="368">
        <f>+MEX!O938</f>
        <v>0</v>
      </c>
      <c r="M900" s="368">
        <f>+MEX!P938</f>
        <v>0</v>
      </c>
      <c r="N900" s="331"/>
      <c r="O900" s="332"/>
      <c r="P900" s="332"/>
      <c r="Q900" s="368">
        <f>+MEX!AD938</f>
        <v>0</v>
      </c>
      <c r="R900" s="368">
        <f>+MEX!AG938</f>
        <v>0</v>
      </c>
      <c r="S900" s="368">
        <f>+MEX!AJ938</f>
        <v>0</v>
      </c>
      <c r="T900" s="368">
        <f>+MEX!AM938</f>
        <v>0</v>
      </c>
      <c r="U900" s="368">
        <f>+MEX!AP938</f>
        <v>0</v>
      </c>
      <c r="V900" s="368">
        <f>+MEX!AS938</f>
        <v>0</v>
      </c>
      <c r="W900" s="368"/>
      <c r="X900" s="368"/>
      <c r="Y900" s="368"/>
      <c r="Z900" s="368"/>
      <c r="AA900" s="368"/>
      <c r="AB900" s="368"/>
      <c r="AC900" s="368"/>
      <c r="AD900" s="368"/>
    </row>
    <row r="901" spans="2:30" ht="24.75" hidden="1">
      <c r="B901" s="247" t="e">
        <f>+CONCATENATE(#REF!,C901,D901,E901,F901,G901,H901,I901)</f>
        <v>#REF!</v>
      </c>
      <c r="C901" s="284">
        <v>7</v>
      </c>
      <c r="D901" s="284">
        <v>14</v>
      </c>
      <c r="E901" s="325">
        <v>5000</v>
      </c>
      <c r="F901" s="325">
        <v>5400</v>
      </c>
      <c r="G901" s="325">
        <v>541</v>
      </c>
      <c r="H901" s="285">
        <v>1</v>
      </c>
      <c r="I901" s="285"/>
      <c r="J901" s="286" t="s">
        <v>672</v>
      </c>
      <c r="K901" s="287">
        <f>+MEX!N939</f>
        <v>0</v>
      </c>
      <c r="L901" s="287">
        <f>+MEX!O939</f>
        <v>0</v>
      </c>
      <c r="M901" s="287">
        <f>+MEX!P939</f>
        <v>0</v>
      </c>
      <c r="N901" s="308" t="str">
        <f>+MEX!Q939</f>
        <v>Pieza</v>
      </c>
      <c r="O901" s="289">
        <f>+MEX!R939</f>
        <v>0</v>
      </c>
      <c r="P901" s="289">
        <f>+MEX!S939</f>
        <v>0</v>
      </c>
      <c r="Q901" s="287">
        <f>+MEX!AD939</f>
        <v>0</v>
      </c>
      <c r="R901" s="287">
        <f>+MEX!AG939</f>
        <v>0</v>
      </c>
      <c r="S901" s="287">
        <f>+MEX!AJ939</f>
        <v>0</v>
      </c>
      <c r="T901" s="287">
        <f>+MEX!AM939</f>
        <v>0</v>
      </c>
      <c r="U901" s="287">
        <f>+MEX!AP939</f>
        <v>0</v>
      </c>
      <c r="V901" s="287">
        <f>+MEX!AS939</f>
        <v>0</v>
      </c>
      <c r="W901" s="287">
        <f>+MEX!AT939</f>
        <v>0</v>
      </c>
      <c r="X901" s="287">
        <f>+MEX!AU939</f>
        <v>0</v>
      </c>
      <c r="Y901" s="287">
        <f>+MEX!AV939</f>
        <v>0</v>
      </c>
      <c r="Z901" s="287">
        <f>+MEX!AW939</f>
        <v>0</v>
      </c>
      <c r="AA901" s="287">
        <f>+MEX!AX939</f>
        <v>0</v>
      </c>
      <c r="AB901" s="287">
        <f>+MEX!AY939</f>
        <v>0</v>
      </c>
      <c r="AC901" s="287">
        <f>+MEX!AZ939</f>
        <v>0</v>
      </c>
      <c r="AD901" s="287">
        <f>+MEX!BA939</f>
        <v>0</v>
      </c>
    </row>
    <row r="902" spans="2:30" ht="24.75" hidden="1">
      <c r="B902" s="247" t="e">
        <f>+CONCATENATE(#REF!,C902,D902,E902,F902,G902,H902,I902)</f>
        <v>#REF!</v>
      </c>
      <c r="C902" s="272">
        <v>7</v>
      </c>
      <c r="D902" s="272">
        <v>14</v>
      </c>
      <c r="E902" s="272">
        <v>5000</v>
      </c>
      <c r="F902" s="272">
        <v>5600</v>
      </c>
      <c r="G902" s="272"/>
      <c r="H902" s="273"/>
      <c r="I902" s="273"/>
      <c r="J902" s="274" t="s">
        <v>516</v>
      </c>
      <c r="K902" s="275">
        <f>+MEX!N940</f>
        <v>0</v>
      </c>
      <c r="L902" s="275">
        <f>+MEX!O940</f>
        <v>0</v>
      </c>
      <c r="M902" s="275">
        <f>+MEX!P940</f>
        <v>0</v>
      </c>
      <c r="N902" s="329"/>
      <c r="O902" s="330"/>
      <c r="P902" s="330"/>
      <c r="Q902" s="275">
        <f>+MEX!AD940</f>
        <v>0</v>
      </c>
      <c r="R902" s="275">
        <f>+MEX!AG940</f>
        <v>0</v>
      </c>
      <c r="S902" s="275">
        <f>+MEX!AJ940</f>
        <v>0</v>
      </c>
      <c r="T902" s="275">
        <f>+MEX!AM940</f>
        <v>0</v>
      </c>
      <c r="U902" s="275">
        <f>+MEX!AP940</f>
        <v>0</v>
      </c>
      <c r="V902" s="275">
        <f>+MEX!AS940</f>
        <v>0</v>
      </c>
      <c r="W902" s="275"/>
      <c r="X902" s="275"/>
      <c r="Y902" s="275"/>
      <c r="Z902" s="275"/>
      <c r="AA902" s="275"/>
      <c r="AB902" s="275"/>
      <c r="AC902" s="275"/>
      <c r="AD902" s="275"/>
    </row>
    <row r="903" spans="2:30" ht="24.75" hidden="1">
      <c r="B903" s="247" t="e">
        <f>+CONCATENATE(#REF!,C903,D903,E903,F903,G903,H903,I903)</f>
        <v>#REF!</v>
      </c>
      <c r="C903" s="278">
        <v>7</v>
      </c>
      <c r="D903" s="278">
        <v>14</v>
      </c>
      <c r="E903" s="278">
        <v>5000</v>
      </c>
      <c r="F903" s="278">
        <v>5600</v>
      </c>
      <c r="G903" s="278">
        <v>562</v>
      </c>
      <c r="H903" s="279"/>
      <c r="I903" s="279"/>
      <c r="J903" s="367" t="s">
        <v>644</v>
      </c>
      <c r="K903" s="368">
        <f>+MEX!N941</f>
        <v>0</v>
      </c>
      <c r="L903" s="368">
        <f>+MEX!O941</f>
        <v>0</v>
      </c>
      <c r="M903" s="368">
        <f>+MEX!P941</f>
        <v>0</v>
      </c>
      <c r="N903" s="331"/>
      <c r="O903" s="332"/>
      <c r="P903" s="332"/>
      <c r="Q903" s="368">
        <f>+MEX!AD941</f>
        <v>0</v>
      </c>
      <c r="R903" s="368">
        <f>+MEX!AG941</f>
        <v>0</v>
      </c>
      <c r="S903" s="368">
        <f>+MEX!AJ941</f>
        <v>0</v>
      </c>
      <c r="T903" s="368">
        <f>+MEX!AM941</f>
        <v>0</v>
      </c>
      <c r="U903" s="368">
        <f>+MEX!AP941</f>
        <v>0</v>
      </c>
      <c r="V903" s="368">
        <f>+MEX!AS941</f>
        <v>0</v>
      </c>
      <c r="W903" s="368"/>
      <c r="X903" s="368"/>
      <c r="Y903" s="368"/>
      <c r="Z903" s="368"/>
      <c r="AA903" s="368"/>
      <c r="AB903" s="368"/>
      <c r="AC903" s="368"/>
      <c r="AD903" s="368"/>
    </row>
    <row r="904" spans="2:30" ht="24.75" hidden="1">
      <c r="B904" s="247" t="e">
        <f>+CONCATENATE(#REF!,C904,D904,E904,F904,G904,H904,I904)</f>
        <v>#REF!</v>
      </c>
      <c r="C904" s="284">
        <v>7</v>
      </c>
      <c r="D904" s="284">
        <v>14</v>
      </c>
      <c r="E904" s="325">
        <v>5000</v>
      </c>
      <c r="F904" s="325">
        <v>5600</v>
      </c>
      <c r="G904" s="325">
        <v>562</v>
      </c>
      <c r="H904" s="285">
        <v>1</v>
      </c>
      <c r="I904" s="285"/>
      <c r="J904" s="286" t="s">
        <v>645</v>
      </c>
      <c r="K904" s="287">
        <f>+MEX!N942</f>
        <v>0</v>
      </c>
      <c r="L904" s="287">
        <f>+MEX!O942</f>
        <v>0</v>
      </c>
      <c r="M904" s="287">
        <f>+MEX!P942</f>
        <v>0</v>
      </c>
      <c r="N904" s="308" t="str">
        <f>+MEX!Q942</f>
        <v>Pieza</v>
      </c>
      <c r="O904" s="289">
        <f>+MEX!R942</f>
        <v>0</v>
      </c>
      <c r="P904" s="289">
        <f>+MEX!S942</f>
        <v>0</v>
      </c>
      <c r="Q904" s="287">
        <f>+MEX!AD942</f>
        <v>0</v>
      </c>
      <c r="R904" s="287">
        <f>+MEX!AG942</f>
        <v>0</v>
      </c>
      <c r="S904" s="287">
        <f>+MEX!AJ942</f>
        <v>0</v>
      </c>
      <c r="T904" s="287">
        <f>+MEX!AM942</f>
        <v>0</v>
      </c>
      <c r="U904" s="287">
        <f>+MEX!AP942</f>
        <v>0</v>
      </c>
      <c r="V904" s="287">
        <f>+MEX!AS942</f>
        <v>0</v>
      </c>
      <c r="W904" s="287">
        <f>+MEX!AT942</f>
        <v>0</v>
      </c>
      <c r="X904" s="287">
        <f>+MEX!AU942</f>
        <v>0</v>
      </c>
      <c r="Y904" s="287">
        <f>+MEX!AV942</f>
        <v>0</v>
      </c>
      <c r="Z904" s="287">
        <f>+MEX!AW942</f>
        <v>0</v>
      </c>
      <c r="AA904" s="287">
        <f>+MEX!AX942</f>
        <v>0</v>
      </c>
      <c r="AB904" s="287">
        <f>+MEX!AY942</f>
        <v>0</v>
      </c>
      <c r="AC904" s="287">
        <f>+MEX!AZ942</f>
        <v>0</v>
      </c>
      <c r="AD904" s="287">
        <f>+MEX!BA942</f>
        <v>0</v>
      </c>
    </row>
    <row r="905" spans="2:30" ht="24.75" hidden="1">
      <c r="B905" s="247" t="e">
        <f>+CONCATENATE(#REF!,C905,D905,E905,F905,G905,H905,I905)</f>
        <v>#REF!</v>
      </c>
      <c r="C905" s="278">
        <v>7</v>
      </c>
      <c r="D905" s="278">
        <v>14</v>
      </c>
      <c r="E905" s="278">
        <v>5000</v>
      </c>
      <c r="F905" s="278">
        <v>5600</v>
      </c>
      <c r="G905" s="278">
        <v>565</v>
      </c>
      <c r="H905" s="279"/>
      <c r="I905" s="279"/>
      <c r="J905" s="367" t="s">
        <v>216</v>
      </c>
      <c r="K905" s="368">
        <f>+MEX!N943</f>
        <v>0</v>
      </c>
      <c r="L905" s="368">
        <f>+MEX!O943</f>
        <v>0</v>
      </c>
      <c r="M905" s="368">
        <f>+MEX!P943</f>
        <v>0</v>
      </c>
      <c r="N905" s="331"/>
      <c r="O905" s="332"/>
      <c r="P905" s="332"/>
      <c r="Q905" s="368">
        <f>+MEX!AD943</f>
        <v>0</v>
      </c>
      <c r="R905" s="368">
        <f>+MEX!AG943</f>
        <v>0</v>
      </c>
      <c r="S905" s="368">
        <f>+MEX!AJ943</f>
        <v>0</v>
      </c>
      <c r="T905" s="368">
        <f>+MEX!AM943</f>
        <v>0</v>
      </c>
      <c r="U905" s="368">
        <f>+MEX!AP943</f>
        <v>0</v>
      </c>
      <c r="V905" s="368">
        <f>+MEX!AS943</f>
        <v>0</v>
      </c>
      <c r="W905" s="368"/>
      <c r="X905" s="368"/>
      <c r="Y905" s="368"/>
      <c r="Z905" s="368"/>
      <c r="AA905" s="368"/>
      <c r="AB905" s="368"/>
      <c r="AC905" s="368"/>
      <c r="AD905" s="368"/>
    </row>
    <row r="906" spans="2:30" ht="24.75" hidden="1">
      <c r="B906" s="247" t="e">
        <f>+CONCATENATE(#REF!,C906,D906,E906,F906,G906,H906,I906)</f>
        <v>#REF!</v>
      </c>
      <c r="C906" s="284">
        <v>7</v>
      </c>
      <c r="D906" s="284">
        <v>14</v>
      </c>
      <c r="E906" s="325">
        <v>5000</v>
      </c>
      <c r="F906" s="325">
        <v>5600</v>
      </c>
      <c r="G906" s="325">
        <v>565</v>
      </c>
      <c r="H906" s="285">
        <v>1</v>
      </c>
      <c r="I906" s="285"/>
      <c r="J906" s="286" t="s">
        <v>649</v>
      </c>
      <c r="K906" s="287">
        <f>+MEX!N944</f>
        <v>0</v>
      </c>
      <c r="L906" s="287">
        <f>+MEX!O944</f>
        <v>0</v>
      </c>
      <c r="M906" s="287">
        <f>+MEX!P944</f>
        <v>0</v>
      </c>
      <c r="N906" s="308" t="str">
        <f>+MEX!Q944</f>
        <v>Pieza</v>
      </c>
      <c r="O906" s="289">
        <f>+MEX!R944</f>
        <v>0</v>
      </c>
      <c r="P906" s="289">
        <f>+MEX!S944</f>
        <v>0</v>
      </c>
      <c r="Q906" s="287">
        <f>+MEX!AD944</f>
        <v>0</v>
      </c>
      <c r="R906" s="287">
        <f>+MEX!AG944</f>
        <v>0</v>
      </c>
      <c r="S906" s="287">
        <f>+MEX!AJ944</f>
        <v>0</v>
      </c>
      <c r="T906" s="287">
        <f>+MEX!AM944</f>
        <v>0</v>
      </c>
      <c r="U906" s="287">
        <f>+MEX!AP944</f>
        <v>0</v>
      </c>
      <c r="V906" s="287">
        <f>+MEX!AS944</f>
        <v>0</v>
      </c>
      <c r="W906" s="287">
        <f>+MEX!AT944</f>
        <v>0</v>
      </c>
      <c r="X906" s="287">
        <f>+MEX!AU944</f>
        <v>0</v>
      </c>
      <c r="Y906" s="287">
        <f>+MEX!AV944</f>
        <v>0</v>
      </c>
      <c r="Z906" s="287">
        <f>+MEX!AW944</f>
        <v>0</v>
      </c>
      <c r="AA906" s="287">
        <f>+MEX!AX944</f>
        <v>0</v>
      </c>
      <c r="AB906" s="287">
        <f>+MEX!AY944</f>
        <v>0</v>
      </c>
      <c r="AC906" s="287">
        <f>+MEX!AZ944</f>
        <v>0</v>
      </c>
      <c r="AD906" s="287">
        <f>+MEX!BA944</f>
        <v>0</v>
      </c>
    </row>
    <row r="907" spans="2:30" ht="24.75" hidden="1">
      <c r="B907" s="247" t="e">
        <f>+CONCATENATE(#REF!,C907,D907,E907,F907,G907,H907,I907)</f>
        <v>#REF!</v>
      </c>
      <c r="C907" s="284">
        <v>7</v>
      </c>
      <c r="D907" s="284">
        <v>14</v>
      </c>
      <c r="E907" s="325">
        <v>5000</v>
      </c>
      <c r="F907" s="325">
        <v>5600</v>
      </c>
      <c r="G907" s="325">
        <v>565</v>
      </c>
      <c r="H907" s="285">
        <v>2</v>
      </c>
      <c r="I907" s="285"/>
      <c r="J907" s="286" t="s">
        <v>650</v>
      </c>
      <c r="K907" s="287">
        <f>+MEX!N945</f>
        <v>0</v>
      </c>
      <c r="L907" s="287">
        <f>+MEX!O945</f>
        <v>0</v>
      </c>
      <c r="M907" s="287">
        <f>+MEX!P945</f>
        <v>0</v>
      </c>
      <c r="N907" s="308" t="str">
        <f>+MEX!Q945</f>
        <v>Pieza</v>
      </c>
      <c r="O907" s="289">
        <f>+MEX!R945</f>
        <v>0</v>
      </c>
      <c r="P907" s="289">
        <f>+MEX!S945</f>
        <v>0</v>
      </c>
      <c r="Q907" s="287">
        <f>+MEX!AD945</f>
        <v>0</v>
      </c>
      <c r="R907" s="287">
        <f>+MEX!AG945</f>
        <v>0</v>
      </c>
      <c r="S907" s="287">
        <f>+MEX!AJ945</f>
        <v>0</v>
      </c>
      <c r="T907" s="287">
        <f>+MEX!AM945</f>
        <v>0</v>
      </c>
      <c r="U907" s="287">
        <f>+MEX!AP945</f>
        <v>0</v>
      </c>
      <c r="V907" s="287">
        <f>+MEX!AS945</f>
        <v>0</v>
      </c>
      <c r="W907" s="287">
        <f>+MEX!AT945</f>
        <v>0</v>
      </c>
      <c r="X907" s="287">
        <f>+MEX!AU945</f>
        <v>0</v>
      </c>
      <c r="Y907" s="287">
        <f>+MEX!AV945</f>
        <v>0</v>
      </c>
      <c r="Z907" s="287">
        <f>+MEX!AW945</f>
        <v>0</v>
      </c>
      <c r="AA907" s="287">
        <f>+MEX!AX945</f>
        <v>0</v>
      </c>
      <c r="AB907" s="287">
        <f>+MEX!AY945</f>
        <v>0</v>
      </c>
      <c r="AC907" s="287">
        <f>+MEX!AZ945</f>
        <v>0</v>
      </c>
      <c r="AD907" s="287">
        <f>+MEX!BA945</f>
        <v>0</v>
      </c>
    </row>
    <row r="908" spans="2:30" ht="24.75" hidden="1">
      <c r="B908" s="247" t="e">
        <f>+CONCATENATE(#REF!,C908,D908,E908,F908,G908,H908,I908)</f>
        <v>#REF!</v>
      </c>
      <c r="C908" s="284">
        <v>7</v>
      </c>
      <c r="D908" s="284">
        <v>14</v>
      </c>
      <c r="E908" s="325">
        <v>5000</v>
      </c>
      <c r="F908" s="325">
        <v>5600</v>
      </c>
      <c r="G908" s="325">
        <v>565</v>
      </c>
      <c r="H908" s="285">
        <v>3</v>
      </c>
      <c r="I908" s="285"/>
      <c r="J908" s="286" t="s">
        <v>652</v>
      </c>
      <c r="K908" s="287">
        <f>+MEX!N946</f>
        <v>0</v>
      </c>
      <c r="L908" s="287">
        <f>+MEX!O946</f>
        <v>0</v>
      </c>
      <c r="M908" s="287">
        <f>+MEX!P946</f>
        <v>0</v>
      </c>
      <c r="N908" s="308" t="str">
        <f>+MEX!Q946</f>
        <v>Pieza</v>
      </c>
      <c r="O908" s="289">
        <f>+MEX!R946</f>
        <v>0</v>
      </c>
      <c r="P908" s="289">
        <f>+MEX!S946</f>
        <v>0</v>
      </c>
      <c r="Q908" s="287">
        <f>+MEX!AD946</f>
        <v>0</v>
      </c>
      <c r="R908" s="287">
        <f>+MEX!AG946</f>
        <v>0</v>
      </c>
      <c r="S908" s="287">
        <f>+MEX!AJ946</f>
        <v>0</v>
      </c>
      <c r="T908" s="287">
        <f>+MEX!AM946</f>
        <v>0</v>
      </c>
      <c r="U908" s="287">
        <f>+MEX!AP946</f>
        <v>0</v>
      </c>
      <c r="V908" s="287">
        <f>+MEX!AS946</f>
        <v>0</v>
      </c>
      <c r="W908" s="287">
        <f>+MEX!AT946</f>
        <v>0</v>
      </c>
      <c r="X908" s="287">
        <f>+MEX!AU946</f>
        <v>0</v>
      </c>
      <c r="Y908" s="287">
        <f>+MEX!AV946</f>
        <v>0</v>
      </c>
      <c r="Z908" s="287">
        <f>+MEX!AW946</f>
        <v>0</v>
      </c>
      <c r="AA908" s="287">
        <f>+MEX!AX946</f>
        <v>0</v>
      </c>
      <c r="AB908" s="287">
        <f>+MEX!AY946</f>
        <v>0</v>
      </c>
      <c r="AC908" s="287">
        <f>+MEX!AZ946</f>
        <v>0</v>
      </c>
      <c r="AD908" s="287">
        <f>+MEX!BA946</f>
        <v>0</v>
      </c>
    </row>
    <row r="909" spans="2:30" ht="24.75" hidden="1">
      <c r="B909" s="247" t="e">
        <f>+CONCATENATE(#REF!,C909,D909,E909,F909,G909,H909,I909)</f>
        <v>#REF!</v>
      </c>
      <c r="C909" s="284">
        <v>7</v>
      </c>
      <c r="D909" s="284">
        <v>14</v>
      </c>
      <c r="E909" s="325">
        <v>5000</v>
      </c>
      <c r="F909" s="325">
        <v>5600</v>
      </c>
      <c r="G909" s="325">
        <v>565</v>
      </c>
      <c r="H909" s="285">
        <v>4</v>
      </c>
      <c r="I909" s="285"/>
      <c r="J909" s="286" t="s">
        <v>653</v>
      </c>
      <c r="K909" s="287">
        <f>+MEX!N947</f>
        <v>0</v>
      </c>
      <c r="L909" s="287">
        <f>+MEX!O947</f>
        <v>0</v>
      </c>
      <c r="M909" s="287">
        <f>+MEX!P947</f>
        <v>0</v>
      </c>
      <c r="N909" s="308" t="str">
        <f>+MEX!Q947</f>
        <v>Pieza</v>
      </c>
      <c r="O909" s="289">
        <f>+MEX!R947</f>
        <v>0</v>
      </c>
      <c r="P909" s="289">
        <f>+MEX!S947</f>
        <v>0</v>
      </c>
      <c r="Q909" s="287">
        <f>+MEX!AD947</f>
        <v>0</v>
      </c>
      <c r="R909" s="287">
        <f>+MEX!AG947</f>
        <v>0</v>
      </c>
      <c r="S909" s="287">
        <f>+MEX!AJ947</f>
        <v>0</v>
      </c>
      <c r="T909" s="287">
        <f>+MEX!AM947</f>
        <v>0</v>
      </c>
      <c r="U909" s="287">
        <f>+MEX!AP947</f>
        <v>0</v>
      </c>
      <c r="V909" s="287">
        <f>+MEX!AS947</f>
        <v>0</v>
      </c>
      <c r="W909" s="287">
        <f>+MEX!AT947</f>
        <v>0</v>
      </c>
      <c r="X909" s="287">
        <f>+MEX!AU947</f>
        <v>0</v>
      </c>
      <c r="Y909" s="287">
        <f>+MEX!AV947</f>
        <v>0</v>
      </c>
      <c r="Z909" s="287">
        <f>+MEX!AW947</f>
        <v>0</v>
      </c>
      <c r="AA909" s="287">
        <f>+MEX!AX947</f>
        <v>0</v>
      </c>
      <c r="AB909" s="287">
        <f>+MEX!AY947</f>
        <v>0</v>
      </c>
      <c r="AC909" s="287">
        <f>+MEX!AZ947</f>
        <v>0</v>
      </c>
      <c r="AD909" s="287">
        <f>+MEX!BA947</f>
        <v>0</v>
      </c>
    </row>
    <row r="910" spans="2:30" ht="24.75" hidden="1">
      <c r="B910" s="247" t="e">
        <f>+CONCATENATE(#REF!,C910,D910,E910,F910,G910,H910,I910)</f>
        <v>#REF!</v>
      </c>
      <c r="C910" s="284">
        <v>7</v>
      </c>
      <c r="D910" s="284">
        <v>14</v>
      </c>
      <c r="E910" s="325">
        <v>5000</v>
      </c>
      <c r="F910" s="325">
        <v>5600</v>
      </c>
      <c r="G910" s="325">
        <v>565</v>
      </c>
      <c r="H910" s="285">
        <v>5</v>
      </c>
      <c r="I910" s="285"/>
      <c r="J910" s="286" t="s">
        <v>654</v>
      </c>
      <c r="K910" s="287">
        <f>+MEX!N948</f>
        <v>0</v>
      </c>
      <c r="L910" s="287">
        <f>+MEX!O948</f>
        <v>0</v>
      </c>
      <c r="M910" s="287">
        <f>+MEX!P948</f>
        <v>0</v>
      </c>
      <c r="N910" s="308" t="str">
        <f>+MEX!Q948</f>
        <v>Kit</v>
      </c>
      <c r="O910" s="289">
        <f>+MEX!R948</f>
        <v>0</v>
      </c>
      <c r="P910" s="289">
        <f>+MEX!S948</f>
        <v>0</v>
      </c>
      <c r="Q910" s="287">
        <f>+MEX!AD948</f>
        <v>0</v>
      </c>
      <c r="R910" s="287">
        <f>+MEX!AG948</f>
        <v>0</v>
      </c>
      <c r="S910" s="287">
        <f>+MEX!AJ948</f>
        <v>0</v>
      </c>
      <c r="T910" s="287">
        <f>+MEX!AM948</f>
        <v>0</v>
      </c>
      <c r="U910" s="287">
        <f>+MEX!AP948</f>
        <v>0</v>
      </c>
      <c r="V910" s="287">
        <f>+MEX!AS948</f>
        <v>0</v>
      </c>
      <c r="W910" s="287">
        <f>+MEX!AT948</f>
        <v>0</v>
      </c>
      <c r="X910" s="287">
        <f>+MEX!AU948</f>
        <v>0</v>
      </c>
      <c r="Y910" s="287">
        <f>+MEX!AV948</f>
        <v>0</v>
      </c>
      <c r="Z910" s="287">
        <f>+MEX!AW948</f>
        <v>0</v>
      </c>
      <c r="AA910" s="287">
        <f>+MEX!AX948</f>
        <v>0</v>
      </c>
      <c r="AB910" s="287">
        <f>+MEX!AY948</f>
        <v>0</v>
      </c>
      <c r="AC910" s="287">
        <f>+MEX!AZ948</f>
        <v>0</v>
      </c>
      <c r="AD910" s="287">
        <f>+MEX!BA948</f>
        <v>0</v>
      </c>
    </row>
    <row r="911" spans="2:30" ht="46.5" hidden="1">
      <c r="B911" s="247" t="e">
        <f>+CONCATENATE(#REF!,C911,D911,E911,F911,G911,H911,I911)</f>
        <v>#REF!</v>
      </c>
      <c r="C911" s="284">
        <v>7</v>
      </c>
      <c r="D911" s="284">
        <v>14</v>
      </c>
      <c r="E911" s="325">
        <v>5000</v>
      </c>
      <c r="F911" s="325">
        <v>5600</v>
      </c>
      <c r="G911" s="325">
        <v>565</v>
      </c>
      <c r="H911" s="285">
        <v>6</v>
      </c>
      <c r="I911" s="285"/>
      <c r="J911" s="286" t="s">
        <v>655</v>
      </c>
      <c r="K911" s="287">
        <f>+MEX!N949</f>
        <v>0</v>
      </c>
      <c r="L911" s="287">
        <f>+MEX!O949</f>
        <v>0</v>
      </c>
      <c r="M911" s="287">
        <f>+MEX!P949</f>
        <v>0</v>
      </c>
      <c r="N911" s="326" t="str">
        <f>+MEX!Q949</f>
        <v>Equipo/ Pieza</v>
      </c>
      <c r="O911" s="289">
        <f>+MEX!R949</f>
        <v>0</v>
      </c>
      <c r="P911" s="289">
        <f>+MEX!S949</f>
        <v>0</v>
      </c>
      <c r="Q911" s="287">
        <f>+MEX!AD949</f>
        <v>0</v>
      </c>
      <c r="R911" s="287">
        <f>+MEX!AG949</f>
        <v>0</v>
      </c>
      <c r="S911" s="287">
        <f>+MEX!AJ949</f>
        <v>0</v>
      </c>
      <c r="T911" s="287">
        <f>+MEX!AM949</f>
        <v>0</v>
      </c>
      <c r="U911" s="287">
        <f>+MEX!AP949</f>
        <v>0</v>
      </c>
      <c r="V911" s="287">
        <f>+MEX!AS949</f>
        <v>0</v>
      </c>
      <c r="W911" s="287">
        <f>+MEX!AT949</f>
        <v>0</v>
      </c>
      <c r="X911" s="287">
        <f>+MEX!AU949</f>
        <v>0</v>
      </c>
      <c r="Y911" s="287">
        <f>+MEX!AV949</f>
        <v>0</v>
      </c>
      <c r="Z911" s="287">
        <f>+MEX!AW949</f>
        <v>0</v>
      </c>
      <c r="AA911" s="287">
        <f>+MEX!AX949</f>
        <v>0</v>
      </c>
      <c r="AB911" s="287">
        <f>+MEX!AY949</f>
        <v>0</v>
      </c>
      <c r="AC911" s="287">
        <f>+MEX!AZ949</f>
        <v>0</v>
      </c>
      <c r="AD911" s="287">
        <f>+MEX!BA949</f>
        <v>0</v>
      </c>
    </row>
    <row r="912" spans="2:30" ht="46.5" hidden="1">
      <c r="B912" s="247" t="e">
        <f>+CONCATENATE(#REF!,C912,D912,E912,F912,G912,H912,I912)</f>
        <v>#REF!</v>
      </c>
      <c r="C912" s="284">
        <v>7</v>
      </c>
      <c r="D912" s="284">
        <v>14</v>
      </c>
      <c r="E912" s="325">
        <v>5000</v>
      </c>
      <c r="F912" s="325">
        <v>5600</v>
      </c>
      <c r="G912" s="325">
        <v>565</v>
      </c>
      <c r="H912" s="285">
        <v>7</v>
      </c>
      <c r="I912" s="285"/>
      <c r="J912" s="286" t="s">
        <v>656</v>
      </c>
      <c r="K912" s="287">
        <f>+MEX!N950</f>
        <v>0</v>
      </c>
      <c r="L912" s="287">
        <f>+MEX!O950</f>
        <v>0</v>
      </c>
      <c r="M912" s="287">
        <f>+MEX!P950</f>
        <v>0</v>
      </c>
      <c r="N912" s="326" t="str">
        <f>+MEX!Q950</f>
        <v>Equipo/ Pieza</v>
      </c>
      <c r="O912" s="289">
        <f>+MEX!R950</f>
        <v>0</v>
      </c>
      <c r="P912" s="289">
        <f>+MEX!S950</f>
        <v>0</v>
      </c>
      <c r="Q912" s="287">
        <f>+MEX!AD950</f>
        <v>0</v>
      </c>
      <c r="R912" s="287">
        <f>+MEX!AG950</f>
        <v>0</v>
      </c>
      <c r="S912" s="287">
        <f>+MEX!AJ950</f>
        <v>0</v>
      </c>
      <c r="T912" s="287">
        <f>+MEX!AM950</f>
        <v>0</v>
      </c>
      <c r="U912" s="287">
        <f>+MEX!AP950</f>
        <v>0</v>
      </c>
      <c r="V912" s="287">
        <f>+MEX!AS950</f>
        <v>0</v>
      </c>
      <c r="W912" s="287">
        <f>+MEX!AT950</f>
        <v>0</v>
      </c>
      <c r="X912" s="287">
        <f>+MEX!AU950</f>
        <v>0</v>
      </c>
      <c r="Y912" s="287">
        <f>+MEX!AV950</f>
        <v>0</v>
      </c>
      <c r="Z912" s="287">
        <f>+MEX!AW950</f>
        <v>0</v>
      </c>
      <c r="AA912" s="287">
        <f>+MEX!AX950</f>
        <v>0</v>
      </c>
      <c r="AB912" s="287">
        <f>+MEX!AY950</f>
        <v>0</v>
      </c>
      <c r="AC912" s="287">
        <f>+MEX!AZ950</f>
        <v>0</v>
      </c>
      <c r="AD912" s="287">
        <f>+MEX!BA950</f>
        <v>0</v>
      </c>
    </row>
    <row r="913" spans="2:30" ht="24.75" hidden="1">
      <c r="B913" s="247" t="e">
        <f>+CONCATENATE(#REF!,C913,D913,E913,F913,G913,H913,I913)</f>
        <v>#REF!</v>
      </c>
      <c r="C913" s="284">
        <v>7</v>
      </c>
      <c r="D913" s="284">
        <v>14</v>
      </c>
      <c r="E913" s="325">
        <v>5000</v>
      </c>
      <c r="F913" s="325">
        <v>5600</v>
      </c>
      <c r="G913" s="325">
        <v>565</v>
      </c>
      <c r="H913" s="285">
        <v>8</v>
      </c>
      <c r="I913" s="285"/>
      <c r="J913" s="286" t="s">
        <v>658</v>
      </c>
      <c r="K913" s="287">
        <f>+MEX!N951</f>
        <v>0</v>
      </c>
      <c r="L913" s="287">
        <f>+MEX!O951</f>
        <v>0</v>
      </c>
      <c r="M913" s="287">
        <f>+MEX!P951</f>
        <v>0</v>
      </c>
      <c r="N913" s="308" t="str">
        <f>+MEX!Q951</f>
        <v>Pieza</v>
      </c>
      <c r="O913" s="289">
        <f>+MEX!R951</f>
        <v>0</v>
      </c>
      <c r="P913" s="289">
        <f>+MEX!S951</f>
        <v>0</v>
      </c>
      <c r="Q913" s="287">
        <f>+MEX!AD951</f>
        <v>0</v>
      </c>
      <c r="R913" s="287">
        <f>+MEX!AG951</f>
        <v>0</v>
      </c>
      <c r="S913" s="287">
        <f>+MEX!AJ951</f>
        <v>0</v>
      </c>
      <c r="T913" s="287">
        <f>+MEX!AM951</f>
        <v>0</v>
      </c>
      <c r="U913" s="287">
        <f>+MEX!AP951</f>
        <v>0</v>
      </c>
      <c r="V913" s="287">
        <f>+MEX!AS951</f>
        <v>0</v>
      </c>
      <c r="W913" s="287">
        <f>+MEX!AT951</f>
        <v>0</v>
      </c>
      <c r="X913" s="287">
        <f>+MEX!AU951</f>
        <v>0</v>
      </c>
      <c r="Y913" s="287">
        <f>+MEX!AV951</f>
        <v>0</v>
      </c>
      <c r="Z913" s="287">
        <f>+MEX!AW951</f>
        <v>0</v>
      </c>
      <c r="AA913" s="287">
        <f>+MEX!AX951</f>
        <v>0</v>
      </c>
      <c r="AB913" s="287">
        <f>+MEX!AY951</f>
        <v>0</v>
      </c>
      <c r="AC913" s="287">
        <f>+MEX!AZ951</f>
        <v>0</v>
      </c>
      <c r="AD913" s="287">
        <f>+MEX!BA951</f>
        <v>0</v>
      </c>
    </row>
    <row r="914" spans="2:30" ht="48" hidden="1">
      <c r="B914" s="247" t="e">
        <f>+CONCATENATE(#REF!,C914,D914,E914,F914,G914,H914,I914)</f>
        <v>#REF!</v>
      </c>
      <c r="C914" s="278">
        <v>7</v>
      </c>
      <c r="D914" s="278">
        <v>14</v>
      </c>
      <c r="E914" s="278">
        <v>5000</v>
      </c>
      <c r="F914" s="278">
        <v>5600</v>
      </c>
      <c r="G914" s="278">
        <v>566</v>
      </c>
      <c r="H914" s="279"/>
      <c r="I914" s="279"/>
      <c r="J914" s="367" t="s">
        <v>659</v>
      </c>
      <c r="K914" s="368">
        <f>+MEX!N952</f>
        <v>0</v>
      </c>
      <c r="L914" s="368">
        <f>+MEX!O952</f>
        <v>0</v>
      </c>
      <c r="M914" s="368">
        <f>+MEX!P952</f>
        <v>0</v>
      </c>
      <c r="N914" s="331"/>
      <c r="O914" s="332"/>
      <c r="P914" s="332"/>
      <c r="Q914" s="368">
        <f>+MEX!AD952</f>
        <v>0</v>
      </c>
      <c r="R914" s="368">
        <f>+MEX!AG952</f>
        <v>0</v>
      </c>
      <c r="S914" s="368">
        <f>+MEX!AJ952</f>
        <v>0</v>
      </c>
      <c r="T914" s="368">
        <f>+MEX!AM952</f>
        <v>0</v>
      </c>
      <c r="U914" s="368">
        <f>+MEX!AP952</f>
        <v>0</v>
      </c>
      <c r="V914" s="368">
        <f>+MEX!AS952</f>
        <v>0</v>
      </c>
      <c r="W914" s="368"/>
      <c r="X914" s="368"/>
      <c r="Y914" s="368"/>
      <c r="Z914" s="368"/>
      <c r="AA914" s="368"/>
      <c r="AB914" s="368"/>
      <c r="AC914" s="368"/>
      <c r="AD914" s="368"/>
    </row>
    <row r="915" spans="2:30" ht="24.75" hidden="1">
      <c r="B915" s="247" t="e">
        <f>+CONCATENATE(#REF!,C915,D915,E915,F915,G915,H915,I915)</f>
        <v>#REF!</v>
      </c>
      <c r="C915" s="284">
        <v>7</v>
      </c>
      <c r="D915" s="284">
        <v>14</v>
      </c>
      <c r="E915" s="325">
        <v>5000</v>
      </c>
      <c r="F915" s="325">
        <v>5600</v>
      </c>
      <c r="G915" s="325">
        <v>566</v>
      </c>
      <c r="H915" s="285">
        <v>1</v>
      </c>
      <c r="I915" s="285"/>
      <c r="J915" s="286" t="s">
        <v>660</v>
      </c>
      <c r="K915" s="287">
        <f>+MEX!N953</f>
        <v>0</v>
      </c>
      <c r="L915" s="287">
        <f>+MEX!O953</f>
        <v>0</v>
      </c>
      <c r="M915" s="287">
        <f>+MEX!P953</f>
        <v>0</v>
      </c>
      <c r="N915" s="308" t="str">
        <f>+MEX!Q953</f>
        <v>Pieza</v>
      </c>
      <c r="O915" s="289">
        <f>+MEX!R953</f>
        <v>0</v>
      </c>
      <c r="P915" s="289">
        <f>+MEX!S953</f>
        <v>0</v>
      </c>
      <c r="Q915" s="287">
        <f>+MEX!AD953</f>
        <v>0</v>
      </c>
      <c r="R915" s="287">
        <f>+MEX!AG953</f>
        <v>0</v>
      </c>
      <c r="S915" s="287">
        <f>+MEX!AJ953</f>
        <v>0</v>
      </c>
      <c r="T915" s="287">
        <f>+MEX!AM953</f>
        <v>0</v>
      </c>
      <c r="U915" s="287">
        <f>+MEX!AP953</f>
        <v>0</v>
      </c>
      <c r="V915" s="287">
        <f>+MEX!AS953</f>
        <v>0</v>
      </c>
      <c r="W915" s="287">
        <f>+MEX!AT953</f>
        <v>0</v>
      </c>
      <c r="X915" s="287">
        <f>+MEX!AU953</f>
        <v>0</v>
      </c>
      <c r="Y915" s="287">
        <f>+MEX!AV953</f>
        <v>0</v>
      </c>
      <c r="Z915" s="287">
        <f>+MEX!AW953</f>
        <v>0</v>
      </c>
      <c r="AA915" s="287">
        <f>+MEX!AX953</f>
        <v>0</v>
      </c>
      <c r="AB915" s="287">
        <f>+MEX!AY953</f>
        <v>0</v>
      </c>
      <c r="AC915" s="287">
        <f>+MEX!AZ953</f>
        <v>0</v>
      </c>
      <c r="AD915" s="287">
        <f>+MEX!BA953</f>
        <v>0</v>
      </c>
    </row>
    <row r="916" spans="2:30" ht="24.75" hidden="1">
      <c r="B916" s="247" t="e">
        <f>+CONCATENATE(#REF!,C916,D916,E916,F916,G916,H916,I916)</f>
        <v>#REF!</v>
      </c>
      <c r="C916" s="284">
        <v>7</v>
      </c>
      <c r="D916" s="284">
        <v>14</v>
      </c>
      <c r="E916" s="325">
        <v>5000</v>
      </c>
      <c r="F916" s="325">
        <v>5600</v>
      </c>
      <c r="G916" s="325">
        <v>566</v>
      </c>
      <c r="H916" s="285">
        <v>2</v>
      </c>
      <c r="I916" s="285"/>
      <c r="J916" s="286" t="s">
        <v>673</v>
      </c>
      <c r="K916" s="287">
        <f>+MEX!N954</f>
        <v>0</v>
      </c>
      <c r="L916" s="287">
        <f>+MEX!O954</f>
        <v>0</v>
      </c>
      <c r="M916" s="287">
        <f>+MEX!P954</f>
        <v>0</v>
      </c>
      <c r="N916" s="308" t="str">
        <f>+MEX!Q954</f>
        <v>Pieza</v>
      </c>
      <c r="O916" s="289">
        <f>+MEX!R954</f>
        <v>0</v>
      </c>
      <c r="P916" s="289">
        <f>+MEX!S954</f>
        <v>0</v>
      </c>
      <c r="Q916" s="287">
        <f>+MEX!AD954</f>
        <v>0</v>
      </c>
      <c r="R916" s="287">
        <f>+MEX!AG954</f>
        <v>0</v>
      </c>
      <c r="S916" s="287">
        <f>+MEX!AJ954</f>
        <v>0</v>
      </c>
      <c r="T916" s="287">
        <f>+MEX!AM954</f>
        <v>0</v>
      </c>
      <c r="U916" s="287">
        <f>+MEX!AP954</f>
        <v>0</v>
      </c>
      <c r="V916" s="287">
        <f>+MEX!AS954</f>
        <v>0</v>
      </c>
      <c r="W916" s="287">
        <f>+MEX!AT954</f>
        <v>0</v>
      </c>
      <c r="X916" s="287">
        <f>+MEX!AU954</f>
        <v>0</v>
      </c>
      <c r="Y916" s="287">
        <f>+MEX!AV954</f>
        <v>0</v>
      </c>
      <c r="Z916" s="287">
        <f>+MEX!AW954</f>
        <v>0</v>
      </c>
      <c r="AA916" s="287">
        <f>+MEX!AX954</f>
        <v>0</v>
      </c>
      <c r="AB916" s="287">
        <f>+MEX!AY954</f>
        <v>0</v>
      </c>
      <c r="AC916" s="287">
        <f>+MEX!AZ954</f>
        <v>0</v>
      </c>
      <c r="AD916" s="287">
        <f>+MEX!BA954</f>
        <v>0</v>
      </c>
    </row>
    <row r="917" spans="2:30" ht="96" hidden="1">
      <c r="B917" s="247" t="e">
        <f>+CONCATENATE(#REF!,C917,D917,E917,F917,G917,H917,I917)</f>
        <v>#REF!</v>
      </c>
      <c r="C917" s="358"/>
      <c r="D917" s="358"/>
      <c r="E917" s="358"/>
      <c r="F917" s="359"/>
      <c r="G917" s="359"/>
      <c r="H917" s="360"/>
      <c r="I917" s="360"/>
      <c r="J917" s="361" t="s">
        <v>674</v>
      </c>
      <c r="K917" s="362">
        <f>+MEX!N955</f>
        <v>0</v>
      </c>
      <c r="L917" s="362">
        <f>+MEX!O955</f>
        <v>0</v>
      </c>
      <c r="M917" s="362">
        <f>+MEX!P955</f>
        <v>0</v>
      </c>
      <c r="N917" s="363"/>
      <c r="O917" s="364"/>
      <c r="P917" s="364"/>
      <c r="Q917" s="362">
        <f>+MEX!AD955</f>
        <v>0</v>
      </c>
      <c r="R917" s="362">
        <f>+MEX!AG955</f>
        <v>0</v>
      </c>
      <c r="S917" s="362">
        <f>+MEX!AJ955</f>
        <v>0</v>
      </c>
      <c r="T917" s="362">
        <f>+MEX!AM955</f>
        <v>0</v>
      </c>
      <c r="U917" s="362">
        <f>+MEX!AP955</f>
        <v>0</v>
      </c>
      <c r="V917" s="362">
        <f>+MEX!AS955</f>
        <v>0</v>
      </c>
      <c r="W917" s="362"/>
      <c r="X917" s="362"/>
      <c r="Y917" s="362"/>
      <c r="Z917" s="362"/>
      <c r="AA917" s="362"/>
      <c r="AB917" s="362"/>
      <c r="AC917" s="362"/>
      <c r="AD917" s="362"/>
    </row>
    <row r="918" spans="2:30" ht="24.75" hidden="1">
      <c r="B918" s="247" t="e">
        <f>+CONCATENATE(#REF!,C918,D918,E918,F918,G918,H918,I918)</f>
        <v>#REF!</v>
      </c>
      <c r="C918" s="295">
        <v>8</v>
      </c>
      <c r="D918" s="295"/>
      <c r="E918" s="295"/>
      <c r="F918" s="295"/>
      <c r="G918" s="295"/>
      <c r="H918" s="296"/>
      <c r="I918" s="296"/>
      <c r="J918" s="256" t="s">
        <v>675</v>
      </c>
      <c r="K918" s="257">
        <f>+MEX!N956</f>
        <v>0</v>
      </c>
      <c r="L918" s="257">
        <f>+MEX!O956</f>
        <v>0</v>
      </c>
      <c r="M918" s="257">
        <f>+MEX!P956</f>
        <v>0</v>
      </c>
      <c r="N918" s="258"/>
      <c r="O918" s="254"/>
      <c r="P918" s="254"/>
      <c r="Q918" s="257">
        <f>+MEX!AD956</f>
        <v>0</v>
      </c>
      <c r="R918" s="257">
        <f>+MEX!AG956</f>
        <v>0</v>
      </c>
      <c r="S918" s="257">
        <f>+MEX!AJ956</f>
        <v>0</v>
      </c>
      <c r="T918" s="257">
        <f>+MEX!AM956</f>
        <v>0</v>
      </c>
      <c r="U918" s="257">
        <f>+MEX!AP956</f>
        <v>0</v>
      </c>
      <c r="V918" s="257">
        <f>+MEX!AS956</f>
        <v>0</v>
      </c>
      <c r="W918" s="257"/>
      <c r="X918" s="257"/>
      <c r="Y918" s="257"/>
      <c r="Z918" s="257"/>
      <c r="AA918" s="257"/>
      <c r="AB918" s="257"/>
      <c r="AC918" s="257"/>
      <c r="AD918" s="257"/>
    </row>
    <row r="919" spans="2:30" ht="24.75" hidden="1">
      <c r="B919" s="247" t="e">
        <f>+CONCATENATE(#REF!,C919,D919,E919,F919,G919,H919,I919)</f>
        <v>#REF!</v>
      </c>
      <c r="C919" s="309">
        <v>8</v>
      </c>
      <c r="D919" s="309">
        <v>15</v>
      </c>
      <c r="E919" s="309"/>
      <c r="F919" s="309"/>
      <c r="G919" s="309"/>
      <c r="H919" s="309"/>
      <c r="I919" s="309"/>
      <c r="J919" s="351" t="s">
        <v>676</v>
      </c>
      <c r="K919" s="352">
        <f>+MEX!N957</f>
        <v>0</v>
      </c>
      <c r="L919" s="352">
        <f>+MEX!O957</f>
        <v>0</v>
      </c>
      <c r="M919" s="352">
        <f>+MEX!P957</f>
        <v>0</v>
      </c>
      <c r="N919" s="297"/>
      <c r="O919" s="309"/>
      <c r="P919" s="309"/>
      <c r="Q919" s="352">
        <f>+MEX!AD957</f>
        <v>0</v>
      </c>
      <c r="R919" s="352">
        <f>+MEX!AG957</f>
        <v>0</v>
      </c>
      <c r="S919" s="352">
        <f>+MEX!AJ957</f>
        <v>0</v>
      </c>
      <c r="T919" s="352">
        <f>+MEX!AM957</f>
        <v>0</v>
      </c>
      <c r="U919" s="352">
        <f>+MEX!AP957</f>
        <v>0</v>
      </c>
      <c r="V919" s="352">
        <f>+MEX!AS957</f>
        <v>0</v>
      </c>
      <c r="W919" s="352"/>
      <c r="X919" s="352"/>
      <c r="Y919" s="352"/>
      <c r="Z919" s="352"/>
      <c r="AA919" s="352"/>
      <c r="AB919" s="352"/>
      <c r="AC919" s="352"/>
      <c r="AD919" s="352"/>
    </row>
    <row r="920" spans="2:30" ht="24.75" hidden="1">
      <c r="B920" s="247" t="e">
        <f>+CONCATENATE(#REF!,C920,D920,E920,F920,G920,H920,I920)</f>
        <v>#REF!</v>
      </c>
      <c r="C920" s="298">
        <v>8</v>
      </c>
      <c r="D920" s="298">
        <v>15</v>
      </c>
      <c r="E920" s="298">
        <v>2000</v>
      </c>
      <c r="F920" s="298"/>
      <c r="G920" s="298"/>
      <c r="H920" s="298" t="s">
        <v>46</v>
      </c>
      <c r="I920" s="298"/>
      <c r="J920" s="268" t="s">
        <v>56</v>
      </c>
      <c r="K920" s="269">
        <f>+MEX!N958</f>
        <v>0</v>
      </c>
      <c r="L920" s="269">
        <f>+MEX!O958</f>
        <v>0</v>
      </c>
      <c r="M920" s="269">
        <f>+MEX!P958</f>
        <v>0</v>
      </c>
      <c r="N920" s="327"/>
      <c r="O920" s="338"/>
      <c r="P920" s="338"/>
      <c r="Q920" s="269">
        <f>+MEX!AD958</f>
        <v>0</v>
      </c>
      <c r="R920" s="269">
        <f>+MEX!AG958</f>
        <v>0</v>
      </c>
      <c r="S920" s="269">
        <f>+MEX!AJ958</f>
        <v>0</v>
      </c>
      <c r="T920" s="269">
        <f>+MEX!AM958</f>
        <v>0</v>
      </c>
      <c r="U920" s="269">
        <f>+MEX!AP958</f>
        <v>0</v>
      </c>
      <c r="V920" s="269">
        <f>+MEX!AS958</f>
        <v>0</v>
      </c>
      <c r="W920" s="269"/>
      <c r="X920" s="269"/>
      <c r="Y920" s="269"/>
      <c r="Z920" s="269"/>
      <c r="AA920" s="269"/>
      <c r="AB920" s="269"/>
      <c r="AC920" s="269"/>
      <c r="AD920" s="269"/>
    </row>
    <row r="921" spans="2:30" ht="48" hidden="1">
      <c r="B921" s="247" t="e">
        <f>+CONCATENATE(#REF!,C921,D921,E921,F921,G921,H921,I921)</f>
        <v>#REF!</v>
      </c>
      <c r="C921" s="299">
        <v>8</v>
      </c>
      <c r="D921" s="299">
        <v>15</v>
      </c>
      <c r="E921" s="299">
        <v>2000</v>
      </c>
      <c r="F921" s="299">
        <v>2100</v>
      </c>
      <c r="G921" s="299"/>
      <c r="H921" s="299" t="s">
        <v>46</v>
      </c>
      <c r="I921" s="299"/>
      <c r="J921" s="274" t="s">
        <v>106</v>
      </c>
      <c r="K921" s="275">
        <f>+MEX!N959</f>
        <v>0</v>
      </c>
      <c r="L921" s="275">
        <f>+MEX!O959</f>
        <v>0</v>
      </c>
      <c r="M921" s="275">
        <f>+MEX!P959</f>
        <v>0</v>
      </c>
      <c r="N921" s="329"/>
      <c r="O921" s="383"/>
      <c r="P921" s="383"/>
      <c r="Q921" s="275">
        <f>+MEX!AD959</f>
        <v>0</v>
      </c>
      <c r="R921" s="275">
        <f>+MEX!AG959</f>
        <v>0</v>
      </c>
      <c r="S921" s="275">
        <f>+MEX!AJ959</f>
        <v>0</v>
      </c>
      <c r="T921" s="275">
        <f>+MEX!AM959</f>
        <v>0</v>
      </c>
      <c r="U921" s="275">
        <f>+MEX!AP959</f>
        <v>0</v>
      </c>
      <c r="V921" s="275">
        <f>+MEX!AS959</f>
        <v>0</v>
      </c>
      <c r="W921" s="275"/>
      <c r="X921" s="275"/>
      <c r="Y921" s="275"/>
      <c r="Z921" s="275"/>
      <c r="AA921" s="275"/>
      <c r="AB921" s="275"/>
      <c r="AC921" s="275"/>
      <c r="AD921" s="275"/>
    </row>
    <row r="922" spans="2:30" ht="24.75" hidden="1">
      <c r="B922" s="247" t="e">
        <f>+CONCATENATE(#REF!,C922,D922,E922,F922,G922,H922,I922)</f>
        <v>#REF!</v>
      </c>
      <c r="C922" s="302">
        <v>8</v>
      </c>
      <c r="D922" s="302">
        <v>15</v>
      </c>
      <c r="E922" s="302">
        <v>2000</v>
      </c>
      <c r="F922" s="302">
        <v>2100</v>
      </c>
      <c r="G922" s="302">
        <v>212</v>
      </c>
      <c r="H922" s="302"/>
      <c r="I922" s="302"/>
      <c r="J922" s="367" t="s">
        <v>677</v>
      </c>
      <c r="K922" s="368">
        <f>+MEX!N960</f>
        <v>0</v>
      </c>
      <c r="L922" s="368">
        <f>+MEX!O960</f>
        <v>0</v>
      </c>
      <c r="M922" s="368">
        <f>+MEX!P960</f>
        <v>0</v>
      </c>
      <c r="N922" s="331"/>
      <c r="O922" s="384"/>
      <c r="P922" s="384"/>
      <c r="Q922" s="368">
        <f>+MEX!AD960</f>
        <v>0</v>
      </c>
      <c r="R922" s="368">
        <f>+MEX!AG960</f>
        <v>0</v>
      </c>
      <c r="S922" s="368">
        <f>+MEX!AJ960</f>
        <v>0</v>
      </c>
      <c r="T922" s="368">
        <f>+MEX!AM960</f>
        <v>0</v>
      </c>
      <c r="U922" s="368">
        <f>+MEX!AP960</f>
        <v>0</v>
      </c>
      <c r="V922" s="368">
        <f>+MEX!AS960</f>
        <v>0</v>
      </c>
      <c r="W922" s="368"/>
      <c r="X922" s="368"/>
      <c r="Y922" s="368"/>
      <c r="Z922" s="368"/>
      <c r="AA922" s="368"/>
      <c r="AB922" s="368"/>
      <c r="AC922" s="368"/>
      <c r="AD922" s="368"/>
    </row>
    <row r="923" spans="2:30" ht="24.75" hidden="1">
      <c r="B923" s="247" t="e">
        <f>+CONCATENATE(#REF!,C923,D923,E923,F923,G923,H923,I923)</f>
        <v>#REF!</v>
      </c>
      <c r="C923" s="305">
        <v>8</v>
      </c>
      <c r="D923" s="305">
        <v>15</v>
      </c>
      <c r="E923" s="305">
        <v>2000</v>
      </c>
      <c r="F923" s="305">
        <v>2100</v>
      </c>
      <c r="G923" s="305">
        <v>212</v>
      </c>
      <c r="H923" s="285">
        <v>1</v>
      </c>
      <c r="I923" s="285"/>
      <c r="J923" s="286" t="s">
        <v>678</v>
      </c>
      <c r="K923" s="287">
        <f>+MEX!N961</f>
        <v>0</v>
      </c>
      <c r="L923" s="287">
        <f>+MEX!O961</f>
        <v>0</v>
      </c>
      <c r="M923" s="287">
        <f>+MEX!P961</f>
        <v>0</v>
      </c>
      <c r="N923" s="326" t="str">
        <f>+MEX!Q961</f>
        <v>Pieza</v>
      </c>
      <c r="O923" s="289">
        <f>+MEX!R961</f>
        <v>0</v>
      </c>
      <c r="P923" s="289">
        <f>+MEX!S961</f>
        <v>0</v>
      </c>
      <c r="Q923" s="287">
        <f>+MEX!AD961</f>
        <v>0</v>
      </c>
      <c r="R923" s="287">
        <f>+MEX!AG961</f>
        <v>0</v>
      </c>
      <c r="S923" s="287">
        <f>+MEX!AJ961</f>
        <v>0</v>
      </c>
      <c r="T923" s="287">
        <f>+MEX!AM961</f>
        <v>0</v>
      </c>
      <c r="U923" s="287">
        <f>+MEX!AP961</f>
        <v>0</v>
      </c>
      <c r="V923" s="287">
        <f>+MEX!AS961</f>
        <v>0</v>
      </c>
      <c r="W923" s="287">
        <f>+MEX!AT961</f>
        <v>0</v>
      </c>
      <c r="X923" s="287">
        <f>+MEX!AU961</f>
        <v>0</v>
      </c>
      <c r="Y923" s="287">
        <f>+MEX!AV961</f>
        <v>0</v>
      </c>
      <c r="Z923" s="287">
        <f>+MEX!AW961</f>
        <v>0</v>
      </c>
      <c r="AA923" s="287">
        <f>+MEX!AX961</f>
        <v>0</v>
      </c>
      <c r="AB923" s="287">
        <f>+MEX!AY961</f>
        <v>0</v>
      </c>
      <c r="AC923" s="287">
        <f>+MEX!AZ961</f>
        <v>0</v>
      </c>
      <c r="AD923" s="287">
        <f>+MEX!BA961</f>
        <v>0</v>
      </c>
    </row>
    <row r="924" spans="2:30" ht="48" hidden="1">
      <c r="B924" s="247" t="e">
        <f>+CONCATENATE(#REF!,C924,D924,E924,F924,G924,H924,I924)</f>
        <v>#REF!</v>
      </c>
      <c r="C924" s="302">
        <v>8</v>
      </c>
      <c r="D924" s="302">
        <v>15</v>
      </c>
      <c r="E924" s="302">
        <v>2000</v>
      </c>
      <c r="F924" s="302">
        <v>2100</v>
      </c>
      <c r="G924" s="302">
        <v>214</v>
      </c>
      <c r="H924" s="302"/>
      <c r="I924" s="302"/>
      <c r="J924" s="367" t="s">
        <v>157</v>
      </c>
      <c r="K924" s="368">
        <f>+MEX!N962</f>
        <v>0</v>
      </c>
      <c r="L924" s="368">
        <f>+MEX!O962</f>
        <v>0</v>
      </c>
      <c r="M924" s="368">
        <f>+MEX!P962</f>
        <v>0</v>
      </c>
      <c r="N924" s="331"/>
      <c r="O924" s="384"/>
      <c r="P924" s="384"/>
      <c r="Q924" s="368">
        <f>+MEX!AD962</f>
        <v>0</v>
      </c>
      <c r="R924" s="368">
        <f>+MEX!AG962</f>
        <v>0</v>
      </c>
      <c r="S924" s="368">
        <f>+MEX!AJ962</f>
        <v>0</v>
      </c>
      <c r="T924" s="368">
        <f>+MEX!AM962</f>
        <v>0</v>
      </c>
      <c r="U924" s="368">
        <f>+MEX!AP962</f>
        <v>0</v>
      </c>
      <c r="V924" s="368">
        <f>+MEX!AS962</f>
        <v>0</v>
      </c>
      <c r="W924" s="368"/>
      <c r="X924" s="368"/>
      <c r="Y924" s="368"/>
      <c r="Z924" s="368"/>
      <c r="AA924" s="368"/>
      <c r="AB924" s="368"/>
      <c r="AC924" s="368"/>
      <c r="AD924" s="368"/>
    </row>
    <row r="925" spans="2:30" ht="46.5" hidden="1">
      <c r="B925" s="247" t="e">
        <f>+CONCATENATE(#REF!,C925,D925,E925,F925,G925,H925,I925)</f>
        <v>#REF!</v>
      </c>
      <c r="C925" s="305">
        <v>8</v>
      </c>
      <c r="D925" s="305">
        <v>15</v>
      </c>
      <c r="E925" s="305">
        <v>2000</v>
      </c>
      <c r="F925" s="305">
        <v>2100</v>
      </c>
      <c r="G925" s="305">
        <v>214</v>
      </c>
      <c r="H925" s="285">
        <v>1</v>
      </c>
      <c r="I925" s="285"/>
      <c r="J925" s="286" t="s">
        <v>158</v>
      </c>
      <c r="K925" s="287">
        <f>+MEX!N963</f>
        <v>0</v>
      </c>
      <c r="L925" s="287">
        <f>+MEX!O963</f>
        <v>0</v>
      </c>
      <c r="M925" s="287">
        <f>+MEX!P963</f>
        <v>0</v>
      </c>
      <c r="N925" s="326" t="str">
        <f>+MEX!Q963</f>
        <v>Lote</v>
      </c>
      <c r="O925" s="289">
        <f>+MEX!R963</f>
        <v>0</v>
      </c>
      <c r="P925" s="289">
        <f>+MEX!S963</f>
        <v>0</v>
      </c>
      <c r="Q925" s="287">
        <f>+MEX!AD963</f>
        <v>0</v>
      </c>
      <c r="R925" s="287">
        <f>+MEX!AG963</f>
        <v>0</v>
      </c>
      <c r="S925" s="287">
        <f>+MEX!AJ963</f>
        <v>0</v>
      </c>
      <c r="T925" s="287">
        <f>+MEX!AM963</f>
        <v>0</v>
      </c>
      <c r="U925" s="287">
        <f>+MEX!AP963</f>
        <v>0</v>
      </c>
      <c r="V925" s="287">
        <f>+MEX!AS963</f>
        <v>0</v>
      </c>
      <c r="W925" s="287">
        <f>+MEX!AT963</f>
        <v>0</v>
      </c>
      <c r="X925" s="287">
        <f>+MEX!AU963</f>
        <v>0</v>
      </c>
      <c r="Y925" s="287">
        <f>+MEX!AV963</f>
        <v>0</v>
      </c>
      <c r="Z925" s="287">
        <f>+MEX!AW963</f>
        <v>0</v>
      </c>
      <c r="AA925" s="287">
        <f>+MEX!AX963</f>
        <v>0</v>
      </c>
      <c r="AB925" s="287">
        <f>+MEX!AY963</f>
        <v>0</v>
      </c>
      <c r="AC925" s="287">
        <f>+MEX!AZ963</f>
        <v>0</v>
      </c>
      <c r="AD925" s="287">
        <f>+MEX!BA963</f>
        <v>0</v>
      </c>
    </row>
    <row r="926" spans="2:30" ht="24.75" hidden="1">
      <c r="B926" s="247" t="e">
        <f>+CONCATENATE(#REF!,C926,D926,E926,F926,G926,H926,I926)</f>
        <v>#REF!</v>
      </c>
      <c r="C926" s="299">
        <v>8</v>
      </c>
      <c r="D926" s="299">
        <v>15</v>
      </c>
      <c r="E926" s="299">
        <v>2000</v>
      </c>
      <c r="F926" s="299">
        <v>2500</v>
      </c>
      <c r="G926" s="299"/>
      <c r="H926" s="299" t="s">
        <v>46</v>
      </c>
      <c r="I926" s="299"/>
      <c r="J926" s="274" t="s">
        <v>545</v>
      </c>
      <c r="K926" s="275">
        <f>+MEX!N964</f>
        <v>0</v>
      </c>
      <c r="L926" s="275">
        <f>+MEX!O964</f>
        <v>0</v>
      </c>
      <c r="M926" s="275">
        <f>+MEX!P964</f>
        <v>0</v>
      </c>
      <c r="N926" s="329"/>
      <c r="O926" s="383"/>
      <c r="P926" s="383"/>
      <c r="Q926" s="275">
        <f>+MEX!AD964</f>
        <v>0</v>
      </c>
      <c r="R926" s="275">
        <f>+MEX!AG964</f>
        <v>0</v>
      </c>
      <c r="S926" s="275">
        <f>+MEX!AJ964</f>
        <v>0</v>
      </c>
      <c r="T926" s="275">
        <f>+MEX!AM964</f>
        <v>0</v>
      </c>
      <c r="U926" s="275">
        <f>+MEX!AP964</f>
        <v>0</v>
      </c>
      <c r="V926" s="275">
        <f>+MEX!AS964</f>
        <v>0</v>
      </c>
      <c r="W926" s="275"/>
      <c r="X926" s="275"/>
      <c r="Y926" s="275"/>
      <c r="Z926" s="275"/>
      <c r="AA926" s="275"/>
      <c r="AB926" s="275"/>
      <c r="AC926" s="275"/>
      <c r="AD926" s="275"/>
    </row>
    <row r="927" spans="2:30" ht="24.75" hidden="1">
      <c r="B927" s="247" t="e">
        <f>+CONCATENATE(#REF!,C927,D927,E927,F927,G927,H927,I927)</f>
        <v>#REF!</v>
      </c>
      <c r="C927" s="302">
        <v>8</v>
      </c>
      <c r="D927" s="302">
        <v>15</v>
      </c>
      <c r="E927" s="302">
        <v>2000</v>
      </c>
      <c r="F927" s="302">
        <v>2500</v>
      </c>
      <c r="G927" s="302">
        <v>255</v>
      </c>
      <c r="H927" s="302"/>
      <c r="I927" s="302"/>
      <c r="J927" s="367" t="s">
        <v>546</v>
      </c>
      <c r="K927" s="368">
        <f>+MEX!N965</f>
        <v>0</v>
      </c>
      <c r="L927" s="368">
        <f>+MEX!O965</f>
        <v>0</v>
      </c>
      <c r="M927" s="368">
        <f>+MEX!P965</f>
        <v>0</v>
      </c>
      <c r="N927" s="331"/>
      <c r="O927" s="384"/>
      <c r="P927" s="384"/>
      <c r="Q927" s="368">
        <f>+MEX!AD965</f>
        <v>0</v>
      </c>
      <c r="R927" s="368">
        <f>+MEX!AG965</f>
        <v>0</v>
      </c>
      <c r="S927" s="368">
        <f>+MEX!AJ965</f>
        <v>0</v>
      </c>
      <c r="T927" s="368">
        <f>+MEX!AM965</f>
        <v>0</v>
      </c>
      <c r="U927" s="368">
        <f>+MEX!AP965</f>
        <v>0</v>
      </c>
      <c r="V927" s="368">
        <f>+MEX!AS965</f>
        <v>0</v>
      </c>
      <c r="W927" s="368"/>
      <c r="X927" s="368"/>
      <c r="Y927" s="368"/>
      <c r="Z927" s="368"/>
      <c r="AA927" s="368"/>
      <c r="AB927" s="368"/>
      <c r="AC927" s="368"/>
      <c r="AD927" s="368"/>
    </row>
    <row r="928" spans="2:30" ht="24.75" hidden="1">
      <c r="B928" s="247" t="e">
        <f>+CONCATENATE(#REF!,C928,D928,E928,F928,G928,H928,I928)</f>
        <v>#REF!</v>
      </c>
      <c r="C928" s="305">
        <v>8</v>
      </c>
      <c r="D928" s="305">
        <v>15</v>
      </c>
      <c r="E928" s="305">
        <v>2000</v>
      </c>
      <c r="F928" s="305">
        <v>2500</v>
      </c>
      <c r="G928" s="305">
        <v>255</v>
      </c>
      <c r="H928" s="285">
        <v>1</v>
      </c>
      <c r="I928" s="285"/>
      <c r="J928" s="286" t="s">
        <v>546</v>
      </c>
      <c r="K928" s="287">
        <f>+MEX!N966</f>
        <v>0</v>
      </c>
      <c r="L928" s="287">
        <f>+MEX!O966</f>
        <v>0</v>
      </c>
      <c r="M928" s="287">
        <f>+MEX!P966</f>
        <v>0</v>
      </c>
      <c r="N928" s="326" t="str">
        <f>+MEX!Q966</f>
        <v>Lote</v>
      </c>
      <c r="O928" s="289">
        <f>+MEX!R966</f>
        <v>0</v>
      </c>
      <c r="P928" s="289">
        <f>+MEX!S966</f>
        <v>0</v>
      </c>
      <c r="Q928" s="287">
        <f>+MEX!AD966</f>
        <v>0</v>
      </c>
      <c r="R928" s="287">
        <f>+MEX!AG966</f>
        <v>0</v>
      </c>
      <c r="S928" s="287">
        <f>+MEX!AJ966</f>
        <v>0</v>
      </c>
      <c r="T928" s="287">
        <f>+MEX!AM966</f>
        <v>0</v>
      </c>
      <c r="U928" s="287">
        <f>+MEX!AP966</f>
        <v>0</v>
      </c>
      <c r="V928" s="287">
        <f>+MEX!AS966</f>
        <v>0</v>
      </c>
      <c r="W928" s="287">
        <f>+MEX!AT966</f>
        <v>0</v>
      </c>
      <c r="X928" s="287">
        <f>+MEX!AU966</f>
        <v>0</v>
      </c>
      <c r="Y928" s="287">
        <f>+MEX!AV966</f>
        <v>0</v>
      </c>
      <c r="Z928" s="287">
        <f>+MEX!AW966</f>
        <v>0</v>
      </c>
      <c r="AA928" s="287">
        <f>+MEX!AX966</f>
        <v>0</v>
      </c>
      <c r="AB928" s="287">
        <f>+MEX!AY966</f>
        <v>0</v>
      </c>
      <c r="AC928" s="287">
        <f>+MEX!AZ966</f>
        <v>0</v>
      </c>
      <c r="AD928" s="287">
        <f>+MEX!BA966</f>
        <v>0</v>
      </c>
    </row>
    <row r="929" spans="2:30" ht="24.75" hidden="1">
      <c r="B929" s="247" t="e">
        <f>+CONCATENATE(#REF!,C929,D929,E929,F929,G929,H929,I929)</f>
        <v>#REF!</v>
      </c>
      <c r="C929" s="298">
        <v>8</v>
      </c>
      <c r="D929" s="298">
        <v>15</v>
      </c>
      <c r="E929" s="298">
        <v>3000</v>
      </c>
      <c r="F929" s="298"/>
      <c r="G929" s="298"/>
      <c r="H929" s="298"/>
      <c r="I929" s="298"/>
      <c r="J929" s="268" t="s">
        <v>72</v>
      </c>
      <c r="K929" s="269">
        <f>+MEX!N967</f>
        <v>0</v>
      </c>
      <c r="L929" s="269">
        <f>+MEX!O967</f>
        <v>0</v>
      </c>
      <c r="M929" s="269">
        <f>+MEX!P967</f>
        <v>0</v>
      </c>
      <c r="N929" s="327"/>
      <c r="O929" s="338"/>
      <c r="P929" s="338"/>
      <c r="Q929" s="269">
        <f>+MEX!AD967</f>
        <v>0</v>
      </c>
      <c r="R929" s="269">
        <f>+MEX!AG967</f>
        <v>0</v>
      </c>
      <c r="S929" s="269">
        <f>+MEX!AJ967</f>
        <v>0</v>
      </c>
      <c r="T929" s="269">
        <f>+MEX!AM967</f>
        <v>0</v>
      </c>
      <c r="U929" s="269">
        <f>+MEX!AP967</f>
        <v>0</v>
      </c>
      <c r="V929" s="269">
        <f>+MEX!AS967</f>
        <v>0</v>
      </c>
      <c r="W929" s="269"/>
      <c r="X929" s="269"/>
      <c r="Y929" s="269"/>
      <c r="Z929" s="269"/>
      <c r="AA929" s="269"/>
      <c r="AB929" s="269"/>
      <c r="AC929" s="269"/>
      <c r="AD929" s="269"/>
    </row>
    <row r="930" spans="2:30" ht="24.75" hidden="1">
      <c r="B930" s="247" t="e">
        <f>+CONCATENATE(#REF!,C930,D930,E930,F930,G930,H930,I930)</f>
        <v>#REF!</v>
      </c>
      <c r="C930" s="299">
        <v>8</v>
      </c>
      <c r="D930" s="299">
        <v>15</v>
      </c>
      <c r="E930" s="299">
        <v>3000</v>
      </c>
      <c r="F930" s="299">
        <v>3100</v>
      </c>
      <c r="G930" s="299"/>
      <c r="H930" s="299" t="s">
        <v>46</v>
      </c>
      <c r="I930" s="299"/>
      <c r="J930" s="274" t="s">
        <v>167</v>
      </c>
      <c r="K930" s="275">
        <f>+MEX!N968</f>
        <v>0</v>
      </c>
      <c r="L930" s="275">
        <f>+MEX!O968</f>
        <v>0</v>
      </c>
      <c r="M930" s="275">
        <f>+MEX!P968</f>
        <v>0</v>
      </c>
      <c r="N930" s="329"/>
      <c r="O930" s="383"/>
      <c r="P930" s="383"/>
      <c r="Q930" s="275">
        <f>+MEX!AD968</f>
        <v>0</v>
      </c>
      <c r="R930" s="275">
        <f>+MEX!AG968</f>
        <v>0</v>
      </c>
      <c r="S930" s="275">
        <f>+MEX!AJ968</f>
        <v>0</v>
      </c>
      <c r="T930" s="275">
        <f>+MEX!AM968</f>
        <v>0</v>
      </c>
      <c r="U930" s="275">
        <f>+MEX!AP968</f>
        <v>0</v>
      </c>
      <c r="V930" s="275">
        <f>+MEX!AS968</f>
        <v>0</v>
      </c>
      <c r="W930" s="275"/>
      <c r="X930" s="275"/>
      <c r="Y930" s="275"/>
      <c r="Z930" s="275"/>
      <c r="AA930" s="275"/>
      <c r="AB930" s="275"/>
      <c r="AC930" s="275"/>
      <c r="AD930" s="275"/>
    </row>
    <row r="931" spans="2:30" ht="48" hidden="1">
      <c r="B931" s="247" t="e">
        <f>+CONCATENATE(#REF!,C931,D931,E931,F931,G931,H931,I931)</f>
        <v>#REF!</v>
      </c>
      <c r="C931" s="302">
        <v>8</v>
      </c>
      <c r="D931" s="302">
        <v>15</v>
      </c>
      <c r="E931" s="302">
        <v>3000</v>
      </c>
      <c r="F931" s="302">
        <v>3100</v>
      </c>
      <c r="G931" s="302">
        <v>317</v>
      </c>
      <c r="H931" s="302"/>
      <c r="I931" s="302"/>
      <c r="J931" s="367" t="s">
        <v>333</v>
      </c>
      <c r="K931" s="368">
        <f>+MEX!N969</f>
        <v>0</v>
      </c>
      <c r="L931" s="368">
        <f>+MEX!O969</f>
        <v>0</v>
      </c>
      <c r="M931" s="368">
        <f>+MEX!P969</f>
        <v>0</v>
      </c>
      <c r="N931" s="331"/>
      <c r="O931" s="384"/>
      <c r="P931" s="384"/>
      <c r="Q931" s="368">
        <f>+MEX!AD969</f>
        <v>0</v>
      </c>
      <c r="R931" s="368">
        <f>+MEX!AG969</f>
        <v>0</v>
      </c>
      <c r="S931" s="368">
        <f>+MEX!AJ969</f>
        <v>0</v>
      </c>
      <c r="T931" s="368">
        <f>+MEX!AM969</f>
        <v>0</v>
      </c>
      <c r="U931" s="368">
        <f>+MEX!AP969</f>
        <v>0</v>
      </c>
      <c r="V931" s="368">
        <f>+MEX!AS969</f>
        <v>0</v>
      </c>
      <c r="W931" s="368"/>
      <c r="X931" s="368"/>
      <c r="Y931" s="368"/>
      <c r="Z931" s="368"/>
      <c r="AA931" s="368"/>
      <c r="AB931" s="368"/>
      <c r="AC931" s="368"/>
      <c r="AD931" s="368"/>
    </row>
    <row r="932" spans="2:30" ht="24.75" hidden="1">
      <c r="B932" s="247" t="e">
        <f>+CONCATENATE(#REF!,C932,D932,E932,F932,G932,H932,I932)</f>
        <v>#REF!</v>
      </c>
      <c r="C932" s="305">
        <v>8</v>
      </c>
      <c r="D932" s="305">
        <v>15</v>
      </c>
      <c r="E932" s="305">
        <v>3000</v>
      </c>
      <c r="F932" s="305">
        <v>3100</v>
      </c>
      <c r="G932" s="305">
        <v>317</v>
      </c>
      <c r="H932" s="285">
        <v>1</v>
      </c>
      <c r="I932" s="285"/>
      <c r="J932" s="286" t="s">
        <v>169</v>
      </c>
      <c r="K932" s="287">
        <f>+MEX!N970</f>
        <v>0</v>
      </c>
      <c r="L932" s="287">
        <f>+MEX!O970</f>
        <v>0</v>
      </c>
      <c r="M932" s="287">
        <f>+MEX!P970</f>
        <v>0</v>
      </c>
      <c r="N932" s="326" t="str">
        <f>+MEX!Q970</f>
        <v>Servicio</v>
      </c>
      <c r="O932" s="289">
        <f>+MEX!R970</f>
        <v>0</v>
      </c>
      <c r="P932" s="289">
        <f>+MEX!S970</f>
        <v>0</v>
      </c>
      <c r="Q932" s="287">
        <f>+MEX!AD970</f>
        <v>0</v>
      </c>
      <c r="R932" s="287">
        <f>+MEX!AG970</f>
        <v>0</v>
      </c>
      <c r="S932" s="287">
        <f>+MEX!AJ970</f>
        <v>0</v>
      </c>
      <c r="T932" s="287">
        <f>+MEX!AM970</f>
        <v>0</v>
      </c>
      <c r="U932" s="287">
        <f>+MEX!AP970</f>
        <v>0</v>
      </c>
      <c r="V932" s="287">
        <f>+MEX!AS970</f>
        <v>0</v>
      </c>
      <c r="W932" s="287">
        <f>+MEX!AT970</f>
        <v>0</v>
      </c>
      <c r="X932" s="287">
        <f>+MEX!AU970</f>
        <v>0</v>
      </c>
      <c r="Y932" s="287">
        <f>+MEX!AV970</f>
        <v>0</v>
      </c>
      <c r="Z932" s="287">
        <f>+MEX!AW970</f>
        <v>0</v>
      </c>
      <c r="AA932" s="287">
        <f>+MEX!AX970</f>
        <v>0</v>
      </c>
      <c r="AB932" s="287">
        <f>+MEX!AY970</f>
        <v>0</v>
      </c>
      <c r="AC932" s="287">
        <f>+MEX!AZ970</f>
        <v>0</v>
      </c>
      <c r="AD932" s="287">
        <f>+MEX!BA970</f>
        <v>0</v>
      </c>
    </row>
    <row r="933" spans="2:30" ht="24.75" hidden="1">
      <c r="B933" s="247" t="e">
        <f>+CONCATENATE(#REF!,C933,D933,E933,F933,G933,H933,I933)</f>
        <v>#REF!</v>
      </c>
      <c r="C933" s="305">
        <v>8</v>
      </c>
      <c r="D933" s="305">
        <v>15</v>
      </c>
      <c r="E933" s="305">
        <v>3000</v>
      </c>
      <c r="F933" s="305">
        <v>3100</v>
      </c>
      <c r="G933" s="305">
        <v>317</v>
      </c>
      <c r="H933" s="285">
        <v>2</v>
      </c>
      <c r="I933" s="285"/>
      <c r="J933" s="286" t="s">
        <v>679</v>
      </c>
      <c r="K933" s="287">
        <f>+MEX!N971</f>
        <v>0</v>
      </c>
      <c r="L933" s="287">
        <f>+MEX!O971</f>
        <v>0</v>
      </c>
      <c r="M933" s="287">
        <f>+MEX!P971</f>
        <v>0</v>
      </c>
      <c r="N933" s="326" t="str">
        <f>+MEX!Q971</f>
        <v>Servicio</v>
      </c>
      <c r="O933" s="289">
        <f>+MEX!R971</f>
        <v>0</v>
      </c>
      <c r="P933" s="289">
        <f>+MEX!S971</f>
        <v>0</v>
      </c>
      <c r="Q933" s="287">
        <f>+MEX!AD971</f>
        <v>0</v>
      </c>
      <c r="R933" s="287">
        <f>+MEX!AG971</f>
        <v>0</v>
      </c>
      <c r="S933" s="287">
        <f>+MEX!AJ971</f>
        <v>0</v>
      </c>
      <c r="T933" s="287">
        <f>+MEX!AM971</f>
        <v>0</v>
      </c>
      <c r="U933" s="287">
        <f>+MEX!AP971</f>
        <v>0</v>
      </c>
      <c r="V933" s="287">
        <f>+MEX!AS971</f>
        <v>0</v>
      </c>
      <c r="W933" s="287">
        <f>+MEX!AT971</f>
        <v>0</v>
      </c>
      <c r="X933" s="287">
        <f>+MEX!AU971</f>
        <v>0</v>
      </c>
      <c r="Y933" s="287">
        <f>+MEX!AV971</f>
        <v>0</v>
      </c>
      <c r="Z933" s="287">
        <f>+MEX!AW971</f>
        <v>0</v>
      </c>
      <c r="AA933" s="287">
        <f>+MEX!AX971</f>
        <v>0</v>
      </c>
      <c r="AB933" s="287">
        <f>+MEX!AY971</f>
        <v>0</v>
      </c>
      <c r="AC933" s="287">
        <f>+MEX!AZ971</f>
        <v>0</v>
      </c>
      <c r="AD933" s="287">
        <f>+MEX!BA971</f>
        <v>0</v>
      </c>
    </row>
    <row r="934" spans="2:30" ht="24.75" hidden="1">
      <c r="B934" s="247" t="e">
        <f>+CONCATENATE(#REF!,C934,D934,E934,F934,G934,H934,I934)</f>
        <v>#REF!</v>
      </c>
      <c r="C934" s="302">
        <v>8</v>
      </c>
      <c r="D934" s="302">
        <v>15</v>
      </c>
      <c r="E934" s="302">
        <v>3000</v>
      </c>
      <c r="F934" s="302">
        <v>3100</v>
      </c>
      <c r="G934" s="302">
        <v>319</v>
      </c>
      <c r="H934" s="302"/>
      <c r="I934" s="302"/>
      <c r="J934" s="367" t="s">
        <v>526</v>
      </c>
      <c r="K934" s="368">
        <f>+MEX!N972</f>
        <v>0</v>
      </c>
      <c r="L934" s="368">
        <f>+MEX!O972</f>
        <v>0</v>
      </c>
      <c r="M934" s="368">
        <f>+MEX!P972</f>
        <v>0</v>
      </c>
      <c r="N934" s="331"/>
      <c r="O934" s="384"/>
      <c r="P934" s="384"/>
      <c r="Q934" s="368">
        <f>+MEX!AD972</f>
        <v>0</v>
      </c>
      <c r="R934" s="368">
        <f>+MEX!AG972</f>
        <v>0</v>
      </c>
      <c r="S934" s="368">
        <f>+MEX!AJ972</f>
        <v>0</v>
      </c>
      <c r="T934" s="368">
        <f>+MEX!AM972</f>
        <v>0</v>
      </c>
      <c r="U934" s="368">
        <f>+MEX!AP972</f>
        <v>0</v>
      </c>
      <c r="V934" s="368">
        <f>+MEX!AS972</f>
        <v>0</v>
      </c>
      <c r="W934" s="368"/>
      <c r="X934" s="368"/>
      <c r="Y934" s="368"/>
      <c r="Z934" s="368"/>
      <c r="AA934" s="368"/>
      <c r="AB934" s="368"/>
      <c r="AC934" s="368"/>
      <c r="AD934" s="368"/>
    </row>
    <row r="935" spans="2:30" ht="24.75" hidden="1">
      <c r="B935" s="247" t="e">
        <f>+CONCATENATE(#REF!,C935,D935,E935,F935,G935,H935,I935)</f>
        <v>#REF!</v>
      </c>
      <c r="C935" s="305">
        <v>8</v>
      </c>
      <c r="D935" s="305">
        <v>15</v>
      </c>
      <c r="E935" s="305">
        <v>3000</v>
      </c>
      <c r="F935" s="305">
        <v>3100</v>
      </c>
      <c r="G935" s="305">
        <v>319</v>
      </c>
      <c r="H935" s="285">
        <v>1</v>
      </c>
      <c r="I935" s="285"/>
      <c r="J935" s="286" t="s">
        <v>680</v>
      </c>
      <c r="K935" s="287">
        <f>+MEX!N973</f>
        <v>0</v>
      </c>
      <c r="L935" s="287">
        <f>+MEX!O973</f>
        <v>0</v>
      </c>
      <c r="M935" s="287">
        <f>+MEX!P973</f>
        <v>0</v>
      </c>
      <c r="N935" s="326" t="str">
        <f>+MEX!Q973</f>
        <v>Servicio</v>
      </c>
      <c r="O935" s="289">
        <f>+MEX!R973</f>
        <v>0</v>
      </c>
      <c r="P935" s="289">
        <f>+MEX!S973</f>
        <v>0</v>
      </c>
      <c r="Q935" s="287">
        <f>+MEX!AD973</f>
        <v>0</v>
      </c>
      <c r="R935" s="287">
        <f>+MEX!AG973</f>
        <v>0</v>
      </c>
      <c r="S935" s="287">
        <f>+MEX!AJ973</f>
        <v>0</v>
      </c>
      <c r="T935" s="287">
        <f>+MEX!AM973</f>
        <v>0</v>
      </c>
      <c r="U935" s="287">
        <f>+MEX!AP973</f>
        <v>0</v>
      </c>
      <c r="V935" s="287">
        <f>+MEX!AS973</f>
        <v>0</v>
      </c>
      <c r="W935" s="287">
        <f>+MEX!AT973</f>
        <v>0</v>
      </c>
      <c r="X935" s="287">
        <f>+MEX!AU973</f>
        <v>0</v>
      </c>
      <c r="Y935" s="287">
        <f>+MEX!AV973</f>
        <v>0</v>
      </c>
      <c r="Z935" s="287">
        <f>+MEX!AW973</f>
        <v>0</v>
      </c>
      <c r="AA935" s="287">
        <f>+MEX!AX973</f>
        <v>0</v>
      </c>
      <c r="AB935" s="287">
        <f>+MEX!AY973</f>
        <v>0</v>
      </c>
      <c r="AC935" s="287">
        <f>+MEX!AZ973</f>
        <v>0</v>
      </c>
      <c r="AD935" s="287">
        <f>+MEX!BA973</f>
        <v>0</v>
      </c>
    </row>
    <row r="936" spans="2:30" ht="24.75" hidden="1">
      <c r="B936" s="247" t="e">
        <f>+CONCATENATE(#REF!,C936,D936,E936,F936,G936,H936,I936)</f>
        <v>#REF!</v>
      </c>
      <c r="C936" s="299">
        <v>8</v>
      </c>
      <c r="D936" s="299">
        <v>15</v>
      </c>
      <c r="E936" s="299">
        <v>3000</v>
      </c>
      <c r="F936" s="299">
        <v>3200</v>
      </c>
      <c r="G936" s="299"/>
      <c r="H936" s="299"/>
      <c r="I936" s="299"/>
      <c r="J936" s="274" t="s">
        <v>681</v>
      </c>
      <c r="K936" s="275">
        <f>+MEX!N974</f>
        <v>0</v>
      </c>
      <c r="L936" s="275">
        <f>+MEX!O974</f>
        <v>0</v>
      </c>
      <c r="M936" s="275">
        <f>+MEX!P974</f>
        <v>0</v>
      </c>
      <c r="N936" s="329"/>
      <c r="O936" s="383"/>
      <c r="P936" s="383"/>
      <c r="Q936" s="275">
        <f>+MEX!AD974</f>
        <v>0</v>
      </c>
      <c r="R936" s="275">
        <f>+MEX!AG974</f>
        <v>0</v>
      </c>
      <c r="S936" s="275">
        <f>+MEX!AJ974</f>
        <v>0</v>
      </c>
      <c r="T936" s="275">
        <f>+MEX!AM974</f>
        <v>0</v>
      </c>
      <c r="U936" s="275">
        <f>+MEX!AP974</f>
        <v>0</v>
      </c>
      <c r="V936" s="275">
        <f>+MEX!AS974</f>
        <v>0</v>
      </c>
      <c r="W936" s="275"/>
      <c r="X936" s="275"/>
      <c r="Y936" s="275"/>
      <c r="Z936" s="275"/>
      <c r="AA936" s="275"/>
      <c r="AB936" s="275"/>
      <c r="AC936" s="275"/>
      <c r="AD936" s="275"/>
    </row>
    <row r="937" spans="2:30" ht="24.75" hidden="1">
      <c r="B937" s="247" t="e">
        <f>+CONCATENATE(#REF!,C937,D937,E937,F937,G937,H937,I937)</f>
        <v>#REF!</v>
      </c>
      <c r="C937" s="302">
        <v>8</v>
      </c>
      <c r="D937" s="302">
        <v>15</v>
      </c>
      <c r="E937" s="302">
        <v>3000</v>
      </c>
      <c r="F937" s="302">
        <v>3200</v>
      </c>
      <c r="G937" s="302">
        <v>327</v>
      </c>
      <c r="H937" s="302"/>
      <c r="I937" s="302"/>
      <c r="J937" s="367" t="s">
        <v>682</v>
      </c>
      <c r="K937" s="368">
        <f>+MEX!N975</f>
        <v>0</v>
      </c>
      <c r="L937" s="368">
        <f>+MEX!O975</f>
        <v>0</v>
      </c>
      <c r="M937" s="368">
        <f>+MEX!P975</f>
        <v>0</v>
      </c>
      <c r="N937" s="331"/>
      <c r="O937" s="384"/>
      <c r="P937" s="384"/>
      <c r="Q937" s="368">
        <f>+MEX!AD975</f>
        <v>0</v>
      </c>
      <c r="R937" s="368">
        <f>+MEX!AG975</f>
        <v>0</v>
      </c>
      <c r="S937" s="368">
        <f>+MEX!AJ975</f>
        <v>0</v>
      </c>
      <c r="T937" s="368">
        <f>+MEX!AM975</f>
        <v>0</v>
      </c>
      <c r="U937" s="368">
        <f>+MEX!AP975</f>
        <v>0</v>
      </c>
      <c r="V937" s="368">
        <f>+MEX!AS975</f>
        <v>0</v>
      </c>
      <c r="W937" s="368"/>
      <c r="X937" s="368"/>
      <c r="Y937" s="368"/>
      <c r="Z937" s="368"/>
      <c r="AA937" s="368"/>
      <c r="AB937" s="368"/>
      <c r="AC937" s="368"/>
      <c r="AD937" s="368"/>
    </row>
    <row r="938" spans="2:30" ht="24.75" hidden="1">
      <c r="B938" s="247" t="e">
        <f>+CONCATENATE(#REF!,C938,D938,E938,F938,G938,H938,I938)</f>
        <v>#REF!</v>
      </c>
      <c r="C938" s="305">
        <v>8</v>
      </c>
      <c r="D938" s="305">
        <v>15</v>
      </c>
      <c r="E938" s="305">
        <v>3000</v>
      </c>
      <c r="F938" s="305">
        <v>3200</v>
      </c>
      <c r="G938" s="305">
        <v>327</v>
      </c>
      <c r="H938" s="285">
        <v>1</v>
      </c>
      <c r="I938" s="285"/>
      <c r="J938" s="286" t="s">
        <v>683</v>
      </c>
      <c r="K938" s="287">
        <f>+MEX!N976</f>
        <v>0</v>
      </c>
      <c r="L938" s="287">
        <f>+MEX!O976</f>
        <v>0</v>
      </c>
      <c r="M938" s="287">
        <f>+MEX!P976</f>
        <v>0</v>
      </c>
      <c r="N938" s="326" t="str">
        <f>+MEX!Q976</f>
        <v>Servicio</v>
      </c>
      <c r="O938" s="289">
        <f>+MEX!R976</f>
        <v>0</v>
      </c>
      <c r="P938" s="289">
        <f>+MEX!S976</f>
        <v>0</v>
      </c>
      <c r="Q938" s="287">
        <f>+MEX!AD976</f>
        <v>0</v>
      </c>
      <c r="R938" s="287">
        <f>+MEX!AG976</f>
        <v>0</v>
      </c>
      <c r="S938" s="287">
        <f>+MEX!AJ976</f>
        <v>0</v>
      </c>
      <c r="T938" s="287">
        <f>+MEX!AM976</f>
        <v>0</v>
      </c>
      <c r="U938" s="287">
        <f>+MEX!AP976</f>
        <v>0</v>
      </c>
      <c r="V938" s="287">
        <f>+MEX!AS976</f>
        <v>0</v>
      </c>
      <c r="W938" s="287">
        <f>+MEX!AT976</f>
        <v>0</v>
      </c>
      <c r="X938" s="287">
        <f>+MEX!AU976</f>
        <v>0</v>
      </c>
      <c r="Y938" s="287">
        <f>+MEX!AV976</f>
        <v>0</v>
      </c>
      <c r="Z938" s="287">
        <f>+MEX!AW976</f>
        <v>0</v>
      </c>
      <c r="AA938" s="287">
        <f>+MEX!AX976</f>
        <v>0</v>
      </c>
      <c r="AB938" s="287">
        <f>+MEX!AY976</f>
        <v>0</v>
      </c>
      <c r="AC938" s="287">
        <f>+MEX!AZ976</f>
        <v>0</v>
      </c>
      <c r="AD938" s="287">
        <f>+MEX!BA976</f>
        <v>0</v>
      </c>
    </row>
    <row r="939" spans="2:30" ht="48" hidden="1">
      <c r="B939" s="247" t="e">
        <f>+CONCATENATE(#REF!,C939,D939,E939,F939,G939,H939,I939)</f>
        <v>#REF!</v>
      </c>
      <c r="C939" s="299">
        <v>8</v>
      </c>
      <c r="D939" s="299">
        <v>15</v>
      </c>
      <c r="E939" s="299">
        <v>3000</v>
      </c>
      <c r="F939" s="299">
        <v>3300</v>
      </c>
      <c r="G939" s="299"/>
      <c r="H939" s="299"/>
      <c r="I939" s="299"/>
      <c r="J939" s="274" t="s">
        <v>73</v>
      </c>
      <c r="K939" s="275">
        <f>+MEX!N977</f>
        <v>0</v>
      </c>
      <c r="L939" s="275">
        <f>+MEX!O977</f>
        <v>0</v>
      </c>
      <c r="M939" s="275">
        <f>+MEX!P977</f>
        <v>0</v>
      </c>
      <c r="N939" s="329"/>
      <c r="O939" s="383"/>
      <c r="P939" s="383"/>
      <c r="Q939" s="275">
        <f>+MEX!AD977</f>
        <v>0</v>
      </c>
      <c r="R939" s="275">
        <f>+MEX!AG977</f>
        <v>0</v>
      </c>
      <c r="S939" s="275">
        <f>+MEX!AJ977</f>
        <v>0</v>
      </c>
      <c r="T939" s="275">
        <f>+MEX!AM977</f>
        <v>0</v>
      </c>
      <c r="U939" s="275">
        <f>+MEX!AP977</f>
        <v>0</v>
      </c>
      <c r="V939" s="275">
        <f>+MEX!AS977</f>
        <v>0</v>
      </c>
      <c r="W939" s="275"/>
      <c r="X939" s="275"/>
      <c r="Y939" s="275"/>
      <c r="Z939" s="275"/>
      <c r="AA939" s="275"/>
      <c r="AB939" s="275"/>
      <c r="AC939" s="275"/>
      <c r="AD939" s="275"/>
    </row>
    <row r="940" spans="2:30" ht="48" hidden="1">
      <c r="B940" s="247" t="e">
        <f>+CONCATENATE(#REF!,C940,D940,E940,F940,G940,H940,I940)</f>
        <v>#REF!</v>
      </c>
      <c r="C940" s="302">
        <v>8</v>
      </c>
      <c r="D940" s="302">
        <v>15</v>
      </c>
      <c r="E940" s="302">
        <v>3000</v>
      </c>
      <c r="F940" s="302">
        <v>3300</v>
      </c>
      <c r="G940" s="302">
        <v>333</v>
      </c>
      <c r="H940" s="302"/>
      <c r="I940" s="302"/>
      <c r="J940" s="367" t="s">
        <v>175</v>
      </c>
      <c r="K940" s="368">
        <f>+MEX!N978</f>
        <v>0</v>
      </c>
      <c r="L940" s="368">
        <f>+MEX!O978</f>
        <v>0</v>
      </c>
      <c r="M940" s="368">
        <f>+MEX!P978</f>
        <v>0</v>
      </c>
      <c r="N940" s="331"/>
      <c r="O940" s="384"/>
      <c r="P940" s="384"/>
      <c r="Q940" s="368">
        <f>+MEX!AD978</f>
        <v>0</v>
      </c>
      <c r="R940" s="368">
        <f>+MEX!AG978</f>
        <v>0</v>
      </c>
      <c r="S940" s="368">
        <f>+MEX!AJ978</f>
        <v>0</v>
      </c>
      <c r="T940" s="368">
        <f>+MEX!AM978</f>
        <v>0</v>
      </c>
      <c r="U940" s="368">
        <f>+MEX!AP978</f>
        <v>0</v>
      </c>
      <c r="V940" s="368">
        <f>+MEX!AS978</f>
        <v>0</v>
      </c>
      <c r="W940" s="368"/>
      <c r="X940" s="368"/>
      <c r="Y940" s="368"/>
      <c r="Z940" s="368"/>
      <c r="AA940" s="368"/>
      <c r="AB940" s="368"/>
      <c r="AC940" s="368"/>
      <c r="AD940" s="368"/>
    </row>
    <row r="941" spans="2:30" ht="46.5" hidden="1">
      <c r="B941" s="247" t="e">
        <f>+CONCATENATE(#REF!,C941,D941,E941,F941,G941,H941,I941)</f>
        <v>#REF!</v>
      </c>
      <c r="C941" s="305">
        <v>8</v>
      </c>
      <c r="D941" s="305">
        <v>15</v>
      </c>
      <c r="E941" s="305">
        <v>3000</v>
      </c>
      <c r="F941" s="305">
        <v>3300</v>
      </c>
      <c r="G941" s="305">
        <v>333</v>
      </c>
      <c r="H941" s="285">
        <v>1</v>
      </c>
      <c r="I941" s="285"/>
      <c r="J941" s="286" t="s">
        <v>684</v>
      </c>
      <c r="K941" s="287">
        <f>+MEX!N979</f>
        <v>0</v>
      </c>
      <c r="L941" s="287">
        <f>+MEX!O979</f>
        <v>0</v>
      </c>
      <c r="M941" s="287">
        <f>+MEX!P979</f>
        <v>0</v>
      </c>
      <c r="N941" s="326" t="str">
        <f>+MEX!Q979</f>
        <v>Servicio</v>
      </c>
      <c r="O941" s="289">
        <f>+MEX!R979</f>
        <v>0</v>
      </c>
      <c r="P941" s="289">
        <f>+MEX!S979</f>
        <v>0</v>
      </c>
      <c r="Q941" s="287">
        <f>+MEX!AD979</f>
        <v>0</v>
      </c>
      <c r="R941" s="287">
        <f>+MEX!AG979</f>
        <v>0</v>
      </c>
      <c r="S941" s="287">
        <f>+MEX!AJ979</f>
        <v>0</v>
      </c>
      <c r="T941" s="287">
        <f>+MEX!AM979</f>
        <v>0</v>
      </c>
      <c r="U941" s="287">
        <f>+MEX!AP979</f>
        <v>0</v>
      </c>
      <c r="V941" s="287">
        <f>+MEX!AS979</f>
        <v>0</v>
      </c>
      <c r="W941" s="287">
        <f>+MEX!AT979</f>
        <v>0</v>
      </c>
      <c r="X941" s="287">
        <f>+MEX!AU979</f>
        <v>0</v>
      </c>
      <c r="Y941" s="287">
        <f>+MEX!AV979</f>
        <v>0</v>
      </c>
      <c r="Z941" s="287">
        <f>+MEX!AW979</f>
        <v>0</v>
      </c>
      <c r="AA941" s="287">
        <f>+MEX!AX979</f>
        <v>0</v>
      </c>
      <c r="AB941" s="287">
        <f>+MEX!AY979</f>
        <v>0</v>
      </c>
      <c r="AC941" s="287">
        <f>+MEX!AZ979</f>
        <v>0</v>
      </c>
      <c r="AD941" s="287">
        <f>+MEX!BA979</f>
        <v>0</v>
      </c>
    </row>
    <row r="942" spans="2:30" ht="24.75" hidden="1">
      <c r="B942" s="247" t="e">
        <f>+CONCATENATE(#REF!,C942,D942,E942,F942,G942,H942,I942)</f>
        <v>#REF!</v>
      </c>
      <c r="C942" s="298">
        <v>8</v>
      </c>
      <c r="D942" s="298">
        <v>15</v>
      </c>
      <c r="E942" s="298">
        <v>5000</v>
      </c>
      <c r="F942" s="298"/>
      <c r="G942" s="298"/>
      <c r="H942" s="298"/>
      <c r="I942" s="298"/>
      <c r="J942" s="268" t="s">
        <v>130</v>
      </c>
      <c r="K942" s="269">
        <f>+MEX!N980</f>
        <v>0</v>
      </c>
      <c r="L942" s="269">
        <f>+MEX!O980</f>
        <v>0</v>
      </c>
      <c r="M942" s="269">
        <f>+MEX!P980</f>
        <v>0</v>
      </c>
      <c r="N942" s="327"/>
      <c r="O942" s="338"/>
      <c r="P942" s="338"/>
      <c r="Q942" s="269">
        <f>+MEX!AD980</f>
        <v>0</v>
      </c>
      <c r="R942" s="269">
        <f>+MEX!AG980</f>
        <v>0</v>
      </c>
      <c r="S942" s="269">
        <f>+MEX!AJ980</f>
        <v>0</v>
      </c>
      <c r="T942" s="269">
        <f>+MEX!AM980</f>
        <v>0</v>
      </c>
      <c r="U942" s="269">
        <f>+MEX!AP980</f>
        <v>0</v>
      </c>
      <c r="V942" s="269">
        <f>+MEX!AS980</f>
        <v>0</v>
      </c>
      <c r="W942" s="269"/>
      <c r="X942" s="269"/>
      <c r="Y942" s="269"/>
      <c r="Z942" s="269"/>
      <c r="AA942" s="269"/>
      <c r="AB942" s="269"/>
      <c r="AC942" s="269"/>
      <c r="AD942" s="269"/>
    </row>
    <row r="943" spans="2:30" ht="24.75" hidden="1">
      <c r="B943" s="247" t="e">
        <f>+CONCATENATE(#REF!,C943,D943,E943,F943,G943,H943,I943)</f>
        <v>#REF!</v>
      </c>
      <c r="C943" s="299">
        <v>8</v>
      </c>
      <c r="D943" s="299">
        <v>15</v>
      </c>
      <c r="E943" s="299">
        <v>5000</v>
      </c>
      <c r="F943" s="299">
        <v>5100</v>
      </c>
      <c r="G943" s="299"/>
      <c r="H943" s="299" t="s">
        <v>46</v>
      </c>
      <c r="I943" s="299"/>
      <c r="J943" s="274" t="s">
        <v>131</v>
      </c>
      <c r="K943" s="275">
        <f>+MEX!N981</f>
        <v>0</v>
      </c>
      <c r="L943" s="275">
        <f>+MEX!O981</f>
        <v>0</v>
      </c>
      <c r="M943" s="275">
        <f>+MEX!P981</f>
        <v>0</v>
      </c>
      <c r="N943" s="329"/>
      <c r="O943" s="383"/>
      <c r="P943" s="383"/>
      <c r="Q943" s="275">
        <f>+MEX!AD981</f>
        <v>0</v>
      </c>
      <c r="R943" s="275">
        <f>+MEX!AG981</f>
        <v>0</v>
      </c>
      <c r="S943" s="275">
        <f>+MEX!AJ981</f>
        <v>0</v>
      </c>
      <c r="T943" s="275">
        <f>+MEX!AM981</f>
        <v>0</v>
      </c>
      <c r="U943" s="275">
        <f>+MEX!AP981</f>
        <v>0</v>
      </c>
      <c r="V943" s="275">
        <f>+MEX!AS981</f>
        <v>0</v>
      </c>
      <c r="W943" s="275"/>
      <c r="X943" s="275"/>
      <c r="Y943" s="275"/>
      <c r="Z943" s="275"/>
      <c r="AA943" s="275"/>
      <c r="AB943" s="275"/>
      <c r="AC943" s="275"/>
      <c r="AD943" s="275"/>
    </row>
    <row r="944" spans="2:30" ht="24.75" hidden="1">
      <c r="B944" s="247" t="e">
        <f>+CONCATENATE(#REF!,C944,D944,E944,F944,G944,H944,I944)</f>
        <v>#REF!</v>
      </c>
      <c r="C944" s="302">
        <v>8</v>
      </c>
      <c r="D944" s="302">
        <v>15</v>
      </c>
      <c r="E944" s="302">
        <v>5000</v>
      </c>
      <c r="F944" s="302">
        <v>5100</v>
      </c>
      <c r="G944" s="302">
        <v>515</v>
      </c>
      <c r="H944" s="302"/>
      <c r="I944" s="302"/>
      <c r="J944" s="367" t="s">
        <v>132</v>
      </c>
      <c r="K944" s="368">
        <f>+MEX!N982</f>
        <v>0</v>
      </c>
      <c r="L944" s="368">
        <f>+MEX!O982</f>
        <v>0</v>
      </c>
      <c r="M944" s="368">
        <f>+MEX!P982</f>
        <v>0</v>
      </c>
      <c r="N944" s="331"/>
      <c r="O944" s="384"/>
      <c r="P944" s="384"/>
      <c r="Q944" s="368">
        <f>+MEX!AD982</f>
        <v>0</v>
      </c>
      <c r="R944" s="368">
        <f>+MEX!AG982</f>
        <v>0</v>
      </c>
      <c r="S944" s="368">
        <f>+MEX!AJ982</f>
        <v>0</v>
      </c>
      <c r="T944" s="368">
        <f>+MEX!AM982</f>
        <v>0</v>
      </c>
      <c r="U944" s="368">
        <f>+MEX!AP982</f>
        <v>0</v>
      </c>
      <c r="V944" s="368">
        <f>+MEX!AS982</f>
        <v>0</v>
      </c>
      <c r="W944" s="368"/>
      <c r="X944" s="368"/>
      <c r="Y944" s="368"/>
      <c r="Z944" s="368"/>
      <c r="AA944" s="368"/>
      <c r="AB944" s="368"/>
      <c r="AC944" s="368"/>
      <c r="AD944" s="368"/>
    </row>
    <row r="945" spans="2:30" ht="24.75" hidden="1">
      <c r="B945" s="247" t="e">
        <f>+CONCATENATE(#REF!,C945,D945,E945,F945,G945,H945,I945)</f>
        <v>#REF!</v>
      </c>
      <c r="C945" s="305">
        <v>8</v>
      </c>
      <c r="D945" s="305">
        <v>15</v>
      </c>
      <c r="E945" s="305">
        <v>5000</v>
      </c>
      <c r="F945" s="305">
        <v>5100</v>
      </c>
      <c r="G945" s="305">
        <v>515</v>
      </c>
      <c r="H945" s="285">
        <v>1</v>
      </c>
      <c r="I945" s="285"/>
      <c r="J945" s="286" t="s">
        <v>685</v>
      </c>
      <c r="K945" s="287">
        <f>+MEX!N983</f>
        <v>0</v>
      </c>
      <c r="L945" s="287">
        <f>+MEX!O983</f>
        <v>0</v>
      </c>
      <c r="M945" s="287">
        <f>+MEX!P983</f>
        <v>0</v>
      </c>
      <c r="N945" s="326" t="str">
        <f>+MEX!Q983</f>
        <v>Pieza</v>
      </c>
      <c r="O945" s="289">
        <f>+MEX!R983</f>
        <v>0</v>
      </c>
      <c r="P945" s="289">
        <f>+MEX!S983</f>
        <v>0</v>
      </c>
      <c r="Q945" s="287">
        <f>+MEX!AD983</f>
        <v>0</v>
      </c>
      <c r="R945" s="287">
        <f>+MEX!AG983</f>
        <v>0</v>
      </c>
      <c r="S945" s="287">
        <f>+MEX!AJ983</f>
        <v>0</v>
      </c>
      <c r="T945" s="287">
        <f>+MEX!AM983</f>
        <v>0</v>
      </c>
      <c r="U945" s="287">
        <f>+MEX!AP983</f>
        <v>0</v>
      </c>
      <c r="V945" s="287">
        <f>+MEX!AS983</f>
        <v>0</v>
      </c>
      <c r="W945" s="287">
        <f>+MEX!AT983</f>
        <v>0</v>
      </c>
      <c r="X945" s="287">
        <f>+MEX!AU983</f>
        <v>0</v>
      </c>
      <c r="Y945" s="287">
        <f>+MEX!AV983</f>
        <v>0</v>
      </c>
      <c r="Z945" s="287">
        <f>+MEX!AW983</f>
        <v>0</v>
      </c>
      <c r="AA945" s="287">
        <f>+MEX!AX983</f>
        <v>0</v>
      </c>
      <c r="AB945" s="287">
        <f>+MEX!AY983</f>
        <v>0</v>
      </c>
      <c r="AC945" s="287">
        <f>+MEX!AZ983</f>
        <v>0</v>
      </c>
      <c r="AD945" s="287">
        <f>+MEX!BA983</f>
        <v>0</v>
      </c>
    </row>
    <row r="946" spans="2:30" ht="24.75" hidden="1">
      <c r="B946" s="247" t="e">
        <f>+CONCATENATE(#REF!,C946,D946,E946,F946,G946,H946,I946)</f>
        <v>#REF!</v>
      </c>
      <c r="C946" s="305">
        <v>8</v>
      </c>
      <c r="D946" s="305">
        <v>15</v>
      </c>
      <c r="E946" s="305">
        <v>5000</v>
      </c>
      <c r="F946" s="305">
        <v>5100</v>
      </c>
      <c r="G946" s="305">
        <v>515</v>
      </c>
      <c r="H946" s="285">
        <v>2</v>
      </c>
      <c r="I946" s="285"/>
      <c r="J946" s="286" t="s">
        <v>686</v>
      </c>
      <c r="K946" s="287">
        <f>+MEX!N984</f>
        <v>0</v>
      </c>
      <c r="L946" s="287">
        <f>+MEX!O984</f>
        <v>0</v>
      </c>
      <c r="M946" s="287">
        <f>+MEX!P984</f>
        <v>0</v>
      </c>
      <c r="N946" s="326" t="str">
        <f>+MEX!Q984</f>
        <v>Pieza</v>
      </c>
      <c r="O946" s="289">
        <f>+MEX!R984</f>
        <v>0</v>
      </c>
      <c r="P946" s="289">
        <f>+MEX!S984</f>
        <v>0</v>
      </c>
      <c r="Q946" s="287">
        <f>+MEX!AD984</f>
        <v>0</v>
      </c>
      <c r="R946" s="287">
        <f>+MEX!AG984</f>
        <v>0</v>
      </c>
      <c r="S946" s="287">
        <f>+MEX!AJ984</f>
        <v>0</v>
      </c>
      <c r="T946" s="287">
        <f>+MEX!AM984</f>
        <v>0</v>
      </c>
      <c r="U946" s="287">
        <f>+MEX!AP984</f>
        <v>0</v>
      </c>
      <c r="V946" s="287">
        <f>+MEX!AS984</f>
        <v>0</v>
      </c>
      <c r="W946" s="287">
        <f>+MEX!AT984</f>
        <v>0</v>
      </c>
      <c r="X946" s="287">
        <f>+MEX!AU984</f>
        <v>0</v>
      </c>
      <c r="Y946" s="287">
        <f>+MEX!AV984</f>
        <v>0</v>
      </c>
      <c r="Z946" s="287">
        <f>+MEX!AW984</f>
        <v>0</v>
      </c>
      <c r="AA946" s="287">
        <f>+MEX!AX984</f>
        <v>0</v>
      </c>
      <c r="AB946" s="287">
        <f>+MEX!AY984</f>
        <v>0</v>
      </c>
      <c r="AC946" s="287">
        <f>+MEX!AZ984</f>
        <v>0</v>
      </c>
      <c r="AD946" s="287">
        <f>+MEX!BA984</f>
        <v>0</v>
      </c>
    </row>
    <row r="947" spans="2:30" ht="24.75" hidden="1">
      <c r="B947" s="247" t="e">
        <f>+CONCATENATE(#REF!,C947,D947,E947,F947,G947,H947,I947)</f>
        <v>#REF!</v>
      </c>
      <c r="C947" s="305">
        <v>8</v>
      </c>
      <c r="D947" s="305">
        <v>15</v>
      </c>
      <c r="E947" s="305">
        <v>5000</v>
      </c>
      <c r="F947" s="305">
        <v>5100</v>
      </c>
      <c r="G947" s="305">
        <v>515</v>
      </c>
      <c r="H947" s="285">
        <v>3</v>
      </c>
      <c r="I947" s="285"/>
      <c r="J947" s="286" t="s">
        <v>179</v>
      </c>
      <c r="K947" s="287">
        <f>+MEX!N985</f>
        <v>0</v>
      </c>
      <c r="L947" s="287">
        <f>+MEX!O985</f>
        <v>0</v>
      </c>
      <c r="M947" s="287">
        <f>+MEX!P985</f>
        <v>0</v>
      </c>
      <c r="N947" s="326" t="str">
        <f>+MEX!Q985</f>
        <v>Pieza</v>
      </c>
      <c r="O947" s="289">
        <f>+MEX!R985</f>
        <v>0</v>
      </c>
      <c r="P947" s="289">
        <f>+MEX!S985</f>
        <v>0</v>
      </c>
      <c r="Q947" s="287">
        <f>+MEX!AD985</f>
        <v>0</v>
      </c>
      <c r="R947" s="287">
        <f>+MEX!AG985</f>
        <v>0</v>
      </c>
      <c r="S947" s="287">
        <f>+MEX!AJ985</f>
        <v>0</v>
      </c>
      <c r="T947" s="287">
        <f>+MEX!AM985</f>
        <v>0</v>
      </c>
      <c r="U947" s="287">
        <f>+MEX!AP985</f>
        <v>0</v>
      </c>
      <c r="V947" s="287">
        <f>+MEX!AS985</f>
        <v>0</v>
      </c>
      <c r="W947" s="287">
        <f>+MEX!AT985</f>
        <v>0</v>
      </c>
      <c r="X947" s="287">
        <f>+MEX!AU985</f>
        <v>0</v>
      </c>
      <c r="Y947" s="287">
        <f>+MEX!AV985</f>
        <v>0</v>
      </c>
      <c r="Z947" s="287">
        <f>+MEX!AW985</f>
        <v>0</v>
      </c>
      <c r="AA947" s="287">
        <f>+MEX!AX985</f>
        <v>0</v>
      </c>
      <c r="AB947" s="287">
        <f>+MEX!AY985</f>
        <v>0</v>
      </c>
      <c r="AC947" s="287">
        <f>+MEX!AZ985</f>
        <v>0</v>
      </c>
      <c r="AD947" s="287">
        <f>+MEX!BA985</f>
        <v>0</v>
      </c>
    </row>
    <row r="948" spans="2:30" ht="24.75" hidden="1">
      <c r="B948" s="247" t="e">
        <f>+CONCATENATE(#REF!,C948,D948,E948,F948,G948,H948,I948)</f>
        <v>#REF!</v>
      </c>
      <c r="C948" s="305">
        <v>8</v>
      </c>
      <c r="D948" s="305">
        <v>15</v>
      </c>
      <c r="E948" s="305">
        <v>5000</v>
      </c>
      <c r="F948" s="305">
        <v>5100</v>
      </c>
      <c r="G948" s="305">
        <v>515</v>
      </c>
      <c r="H948" s="285">
        <v>4</v>
      </c>
      <c r="I948" s="285"/>
      <c r="J948" s="286" t="s">
        <v>289</v>
      </c>
      <c r="K948" s="287">
        <f>+MEX!N986</f>
        <v>0</v>
      </c>
      <c r="L948" s="287">
        <f>+MEX!O986</f>
        <v>0</v>
      </c>
      <c r="M948" s="287">
        <f>+MEX!P986</f>
        <v>0</v>
      </c>
      <c r="N948" s="326" t="str">
        <f>+MEX!Q986</f>
        <v>Pieza</v>
      </c>
      <c r="O948" s="289">
        <f>+MEX!R986</f>
        <v>0</v>
      </c>
      <c r="P948" s="289">
        <f>+MEX!S986</f>
        <v>0</v>
      </c>
      <c r="Q948" s="287">
        <f>+MEX!AD986</f>
        <v>0</v>
      </c>
      <c r="R948" s="287">
        <f>+MEX!AG986</f>
        <v>0</v>
      </c>
      <c r="S948" s="287">
        <f>+MEX!AJ986</f>
        <v>0</v>
      </c>
      <c r="T948" s="287">
        <f>+MEX!AM986</f>
        <v>0</v>
      </c>
      <c r="U948" s="287">
        <f>+MEX!AP986</f>
        <v>0</v>
      </c>
      <c r="V948" s="287">
        <f>+MEX!AS986</f>
        <v>0</v>
      </c>
      <c r="W948" s="287">
        <f>+MEX!AT986</f>
        <v>0</v>
      </c>
      <c r="X948" s="287">
        <f>+MEX!AU986</f>
        <v>0</v>
      </c>
      <c r="Y948" s="287">
        <f>+MEX!AV986</f>
        <v>0</v>
      </c>
      <c r="Z948" s="287">
        <f>+MEX!AW986</f>
        <v>0</v>
      </c>
      <c r="AA948" s="287">
        <f>+MEX!AX986</f>
        <v>0</v>
      </c>
      <c r="AB948" s="287">
        <f>+MEX!AY986</f>
        <v>0</v>
      </c>
      <c r="AC948" s="287">
        <f>+MEX!AZ986</f>
        <v>0</v>
      </c>
      <c r="AD948" s="287">
        <f>+MEX!BA986</f>
        <v>0</v>
      </c>
    </row>
    <row r="949" spans="2:30" ht="24.75" hidden="1">
      <c r="B949" s="247" t="e">
        <f>+CONCATENATE(#REF!,C949,D949,E949,F949,G949,H949,I949)</f>
        <v>#REF!</v>
      </c>
      <c r="C949" s="305">
        <v>8</v>
      </c>
      <c r="D949" s="305">
        <v>15</v>
      </c>
      <c r="E949" s="305">
        <v>5000</v>
      </c>
      <c r="F949" s="305">
        <v>5100</v>
      </c>
      <c r="G949" s="305">
        <v>515</v>
      </c>
      <c r="H949" s="285">
        <v>5</v>
      </c>
      <c r="I949" s="285"/>
      <c r="J949" s="286" t="s">
        <v>687</v>
      </c>
      <c r="K949" s="287">
        <f>+MEX!N987</f>
        <v>0</v>
      </c>
      <c r="L949" s="287">
        <f>+MEX!O987</f>
        <v>0</v>
      </c>
      <c r="M949" s="287">
        <f>+MEX!P987</f>
        <v>0</v>
      </c>
      <c r="N949" s="326" t="str">
        <f>+MEX!Q987</f>
        <v>Pieza</v>
      </c>
      <c r="O949" s="289">
        <f>+MEX!R987</f>
        <v>0</v>
      </c>
      <c r="P949" s="289">
        <f>+MEX!S987</f>
        <v>0</v>
      </c>
      <c r="Q949" s="287">
        <f>+MEX!AD987</f>
        <v>0</v>
      </c>
      <c r="R949" s="287">
        <f>+MEX!AG987</f>
        <v>0</v>
      </c>
      <c r="S949" s="287">
        <f>+MEX!AJ987</f>
        <v>0</v>
      </c>
      <c r="T949" s="287">
        <f>+MEX!AM987</f>
        <v>0</v>
      </c>
      <c r="U949" s="287">
        <f>+MEX!AP987</f>
        <v>0</v>
      </c>
      <c r="V949" s="287">
        <f>+MEX!AS987</f>
        <v>0</v>
      </c>
      <c r="W949" s="287">
        <f>+MEX!AT987</f>
        <v>0</v>
      </c>
      <c r="X949" s="287">
        <f>+MEX!AU987</f>
        <v>0</v>
      </c>
      <c r="Y949" s="287">
        <f>+MEX!AV987</f>
        <v>0</v>
      </c>
      <c r="Z949" s="287">
        <f>+MEX!AW987</f>
        <v>0</v>
      </c>
      <c r="AA949" s="287">
        <f>+MEX!AX987</f>
        <v>0</v>
      </c>
      <c r="AB949" s="287">
        <f>+MEX!AY987</f>
        <v>0</v>
      </c>
      <c r="AC949" s="287">
        <f>+MEX!AZ987</f>
        <v>0</v>
      </c>
      <c r="AD949" s="287">
        <f>+MEX!BA987</f>
        <v>0</v>
      </c>
    </row>
    <row r="950" spans="2:30" ht="24.75" hidden="1">
      <c r="B950" s="247" t="e">
        <f>+CONCATENATE(#REF!,C950,D950,E950,F950,G950,H950,I950)</f>
        <v>#REF!</v>
      </c>
      <c r="C950" s="305">
        <v>8</v>
      </c>
      <c r="D950" s="305">
        <v>15</v>
      </c>
      <c r="E950" s="305">
        <v>5000</v>
      </c>
      <c r="F950" s="305">
        <v>5100</v>
      </c>
      <c r="G950" s="305">
        <v>515</v>
      </c>
      <c r="H950" s="285">
        <v>6</v>
      </c>
      <c r="I950" s="285"/>
      <c r="J950" s="286" t="s">
        <v>293</v>
      </c>
      <c r="K950" s="287">
        <f>+MEX!N988</f>
        <v>0</v>
      </c>
      <c r="L950" s="287">
        <f>+MEX!O988</f>
        <v>0</v>
      </c>
      <c r="M950" s="287">
        <f>+MEX!P988</f>
        <v>0</v>
      </c>
      <c r="N950" s="326" t="str">
        <f>+MEX!Q988</f>
        <v>Pieza</v>
      </c>
      <c r="O950" s="289">
        <f>+MEX!R988</f>
        <v>0</v>
      </c>
      <c r="P950" s="289">
        <f>+MEX!S988</f>
        <v>0</v>
      </c>
      <c r="Q950" s="287">
        <f>+MEX!AD988</f>
        <v>0</v>
      </c>
      <c r="R950" s="287">
        <f>+MEX!AG988</f>
        <v>0</v>
      </c>
      <c r="S950" s="287">
        <f>+MEX!AJ988</f>
        <v>0</v>
      </c>
      <c r="T950" s="287">
        <f>+MEX!AM988</f>
        <v>0</v>
      </c>
      <c r="U950" s="287">
        <f>+MEX!AP988</f>
        <v>0</v>
      </c>
      <c r="V950" s="287">
        <f>+MEX!AS988</f>
        <v>0</v>
      </c>
      <c r="W950" s="287">
        <f>+MEX!AT988</f>
        <v>0</v>
      </c>
      <c r="X950" s="287">
        <f>+MEX!AU988</f>
        <v>0</v>
      </c>
      <c r="Y950" s="287">
        <f>+MEX!AV988</f>
        <v>0</v>
      </c>
      <c r="Z950" s="287">
        <f>+MEX!AW988</f>
        <v>0</v>
      </c>
      <c r="AA950" s="287">
        <f>+MEX!AX988</f>
        <v>0</v>
      </c>
      <c r="AB950" s="287">
        <f>+MEX!AY988</f>
        <v>0</v>
      </c>
      <c r="AC950" s="287">
        <f>+MEX!AZ988</f>
        <v>0</v>
      </c>
      <c r="AD950" s="287">
        <f>+MEX!BA988</f>
        <v>0</v>
      </c>
    </row>
    <row r="951" spans="2:30" ht="24.75" hidden="1">
      <c r="B951" s="247" t="e">
        <f>+CONCATENATE(#REF!,C951,D951,E951,F951,G951,H951,I951)</f>
        <v>#REF!</v>
      </c>
      <c r="C951" s="305">
        <v>8</v>
      </c>
      <c r="D951" s="305">
        <v>15</v>
      </c>
      <c r="E951" s="305">
        <v>5000</v>
      </c>
      <c r="F951" s="305">
        <v>5100</v>
      </c>
      <c r="G951" s="305">
        <v>515</v>
      </c>
      <c r="H951" s="285">
        <v>7</v>
      </c>
      <c r="I951" s="285"/>
      <c r="J951" s="286" t="s">
        <v>688</v>
      </c>
      <c r="K951" s="287">
        <f>+MEX!N989</f>
        <v>0</v>
      </c>
      <c r="L951" s="287">
        <f>+MEX!O989</f>
        <v>0</v>
      </c>
      <c r="M951" s="287">
        <f>+MEX!P989</f>
        <v>0</v>
      </c>
      <c r="N951" s="326" t="str">
        <f>+MEX!Q989</f>
        <v>Pieza</v>
      </c>
      <c r="O951" s="289">
        <f>+MEX!R989</f>
        <v>0</v>
      </c>
      <c r="P951" s="289">
        <f>+MEX!S989</f>
        <v>0</v>
      </c>
      <c r="Q951" s="287">
        <f>+MEX!AD989</f>
        <v>0</v>
      </c>
      <c r="R951" s="287">
        <f>+MEX!AG989</f>
        <v>0</v>
      </c>
      <c r="S951" s="287">
        <f>+MEX!AJ989</f>
        <v>0</v>
      </c>
      <c r="T951" s="287">
        <f>+MEX!AM989</f>
        <v>0</v>
      </c>
      <c r="U951" s="287">
        <f>+MEX!AP989</f>
        <v>0</v>
      </c>
      <c r="V951" s="287">
        <f>+MEX!AS989</f>
        <v>0</v>
      </c>
      <c r="W951" s="287">
        <f>+MEX!AT989</f>
        <v>0</v>
      </c>
      <c r="X951" s="287">
        <f>+MEX!AU989</f>
        <v>0</v>
      </c>
      <c r="Y951" s="287">
        <f>+MEX!AV989</f>
        <v>0</v>
      </c>
      <c r="Z951" s="287">
        <f>+MEX!AW989</f>
        <v>0</v>
      </c>
      <c r="AA951" s="287">
        <f>+MEX!AX989</f>
        <v>0</v>
      </c>
      <c r="AB951" s="287">
        <f>+MEX!AY989</f>
        <v>0</v>
      </c>
      <c r="AC951" s="287">
        <f>+MEX!AZ989</f>
        <v>0</v>
      </c>
      <c r="AD951" s="287">
        <f>+MEX!BA989</f>
        <v>0</v>
      </c>
    </row>
    <row r="952" spans="2:30" ht="24.75" hidden="1">
      <c r="B952" s="247" t="e">
        <f>+CONCATENATE(#REF!,C952,D952,E952,F952,G952,H952,I952)</f>
        <v>#REF!</v>
      </c>
      <c r="C952" s="305">
        <v>8</v>
      </c>
      <c r="D952" s="305">
        <v>15</v>
      </c>
      <c r="E952" s="305">
        <v>5000</v>
      </c>
      <c r="F952" s="305">
        <v>5100</v>
      </c>
      <c r="G952" s="305">
        <v>515</v>
      </c>
      <c r="H952" s="285">
        <v>8</v>
      </c>
      <c r="I952" s="285"/>
      <c r="J952" s="286" t="s">
        <v>598</v>
      </c>
      <c r="K952" s="287">
        <f>+MEX!N990</f>
        <v>0</v>
      </c>
      <c r="L952" s="287">
        <f>+MEX!O990</f>
        <v>0</v>
      </c>
      <c r="M952" s="287">
        <f>+MEX!P990</f>
        <v>0</v>
      </c>
      <c r="N952" s="326" t="str">
        <f>+MEX!Q990</f>
        <v>Pieza</v>
      </c>
      <c r="O952" s="289">
        <f>+MEX!R990</f>
        <v>0</v>
      </c>
      <c r="P952" s="289">
        <f>+MEX!S990</f>
        <v>0</v>
      </c>
      <c r="Q952" s="287">
        <f>+MEX!AD990</f>
        <v>0</v>
      </c>
      <c r="R952" s="287">
        <f>+MEX!AG990</f>
        <v>0</v>
      </c>
      <c r="S952" s="287">
        <f>+MEX!AJ990</f>
        <v>0</v>
      </c>
      <c r="T952" s="287">
        <f>+MEX!AM990</f>
        <v>0</v>
      </c>
      <c r="U952" s="287">
        <f>+MEX!AP990</f>
        <v>0</v>
      </c>
      <c r="V952" s="287">
        <f>+MEX!AS990</f>
        <v>0</v>
      </c>
      <c r="W952" s="287">
        <f>+MEX!AT990</f>
        <v>0</v>
      </c>
      <c r="X952" s="287">
        <f>+MEX!AU990</f>
        <v>0</v>
      </c>
      <c r="Y952" s="287">
        <f>+MEX!AV990</f>
        <v>0</v>
      </c>
      <c r="Z952" s="287">
        <f>+MEX!AW990</f>
        <v>0</v>
      </c>
      <c r="AA952" s="287">
        <f>+MEX!AX990</f>
        <v>0</v>
      </c>
      <c r="AB952" s="287">
        <f>+MEX!AY990</f>
        <v>0</v>
      </c>
      <c r="AC952" s="287">
        <f>+MEX!AZ990</f>
        <v>0</v>
      </c>
      <c r="AD952" s="287">
        <f>+MEX!BA990</f>
        <v>0</v>
      </c>
    </row>
    <row r="953" spans="2:30" ht="24.75" hidden="1">
      <c r="B953" s="247" t="e">
        <f>+CONCATENATE(#REF!,C953,D953,E953,F953,G953,H953,I953)</f>
        <v>#REF!</v>
      </c>
      <c r="C953" s="305">
        <v>8</v>
      </c>
      <c r="D953" s="305">
        <v>15</v>
      </c>
      <c r="E953" s="305">
        <v>5000</v>
      </c>
      <c r="F953" s="305">
        <v>5100</v>
      </c>
      <c r="G953" s="305">
        <v>515</v>
      </c>
      <c r="H953" s="285">
        <v>9</v>
      </c>
      <c r="I953" s="285"/>
      <c r="J953" s="286" t="s">
        <v>187</v>
      </c>
      <c r="K953" s="287">
        <f>+MEX!N991</f>
        <v>0</v>
      </c>
      <c r="L953" s="287">
        <f>+MEX!O991</f>
        <v>0</v>
      </c>
      <c r="M953" s="287">
        <f>+MEX!P991</f>
        <v>0</v>
      </c>
      <c r="N953" s="326" t="str">
        <f>+MEX!Q991</f>
        <v>Pieza</v>
      </c>
      <c r="O953" s="289">
        <f>+MEX!R991</f>
        <v>0</v>
      </c>
      <c r="P953" s="289">
        <f>+MEX!S991</f>
        <v>0</v>
      </c>
      <c r="Q953" s="287">
        <f>+MEX!AD991</f>
        <v>0</v>
      </c>
      <c r="R953" s="287">
        <f>+MEX!AG991</f>
        <v>0</v>
      </c>
      <c r="S953" s="287">
        <f>+MEX!AJ991</f>
        <v>0</v>
      </c>
      <c r="T953" s="287">
        <f>+MEX!AM991</f>
        <v>0</v>
      </c>
      <c r="U953" s="287">
        <f>+MEX!AP991</f>
        <v>0</v>
      </c>
      <c r="V953" s="287">
        <f>+MEX!AS991</f>
        <v>0</v>
      </c>
      <c r="W953" s="287">
        <f>+MEX!AT991</f>
        <v>0</v>
      </c>
      <c r="X953" s="287">
        <f>+MEX!AU991</f>
        <v>0</v>
      </c>
      <c r="Y953" s="287">
        <f>+MEX!AV991</f>
        <v>0</v>
      </c>
      <c r="Z953" s="287">
        <f>+MEX!AW991</f>
        <v>0</v>
      </c>
      <c r="AA953" s="287">
        <f>+MEX!AX991</f>
        <v>0</v>
      </c>
      <c r="AB953" s="287">
        <f>+MEX!AY991</f>
        <v>0</v>
      </c>
      <c r="AC953" s="287">
        <f>+MEX!AZ991</f>
        <v>0</v>
      </c>
      <c r="AD953" s="287">
        <f>+MEX!BA991</f>
        <v>0</v>
      </c>
    </row>
    <row r="954" spans="2:30" ht="24.75" hidden="1">
      <c r="B954" s="247" t="e">
        <f>+CONCATENATE(#REF!,C954,D954,E954,F954,G954,H954,I954)</f>
        <v>#REF!</v>
      </c>
      <c r="C954" s="305">
        <v>8</v>
      </c>
      <c r="D954" s="305">
        <v>15</v>
      </c>
      <c r="E954" s="305">
        <v>5000</v>
      </c>
      <c r="F954" s="305">
        <v>5100</v>
      </c>
      <c r="G954" s="305">
        <v>515</v>
      </c>
      <c r="H954" s="285">
        <v>10</v>
      </c>
      <c r="I954" s="285"/>
      <c r="J954" s="286" t="s">
        <v>257</v>
      </c>
      <c r="K954" s="287">
        <f>+MEX!N992</f>
        <v>0</v>
      </c>
      <c r="L954" s="287">
        <f>+MEX!O992</f>
        <v>0</v>
      </c>
      <c r="M954" s="287">
        <f>+MEX!P992</f>
        <v>0</v>
      </c>
      <c r="N954" s="326" t="str">
        <f>+MEX!Q992</f>
        <v>Pieza</v>
      </c>
      <c r="O954" s="289">
        <f>+MEX!R992</f>
        <v>0</v>
      </c>
      <c r="P954" s="289">
        <f>+MEX!S992</f>
        <v>0</v>
      </c>
      <c r="Q954" s="287">
        <f>+MEX!AD992</f>
        <v>0</v>
      </c>
      <c r="R954" s="287">
        <f>+MEX!AG992</f>
        <v>0</v>
      </c>
      <c r="S954" s="287">
        <f>+MEX!AJ992</f>
        <v>0</v>
      </c>
      <c r="T954" s="287">
        <f>+MEX!AM992</f>
        <v>0</v>
      </c>
      <c r="U954" s="287">
        <f>+MEX!AP992</f>
        <v>0</v>
      </c>
      <c r="V954" s="287">
        <f>+MEX!AS992</f>
        <v>0</v>
      </c>
      <c r="W954" s="287">
        <f>+MEX!AT992</f>
        <v>0</v>
      </c>
      <c r="X954" s="287">
        <f>+MEX!AU992</f>
        <v>0</v>
      </c>
      <c r="Y954" s="287">
        <f>+MEX!AV992</f>
        <v>0</v>
      </c>
      <c r="Z954" s="287">
        <f>+MEX!AW992</f>
        <v>0</v>
      </c>
      <c r="AA954" s="287">
        <f>+MEX!AX992</f>
        <v>0</v>
      </c>
      <c r="AB954" s="287">
        <f>+MEX!AY992</f>
        <v>0</v>
      </c>
      <c r="AC954" s="287">
        <f>+MEX!AZ992</f>
        <v>0</v>
      </c>
      <c r="AD954" s="287">
        <f>+MEX!BA992</f>
        <v>0</v>
      </c>
    </row>
    <row r="955" spans="2:30" ht="24.75" hidden="1">
      <c r="B955" s="247" t="e">
        <f>+CONCATENATE(#REF!,C955,D955,E955,F955,G955,H955,I955)</f>
        <v>#REF!</v>
      </c>
      <c r="C955" s="305">
        <v>8</v>
      </c>
      <c r="D955" s="305">
        <v>15</v>
      </c>
      <c r="E955" s="305">
        <v>5000</v>
      </c>
      <c r="F955" s="305">
        <v>5100</v>
      </c>
      <c r="G955" s="305">
        <v>515</v>
      </c>
      <c r="H955" s="285">
        <v>11</v>
      </c>
      <c r="I955" s="285"/>
      <c r="J955" s="286" t="s">
        <v>258</v>
      </c>
      <c r="K955" s="287">
        <f>+MEX!N993</f>
        <v>0</v>
      </c>
      <c r="L955" s="287">
        <f>+MEX!O993</f>
        <v>0</v>
      </c>
      <c r="M955" s="287">
        <f>+MEX!P993</f>
        <v>0</v>
      </c>
      <c r="N955" s="326" t="str">
        <f>+MEX!Q993</f>
        <v>Pieza</v>
      </c>
      <c r="O955" s="289">
        <f>+MEX!R993</f>
        <v>0</v>
      </c>
      <c r="P955" s="289">
        <f>+MEX!S993</f>
        <v>0</v>
      </c>
      <c r="Q955" s="287">
        <f>+MEX!AD993</f>
        <v>0</v>
      </c>
      <c r="R955" s="287">
        <f>+MEX!AG993</f>
        <v>0</v>
      </c>
      <c r="S955" s="287">
        <f>+MEX!AJ993</f>
        <v>0</v>
      </c>
      <c r="T955" s="287">
        <f>+MEX!AM993</f>
        <v>0</v>
      </c>
      <c r="U955" s="287">
        <f>+MEX!AP993</f>
        <v>0</v>
      </c>
      <c r="V955" s="287">
        <f>+MEX!AS993</f>
        <v>0</v>
      </c>
      <c r="W955" s="287">
        <f>+MEX!AT993</f>
        <v>0</v>
      </c>
      <c r="X955" s="287">
        <f>+MEX!AU993</f>
        <v>0</v>
      </c>
      <c r="Y955" s="287">
        <f>+MEX!AV993</f>
        <v>0</v>
      </c>
      <c r="Z955" s="287">
        <f>+MEX!AW993</f>
        <v>0</v>
      </c>
      <c r="AA955" s="287">
        <f>+MEX!AX993</f>
        <v>0</v>
      </c>
      <c r="AB955" s="287">
        <f>+MEX!AY993</f>
        <v>0</v>
      </c>
      <c r="AC955" s="287">
        <f>+MEX!AZ993</f>
        <v>0</v>
      </c>
      <c r="AD955" s="287">
        <f>+MEX!BA993</f>
        <v>0</v>
      </c>
    </row>
    <row r="956" spans="2:30" ht="24.75" hidden="1">
      <c r="B956" s="247" t="e">
        <f>+CONCATENATE(#REF!,C956,D956,E956,F956,G956,H956,I956)</f>
        <v>#REF!</v>
      </c>
      <c r="C956" s="305">
        <v>8</v>
      </c>
      <c r="D956" s="305">
        <v>15</v>
      </c>
      <c r="E956" s="305">
        <v>5000</v>
      </c>
      <c r="F956" s="305">
        <v>5100</v>
      </c>
      <c r="G956" s="305">
        <v>515</v>
      </c>
      <c r="H956" s="285">
        <v>12</v>
      </c>
      <c r="I956" s="285"/>
      <c r="J956" s="286" t="s">
        <v>689</v>
      </c>
      <c r="K956" s="287">
        <f>+MEX!N994</f>
        <v>0</v>
      </c>
      <c r="L956" s="287">
        <f>+MEX!O994</f>
        <v>0</v>
      </c>
      <c r="M956" s="287">
        <f>+MEX!P994</f>
        <v>0</v>
      </c>
      <c r="N956" s="326" t="str">
        <f>+MEX!Q994</f>
        <v>Pieza</v>
      </c>
      <c r="O956" s="289">
        <f>+MEX!R994</f>
        <v>0</v>
      </c>
      <c r="P956" s="289">
        <f>+MEX!S994</f>
        <v>0</v>
      </c>
      <c r="Q956" s="287">
        <f>+MEX!AD994</f>
        <v>0</v>
      </c>
      <c r="R956" s="287">
        <f>+MEX!AG994</f>
        <v>0</v>
      </c>
      <c r="S956" s="287">
        <f>+MEX!AJ994</f>
        <v>0</v>
      </c>
      <c r="T956" s="287">
        <f>+MEX!AM994</f>
        <v>0</v>
      </c>
      <c r="U956" s="287">
        <f>+MEX!AP994</f>
        <v>0</v>
      </c>
      <c r="V956" s="287">
        <f>+MEX!AS994</f>
        <v>0</v>
      </c>
      <c r="W956" s="287">
        <f>+MEX!AT994</f>
        <v>0</v>
      </c>
      <c r="X956" s="287">
        <f>+MEX!AU994</f>
        <v>0</v>
      </c>
      <c r="Y956" s="287">
        <f>+MEX!AV994</f>
        <v>0</v>
      </c>
      <c r="Z956" s="287">
        <f>+MEX!AW994</f>
        <v>0</v>
      </c>
      <c r="AA956" s="287">
        <f>+MEX!AX994</f>
        <v>0</v>
      </c>
      <c r="AB956" s="287">
        <f>+MEX!AY994</f>
        <v>0</v>
      </c>
      <c r="AC956" s="287">
        <f>+MEX!AZ994</f>
        <v>0</v>
      </c>
      <c r="AD956" s="287">
        <f>+MEX!BA994</f>
        <v>0</v>
      </c>
    </row>
    <row r="957" spans="2:30" ht="24.75" hidden="1">
      <c r="B957" s="247" t="e">
        <f>+CONCATENATE(#REF!,C957,D957,E957,F957,G957,H957,I957)</f>
        <v>#REF!</v>
      </c>
      <c r="C957" s="305">
        <v>8</v>
      </c>
      <c r="D957" s="305">
        <v>15</v>
      </c>
      <c r="E957" s="305">
        <v>5000</v>
      </c>
      <c r="F957" s="305">
        <v>5100</v>
      </c>
      <c r="G957" s="305">
        <v>515</v>
      </c>
      <c r="H957" s="285">
        <v>13</v>
      </c>
      <c r="I957" s="285"/>
      <c r="J957" s="286" t="s">
        <v>259</v>
      </c>
      <c r="K957" s="287">
        <f>+MEX!N995</f>
        <v>0</v>
      </c>
      <c r="L957" s="287">
        <f>+MEX!O995</f>
        <v>0</v>
      </c>
      <c r="M957" s="287">
        <f>+MEX!P995</f>
        <v>0</v>
      </c>
      <c r="N957" s="326" t="str">
        <f>+MEX!Q995</f>
        <v>Pieza</v>
      </c>
      <c r="O957" s="289">
        <f>+MEX!R995</f>
        <v>0</v>
      </c>
      <c r="P957" s="289">
        <f>+MEX!S995</f>
        <v>0</v>
      </c>
      <c r="Q957" s="287">
        <f>+MEX!AD995</f>
        <v>0</v>
      </c>
      <c r="R957" s="287">
        <f>+MEX!AG995</f>
        <v>0</v>
      </c>
      <c r="S957" s="287">
        <f>+MEX!AJ995</f>
        <v>0</v>
      </c>
      <c r="T957" s="287">
        <f>+MEX!AM995</f>
        <v>0</v>
      </c>
      <c r="U957" s="287">
        <f>+MEX!AP995</f>
        <v>0</v>
      </c>
      <c r="V957" s="287">
        <f>+MEX!AS995</f>
        <v>0</v>
      </c>
      <c r="W957" s="287">
        <f>+MEX!AT995</f>
        <v>0</v>
      </c>
      <c r="X957" s="287">
        <f>+MEX!AU995</f>
        <v>0</v>
      </c>
      <c r="Y957" s="287">
        <f>+MEX!AV995</f>
        <v>0</v>
      </c>
      <c r="Z957" s="287">
        <f>+MEX!AW995</f>
        <v>0</v>
      </c>
      <c r="AA957" s="287">
        <f>+MEX!AX995</f>
        <v>0</v>
      </c>
      <c r="AB957" s="287">
        <f>+MEX!AY995</f>
        <v>0</v>
      </c>
      <c r="AC957" s="287">
        <f>+MEX!AZ995</f>
        <v>0</v>
      </c>
      <c r="AD957" s="287">
        <f>+MEX!BA995</f>
        <v>0</v>
      </c>
    </row>
    <row r="958" spans="2:30" ht="24.75" hidden="1">
      <c r="B958" s="247" t="e">
        <f>+CONCATENATE(#REF!,C958,D958,E958,F958,G958,H958,I958)</f>
        <v>#REF!</v>
      </c>
      <c r="C958" s="305">
        <v>8</v>
      </c>
      <c r="D958" s="305">
        <v>15</v>
      </c>
      <c r="E958" s="305">
        <v>5000</v>
      </c>
      <c r="F958" s="305">
        <v>5100</v>
      </c>
      <c r="G958" s="305">
        <v>515</v>
      </c>
      <c r="H958" s="285">
        <v>14</v>
      </c>
      <c r="I958" s="285"/>
      <c r="J958" s="286" t="s">
        <v>690</v>
      </c>
      <c r="K958" s="287">
        <f>+MEX!N996</f>
        <v>0</v>
      </c>
      <c r="L958" s="287">
        <f>+MEX!O996</f>
        <v>0</v>
      </c>
      <c r="M958" s="287">
        <f>+MEX!P996</f>
        <v>0</v>
      </c>
      <c r="N958" s="326" t="str">
        <f>+MEX!Q996</f>
        <v>Pieza</v>
      </c>
      <c r="O958" s="289">
        <f>+MEX!R996</f>
        <v>0</v>
      </c>
      <c r="P958" s="289">
        <f>+MEX!S996</f>
        <v>0</v>
      </c>
      <c r="Q958" s="287">
        <f>+MEX!AD996</f>
        <v>0</v>
      </c>
      <c r="R958" s="287">
        <f>+MEX!AG996</f>
        <v>0</v>
      </c>
      <c r="S958" s="287">
        <f>+MEX!AJ996</f>
        <v>0</v>
      </c>
      <c r="T958" s="287">
        <f>+MEX!AM996</f>
        <v>0</v>
      </c>
      <c r="U958" s="287">
        <f>+MEX!AP996</f>
        <v>0</v>
      </c>
      <c r="V958" s="287">
        <f>+MEX!AS996</f>
        <v>0</v>
      </c>
      <c r="W958" s="287">
        <f>+MEX!AT996</f>
        <v>0</v>
      </c>
      <c r="X958" s="287">
        <f>+MEX!AU996</f>
        <v>0</v>
      </c>
      <c r="Y958" s="287">
        <f>+MEX!AV996</f>
        <v>0</v>
      </c>
      <c r="Z958" s="287">
        <f>+MEX!AW996</f>
        <v>0</v>
      </c>
      <c r="AA958" s="287">
        <f>+MEX!AX996</f>
        <v>0</v>
      </c>
      <c r="AB958" s="287">
        <f>+MEX!AY996</f>
        <v>0</v>
      </c>
      <c r="AC958" s="287">
        <f>+MEX!AZ996</f>
        <v>0</v>
      </c>
      <c r="AD958" s="287">
        <f>+MEX!BA996</f>
        <v>0</v>
      </c>
    </row>
    <row r="959" spans="2:30" ht="24.75" hidden="1">
      <c r="B959" s="247" t="e">
        <f>+CONCATENATE(#REF!,C959,D959,E959,F959,G959,H959,I959)</f>
        <v>#REF!</v>
      </c>
      <c r="C959" s="305">
        <v>8</v>
      </c>
      <c r="D959" s="305">
        <v>15</v>
      </c>
      <c r="E959" s="305">
        <v>5000</v>
      </c>
      <c r="F959" s="305">
        <v>5100</v>
      </c>
      <c r="G959" s="305">
        <v>515</v>
      </c>
      <c r="H959" s="285">
        <v>15</v>
      </c>
      <c r="I959" s="285"/>
      <c r="J959" s="286" t="s">
        <v>192</v>
      </c>
      <c r="K959" s="287">
        <f>+MEX!N997</f>
        <v>0</v>
      </c>
      <c r="L959" s="287">
        <f>+MEX!O997</f>
        <v>0</v>
      </c>
      <c r="M959" s="287">
        <f>+MEX!P997</f>
        <v>0</v>
      </c>
      <c r="N959" s="326" t="str">
        <f>+MEX!Q997</f>
        <v>Pieza</v>
      </c>
      <c r="O959" s="289">
        <f>+MEX!R997</f>
        <v>0</v>
      </c>
      <c r="P959" s="289">
        <f>+MEX!S997</f>
        <v>0</v>
      </c>
      <c r="Q959" s="287">
        <f>+MEX!AD997</f>
        <v>0</v>
      </c>
      <c r="R959" s="287">
        <f>+MEX!AG997</f>
        <v>0</v>
      </c>
      <c r="S959" s="287">
        <f>+MEX!AJ997</f>
        <v>0</v>
      </c>
      <c r="T959" s="287">
        <f>+MEX!AM997</f>
        <v>0</v>
      </c>
      <c r="U959" s="287">
        <f>+MEX!AP997</f>
        <v>0</v>
      </c>
      <c r="V959" s="287">
        <f>+MEX!AS997</f>
        <v>0</v>
      </c>
      <c r="W959" s="287">
        <f>+MEX!AT997</f>
        <v>0</v>
      </c>
      <c r="X959" s="287">
        <f>+MEX!AU997</f>
        <v>0</v>
      </c>
      <c r="Y959" s="287">
        <f>+MEX!AV997</f>
        <v>0</v>
      </c>
      <c r="Z959" s="287">
        <f>+MEX!AW997</f>
        <v>0</v>
      </c>
      <c r="AA959" s="287">
        <f>+MEX!AX997</f>
        <v>0</v>
      </c>
      <c r="AB959" s="287">
        <f>+MEX!AY997</f>
        <v>0</v>
      </c>
      <c r="AC959" s="287">
        <f>+MEX!AZ997</f>
        <v>0</v>
      </c>
      <c r="AD959" s="287">
        <f>+MEX!BA997</f>
        <v>0</v>
      </c>
    </row>
    <row r="960" spans="2:30" ht="24.75" hidden="1">
      <c r="B960" s="247" t="e">
        <f>+CONCATENATE(#REF!,C960,D960,E960,F960,G960,H960,I960)</f>
        <v>#REF!</v>
      </c>
      <c r="C960" s="302">
        <v>8</v>
      </c>
      <c r="D960" s="302">
        <v>15</v>
      </c>
      <c r="E960" s="302">
        <v>5000</v>
      </c>
      <c r="F960" s="302">
        <v>5100</v>
      </c>
      <c r="G960" s="302">
        <v>519</v>
      </c>
      <c r="H960" s="302"/>
      <c r="I960" s="302"/>
      <c r="J960" s="367" t="s">
        <v>193</v>
      </c>
      <c r="K960" s="368">
        <f>+MEX!N998</f>
        <v>0</v>
      </c>
      <c r="L960" s="368">
        <f>+MEX!O998</f>
        <v>0</v>
      </c>
      <c r="M960" s="368">
        <f>+MEX!P998</f>
        <v>0</v>
      </c>
      <c r="N960" s="331"/>
      <c r="O960" s="384"/>
      <c r="P960" s="384"/>
      <c r="Q960" s="368">
        <f>+MEX!AD998</f>
        <v>0</v>
      </c>
      <c r="R960" s="368">
        <f>+MEX!AG998</f>
        <v>0</v>
      </c>
      <c r="S960" s="368">
        <f>+MEX!AJ998</f>
        <v>0</v>
      </c>
      <c r="T960" s="368">
        <f>+MEX!AM998</f>
        <v>0</v>
      </c>
      <c r="U960" s="368">
        <f>+MEX!AP998</f>
        <v>0</v>
      </c>
      <c r="V960" s="368">
        <f>+MEX!AS998</f>
        <v>0</v>
      </c>
      <c r="W960" s="368"/>
      <c r="X960" s="368"/>
      <c r="Y960" s="368"/>
      <c r="Z960" s="368"/>
      <c r="AA960" s="368"/>
      <c r="AB960" s="368"/>
      <c r="AC960" s="368"/>
      <c r="AD960" s="368"/>
    </row>
    <row r="961" spans="2:30" ht="24.75" hidden="1">
      <c r="B961" s="247" t="e">
        <f>+CONCATENATE(#REF!,C961,D961,E961,F961,G961,H961,I961)</f>
        <v>#REF!</v>
      </c>
      <c r="C961" s="305">
        <v>8</v>
      </c>
      <c r="D961" s="305">
        <v>15</v>
      </c>
      <c r="E961" s="305">
        <v>5000</v>
      </c>
      <c r="F961" s="305">
        <v>5100</v>
      </c>
      <c r="G961" s="305">
        <v>519</v>
      </c>
      <c r="H961" s="285">
        <v>1</v>
      </c>
      <c r="I961" s="285"/>
      <c r="J961" s="286" t="s">
        <v>194</v>
      </c>
      <c r="K961" s="287">
        <f>+MEX!N999</f>
        <v>0</v>
      </c>
      <c r="L961" s="287">
        <f>+MEX!O999</f>
        <v>0</v>
      </c>
      <c r="M961" s="287">
        <f>+MEX!P999</f>
        <v>0</v>
      </c>
      <c r="N961" s="326" t="str">
        <f>+MEX!Q999</f>
        <v>Sistema</v>
      </c>
      <c r="O961" s="289">
        <f>+MEX!R999</f>
        <v>0</v>
      </c>
      <c r="P961" s="289">
        <f>+MEX!S999</f>
        <v>0</v>
      </c>
      <c r="Q961" s="287">
        <f>+MEX!AD999</f>
        <v>0</v>
      </c>
      <c r="R961" s="287">
        <f>+MEX!AG999</f>
        <v>0</v>
      </c>
      <c r="S961" s="287">
        <f>+MEX!AJ999</f>
        <v>0</v>
      </c>
      <c r="T961" s="287">
        <f>+MEX!AM999</f>
        <v>0</v>
      </c>
      <c r="U961" s="287">
        <f>+MEX!AP999</f>
        <v>0</v>
      </c>
      <c r="V961" s="287">
        <f>+MEX!AS999</f>
        <v>0</v>
      </c>
      <c r="W961" s="287">
        <f>+MEX!AT999</f>
        <v>0</v>
      </c>
      <c r="X961" s="287">
        <f>+MEX!AU999</f>
        <v>0</v>
      </c>
      <c r="Y961" s="287">
        <f>+MEX!AV999</f>
        <v>0</v>
      </c>
      <c r="Z961" s="287">
        <f>+MEX!AW999</f>
        <v>0</v>
      </c>
      <c r="AA961" s="287">
        <f>+MEX!AX999</f>
        <v>0</v>
      </c>
      <c r="AB961" s="287">
        <f>+MEX!AY999</f>
        <v>0</v>
      </c>
      <c r="AC961" s="287">
        <f>+MEX!AZ999</f>
        <v>0</v>
      </c>
      <c r="AD961" s="287">
        <f>+MEX!BA999</f>
        <v>0</v>
      </c>
    </row>
    <row r="962" spans="2:30" ht="24.75" hidden="1">
      <c r="B962" s="247" t="e">
        <f>+CONCATENATE(#REF!,C962,D962,E962,F962,G962,H962,I962)</f>
        <v>#REF!</v>
      </c>
      <c r="C962" s="299">
        <v>8</v>
      </c>
      <c r="D962" s="299">
        <v>15</v>
      </c>
      <c r="E962" s="299">
        <v>5000</v>
      </c>
      <c r="F962" s="299">
        <v>5200</v>
      </c>
      <c r="G962" s="299"/>
      <c r="H962" s="299"/>
      <c r="I962" s="299"/>
      <c r="J962" s="274" t="s">
        <v>134</v>
      </c>
      <c r="K962" s="275">
        <f>+MEX!N1000</f>
        <v>0</v>
      </c>
      <c r="L962" s="275">
        <f>+MEX!O1000</f>
        <v>0</v>
      </c>
      <c r="M962" s="275">
        <f>+MEX!P1000</f>
        <v>0</v>
      </c>
      <c r="N962" s="329"/>
      <c r="O962" s="383"/>
      <c r="P962" s="383"/>
      <c r="Q962" s="275">
        <f>+MEX!AD1000</f>
        <v>0</v>
      </c>
      <c r="R962" s="275">
        <f>+MEX!AG1000</f>
        <v>0</v>
      </c>
      <c r="S962" s="275">
        <f>+MEX!AJ1000</f>
        <v>0</v>
      </c>
      <c r="T962" s="275">
        <f>+MEX!AM1000</f>
        <v>0</v>
      </c>
      <c r="U962" s="275">
        <f>+MEX!AP1000</f>
        <v>0</v>
      </c>
      <c r="V962" s="275">
        <f>+MEX!AS1000</f>
        <v>0</v>
      </c>
      <c r="W962" s="275"/>
      <c r="X962" s="275"/>
      <c r="Y962" s="275"/>
      <c r="Z962" s="275"/>
      <c r="AA962" s="275"/>
      <c r="AB962" s="275"/>
      <c r="AC962" s="275"/>
      <c r="AD962" s="275"/>
    </row>
    <row r="963" spans="2:30" ht="24.75" hidden="1">
      <c r="B963" s="247" t="e">
        <f>+CONCATENATE(#REF!,C963,D963,E963,F963,G963,H963,I963)</f>
        <v>#REF!</v>
      </c>
      <c r="C963" s="302">
        <v>8</v>
      </c>
      <c r="D963" s="302">
        <v>15</v>
      </c>
      <c r="E963" s="302">
        <v>5000</v>
      </c>
      <c r="F963" s="302">
        <v>5200</v>
      </c>
      <c r="G963" s="302">
        <v>521</v>
      </c>
      <c r="H963" s="302"/>
      <c r="I963" s="302"/>
      <c r="J963" s="367" t="s">
        <v>196</v>
      </c>
      <c r="K963" s="368">
        <f>+MEX!N1001</f>
        <v>0</v>
      </c>
      <c r="L963" s="368">
        <f>+MEX!O1001</f>
        <v>0</v>
      </c>
      <c r="M963" s="368">
        <f>+MEX!P1001</f>
        <v>0</v>
      </c>
      <c r="N963" s="331"/>
      <c r="O963" s="384"/>
      <c r="P963" s="384"/>
      <c r="Q963" s="368">
        <f>+MEX!AD1001</f>
        <v>0</v>
      </c>
      <c r="R963" s="368">
        <f>+MEX!AG1001</f>
        <v>0</v>
      </c>
      <c r="S963" s="368">
        <f>+MEX!AJ1001</f>
        <v>0</v>
      </c>
      <c r="T963" s="368">
        <f>+MEX!AM1001</f>
        <v>0</v>
      </c>
      <c r="U963" s="368">
        <f>+MEX!AP1001</f>
        <v>0</v>
      </c>
      <c r="V963" s="368">
        <f>+MEX!AS1001</f>
        <v>0</v>
      </c>
      <c r="W963" s="368"/>
      <c r="X963" s="368"/>
      <c r="Y963" s="368"/>
      <c r="Z963" s="368"/>
      <c r="AA963" s="368"/>
      <c r="AB963" s="368"/>
      <c r="AC963" s="368"/>
      <c r="AD963" s="368"/>
    </row>
    <row r="964" spans="2:30" ht="24.75" hidden="1">
      <c r="B964" s="247" t="e">
        <f>+CONCATENATE(#REF!,C964,D964,E964,F964,G964,H964,I964)</f>
        <v>#REF!</v>
      </c>
      <c r="C964" s="305">
        <v>8</v>
      </c>
      <c r="D964" s="305">
        <v>15</v>
      </c>
      <c r="E964" s="305">
        <v>5000</v>
      </c>
      <c r="F964" s="305">
        <v>5200</v>
      </c>
      <c r="G964" s="305">
        <v>521</v>
      </c>
      <c r="H964" s="285">
        <v>1</v>
      </c>
      <c r="I964" s="285"/>
      <c r="J964" s="286" t="s">
        <v>202</v>
      </c>
      <c r="K964" s="287">
        <f>+MEX!N1002</f>
        <v>0</v>
      </c>
      <c r="L964" s="287">
        <f>+MEX!O1002</f>
        <v>0</v>
      </c>
      <c r="M964" s="287">
        <f>+MEX!P1002</f>
        <v>0</v>
      </c>
      <c r="N964" s="326" t="str">
        <f>+MEX!Q1002</f>
        <v>Pieza</v>
      </c>
      <c r="O964" s="289">
        <f>+MEX!R1002</f>
        <v>0</v>
      </c>
      <c r="P964" s="289">
        <f>+MEX!S1002</f>
        <v>0</v>
      </c>
      <c r="Q964" s="287">
        <f>+MEX!AD1002</f>
        <v>0</v>
      </c>
      <c r="R964" s="287">
        <f>+MEX!AG1002</f>
        <v>0</v>
      </c>
      <c r="S964" s="287">
        <f>+MEX!AJ1002</f>
        <v>0</v>
      </c>
      <c r="T964" s="287">
        <f>+MEX!AM1002</f>
        <v>0</v>
      </c>
      <c r="U964" s="287">
        <f>+MEX!AP1002</f>
        <v>0</v>
      </c>
      <c r="V964" s="287">
        <f>+MEX!AS1002</f>
        <v>0</v>
      </c>
      <c r="W964" s="287">
        <f>+MEX!AT1002</f>
        <v>0</v>
      </c>
      <c r="X964" s="287">
        <f>+MEX!AU1002</f>
        <v>0</v>
      </c>
      <c r="Y964" s="287">
        <f>+MEX!AV1002</f>
        <v>0</v>
      </c>
      <c r="Z964" s="287">
        <f>+MEX!AW1002</f>
        <v>0</v>
      </c>
      <c r="AA964" s="287">
        <f>+MEX!AX1002</f>
        <v>0</v>
      </c>
      <c r="AB964" s="287">
        <f>+MEX!AY1002</f>
        <v>0</v>
      </c>
      <c r="AC964" s="287">
        <f>+MEX!AZ1002</f>
        <v>0</v>
      </c>
      <c r="AD964" s="287">
        <f>+MEX!BA1002</f>
        <v>0</v>
      </c>
    </row>
    <row r="965" spans="2:30" ht="24.75" hidden="1">
      <c r="B965" s="247" t="e">
        <f>+CONCATENATE(#REF!,C965,D965,E965,F965,G965,H965,I965)</f>
        <v>#REF!</v>
      </c>
      <c r="C965" s="302">
        <v>8</v>
      </c>
      <c r="D965" s="302">
        <v>15</v>
      </c>
      <c r="E965" s="302">
        <v>5000</v>
      </c>
      <c r="F965" s="302">
        <v>5200</v>
      </c>
      <c r="G965" s="302">
        <v>523</v>
      </c>
      <c r="H965" s="302"/>
      <c r="I965" s="302"/>
      <c r="J965" s="367" t="s">
        <v>135</v>
      </c>
      <c r="K965" s="368">
        <f>+MEX!N1003</f>
        <v>0</v>
      </c>
      <c r="L965" s="368">
        <f>+MEX!O1003</f>
        <v>0</v>
      </c>
      <c r="M965" s="368">
        <f>+MEX!P1003</f>
        <v>0</v>
      </c>
      <c r="N965" s="331"/>
      <c r="O965" s="384"/>
      <c r="P965" s="384"/>
      <c r="Q965" s="368">
        <f>+MEX!AD1003</f>
        <v>0</v>
      </c>
      <c r="R965" s="368">
        <f>+MEX!AG1003</f>
        <v>0</v>
      </c>
      <c r="S965" s="368">
        <f>+MEX!AJ1003</f>
        <v>0</v>
      </c>
      <c r="T965" s="368">
        <f>+MEX!AM1003</f>
        <v>0</v>
      </c>
      <c r="U965" s="368">
        <f>+MEX!AP1003</f>
        <v>0</v>
      </c>
      <c r="V965" s="368">
        <f>+MEX!AS1003</f>
        <v>0</v>
      </c>
      <c r="W965" s="368"/>
      <c r="X965" s="368"/>
      <c r="Y965" s="368"/>
      <c r="Z965" s="368"/>
      <c r="AA965" s="368"/>
      <c r="AB965" s="368"/>
      <c r="AC965" s="368"/>
      <c r="AD965" s="368"/>
    </row>
    <row r="966" spans="2:30" ht="24.75" hidden="1">
      <c r="B966" s="247" t="e">
        <f>+CONCATENATE(#REF!,C966,D966,E966,F966,G966,H966,I966)</f>
        <v>#REF!</v>
      </c>
      <c r="C966" s="305">
        <v>8</v>
      </c>
      <c r="D966" s="305">
        <v>15</v>
      </c>
      <c r="E966" s="305">
        <v>5000</v>
      </c>
      <c r="F966" s="305">
        <v>5200</v>
      </c>
      <c r="G966" s="305">
        <v>523</v>
      </c>
      <c r="H966" s="285">
        <v>1</v>
      </c>
      <c r="I966" s="285"/>
      <c r="J966" s="286" t="s">
        <v>692</v>
      </c>
      <c r="K966" s="287">
        <f>+MEX!N1004</f>
        <v>0</v>
      </c>
      <c r="L966" s="287">
        <f>+MEX!O1004</f>
        <v>0</v>
      </c>
      <c r="M966" s="287">
        <f>+MEX!P1004</f>
        <v>0</v>
      </c>
      <c r="N966" s="326" t="str">
        <f>+MEX!Q1004</f>
        <v>Pieza</v>
      </c>
      <c r="O966" s="289">
        <f>+MEX!R1004</f>
        <v>0</v>
      </c>
      <c r="P966" s="289">
        <f>+MEX!S1004</f>
        <v>0</v>
      </c>
      <c r="Q966" s="287">
        <f>+MEX!AD1004</f>
        <v>0</v>
      </c>
      <c r="R966" s="287">
        <f>+MEX!AG1004</f>
        <v>0</v>
      </c>
      <c r="S966" s="287">
        <f>+MEX!AJ1004</f>
        <v>0</v>
      </c>
      <c r="T966" s="287">
        <f>+MEX!AM1004</f>
        <v>0</v>
      </c>
      <c r="U966" s="287">
        <f>+MEX!AP1004</f>
        <v>0</v>
      </c>
      <c r="V966" s="287">
        <f>+MEX!AS1004</f>
        <v>0</v>
      </c>
      <c r="W966" s="287">
        <f>+MEX!AT1004</f>
        <v>0</v>
      </c>
      <c r="X966" s="287">
        <f>+MEX!AU1004</f>
        <v>0</v>
      </c>
      <c r="Y966" s="287">
        <f>+MEX!AV1004</f>
        <v>0</v>
      </c>
      <c r="Z966" s="287">
        <f>+MEX!AW1004</f>
        <v>0</v>
      </c>
      <c r="AA966" s="287">
        <f>+MEX!AX1004</f>
        <v>0</v>
      </c>
      <c r="AB966" s="287">
        <f>+MEX!AY1004</f>
        <v>0</v>
      </c>
      <c r="AC966" s="287">
        <f>+MEX!AZ1004</f>
        <v>0</v>
      </c>
      <c r="AD966" s="287">
        <f>+MEX!BA1004</f>
        <v>0</v>
      </c>
    </row>
    <row r="967" spans="2:30" ht="24.75" hidden="1">
      <c r="B967" s="247" t="e">
        <f>+CONCATENATE(#REF!,C967,D967,E967,F967,G967,H967,I967)</f>
        <v>#REF!</v>
      </c>
      <c r="C967" s="305">
        <v>8</v>
      </c>
      <c r="D967" s="305">
        <v>15</v>
      </c>
      <c r="E967" s="305">
        <v>5000</v>
      </c>
      <c r="F967" s="305">
        <v>5200</v>
      </c>
      <c r="G967" s="305">
        <v>523</v>
      </c>
      <c r="H967" s="285">
        <v>2</v>
      </c>
      <c r="I967" s="285"/>
      <c r="J967" s="286" t="s">
        <v>693</v>
      </c>
      <c r="K967" s="287">
        <f>+MEX!N1005</f>
        <v>0</v>
      </c>
      <c r="L967" s="287">
        <f>+MEX!O1005</f>
        <v>0</v>
      </c>
      <c r="M967" s="287">
        <f>+MEX!P1005</f>
        <v>0</v>
      </c>
      <c r="N967" s="326" t="str">
        <f>+MEX!Q1005</f>
        <v>Pieza</v>
      </c>
      <c r="O967" s="289">
        <f>+MEX!R1005</f>
        <v>0</v>
      </c>
      <c r="P967" s="289">
        <f>+MEX!S1005</f>
        <v>0</v>
      </c>
      <c r="Q967" s="287">
        <f>+MEX!AD1005</f>
        <v>0</v>
      </c>
      <c r="R967" s="287">
        <f>+MEX!AG1005</f>
        <v>0</v>
      </c>
      <c r="S967" s="287">
        <f>+MEX!AJ1005</f>
        <v>0</v>
      </c>
      <c r="T967" s="287">
        <f>+MEX!AM1005</f>
        <v>0</v>
      </c>
      <c r="U967" s="287">
        <f>+MEX!AP1005</f>
        <v>0</v>
      </c>
      <c r="V967" s="287">
        <f>+MEX!AS1005</f>
        <v>0</v>
      </c>
      <c r="W967" s="287">
        <f>+MEX!AT1005</f>
        <v>0</v>
      </c>
      <c r="X967" s="287">
        <f>+MEX!AU1005</f>
        <v>0</v>
      </c>
      <c r="Y967" s="287">
        <f>+MEX!AV1005</f>
        <v>0</v>
      </c>
      <c r="Z967" s="287">
        <f>+MEX!AW1005</f>
        <v>0</v>
      </c>
      <c r="AA967" s="287">
        <f>+MEX!AX1005</f>
        <v>0</v>
      </c>
      <c r="AB967" s="287">
        <f>+MEX!AY1005</f>
        <v>0</v>
      </c>
      <c r="AC967" s="287">
        <f>+MEX!AZ1005</f>
        <v>0</v>
      </c>
      <c r="AD967" s="287">
        <f>+MEX!BA1005</f>
        <v>0</v>
      </c>
    </row>
    <row r="968" spans="2:30" ht="24.75" hidden="1">
      <c r="B968" s="247" t="e">
        <f>+CONCATENATE(#REF!,C968,D968,E968,F968,G968,H968,I968)</f>
        <v>#REF!</v>
      </c>
      <c r="C968" s="299">
        <v>8</v>
      </c>
      <c r="D968" s="299">
        <v>15</v>
      </c>
      <c r="E968" s="299">
        <v>5000</v>
      </c>
      <c r="F968" s="299">
        <v>5500</v>
      </c>
      <c r="G968" s="299"/>
      <c r="H968" s="299"/>
      <c r="I968" s="299"/>
      <c r="J968" s="274" t="s">
        <v>151</v>
      </c>
      <c r="K968" s="275">
        <f>+MEX!N1006</f>
        <v>0</v>
      </c>
      <c r="L968" s="275">
        <f>+MEX!O1006</f>
        <v>0</v>
      </c>
      <c r="M968" s="275">
        <f>+MEX!P1006</f>
        <v>0</v>
      </c>
      <c r="N968" s="329"/>
      <c r="O968" s="383"/>
      <c r="P968" s="383"/>
      <c r="Q968" s="275">
        <f>+MEX!AD1006</f>
        <v>0</v>
      </c>
      <c r="R968" s="275">
        <f>+MEX!AG1006</f>
        <v>0</v>
      </c>
      <c r="S968" s="275">
        <f>+MEX!AJ1006</f>
        <v>0</v>
      </c>
      <c r="T968" s="275">
        <f>+MEX!AM1006</f>
        <v>0</v>
      </c>
      <c r="U968" s="275">
        <f>+MEX!AP1006</f>
        <v>0</v>
      </c>
      <c r="V968" s="275">
        <f>+MEX!AS1006</f>
        <v>0</v>
      </c>
      <c r="W968" s="275"/>
      <c r="X968" s="275"/>
      <c r="Y968" s="275"/>
      <c r="Z968" s="275"/>
      <c r="AA968" s="275"/>
      <c r="AB968" s="275"/>
      <c r="AC968" s="275"/>
      <c r="AD968" s="275"/>
    </row>
    <row r="969" spans="2:30" ht="24.75" hidden="1">
      <c r="B969" s="247" t="e">
        <f>+CONCATENATE(#REF!,C969,D969,E969,F969,G969,H969,I969)</f>
        <v>#REF!</v>
      </c>
      <c r="C969" s="302">
        <v>8</v>
      </c>
      <c r="D969" s="302">
        <v>15</v>
      </c>
      <c r="E969" s="302">
        <v>5000</v>
      </c>
      <c r="F969" s="302">
        <v>5500</v>
      </c>
      <c r="G969" s="302">
        <v>551</v>
      </c>
      <c r="H969" s="302"/>
      <c r="I969" s="302"/>
      <c r="J969" s="367" t="s">
        <v>152</v>
      </c>
      <c r="K969" s="368">
        <f>+MEX!N1007</f>
        <v>0</v>
      </c>
      <c r="L969" s="368">
        <f>+MEX!O1007</f>
        <v>0</v>
      </c>
      <c r="M969" s="368">
        <f>+MEX!P1007</f>
        <v>0</v>
      </c>
      <c r="N969" s="331"/>
      <c r="O969" s="384"/>
      <c r="P969" s="384"/>
      <c r="Q969" s="368">
        <f>+MEX!AD1007</f>
        <v>0</v>
      </c>
      <c r="R969" s="368">
        <f>+MEX!AG1007</f>
        <v>0</v>
      </c>
      <c r="S969" s="368">
        <f>+MEX!AJ1007</f>
        <v>0</v>
      </c>
      <c r="T969" s="368">
        <f>+MEX!AM1007</f>
        <v>0</v>
      </c>
      <c r="U969" s="368">
        <f>+MEX!AP1007</f>
        <v>0</v>
      </c>
      <c r="V969" s="368">
        <f>+MEX!AS1007</f>
        <v>0</v>
      </c>
      <c r="W969" s="368"/>
      <c r="X969" s="368"/>
      <c r="Y969" s="368"/>
      <c r="Z969" s="368"/>
      <c r="AA969" s="368"/>
      <c r="AB969" s="368"/>
      <c r="AC969" s="368"/>
      <c r="AD969" s="368"/>
    </row>
    <row r="970" spans="2:30" ht="24.75" hidden="1">
      <c r="B970" s="247" t="e">
        <f>+CONCATENATE(#REF!,C970,D970,E970,F970,G970,H970,I970)</f>
        <v>#REF!</v>
      </c>
      <c r="C970" s="305">
        <v>8</v>
      </c>
      <c r="D970" s="305">
        <v>15</v>
      </c>
      <c r="E970" s="305">
        <v>5000</v>
      </c>
      <c r="F970" s="305">
        <v>5500</v>
      </c>
      <c r="G970" s="305">
        <v>551</v>
      </c>
      <c r="H970" s="285">
        <v>1</v>
      </c>
      <c r="I970" s="285"/>
      <c r="J970" s="286" t="s">
        <v>638</v>
      </c>
      <c r="K970" s="287">
        <f>+MEX!N1008</f>
        <v>0</v>
      </c>
      <c r="L970" s="287">
        <f>+MEX!O1008</f>
        <v>0</v>
      </c>
      <c r="M970" s="287">
        <f>+MEX!P1008</f>
        <v>0</v>
      </c>
      <c r="N970" s="326" t="str">
        <f>+MEX!Q1008</f>
        <v>Pieza</v>
      </c>
      <c r="O970" s="289">
        <f>+MEX!R1008</f>
        <v>0</v>
      </c>
      <c r="P970" s="289">
        <f>+MEX!S1008</f>
        <v>0</v>
      </c>
      <c r="Q970" s="287">
        <f>+MEX!AD1008</f>
        <v>0</v>
      </c>
      <c r="R970" s="287">
        <f>+MEX!AG1008</f>
        <v>0</v>
      </c>
      <c r="S970" s="287">
        <f>+MEX!AJ1008</f>
        <v>0</v>
      </c>
      <c r="T970" s="287">
        <f>+MEX!AM1008</f>
        <v>0</v>
      </c>
      <c r="U970" s="287">
        <f>+MEX!AP1008</f>
        <v>0</v>
      </c>
      <c r="V970" s="287">
        <f>+MEX!AS1008</f>
        <v>0</v>
      </c>
      <c r="W970" s="287">
        <f>+MEX!AT1008</f>
        <v>0</v>
      </c>
      <c r="X970" s="287">
        <f>+MEX!AU1008</f>
        <v>0</v>
      </c>
      <c r="Y970" s="287">
        <f>+MEX!AV1008</f>
        <v>0</v>
      </c>
      <c r="Z970" s="287">
        <f>+MEX!AW1008</f>
        <v>0</v>
      </c>
      <c r="AA970" s="287">
        <f>+MEX!AX1008</f>
        <v>0</v>
      </c>
      <c r="AB970" s="287">
        <f>+MEX!AY1008</f>
        <v>0</v>
      </c>
      <c r="AC970" s="287">
        <f>+MEX!AZ1008</f>
        <v>0</v>
      </c>
      <c r="AD970" s="287">
        <f>+MEX!BA1008</f>
        <v>0</v>
      </c>
    </row>
    <row r="971" spans="2:30" ht="24.75" hidden="1">
      <c r="B971" s="247" t="e">
        <f>+CONCATENATE(#REF!,C971,D971,E971,F971,G971,H971,I971)</f>
        <v>#REF!</v>
      </c>
      <c r="C971" s="299">
        <v>8</v>
      </c>
      <c r="D971" s="299">
        <v>15</v>
      </c>
      <c r="E971" s="299">
        <v>5000</v>
      </c>
      <c r="F971" s="299">
        <v>5600</v>
      </c>
      <c r="G971" s="299"/>
      <c r="H971" s="299"/>
      <c r="I971" s="299"/>
      <c r="J971" s="274" t="s">
        <v>516</v>
      </c>
      <c r="K971" s="275">
        <f>+MEX!N1009</f>
        <v>0</v>
      </c>
      <c r="L971" s="275">
        <f>+MEX!O1009</f>
        <v>0</v>
      </c>
      <c r="M971" s="275">
        <f>+MEX!P1009</f>
        <v>0</v>
      </c>
      <c r="N971" s="329"/>
      <c r="O971" s="383"/>
      <c r="P971" s="383"/>
      <c r="Q971" s="275">
        <f>+MEX!AD1009</f>
        <v>0</v>
      </c>
      <c r="R971" s="275">
        <f>+MEX!AG1009</f>
        <v>0</v>
      </c>
      <c r="S971" s="275">
        <f>+MEX!AJ1009</f>
        <v>0</v>
      </c>
      <c r="T971" s="275">
        <f>+MEX!AM1009</f>
        <v>0</v>
      </c>
      <c r="U971" s="275">
        <f>+MEX!AP1009</f>
        <v>0</v>
      </c>
      <c r="V971" s="275">
        <f>+MEX!AS1009</f>
        <v>0</v>
      </c>
      <c r="W971" s="275"/>
      <c r="X971" s="275"/>
      <c r="Y971" s="275"/>
      <c r="Z971" s="275"/>
      <c r="AA971" s="275"/>
      <c r="AB971" s="275"/>
      <c r="AC971" s="275"/>
      <c r="AD971" s="275"/>
    </row>
    <row r="972" spans="2:30" ht="24.75" hidden="1">
      <c r="B972" s="247" t="e">
        <f>+CONCATENATE(#REF!,C972,D972,E972,F972,G972,H972,I972)</f>
        <v>#REF!</v>
      </c>
      <c r="C972" s="302">
        <v>8</v>
      </c>
      <c r="D972" s="302">
        <v>15</v>
      </c>
      <c r="E972" s="302">
        <v>5000</v>
      </c>
      <c r="F972" s="302">
        <v>5600</v>
      </c>
      <c r="G972" s="302">
        <v>565</v>
      </c>
      <c r="H972" s="302"/>
      <c r="I972" s="302"/>
      <c r="J972" s="367" t="s">
        <v>216</v>
      </c>
      <c r="K972" s="368">
        <f>+MEX!N1010</f>
        <v>0</v>
      </c>
      <c r="L972" s="368">
        <f>+MEX!O1010</f>
        <v>0</v>
      </c>
      <c r="M972" s="368">
        <f>+MEX!P1010</f>
        <v>0</v>
      </c>
      <c r="N972" s="331"/>
      <c r="O972" s="384"/>
      <c r="P972" s="384"/>
      <c r="Q972" s="368">
        <f>+MEX!AD1010</f>
        <v>0</v>
      </c>
      <c r="R972" s="368">
        <f>+MEX!AG1010</f>
        <v>0</v>
      </c>
      <c r="S972" s="368">
        <f>+MEX!AJ1010</f>
        <v>0</v>
      </c>
      <c r="T972" s="368">
        <f>+MEX!AM1010</f>
        <v>0</v>
      </c>
      <c r="U972" s="368">
        <f>+MEX!AP1010</f>
        <v>0</v>
      </c>
      <c r="V972" s="368">
        <f>+MEX!AS1010</f>
        <v>0</v>
      </c>
      <c r="W972" s="368"/>
      <c r="X972" s="368"/>
      <c r="Y972" s="368"/>
      <c r="Z972" s="368"/>
      <c r="AA972" s="368"/>
      <c r="AB972" s="368"/>
      <c r="AC972" s="368"/>
      <c r="AD972" s="368"/>
    </row>
    <row r="973" spans="2:30" ht="24.75" hidden="1">
      <c r="B973" s="247" t="e">
        <f>+CONCATENATE(#REF!,C973,D973,E973,F973,G973,H973,I973)</f>
        <v>#REF!</v>
      </c>
      <c r="C973" s="305">
        <v>8</v>
      </c>
      <c r="D973" s="305">
        <v>15</v>
      </c>
      <c r="E973" s="305">
        <v>5000</v>
      </c>
      <c r="F973" s="305">
        <v>5600</v>
      </c>
      <c r="G973" s="305">
        <v>565</v>
      </c>
      <c r="H973" s="285">
        <v>1</v>
      </c>
      <c r="I973" s="285"/>
      <c r="J973" s="286" t="s">
        <v>694</v>
      </c>
      <c r="K973" s="287">
        <f>+MEX!N1011</f>
        <v>0</v>
      </c>
      <c r="L973" s="287">
        <f>+MEX!O1011</f>
        <v>0</v>
      </c>
      <c r="M973" s="287">
        <f>+MEX!P1011</f>
        <v>0</v>
      </c>
      <c r="N973" s="326" t="str">
        <f>+MEX!Q1011</f>
        <v>Pieza</v>
      </c>
      <c r="O973" s="289">
        <f>+MEX!R1011</f>
        <v>0</v>
      </c>
      <c r="P973" s="289">
        <f>+MEX!S1011</f>
        <v>0</v>
      </c>
      <c r="Q973" s="287">
        <f>+MEX!AD1011</f>
        <v>0</v>
      </c>
      <c r="R973" s="287">
        <f>+MEX!AG1011</f>
        <v>0</v>
      </c>
      <c r="S973" s="287">
        <f>+MEX!AJ1011</f>
        <v>0</v>
      </c>
      <c r="T973" s="287">
        <f>+MEX!AM1011</f>
        <v>0</v>
      </c>
      <c r="U973" s="287">
        <f>+MEX!AP1011</f>
        <v>0</v>
      </c>
      <c r="V973" s="287">
        <f>+MEX!AS1011</f>
        <v>0</v>
      </c>
      <c r="W973" s="287">
        <f>+MEX!AT1011</f>
        <v>0</v>
      </c>
      <c r="X973" s="287">
        <f>+MEX!AU1011</f>
        <v>0</v>
      </c>
      <c r="Y973" s="287">
        <f>+MEX!AV1011</f>
        <v>0</v>
      </c>
      <c r="Z973" s="287">
        <f>+MEX!AW1011</f>
        <v>0</v>
      </c>
      <c r="AA973" s="287">
        <f>+MEX!AX1011</f>
        <v>0</v>
      </c>
      <c r="AB973" s="287">
        <f>+MEX!AY1011</f>
        <v>0</v>
      </c>
      <c r="AC973" s="287">
        <f>+MEX!AZ1011</f>
        <v>0</v>
      </c>
      <c r="AD973" s="287">
        <f>+MEX!BA1011</f>
        <v>0</v>
      </c>
    </row>
    <row r="974" spans="2:30" ht="46.5" hidden="1">
      <c r="B974" s="247" t="e">
        <f>+CONCATENATE(#REF!,C974,D974,E974,F974,G974,H974,I974)</f>
        <v>#REF!</v>
      </c>
      <c r="C974" s="305">
        <v>8</v>
      </c>
      <c r="D974" s="305">
        <v>15</v>
      </c>
      <c r="E974" s="305">
        <v>5000</v>
      </c>
      <c r="F974" s="305">
        <v>5600</v>
      </c>
      <c r="G974" s="305">
        <v>565</v>
      </c>
      <c r="H974" s="285">
        <v>2</v>
      </c>
      <c r="I974" s="285"/>
      <c r="J974" s="286" t="s">
        <v>695</v>
      </c>
      <c r="K974" s="287">
        <f>+MEX!N1012</f>
        <v>0</v>
      </c>
      <c r="L974" s="287">
        <f>+MEX!O1012</f>
        <v>0</v>
      </c>
      <c r="M974" s="287">
        <f>+MEX!P1012</f>
        <v>0</v>
      </c>
      <c r="N974" s="326" t="str">
        <f>+MEX!Q1012</f>
        <v>Pieza</v>
      </c>
      <c r="O974" s="289">
        <f>+MEX!R1012</f>
        <v>0</v>
      </c>
      <c r="P974" s="289">
        <f>+MEX!S1012</f>
        <v>0</v>
      </c>
      <c r="Q974" s="287">
        <f>+MEX!AD1012</f>
        <v>0</v>
      </c>
      <c r="R974" s="287">
        <f>+MEX!AG1012</f>
        <v>0</v>
      </c>
      <c r="S974" s="287">
        <f>+MEX!AJ1012</f>
        <v>0</v>
      </c>
      <c r="T974" s="287">
        <f>+MEX!AM1012</f>
        <v>0</v>
      </c>
      <c r="U974" s="287">
        <f>+MEX!AP1012</f>
        <v>0</v>
      </c>
      <c r="V974" s="287">
        <f>+MEX!AS1012</f>
        <v>0</v>
      </c>
      <c r="W974" s="287">
        <f>+MEX!AT1012</f>
        <v>0</v>
      </c>
      <c r="X974" s="287">
        <f>+MEX!AU1012</f>
        <v>0</v>
      </c>
      <c r="Y974" s="287">
        <f>+MEX!AV1012</f>
        <v>0</v>
      </c>
      <c r="Z974" s="287">
        <f>+MEX!AW1012</f>
        <v>0</v>
      </c>
      <c r="AA974" s="287">
        <f>+MEX!AX1012</f>
        <v>0</v>
      </c>
      <c r="AB974" s="287">
        <f>+MEX!AY1012</f>
        <v>0</v>
      </c>
      <c r="AC974" s="287">
        <f>+MEX!AZ1012</f>
        <v>0</v>
      </c>
      <c r="AD974" s="287">
        <f>+MEX!BA1012</f>
        <v>0</v>
      </c>
    </row>
    <row r="975" spans="2:30" ht="24.75" hidden="1">
      <c r="B975" s="247" t="e">
        <f>+CONCATENATE(#REF!,C975,D975,E975,F975,G975,H975,I975)</f>
        <v>#REF!</v>
      </c>
      <c r="C975" s="305">
        <v>8</v>
      </c>
      <c r="D975" s="305">
        <v>15</v>
      </c>
      <c r="E975" s="305">
        <v>5000</v>
      </c>
      <c r="F975" s="305">
        <v>5600</v>
      </c>
      <c r="G975" s="305">
        <v>565</v>
      </c>
      <c r="H975" s="285">
        <v>3</v>
      </c>
      <c r="I975" s="285"/>
      <c r="J975" s="286" t="s">
        <v>696</v>
      </c>
      <c r="K975" s="287">
        <f>+MEX!N1013</f>
        <v>0</v>
      </c>
      <c r="L975" s="287">
        <f>+MEX!O1013</f>
        <v>0</v>
      </c>
      <c r="M975" s="287">
        <f>+MEX!P1013</f>
        <v>0</v>
      </c>
      <c r="N975" s="326" t="str">
        <f>+MEX!Q1013</f>
        <v>Pieza</v>
      </c>
      <c r="O975" s="289">
        <f>+MEX!R1013</f>
        <v>0</v>
      </c>
      <c r="P975" s="289">
        <f>+MEX!S1013</f>
        <v>0</v>
      </c>
      <c r="Q975" s="287">
        <f>+MEX!AD1013</f>
        <v>0</v>
      </c>
      <c r="R975" s="287">
        <f>+MEX!AG1013</f>
        <v>0</v>
      </c>
      <c r="S975" s="287">
        <f>+MEX!AJ1013</f>
        <v>0</v>
      </c>
      <c r="T975" s="287">
        <f>+MEX!AM1013</f>
        <v>0</v>
      </c>
      <c r="U975" s="287">
        <f>+MEX!AP1013</f>
        <v>0</v>
      </c>
      <c r="V975" s="287">
        <f>+MEX!AS1013</f>
        <v>0</v>
      </c>
      <c r="W975" s="287">
        <f>+MEX!AT1013</f>
        <v>0</v>
      </c>
      <c r="X975" s="287">
        <f>+MEX!AU1013</f>
        <v>0</v>
      </c>
      <c r="Y975" s="287">
        <f>+MEX!AV1013</f>
        <v>0</v>
      </c>
      <c r="Z975" s="287">
        <f>+MEX!AW1013</f>
        <v>0</v>
      </c>
      <c r="AA975" s="287">
        <f>+MEX!AX1013</f>
        <v>0</v>
      </c>
      <c r="AB975" s="287">
        <f>+MEX!AY1013</f>
        <v>0</v>
      </c>
      <c r="AC975" s="287">
        <f>+MEX!AZ1013</f>
        <v>0</v>
      </c>
      <c r="AD975" s="287">
        <f>+MEX!BA1013</f>
        <v>0</v>
      </c>
    </row>
    <row r="976" spans="2:30" ht="48" hidden="1">
      <c r="B976" s="247" t="e">
        <f>+CONCATENATE(#REF!,C976,D976,E976,F976,G976,H976,I976)</f>
        <v>#REF!</v>
      </c>
      <c r="C976" s="302">
        <v>8</v>
      </c>
      <c r="D976" s="302">
        <v>15</v>
      </c>
      <c r="E976" s="302">
        <v>5000</v>
      </c>
      <c r="F976" s="302">
        <v>5600</v>
      </c>
      <c r="G976" s="302">
        <v>566</v>
      </c>
      <c r="H976" s="302"/>
      <c r="I976" s="302"/>
      <c r="J976" s="367" t="s">
        <v>659</v>
      </c>
      <c r="K976" s="368">
        <f>+MEX!N1014</f>
        <v>0</v>
      </c>
      <c r="L976" s="368">
        <f>+MEX!O1014</f>
        <v>0</v>
      </c>
      <c r="M976" s="368">
        <f>+MEX!P1014</f>
        <v>0</v>
      </c>
      <c r="N976" s="331"/>
      <c r="O976" s="384"/>
      <c r="P976" s="384"/>
      <c r="Q976" s="368">
        <f>+MEX!AD1014</f>
        <v>0</v>
      </c>
      <c r="R976" s="368">
        <f>+MEX!AG1014</f>
        <v>0</v>
      </c>
      <c r="S976" s="368">
        <f>+MEX!AJ1014</f>
        <v>0</v>
      </c>
      <c r="T976" s="368">
        <f>+MEX!AM1014</f>
        <v>0</v>
      </c>
      <c r="U976" s="368">
        <f>+MEX!AP1014</f>
        <v>0</v>
      </c>
      <c r="V976" s="368">
        <f>+MEX!AS1014</f>
        <v>0</v>
      </c>
      <c r="W976" s="368"/>
      <c r="X976" s="368"/>
      <c r="Y976" s="368"/>
      <c r="Z976" s="368"/>
      <c r="AA976" s="368"/>
      <c r="AB976" s="368"/>
      <c r="AC976" s="368"/>
      <c r="AD976" s="368"/>
    </row>
    <row r="977" spans="2:30" ht="46.5" hidden="1">
      <c r="B977" s="247" t="e">
        <f>+CONCATENATE(#REF!,C977,D977,E977,F977,G977,H977,I977)</f>
        <v>#REF!</v>
      </c>
      <c r="C977" s="305">
        <v>8</v>
      </c>
      <c r="D977" s="305">
        <v>15</v>
      </c>
      <c r="E977" s="305">
        <v>5000</v>
      </c>
      <c r="F977" s="305">
        <v>5600</v>
      </c>
      <c r="G977" s="305">
        <v>566</v>
      </c>
      <c r="H977" s="285">
        <v>1</v>
      </c>
      <c r="I977" s="285"/>
      <c r="J977" s="286" t="s">
        <v>697</v>
      </c>
      <c r="K977" s="287">
        <f>+MEX!N1015</f>
        <v>0</v>
      </c>
      <c r="L977" s="287">
        <f>+MEX!O1015</f>
        <v>0</v>
      </c>
      <c r="M977" s="287">
        <f>+MEX!P1015</f>
        <v>0</v>
      </c>
      <c r="N977" s="326" t="str">
        <f>+MEX!Q1015</f>
        <v>Pieza</v>
      </c>
      <c r="O977" s="289">
        <f>+MEX!R1015</f>
        <v>0</v>
      </c>
      <c r="P977" s="289">
        <f>+MEX!S1015</f>
        <v>0</v>
      </c>
      <c r="Q977" s="287">
        <f>+MEX!AD1015</f>
        <v>0</v>
      </c>
      <c r="R977" s="287">
        <f>+MEX!AG1015</f>
        <v>0</v>
      </c>
      <c r="S977" s="287">
        <f>+MEX!AJ1015</f>
        <v>0</v>
      </c>
      <c r="T977" s="287">
        <f>+MEX!AM1015</f>
        <v>0</v>
      </c>
      <c r="U977" s="287">
        <f>+MEX!AP1015</f>
        <v>0</v>
      </c>
      <c r="V977" s="287">
        <f>+MEX!AS1015</f>
        <v>0</v>
      </c>
      <c r="W977" s="287">
        <f>+MEX!AT1015</f>
        <v>0</v>
      </c>
      <c r="X977" s="287">
        <f>+MEX!AU1015</f>
        <v>0</v>
      </c>
      <c r="Y977" s="287">
        <f>+MEX!AV1015</f>
        <v>0</v>
      </c>
      <c r="Z977" s="287">
        <f>+MEX!AW1015</f>
        <v>0</v>
      </c>
      <c r="AA977" s="287">
        <f>+MEX!AX1015</f>
        <v>0</v>
      </c>
      <c r="AB977" s="287">
        <f>+MEX!AY1015</f>
        <v>0</v>
      </c>
      <c r="AC977" s="287">
        <f>+MEX!AZ1015</f>
        <v>0</v>
      </c>
      <c r="AD977" s="287">
        <f>+MEX!BA1015</f>
        <v>0</v>
      </c>
    </row>
    <row r="978" spans="2:30" ht="24.75" hidden="1">
      <c r="B978" s="247" t="e">
        <f>+CONCATENATE(#REF!,C978,D978,E978,F978,G978,H978,I978)</f>
        <v>#REF!</v>
      </c>
      <c r="C978" s="305">
        <v>8</v>
      </c>
      <c r="D978" s="305">
        <v>15</v>
      </c>
      <c r="E978" s="305">
        <v>5000</v>
      </c>
      <c r="F978" s="305">
        <v>5600</v>
      </c>
      <c r="G978" s="305">
        <v>566</v>
      </c>
      <c r="H978" s="285">
        <v>2</v>
      </c>
      <c r="I978" s="285"/>
      <c r="J978" s="286" t="s">
        <v>698</v>
      </c>
      <c r="K978" s="287">
        <f>+MEX!N1016</f>
        <v>0</v>
      </c>
      <c r="L978" s="287">
        <f>+MEX!O1016</f>
        <v>0</v>
      </c>
      <c r="M978" s="287">
        <f>+MEX!P1016</f>
        <v>0</v>
      </c>
      <c r="N978" s="326" t="str">
        <f>+MEX!Q1016</f>
        <v>Pieza</v>
      </c>
      <c r="O978" s="289">
        <f>+MEX!R1016</f>
        <v>0</v>
      </c>
      <c r="P978" s="289">
        <f>+MEX!S1016</f>
        <v>0</v>
      </c>
      <c r="Q978" s="287">
        <f>+MEX!AD1016</f>
        <v>0</v>
      </c>
      <c r="R978" s="287">
        <f>+MEX!AG1016</f>
        <v>0</v>
      </c>
      <c r="S978" s="287">
        <f>+MEX!AJ1016</f>
        <v>0</v>
      </c>
      <c r="T978" s="287">
        <f>+MEX!AM1016</f>
        <v>0</v>
      </c>
      <c r="U978" s="287">
        <f>+MEX!AP1016</f>
        <v>0</v>
      </c>
      <c r="V978" s="287">
        <f>+MEX!AS1016</f>
        <v>0</v>
      </c>
      <c r="W978" s="287">
        <f>+MEX!AT1016</f>
        <v>0</v>
      </c>
      <c r="X978" s="287">
        <f>+MEX!AU1016</f>
        <v>0</v>
      </c>
      <c r="Y978" s="287">
        <f>+MEX!AV1016</f>
        <v>0</v>
      </c>
      <c r="Z978" s="287">
        <f>+MEX!AW1016</f>
        <v>0</v>
      </c>
      <c r="AA978" s="287">
        <f>+MEX!AX1016</f>
        <v>0</v>
      </c>
      <c r="AB978" s="287">
        <f>+MEX!AY1016</f>
        <v>0</v>
      </c>
      <c r="AC978" s="287">
        <f>+MEX!AZ1016</f>
        <v>0</v>
      </c>
      <c r="AD978" s="287">
        <f>+MEX!BA1016</f>
        <v>0</v>
      </c>
    </row>
    <row r="979" spans="2:30" ht="48" hidden="1">
      <c r="B979" s="247" t="e">
        <f>+CONCATENATE(#REF!,C979,D979,E979,F979,G979,H979,I979)</f>
        <v>#REF!</v>
      </c>
      <c r="C979" s="309">
        <v>8</v>
      </c>
      <c r="D979" s="309">
        <v>16</v>
      </c>
      <c r="E979" s="309"/>
      <c r="F979" s="309"/>
      <c r="G979" s="309"/>
      <c r="H979" s="309"/>
      <c r="I979" s="309"/>
      <c r="J979" s="351" t="s">
        <v>699</v>
      </c>
      <c r="K979" s="352">
        <f>+MEX!N1017</f>
        <v>0</v>
      </c>
      <c r="L979" s="352">
        <f>+MEX!O1017</f>
        <v>0</v>
      </c>
      <c r="M979" s="352">
        <f>+MEX!P1017</f>
        <v>0</v>
      </c>
      <c r="N979" s="297"/>
      <c r="O979" s="309"/>
      <c r="P979" s="309"/>
      <c r="Q979" s="352">
        <f>+MEX!AD1017</f>
        <v>0</v>
      </c>
      <c r="R979" s="352">
        <f>+MEX!AG1017</f>
        <v>0</v>
      </c>
      <c r="S979" s="352">
        <f>+MEX!AJ1017</f>
        <v>0</v>
      </c>
      <c r="T979" s="352">
        <f>+MEX!AM1017</f>
        <v>0</v>
      </c>
      <c r="U979" s="352">
        <f>+MEX!AP1017</f>
        <v>0</v>
      </c>
      <c r="V979" s="352">
        <f>+MEX!AS1017</f>
        <v>0</v>
      </c>
      <c r="W979" s="352"/>
      <c r="X979" s="352"/>
      <c r="Y979" s="352"/>
      <c r="Z979" s="352"/>
      <c r="AA979" s="352"/>
      <c r="AB979" s="352"/>
      <c r="AC979" s="352"/>
      <c r="AD979" s="352"/>
    </row>
    <row r="980" spans="2:30" ht="24.75" hidden="1">
      <c r="B980" s="247" t="e">
        <f>+CONCATENATE(#REF!,C980,D980,E980,F980,G980,H980,I980)</f>
        <v>#REF!</v>
      </c>
      <c r="C980" s="298">
        <v>8</v>
      </c>
      <c r="D980" s="298">
        <v>16</v>
      </c>
      <c r="E980" s="298">
        <v>3000</v>
      </c>
      <c r="F980" s="298"/>
      <c r="G980" s="298"/>
      <c r="H980" s="298"/>
      <c r="I980" s="298"/>
      <c r="J980" s="268" t="s">
        <v>72</v>
      </c>
      <c r="K980" s="269">
        <f>+MEX!N1018</f>
        <v>0</v>
      </c>
      <c r="L980" s="269">
        <f>+MEX!O1018</f>
        <v>0</v>
      </c>
      <c r="M980" s="269">
        <f>+MEX!P1018</f>
        <v>0</v>
      </c>
      <c r="N980" s="327"/>
      <c r="O980" s="338"/>
      <c r="P980" s="338"/>
      <c r="Q980" s="269">
        <f>+MEX!AD1018</f>
        <v>0</v>
      </c>
      <c r="R980" s="269">
        <f>+MEX!AG1018</f>
        <v>0</v>
      </c>
      <c r="S980" s="269">
        <f>+MEX!AJ1018</f>
        <v>0</v>
      </c>
      <c r="T980" s="269">
        <f>+MEX!AM1018</f>
        <v>0</v>
      </c>
      <c r="U980" s="269">
        <f>+MEX!AP1018</f>
        <v>0</v>
      </c>
      <c r="V980" s="269">
        <f>+MEX!AS1018</f>
        <v>0</v>
      </c>
      <c r="W980" s="269"/>
      <c r="X980" s="269"/>
      <c r="Y980" s="269"/>
      <c r="Z980" s="269"/>
      <c r="AA980" s="269"/>
      <c r="AB980" s="269"/>
      <c r="AC980" s="269"/>
      <c r="AD980" s="269"/>
    </row>
    <row r="981" spans="2:30" ht="24.75" hidden="1">
      <c r="B981" s="247" t="e">
        <f>+CONCATENATE(#REF!,C981,D981,E981,F981,G981,H981,I981)</f>
        <v>#REF!</v>
      </c>
      <c r="C981" s="299">
        <v>8</v>
      </c>
      <c r="D981" s="299">
        <v>16</v>
      </c>
      <c r="E981" s="299">
        <v>3000</v>
      </c>
      <c r="F981" s="299">
        <v>3100</v>
      </c>
      <c r="G981" s="299"/>
      <c r="H981" s="299" t="s">
        <v>46</v>
      </c>
      <c r="I981" s="299"/>
      <c r="J981" s="274" t="s">
        <v>167</v>
      </c>
      <c r="K981" s="275">
        <f>+MEX!N1019</f>
        <v>0</v>
      </c>
      <c r="L981" s="275">
        <f>+MEX!O1019</f>
        <v>0</v>
      </c>
      <c r="M981" s="275">
        <f>+MEX!P1019</f>
        <v>0</v>
      </c>
      <c r="N981" s="329"/>
      <c r="O981" s="383"/>
      <c r="P981" s="383"/>
      <c r="Q981" s="275">
        <f>+MEX!AD1019</f>
        <v>0</v>
      </c>
      <c r="R981" s="275">
        <f>+MEX!AG1019</f>
        <v>0</v>
      </c>
      <c r="S981" s="275">
        <f>+MEX!AJ1019</f>
        <v>0</v>
      </c>
      <c r="T981" s="275">
        <f>+MEX!AM1019</f>
        <v>0</v>
      </c>
      <c r="U981" s="275">
        <f>+MEX!AP1019</f>
        <v>0</v>
      </c>
      <c r="V981" s="275">
        <f>+MEX!AS1019</f>
        <v>0</v>
      </c>
      <c r="W981" s="275"/>
      <c r="X981" s="275"/>
      <c r="Y981" s="275"/>
      <c r="Z981" s="275"/>
      <c r="AA981" s="275"/>
      <c r="AB981" s="275"/>
      <c r="AC981" s="275"/>
      <c r="AD981" s="275"/>
    </row>
    <row r="982" spans="2:30" ht="48" hidden="1">
      <c r="B982" s="247" t="e">
        <f>+CONCATENATE(#REF!,C982,D982,E982,F982,G982,H982,I982)</f>
        <v>#REF!</v>
      </c>
      <c r="C982" s="302">
        <v>8</v>
      </c>
      <c r="D982" s="302">
        <v>16</v>
      </c>
      <c r="E982" s="302">
        <v>3000</v>
      </c>
      <c r="F982" s="302">
        <v>3100</v>
      </c>
      <c r="G982" s="302">
        <v>317</v>
      </c>
      <c r="H982" s="302"/>
      <c r="I982" s="302"/>
      <c r="J982" s="280" t="s">
        <v>333</v>
      </c>
      <c r="K982" s="281">
        <f>+MEX!N1020</f>
        <v>0</v>
      </c>
      <c r="L982" s="281">
        <f>+MEX!O1020</f>
        <v>0</v>
      </c>
      <c r="M982" s="281">
        <f>+MEX!P1020</f>
        <v>0</v>
      </c>
      <c r="N982" s="331"/>
      <c r="O982" s="384"/>
      <c r="P982" s="384"/>
      <c r="Q982" s="281">
        <f>+MEX!AD1020</f>
        <v>0</v>
      </c>
      <c r="R982" s="281">
        <f>+MEX!AG1020</f>
        <v>0</v>
      </c>
      <c r="S982" s="281">
        <f>+MEX!AJ1020</f>
        <v>0</v>
      </c>
      <c r="T982" s="281">
        <f>+MEX!AM1020</f>
        <v>0</v>
      </c>
      <c r="U982" s="281">
        <f>+MEX!AP1020</f>
        <v>0</v>
      </c>
      <c r="V982" s="281">
        <f>+MEX!AS1020</f>
        <v>0</v>
      </c>
      <c r="W982" s="281"/>
      <c r="X982" s="281"/>
      <c r="Y982" s="281"/>
      <c r="Z982" s="281"/>
      <c r="AA982" s="281"/>
      <c r="AB982" s="281"/>
      <c r="AC982" s="281"/>
      <c r="AD982" s="281"/>
    </row>
    <row r="983" spans="2:30" ht="24.75" hidden="1">
      <c r="B983" s="247" t="e">
        <f>+CONCATENATE(#REF!,C983,D983,E983,F983,G983,H983,I983)</f>
        <v>#REF!</v>
      </c>
      <c r="C983" s="305">
        <v>8</v>
      </c>
      <c r="D983" s="305">
        <v>16</v>
      </c>
      <c r="E983" s="305">
        <v>3000</v>
      </c>
      <c r="F983" s="305">
        <v>3100</v>
      </c>
      <c r="G983" s="305">
        <v>317</v>
      </c>
      <c r="H983" s="285">
        <v>1</v>
      </c>
      <c r="I983" s="285"/>
      <c r="J983" s="286" t="s">
        <v>169</v>
      </c>
      <c r="K983" s="287">
        <f>+MEX!N1021</f>
        <v>0</v>
      </c>
      <c r="L983" s="287">
        <f>+MEX!O1021</f>
        <v>0</v>
      </c>
      <c r="M983" s="287">
        <f>+MEX!P1021</f>
        <v>0</v>
      </c>
      <c r="N983" s="326" t="str">
        <f>+MEX!Q1021</f>
        <v>Servicio</v>
      </c>
      <c r="O983" s="289">
        <f>+MEX!R1021</f>
        <v>0</v>
      </c>
      <c r="P983" s="289">
        <f>+MEX!S1021</f>
        <v>0</v>
      </c>
      <c r="Q983" s="287">
        <f>+MEX!AD1021</f>
        <v>0</v>
      </c>
      <c r="R983" s="287">
        <f>+MEX!AG1021</f>
        <v>0</v>
      </c>
      <c r="S983" s="287">
        <f>+MEX!AJ1021</f>
        <v>0</v>
      </c>
      <c r="T983" s="287">
        <f>+MEX!AM1021</f>
        <v>0</v>
      </c>
      <c r="U983" s="287">
        <f>+MEX!AP1021</f>
        <v>0</v>
      </c>
      <c r="V983" s="287">
        <f>+MEX!AS1021</f>
        <v>0</v>
      </c>
      <c r="W983" s="287">
        <f>+MEX!AT1021</f>
        <v>0</v>
      </c>
      <c r="X983" s="287">
        <f>+MEX!AU1021</f>
        <v>0</v>
      </c>
      <c r="Y983" s="287">
        <f>+MEX!AV1021</f>
        <v>0</v>
      </c>
      <c r="Z983" s="287">
        <f>+MEX!AW1021</f>
        <v>0</v>
      </c>
      <c r="AA983" s="287">
        <f>+MEX!AX1021</f>
        <v>0</v>
      </c>
      <c r="AB983" s="287">
        <f>+MEX!AY1021</f>
        <v>0</v>
      </c>
      <c r="AC983" s="287">
        <f>+MEX!AZ1021</f>
        <v>0</v>
      </c>
      <c r="AD983" s="287">
        <f>+MEX!BA1021</f>
        <v>0</v>
      </c>
    </row>
    <row r="984" spans="2:30" ht="24.75" hidden="1">
      <c r="B984" s="247" t="e">
        <f>+CONCATENATE(#REF!,C984,D984,E984,F984,G984,H984,I984)</f>
        <v>#REF!</v>
      </c>
      <c r="C984" s="302">
        <v>8</v>
      </c>
      <c r="D984" s="302">
        <v>16</v>
      </c>
      <c r="E984" s="302">
        <v>3000</v>
      </c>
      <c r="F984" s="302">
        <v>3100</v>
      </c>
      <c r="G984" s="302">
        <v>319</v>
      </c>
      <c r="H984" s="302"/>
      <c r="I984" s="302"/>
      <c r="J984" s="367" t="s">
        <v>526</v>
      </c>
      <c r="K984" s="368">
        <f>+MEX!N1022</f>
        <v>0</v>
      </c>
      <c r="L984" s="368">
        <f>+MEX!O1022</f>
        <v>0</v>
      </c>
      <c r="M984" s="368">
        <f>+MEX!P1022</f>
        <v>0</v>
      </c>
      <c r="N984" s="331"/>
      <c r="O984" s="384"/>
      <c r="P984" s="384"/>
      <c r="Q984" s="368">
        <f>+MEX!AD1022</f>
        <v>0</v>
      </c>
      <c r="R984" s="368">
        <f>+MEX!AG1022</f>
        <v>0</v>
      </c>
      <c r="S984" s="368">
        <f>+MEX!AJ1022</f>
        <v>0</v>
      </c>
      <c r="T984" s="368">
        <f>+MEX!AM1022</f>
        <v>0</v>
      </c>
      <c r="U984" s="368">
        <f>+MEX!AP1022</f>
        <v>0</v>
      </c>
      <c r="V984" s="368">
        <f>+MEX!AS1022</f>
        <v>0</v>
      </c>
      <c r="W984" s="368"/>
      <c r="X984" s="368"/>
      <c r="Y984" s="368"/>
      <c r="Z984" s="368"/>
      <c r="AA984" s="368"/>
      <c r="AB984" s="368"/>
      <c r="AC984" s="368"/>
      <c r="AD984" s="368"/>
    </row>
    <row r="985" spans="2:30" ht="24.75" hidden="1">
      <c r="B985" s="247" t="e">
        <f>+CONCATENATE(#REF!,C985,D985,E985,F985,G985,H985,I985)</f>
        <v>#REF!</v>
      </c>
      <c r="C985" s="305">
        <v>8</v>
      </c>
      <c r="D985" s="305">
        <v>16</v>
      </c>
      <c r="E985" s="305">
        <v>3000</v>
      </c>
      <c r="F985" s="305">
        <v>3100</v>
      </c>
      <c r="G985" s="305">
        <v>319</v>
      </c>
      <c r="H985" s="285">
        <v>1</v>
      </c>
      <c r="I985" s="285"/>
      <c r="J985" s="286" t="s">
        <v>171</v>
      </c>
      <c r="K985" s="287">
        <f>+MEX!N1023</f>
        <v>0</v>
      </c>
      <c r="L985" s="287">
        <f>+MEX!O1023</f>
        <v>0</v>
      </c>
      <c r="M985" s="287">
        <f>+MEX!P1023</f>
        <v>0</v>
      </c>
      <c r="N985" s="326" t="str">
        <f>+MEX!Q1023</f>
        <v>Servicio</v>
      </c>
      <c r="O985" s="289">
        <f>+MEX!R1023</f>
        <v>0</v>
      </c>
      <c r="P985" s="289">
        <f>+MEX!S1023</f>
        <v>0</v>
      </c>
      <c r="Q985" s="287">
        <f>+MEX!AD1023</f>
        <v>0</v>
      </c>
      <c r="R985" s="287">
        <f>+MEX!AG1023</f>
        <v>0</v>
      </c>
      <c r="S985" s="287">
        <f>+MEX!AJ1023</f>
        <v>0</v>
      </c>
      <c r="T985" s="287">
        <f>+MEX!AM1023</f>
        <v>0</v>
      </c>
      <c r="U985" s="287">
        <f>+MEX!AP1023</f>
        <v>0</v>
      </c>
      <c r="V985" s="287">
        <f>+MEX!AS1023</f>
        <v>0</v>
      </c>
      <c r="W985" s="287">
        <f>+MEX!AT1023</f>
        <v>0</v>
      </c>
      <c r="X985" s="287">
        <f>+MEX!AU1023</f>
        <v>0</v>
      </c>
      <c r="Y985" s="287">
        <f>+MEX!AV1023</f>
        <v>0</v>
      </c>
      <c r="Z985" s="287">
        <f>+MEX!AW1023</f>
        <v>0</v>
      </c>
      <c r="AA985" s="287">
        <f>+MEX!AX1023</f>
        <v>0</v>
      </c>
      <c r="AB985" s="287">
        <f>+MEX!AY1023</f>
        <v>0</v>
      </c>
      <c r="AC985" s="287">
        <f>+MEX!AZ1023</f>
        <v>0</v>
      </c>
      <c r="AD985" s="287">
        <f>+MEX!BA1023</f>
        <v>0</v>
      </c>
    </row>
    <row r="986" spans="2:30" ht="48" hidden="1">
      <c r="B986" s="247" t="e">
        <f>+CONCATENATE(#REF!,C986,D986,E986,F986,G986,H986,I986)</f>
        <v>#REF!</v>
      </c>
      <c r="C986" s="299">
        <v>8</v>
      </c>
      <c r="D986" s="299">
        <v>16</v>
      </c>
      <c r="E986" s="299">
        <v>3000</v>
      </c>
      <c r="F986" s="299">
        <v>3300</v>
      </c>
      <c r="G986" s="299"/>
      <c r="H986" s="299"/>
      <c r="I986" s="299"/>
      <c r="J986" s="274" t="s">
        <v>73</v>
      </c>
      <c r="K986" s="275">
        <f>+MEX!N1024</f>
        <v>0</v>
      </c>
      <c r="L986" s="275">
        <f>+MEX!O1024</f>
        <v>0</v>
      </c>
      <c r="M986" s="275">
        <f>+MEX!P1024</f>
        <v>0</v>
      </c>
      <c r="N986" s="329"/>
      <c r="O986" s="383"/>
      <c r="P986" s="383"/>
      <c r="Q986" s="275">
        <f>+MEX!AD1024</f>
        <v>0</v>
      </c>
      <c r="R986" s="275">
        <f>+MEX!AG1024</f>
        <v>0</v>
      </c>
      <c r="S986" s="275">
        <f>+MEX!AJ1024</f>
        <v>0</v>
      </c>
      <c r="T986" s="275">
        <f>+MEX!AM1024</f>
        <v>0</v>
      </c>
      <c r="U986" s="275">
        <f>+MEX!AP1024</f>
        <v>0</v>
      </c>
      <c r="V986" s="275">
        <f>+MEX!AS1024</f>
        <v>0</v>
      </c>
      <c r="W986" s="275"/>
      <c r="X986" s="275"/>
      <c r="Y986" s="275"/>
      <c r="Z986" s="275"/>
      <c r="AA986" s="275"/>
      <c r="AB986" s="275"/>
      <c r="AC986" s="275"/>
      <c r="AD986" s="275"/>
    </row>
    <row r="987" spans="2:30" ht="48" hidden="1">
      <c r="B987" s="247" t="e">
        <f>+CONCATENATE(#REF!,C987,D987,E987,F987,G987,H987,I987)</f>
        <v>#REF!</v>
      </c>
      <c r="C987" s="302">
        <v>8</v>
      </c>
      <c r="D987" s="302">
        <v>16</v>
      </c>
      <c r="E987" s="302">
        <v>3000</v>
      </c>
      <c r="F987" s="302">
        <v>3300</v>
      </c>
      <c r="G987" s="302">
        <v>333</v>
      </c>
      <c r="H987" s="302"/>
      <c r="I987" s="302"/>
      <c r="J987" s="280" t="s">
        <v>175</v>
      </c>
      <c r="K987" s="281">
        <f>+MEX!N1025</f>
        <v>0</v>
      </c>
      <c r="L987" s="281">
        <f>+MEX!O1025</f>
        <v>0</v>
      </c>
      <c r="M987" s="281">
        <f>+MEX!P1025</f>
        <v>0</v>
      </c>
      <c r="N987" s="331"/>
      <c r="O987" s="384"/>
      <c r="P987" s="384"/>
      <c r="Q987" s="281">
        <f>+MEX!AD1025</f>
        <v>0</v>
      </c>
      <c r="R987" s="281">
        <f>+MEX!AG1025</f>
        <v>0</v>
      </c>
      <c r="S987" s="281">
        <f>+MEX!AJ1025</f>
        <v>0</v>
      </c>
      <c r="T987" s="281">
        <f>+MEX!AM1025</f>
        <v>0</v>
      </c>
      <c r="U987" s="281">
        <f>+MEX!AP1025</f>
        <v>0</v>
      </c>
      <c r="V987" s="281">
        <f>+MEX!AS1025</f>
        <v>0</v>
      </c>
      <c r="W987" s="281"/>
      <c r="X987" s="281"/>
      <c r="Y987" s="281"/>
      <c r="Z987" s="281"/>
      <c r="AA987" s="281"/>
      <c r="AB987" s="281"/>
      <c r="AC987" s="281"/>
      <c r="AD987" s="281"/>
    </row>
    <row r="988" spans="2:30" ht="46.5" hidden="1">
      <c r="B988" s="247" t="e">
        <f>+CONCATENATE(#REF!,C988,D988,E988,F988,G988,H988,I988)</f>
        <v>#REF!</v>
      </c>
      <c r="C988" s="305">
        <v>8</v>
      </c>
      <c r="D988" s="305">
        <v>16</v>
      </c>
      <c r="E988" s="305">
        <v>3000</v>
      </c>
      <c r="F988" s="305">
        <v>3300</v>
      </c>
      <c r="G988" s="305">
        <v>333</v>
      </c>
      <c r="H988" s="285">
        <v>1</v>
      </c>
      <c r="I988" s="285"/>
      <c r="J988" s="286" t="s">
        <v>684</v>
      </c>
      <c r="K988" s="287">
        <f>+MEX!N1026</f>
        <v>0</v>
      </c>
      <c r="L988" s="287">
        <f>+MEX!O1026</f>
        <v>0</v>
      </c>
      <c r="M988" s="287">
        <f>+MEX!P1026</f>
        <v>0</v>
      </c>
      <c r="N988" s="326" t="str">
        <f>+MEX!Q1026</f>
        <v>Servicio</v>
      </c>
      <c r="O988" s="289">
        <f>+MEX!R1026</f>
        <v>0</v>
      </c>
      <c r="P988" s="289">
        <f>+MEX!S1026</f>
        <v>0</v>
      </c>
      <c r="Q988" s="287">
        <f>+MEX!AD1026</f>
        <v>0</v>
      </c>
      <c r="R988" s="287">
        <f>+MEX!AG1026</f>
        <v>0</v>
      </c>
      <c r="S988" s="287">
        <f>+MEX!AJ1026</f>
        <v>0</v>
      </c>
      <c r="T988" s="287">
        <f>+MEX!AM1026</f>
        <v>0</v>
      </c>
      <c r="U988" s="287">
        <f>+MEX!AP1026</f>
        <v>0</v>
      </c>
      <c r="V988" s="287">
        <f>+MEX!AS1026</f>
        <v>0</v>
      </c>
      <c r="W988" s="287">
        <f>+MEX!AT1026</f>
        <v>0</v>
      </c>
      <c r="X988" s="287">
        <f>+MEX!AU1026</f>
        <v>0</v>
      </c>
      <c r="Y988" s="287">
        <f>+MEX!AV1026</f>
        <v>0</v>
      </c>
      <c r="Z988" s="287">
        <f>+MEX!AW1026</f>
        <v>0</v>
      </c>
      <c r="AA988" s="287">
        <f>+MEX!AX1026</f>
        <v>0</v>
      </c>
      <c r="AB988" s="287">
        <f>+MEX!AY1026</f>
        <v>0</v>
      </c>
      <c r="AC988" s="287">
        <f>+MEX!AZ1026</f>
        <v>0</v>
      </c>
      <c r="AD988" s="287">
        <f>+MEX!BA1026</f>
        <v>0</v>
      </c>
    </row>
    <row r="989" spans="2:30" ht="24.75" hidden="1">
      <c r="B989" s="247" t="e">
        <f>+CONCATENATE(#REF!,C989,D989,E989,F989,G989,H989,I989)</f>
        <v>#REF!</v>
      </c>
      <c r="C989" s="305">
        <v>8</v>
      </c>
      <c r="D989" s="305">
        <v>16</v>
      </c>
      <c r="E989" s="305">
        <v>3000</v>
      </c>
      <c r="F989" s="305">
        <v>3300</v>
      </c>
      <c r="G989" s="305">
        <v>333</v>
      </c>
      <c r="H989" s="285">
        <v>2</v>
      </c>
      <c r="I989" s="285"/>
      <c r="J989" s="286" t="s">
        <v>335</v>
      </c>
      <c r="K989" s="287">
        <f>+MEX!N1027</f>
        <v>0</v>
      </c>
      <c r="L989" s="287">
        <f>+MEX!O1027</f>
        <v>0</v>
      </c>
      <c r="M989" s="287">
        <f>+MEX!P1027</f>
        <v>0</v>
      </c>
      <c r="N989" s="326" t="str">
        <f>+MEX!Q1027</f>
        <v>Servicio</v>
      </c>
      <c r="O989" s="289">
        <f>+MEX!R1027</f>
        <v>0</v>
      </c>
      <c r="P989" s="289">
        <f>+MEX!S1027</f>
        <v>0</v>
      </c>
      <c r="Q989" s="287">
        <f>+MEX!AD1027</f>
        <v>0</v>
      </c>
      <c r="R989" s="287">
        <f>+MEX!AG1027</f>
        <v>0</v>
      </c>
      <c r="S989" s="287">
        <f>+MEX!AJ1027</f>
        <v>0</v>
      </c>
      <c r="T989" s="287">
        <f>+MEX!AM1027</f>
        <v>0</v>
      </c>
      <c r="U989" s="287">
        <f>+MEX!AP1027</f>
        <v>0</v>
      </c>
      <c r="V989" s="287">
        <f>+MEX!AS1027</f>
        <v>0</v>
      </c>
      <c r="W989" s="287">
        <f>+MEX!AT1027</f>
        <v>0</v>
      </c>
      <c r="X989" s="287">
        <f>+MEX!AU1027</f>
        <v>0</v>
      </c>
      <c r="Y989" s="287">
        <f>+MEX!AV1027</f>
        <v>0</v>
      </c>
      <c r="Z989" s="287">
        <f>+MEX!AW1027</f>
        <v>0</v>
      </c>
      <c r="AA989" s="287">
        <f>+MEX!AX1027</f>
        <v>0</v>
      </c>
      <c r="AB989" s="287">
        <f>+MEX!AY1027</f>
        <v>0</v>
      </c>
      <c r="AC989" s="287">
        <f>+MEX!AZ1027</f>
        <v>0</v>
      </c>
      <c r="AD989" s="287">
        <f>+MEX!BA1027</f>
        <v>0</v>
      </c>
    </row>
    <row r="990" spans="2:30" ht="24.75" hidden="1">
      <c r="B990" s="247" t="e">
        <f>+CONCATENATE(#REF!,C990,D990,E990,F990,G990,H990,I990)</f>
        <v>#REF!</v>
      </c>
      <c r="C990" s="299">
        <v>8</v>
      </c>
      <c r="D990" s="299">
        <v>16</v>
      </c>
      <c r="E990" s="299">
        <v>3000</v>
      </c>
      <c r="F990" s="299">
        <v>3600</v>
      </c>
      <c r="G990" s="299"/>
      <c r="H990" s="299"/>
      <c r="I990" s="299"/>
      <c r="J990" s="274" t="s">
        <v>285</v>
      </c>
      <c r="K990" s="275">
        <f>+MEX!N1028</f>
        <v>0</v>
      </c>
      <c r="L990" s="275">
        <f>+MEX!O1028</f>
        <v>0</v>
      </c>
      <c r="M990" s="275">
        <f>+MEX!P1028</f>
        <v>0</v>
      </c>
      <c r="N990" s="329"/>
      <c r="O990" s="383"/>
      <c r="P990" s="383"/>
      <c r="Q990" s="275">
        <f>+MEX!AD1028</f>
        <v>0</v>
      </c>
      <c r="R990" s="275">
        <f>+MEX!AG1028</f>
        <v>0</v>
      </c>
      <c r="S990" s="275">
        <f>+MEX!AJ1028</f>
        <v>0</v>
      </c>
      <c r="T990" s="275">
        <f>+MEX!AM1028</f>
        <v>0</v>
      </c>
      <c r="U990" s="275">
        <f>+MEX!AP1028</f>
        <v>0</v>
      </c>
      <c r="V990" s="275">
        <f>+MEX!AS1028</f>
        <v>0</v>
      </c>
      <c r="W990" s="275"/>
      <c r="X990" s="275"/>
      <c r="Y990" s="275"/>
      <c r="Z990" s="275"/>
      <c r="AA990" s="275"/>
      <c r="AB990" s="275"/>
      <c r="AC990" s="275"/>
      <c r="AD990" s="275"/>
    </row>
    <row r="991" spans="2:30" ht="48" hidden="1">
      <c r="B991" s="247" t="e">
        <f>+CONCATENATE(#REF!,C991,D991,E991,F991,G991,H991,I991)</f>
        <v>#REF!</v>
      </c>
      <c r="C991" s="302">
        <v>8</v>
      </c>
      <c r="D991" s="302">
        <v>16</v>
      </c>
      <c r="E991" s="302">
        <v>3000</v>
      </c>
      <c r="F991" s="302">
        <v>3600</v>
      </c>
      <c r="G991" s="302">
        <v>361</v>
      </c>
      <c r="H991" s="302"/>
      <c r="I991" s="302"/>
      <c r="J991" s="280" t="s">
        <v>286</v>
      </c>
      <c r="K991" s="281">
        <f>+MEX!N1029</f>
        <v>0</v>
      </c>
      <c r="L991" s="281">
        <f>+MEX!O1029</f>
        <v>0</v>
      </c>
      <c r="M991" s="281">
        <f>+MEX!P1029</f>
        <v>0</v>
      </c>
      <c r="N991" s="331"/>
      <c r="O991" s="384"/>
      <c r="P991" s="384"/>
      <c r="Q991" s="281">
        <f>+MEX!AD1029</f>
        <v>0</v>
      </c>
      <c r="R991" s="281">
        <f>+MEX!AG1029</f>
        <v>0</v>
      </c>
      <c r="S991" s="281">
        <f>+MEX!AJ1029</f>
        <v>0</v>
      </c>
      <c r="T991" s="281">
        <f>+MEX!AM1029</f>
        <v>0</v>
      </c>
      <c r="U991" s="281">
        <f>+MEX!AP1029</f>
        <v>0</v>
      </c>
      <c r="V991" s="281">
        <f>+MEX!AS1029</f>
        <v>0</v>
      </c>
      <c r="W991" s="281"/>
      <c r="X991" s="281"/>
      <c r="Y991" s="281"/>
      <c r="Z991" s="281"/>
      <c r="AA991" s="281"/>
      <c r="AB991" s="281"/>
      <c r="AC991" s="281"/>
      <c r="AD991" s="281"/>
    </row>
    <row r="992" spans="2:30" ht="46.5" hidden="1">
      <c r="B992" s="247" t="e">
        <f>+CONCATENATE(#REF!,C992,D992,E992,F992,G992,H992,I992)</f>
        <v>#REF!</v>
      </c>
      <c r="C992" s="305">
        <v>8</v>
      </c>
      <c r="D992" s="305">
        <v>16</v>
      </c>
      <c r="E992" s="305">
        <v>3000</v>
      </c>
      <c r="F992" s="305">
        <v>3600</v>
      </c>
      <c r="G992" s="305">
        <v>361</v>
      </c>
      <c r="H992" s="285">
        <v>1</v>
      </c>
      <c r="I992" s="285"/>
      <c r="J992" s="286" t="s">
        <v>287</v>
      </c>
      <c r="K992" s="287">
        <f>+MEX!N1030</f>
        <v>0</v>
      </c>
      <c r="L992" s="287">
        <f>+MEX!O1030</f>
        <v>0</v>
      </c>
      <c r="M992" s="287">
        <f>+MEX!P1030</f>
        <v>0</v>
      </c>
      <c r="N992" s="326" t="str">
        <f>+MEX!Q1030</f>
        <v>Servicio</v>
      </c>
      <c r="O992" s="289">
        <f>+MEX!R1030</f>
        <v>0</v>
      </c>
      <c r="P992" s="289">
        <f>+MEX!S1030</f>
        <v>0</v>
      </c>
      <c r="Q992" s="287">
        <f>+MEX!AD1030</f>
        <v>0</v>
      </c>
      <c r="R992" s="287">
        <f>+MEX!AG1030</f>
        <v>0</v>
      </c>
      <c r="S992" s="287">
        <f>+MEX!AJ1030</f>
        <v>0</v>
      </c>
      <c r="T992" s="287">
        <f>+MEX!AM1030</f>
        <v>0</v>
      </c>
      <c r="U992" s="287">
        <f>+MEX!AP1030</f>
        <v>0</v>
      </c>
      <c r="V992" s="287">
        <f>+MEX!AS1030</f>
        <v>0</v>
      </c>
      <c r="W992" s="287">
        <f>+MEX!AT1030</f>
        <v>0</v>
      </c>
      <c r="X992" s="287">
        <f>+MEX!AU1030</f>
        <v>0</v>
      </c>
      <c r="Y992" s="287">
        <f>+MEX!AV1030</f>
        <v>0</v>
      </c>
      <c r="Z992" s="287">
        <f>+MEX!AW1030</f>
        <v>0</v>
      </c>
      <c r="AA992" s="287">
        <f>+MEX!AX1030</f>
        <v>0</v>
      </c>
      <c r="AB992" s="287">
        <f>+MEX!AY1030</f>
        <v>0</v>
      </c>
      <c r="AC992" s="287">
        <f>+MEX!AZ1030</f>
        <v>0</v>
      </c>
      <c r="AD992" s="287">
        <f>+MEX!BA1030</f>
        <v>0</v>
      </c>
    </row>
    <row r="993" spans="2:30" ht="24.75" hidden="1">
      <c r="B993" s="247" t="e">
        <f>+CONCATENATE(#REF!,C993,D993,E993,F993,G993,H993,I993)</f>
        <v>#REF!</v>
      </c>
      <c r="C993" s="298">
        <v>8</v>
      </c>
      <c r="D993" s="298">
        <v>16</v>
      </c>
      <c r="E993" s="298">
        <v>5000</v>
      </c>
      <c r="F993" s="298"/>
      <c r="G993" s="298"/>
      <c r="H993" s="298"/>
      <c r="I993" s="298"/>
      <c r="J993" s="268" t="s">
        <v>130</v>
      </c>
      <c r="K993" s="269">
        <f>+MEX!N1031</f>
        <v>0</v>
      </c>
      <c r="L993" s="269">
        <f>+MEX!O1031</f>
        <v>0</v>
      </c>
      <c r="M993" s="269">
        <f>+MEX!P1031</f>
        <v>0</v>
      </c>
      <c r="N993" s="327"/>
      <c r="O993" s="338"/>
      <c r="P993" s="338"/>
      <c r="Q993" s="269">
        <f>+MEX!AD1031</f>
        <v>0</v>
      </c>
      <c r="R993" s="269">
        <f>+MEX!AG1031</f>
        <v>0</v>
      </c>
      <c r="S993" s="269">
        <f>+MEX!AJ1031</f>
        <v>0</v>
      </c>
      <c r="T993" s="269">
        <f>+MEX!AM1031</f>
        <v>0</v>
      </c>
      <c r="U993" s="269">
        <f>+MEX!AP1031</f>
        <v>0</v>
      </c>
      <c r="V993" s="269">
        <f>+MEX!AS1031</f>
        <v>0</v>
      </c>
      <c r="W993" s="269"/>
      <c r="X993" s="269"/>
      <c r="Y993" s="269"/>
      <c r="Z993" s="269"/>
      <c r="AA993" s="269"/>
      <c r="AB993" s="269"/>
      <c r="AC993" s="269"/>
      <c r="AD993" s="269"/>
    </row>
    <row r="994" spans="2:30" ht="24.75" hidden="1">
      <c r="B994" s="247" t="e">
        <f>+CONCATENATE(#REF!,C994,D994,E994,F994,G994,H994,I994)</f>
        <v>#REF!</v>
      </c>
      <c r="C994" s="299">
        <v>8</v>
      </c>
      <c r="D994" s="299">
        <v>16</v>
      </c>
      <c r="E994" s="299">
        <v>5000</v>
      </c>
      <c r="F994" s="299">
        <v>5100</v>
      </c>
      <c r="G994" s="299"/>
      <c r="H994" s="299"/>
      <c r="I994" s="299"/>
      <c r="J994" s="274" t="s">
        <v>131</v>
      </c>
      <c r="K994" s="275">
        <f>+MEX!N1032</f>
        <v>0</v>
      </c>
      <c r="L994" s="275">
        <f>+MEX!O1032</f>
        <v>0</v>
      </c>
      <c r="M994" s="275">
        <f>+MEX!P1032</f>
        <v>0</v>
      </c>
      <c r="N994" s="329"/>
      <c r="O994" s="383"/>
      <c r="P994" s="383"/>
      <c r="Q994" s="275">
        <f>+MEX!AD1032</f>
        <v>0</v>
      </c>
      <c r="R994" s="275">
        <f>+MEX!AG1032</f>
        <v>0</v>
      </c>
      <c r="S994" s="275">
        <f>+MEX!AJ1032</f>
        <v>0</v>
      </c>
      <c r="T994" s="275">
        <f>+MEX!AM1032</f>
        <v>0</v>
      </c>
      <c r="U994" s="275">
        <f>+MEX!AP1032</f>
        <v>0</v>
      </c>
      <c r="V994" s="275">
        <f>+MEX!AS1032</f>
        <v>0</v>
      </c>
      <c r="W994" s="275"/>
      <c r="X994" s="275"/>
      <c r="Y994" s="275"/>
      <c r="Z994" s="275"/>
      <c r="AA994" s="275"/>
      <c r="AB994" s="275"/>
      <c r="AC994" s="275"/>
      <c r="AD994" s="275"/>
    </row>
    <row r="995" spans="2:30" ht="24.75" hidden="1">
      <c r="B995" s="247" t="e">
        <f>+CONCATENATE(#REF!,C995,D995,E995,F995,G995,H995,I995)</f>
        <v>#REF!</v>
      </c>
      <c r="C995" s="302">
        <v>8</v>
      </c>
      <c r="D995" s="302">
        <v>16</v>
      </c>
      <c r="E995" s="302">
        <v>5000</v>
      </c>
      <c r="F995" s="302">
        <v>5100</v>
      </c>
      <c r="G995" s="302">
        <v>515</v>
      </c>
      <c r="H995" s="302"/>
      <c r="I995" s="302"/>
      <c r="J995" s="280" t="s">
        <v>132</v>
      </c>
      <c r="K995" s="281">
        <f>+MEX!N1033</f>
        <v>0</v>
      </c>
      <c r="L995" s="281">
        <f>+MEX!O1033</f>
        <v>0</v>
      </c>
      <c r="M995" s="281">
        <f>+MEX!P1033</f>
        <v>0</v>
      </c>
      <c r="N995" s="331"/>
      <c r="O995" s="384"/>
      <c r="P995" s="384"/>
      <c r="Q995" s="281">
        <f>+MEX!AD1033</f>
        <v>0</v>
      </c>
      <c r="R995" s="281">
        <f>+MEX!AG1033</f>
        <v>0</v>
      </c>
      <c r="S995" s="281">
        <f>+MEX!AJ1033</f>
        <v>0</v>
      </c>
      <c r="T995" s="281">
        <f>+MEX!AM1033</f>
        <v>0</v>
      </c>
      <c r="U995" s="281">
        <f>+MEX!AP1033</f>
        <v>0</v>
      </c>
      <c r="V995" s="281">
        <f>+MEX!AS1033</f>
        <v>0</v>
      </c>
      <c r="W995" s="281"/>
      <c r="X995" s="281"/>
      <c r="Y995" s="281"/>
      <c r="Z995" s="281"/>
      <c r="AA995" s="281"/>
      <c r="AB995" s="281"/>
      <c r="AC995" s="281"/>
      <c r="AD995" s="281"/>
    </row>
    <row r="996" spans="2:30" ht="24.75" hidden="1">
      <c r="B996" s="247" t="e">
        <f>+CONCATENATE(#REF!,C996,D996,E996,F996,G996,H996,I996)</f>
        <v>#REF!</v>
      </c>
      <c r="C996" s="305">
        <v>8</v>
      </c>
      <c r="D996" s="305">
        <v>16</v>
      </c>
      <c r="E996" s="305">
        <v>5000</v>
      </c>
      <c r="F996" s="305">
        <v>5100</v>
      </c>
      <c r="G996" s="305">
        <v>515</v>
      </c>
      <c r="H996" s="285">
        <v>1</v>
      </c>
      <c r="I996" s="285"/>
      <c r="J996" s="286" t="s">
        <v>685</v>
      </c>
      <c r="K996" s="287">
        <f>+MEX!N1034</f>
        <v>0</v>
      </c>
      <c r="L996" s="287">
        <f>+MEX!O1034</f>
        <v>0</v>
      </c>
      <c r="M996" s="287">
        <f>+MEX!P1034</f>
        <v>0</v>
      </c>
      <c r="N996" s="326" t="str">
        <f>+MEX!Q1034</f>
        <v>Pieza</v>
      </c>
      <c r="O996" s="289">
        <f>+MEX!R1034</f>
        <v>0</v>
      </c>
      <c r="P996" s="289">
        <f>+MEX!S1034</f>
        <v>0</v>
      </c>
      <c r="Q996" s="287">
        <f>+MEX!AD1034</f>
        <v>0</v>
      </c>
      <c r="R996" s="287">
        <f>+MEX!AG1034</f>
        <v>0</v>
      </c>
      <c r="S996" s="287">
        <f>+MEX!AJ1034</f>
        <v>0</v>
      </c>
      <c r="T996" s="287">
        <f>+MEX!AM1034</f>
        <v>0</v>
      </c>
      <c r="U996" s="287">
        <f>+MEX!AP1034</f>
        <v>0</v>
      </c>
      <c r="V996" s="287">
        <f>+MEX!AS1034</f>
        <v>0</v>
      </c>
      <c r="W996" s="287">
        <f>+MEX!AT1034</f>
        <v>0</v>
      </c>
      <c r="X996" s="287">
        <f>+MEX!AU1034</f>
        <v>0</v>
      </c>
      <c r="Y996" s="287">
        <f>+MEX!AV1034</f>
        <v>0</v>
      </c>
      <c r="Z996" s="287">
        <f>+MEX!AW1034</f>
        <v>0</v>
      </c>
      <c r="AA996" s="287">
        <f>+MEX!AX1034</f>
        <v>0</v>
      </c>
      <c r="AB996" s="287">
        <f>+MEX!AY1034</f>
        <v>0</v>
      </c>
      <c r="AC996" s="287">
        <f>+MEX!AZ1034</f>
        <v>0</v>
      </c>
      <c r="AD996" s="287">
        <f>+MEX!BA1034</f>
        <v>0</v>
      </c>
    </row>
    <row r="997" spans="2:30" ht="24.75" hidden="1">
      <c r="B997" s="247" t="e">
        <f>+CONCATENATE(#REF!,C997,D997,E997,F997,G997,H997,I997)</f>
        <v>#REF!</v>
      </c>
      <c r="C997" s="305">
        <v>8</v>
      </c>
      <c r="D997" s="305">
        <v>16</v>
      </c>
      <c r="E997" s="305">
        <v>5000</v>
      </c>
      <c r="F997" s="305">
        <v>5100</v>
      </c>
      <c r="G997" s="305">
        <v>515</v>
      </c>
      <c r="H997" s="285">
        <v>2</v>
      </c>
      <c r="I997" s="285"/>
      <c r="J997" s="286" t="s">
        <v>179</v>
      </c>
      <c r="K997" s="287">
        <f>+MEX!N1035</f>
        <v>0</v>
      </c>
      <c r="L997" s="287">
        <f>+MEX!O1035</f>
        <v>0</v>
      </c>
      <c r="M997" s="287">
        <f>+MEX!P1035</f>
        <v>0</v>
      </c>
      <c r="N997" s="326" t="str">
        <f>+MEX!Q1035</f>
        <v>Pieza</v>
      </c>
      <c r="O997" s="289">
        <f>+MEX!R1035</f>
        <v>0</v>
      </c>
      <c r="P997" s="289">
        <f>+MEX!S1035</f>
        <v>0</v>
      </c>
      <c r="Q997" s="287">
        <f>+MEX!AD1035</f>
        <v>0</v>
      </c>
      <c r="R997" s="287">
        <f>+MEX!AG1035</f>
        <v>0</v>
      </c>
      <c r="S997" s="287">
        <f>+MEX!AJ1035</f>
        <v>0</v>
      </c>
      <c r="T997" s="287">
        <f>+MEX!AM1035</f>
        <v>0</v>
      </c>
      <c r="U997" s="287">
        <f>+MEX!AP1035</f>
        <v>0</v>
      </c>
      <c r="V997" s="287">
        <f>+MEX!AS1035</f>
        <v>0</v>
      </c>
      <c r="W997" s="287">
        <f>+MEX!AT1035</f>
        <v>0</v>
      </c>
      <c r="X997" s="287">
        <f>+MEX!AU1035</f>
        <v>0</v>
      </c>
      <c r="Y997" s="287">
        <f>+MEX!AV1035</f>
        <v>0</v>
      </c>
      <c r="Z997" s="287">
        <f>+MEX!AW1035</f>
        <v>0</v>
      </c>
      <c r="AA997" s="287">
        <f>+MEX!AX1035</f>
        <v>0</v>
      </c>
      <c r="AB997" s="287">
        <f>+MEX!AY1035</f>
        <v>0</v>
      </c>
      <c r="AC997" s="287">
        <f>+MEX!AZ1035</f>
        <v>0</v>
      </c>
      <c r="AD997" s="287">
        <f>+MEX!BA1035</f>
        <v>0</v>
      </c>
    </row>
    <row r="998" spans="2:30" ht="24.75" hidden="1">
      <c r="B998" s="247" t="e">
        <f>+CONCATENATE(#REF!,C998,D998,E998,F998,G998,H998,I998)</f>
        <v>#REF!</v>
      </c>
      <c r="C998" s="305">
        <v>8</v>
      </c>
      <c r="D998" s="305">
        <v>16</v>
      </c>
      <c r="E998" s="305">
        <v>5000</v>
      </c>
      <c r="F998" s="305">
        <v>5100</v>
      </c>
      <c r="G998" s="305">
        <v>515</v>
      </c>
      <c r="H998" s="285">
        <v>3</v>
      </c>
      <c r="I998" s="285"/>
      <c r="J998" s="286" t="s">
        <v>257</v>
      </c>
      <c r="K998" s="287">
        <f>+MEX!N1036</f>
        <v>0</v>
      </c>
      <c r="L998" s="287">
        <f>+MEX!O1036</f>
        <v>0</v>
      </c>
      <c r="M998" s="287">
        <f>+MEX!P1036</f>
        <v>0</v>
      </c>
      <c r="N998" s="326" t="str">
        <f>+MEX!Q1036</f>
        <v>Pieza</v>
      </c>
      <c r="O998" s="289">
        <f>+MEX!R1036</f>
        <v>0</v>
      </c>
      <c r="P998" s="289">
        <f>+MEX!S1036</f>
        <v>0</v>
      </c>
      <c r="Q998" s="287">
        <f>+MEX!AD1036</f>
        <v>0</v>
      </c>
      <c r="R998" s="287">
        <f>+MEX!AG1036</f>
        <v>0</v>
      </c>
      <c r="S998" s="287">
        <f>+MEX!AJ1036</f>
        <v>0</v>
      </c>
      <c r="T998" s="287">
        <f>+MEX!AM1036</f>
        <v>0</v>
      </c>
      <c r="U998" s="287">
        <f>+MEX!AP1036</f>
        <v>0</v>
      </c>
      <c r="V998" s="287">
        <f>+MEX!AS1036</f>
        <v>0</v>
      </c>
      <c r="W998" s="287">
        <f>+MEX!AT1036</f>
        <v>0</v>
      </c>
      <c r="X998" s="287">
        <f>+MEX!AU1036</f>
        <v>0</v>
      </c>
      <c r="Y998" s="287">
        <f>+MEX!AV1036</f>
        <v>0</v>
      </c>
      <c r="Z998" s="287">
        <f>+MEX!AW1036</f>
        <v>0</v>
      </c>
      <c r="AA998" s="287">
        <f>+MEX!AX1036</f>
        <v>0</v>
      </c>
      <c r="AB998" s="287">
        <f>+MEX!AY1036</f>
        <v>0</v>
      </c>
      <c r="AC998" s="287">
        <f>+MEX!AZ1036</f>
        <v>0</v>
      </c>
      <c r="AD998" s="287">
        <f>+MEX!BA1036</f>
        <v>0</v>
      </c>
    </row>
    <row r="999" spans="2:30" ht="24.75" hidden="1">
      <c r="B999" s="247" t="e">
        <f>+CONCATENATE(#REF!,C999,D999,E999,F999,G999,H999,I999)</f>
        <v>#REF!</v>
      </c>
      <c r="C999" s="305">
        <v>8</v>
      </c>
      <c r="D999" s="305">
        <v>16</v>
      </c>
      <c r="E999" s="305">
        <v>5000</v>
      </c>
      <c r="F999" s="305">
        <v>5100</v>
      </c>
      <c r="G999" s="305">
        <v>515</v>
      </c>
      <c r="H999" s="285">
        <v>4</v>
      </c>
      <c r="I999" s="285"/>
      <c r="J999" s="286" t="s">
        <v>700</v>
      </c>
      <c r="K999" s="287">
        <f>+MEX!N1037</f>
        <v>0</v>
      </c>
      <c r="L999" s="287">
        <f>+MEX!O1037</f>
        <v>0</v>
      </c>
      <c r="M999" s="287">
        <f>+MEX!P1037</f>
        <v>0</v>
      </c>
      <c r="N999" s="326" t="str">
        <f>+MEX!Q1037</f>
        <v>Pieza</v>
      </c>
      <c r="O999" s="289">
        <f>+MEX!R1037</f>
        <v>0</v>
      </c>
      <c r="P999" s="289">
        <f>+MEX!S1037</f>
        <v>0</v>
      </c>
      <c r="Q999" s="287">
        <f>+MEX!AD1037</f>
        <v>0</v>
      </c>
      <c r="R999" s="287">
        <f>+MEX!AG1037</f>
        <v>0</v>
      </c>
      <c r="S999" s="287">
        <f>+MEX!AJ1037</f>
        <v>0</v>
      </c>
      <c r="T999" s="287">
        <f>+MEX!AM1037</f>
        <v>0</v>
      </c>
      <c r="U999" s="287">
        <f>+MEX!AP1037</f>
        <v>0</v>
      </c>
      <c r="V999" s="287">
        <f>+MEX!AS1037</f>
        <v>0</v>
      </c>
      <c r="W999" s="287">
        <f>+MEX!AT1037</f>
        <v>0</v>
      </c>
      <c r="X999" s="287">
        <f>+MEX!AU1037</f>
        <v>0</v>
      </c>
      <c r="Y999" s="287">
        <f>+MEX!AV1037</f>
        <v>0</v>
      </c>
      <c r="Z999" s="287">
        <f>+MEX!AW1037</f>
        <v>0</v>
      </c>
      <c r="AA999" s="287">
        <f>+MEX!AX1037</f>
        <v>0</v>
      </c>
      <c r="AB999" s="287">
        <f>+MEX!AY1037</f>
        <v>0</v>
      </c>
      <c r="AC999" s="287">
        <f>+MEX!AZ1037</f>
        <v>0</v>
      </c>
      <c r="AD999" s="287">
        <f>+MEX!BA1037</f>
        <v>0</v>
      </c>
    </row>
    <row r="1000" spans="2:30" ht="24.75" hidden="1">
      <c r="B1000" s="247" t="e">
        <f>+CONCATENATE(#REF!,C1000,D1000,E1000,F1000,G1000,H1000,I1000)</f>
        <v>#REF!</v>
      </c>
      <c r="C1000" s="305">
        <v>8</v>
      </c>
      <c r="D1000" s="305">
        <v>16</v>
      </c>
      <c r="E1000" s="305">
        <v>5000</v>
      </c>
      <c r="F1000" s="305">
        <v>5100</v>
      </c>
      <c r="G1000" s="305">
        <v>515</v>
      </c>
      <c r="H1000" s="285">
        <v>5</v>
      </c>
      <c r="I1000" s="285"/>
      <c r="J1000" s="286" t="s">
        <v>192</v>
      </c>
      <c r="K1000" s="287">
        <f>+MEX!N1038</f>
        <v>0</v>
      </c>
      <c r="L1000" s="287">
        <f>+MEX!O1038</f>
        <v>0</v>
      </c>
      <c r="M1000" s="287">
        <f>+MEX!P1038</f>
        <v>0</v>
      </c>
      <c r="N1000" s="326" t="str">
        <f>+MEX!Q1038</f>
        <v>Pieza</v>
      </c>
      <c r="O1000" s="289">
        <f>+MEX!R1038</f>
        <v>0</v>
      </c>
      <c r="P1000" s="289">
        <f>+MEX!S1038</f>
        <v>0</v>
      </c>
      <c r="Q1000" s="287">
        <f>+MEX!AD1038</f>
        <v>0</v>
      </c>
      <c r="R1000" s="287">
        <f>+MEX!AG1038</f>
        <v>0</v>
      </c>
      <c r="S1000" s="287">
        <f>+MEX!AJ1038</f>
        <v>0</v>
      </c>
      <c r="T1000" s="287">
        <f>+MEX!AM1038</f>
        <v>0</v>
      </c>
      <c r="U1000" s="287">
        <f>+MEX!AP1038</f>
        <v>0</v>
      </c>
      <c r="V1000" s="287">
        <f>+MEX!AS1038</f>
        <v>0</v>
      </c>
      <c r="W1000" s="287">
        <f>+MEX!AT1038</f>
        <v>0</v>
      </c>
      <c r="X1000" s="287">
        <f>+MEX!AU1038</f>
        <v>0</v>
      </c>
      <c r="Y1000" s="287">
        <f>+MEX!AV1038</f>
        <v>0</v>
      </c>
      <c r="Z1000" s="287">
        <f>+MEX!AW1038</f>
        <v>0</v>
      </c>
      <c r="AA1000" s="287">
        <f>+MEX!AX1038</f>
        <v>0</v>
      </c>
      <c r="AB1000" s="287">
        <f>+MEX!AY1038</f>
        <v>0</v>
      </c>
      <c r="AC1000" s="287">
        <f>+MEX!AZ1038</f>
        <v>0</v>
      </c>
      <c r="AD1000" s="287">
        <f>+MEX!BA1038</f>
        <v>0</v>
      </c>
    </row>
    <row r="1001" spans="2:30" ht="46.5" hidden="1">
      <c r="B1001" s="247" t="e">
        <f>+CONCATENATE(#REF!,C1001,D1001,E1001,F1001,G1001,H1001,I1001)</f>
        <v>#REF!</v>
      </c>
      <c r="C1001" s="305">
        <v>8</v>
      </c>
      <c r="D1001" s="305">
        <v>16</v>
      </c>
      <c r="E1001" s="305">
        <v>5000</v>
      </c>
      <c r="F1001" s="305">
        <v>5100</v>
      </c>
      <c r="G1001" s="305">
        <v>515</v>
      </c>
      <c r="H1001" s="285">
        <v>6</v>
      </c>
      <c r="I1001" s="285"/>
      <c r="J1001" s="286" t="s">
        <v>659</v>
      </c>
      <c r="K1001" s="287">
        <f>+MEX!N1039</f>
        <v>0</v>
      </c>
      <c r="L1001" s="287">
        <f>+MEX!O1039</f>
        <v>0</v>
      </c>
      <c r="M1001" s="287">
        <f>+MEX!P1039</f>
        <v>0</v>
      </c>
      <c r="N1001" s="288" t="str">
        <f>+MEX!Q1039</f>
        <v>Pieza</v>
      </c>
      <c r="O1001" s="289">
        <f>+MEX!R1039</f>
        <v>0</v>
      </c>
      <c r="P1001" s="289">
        <f>+MEX!S1039</f>
        <v>0</v>
      </c>
      <c r="Q1001" s="287">
        <f>+MEX!AD1039</f>
        <v>0</v>
      </c>
      <c r="R1001" s="287">
        <f>+MEX!AG1039</f>
        <v>0</v>
      </c>
      <c r="S1001" s="287">
        <f>+MEX!AJ1039</f>
        <v>0</v>
      </c>
      <c r="T1001" s="287">
        <f>+MEX!AM1039</f>
        <v>0</v>
      </c>
      <c r="U1001" s="287">
        <f>+MEX!AP1039</f>
        <v>0</v>
      </c>
      <c r="V1001" s="287">
        <f>+MEX!AS1039</f>
        <v>0</v>
      </c>
      <c r="W1001" s="287">
        <f>+MEX!AT1039</f>
        <v>0</v>
      </c>
      <c r="X1001" s="287">
        <f>+MEX!AU1039</f>
        <v>0</v>
      </c>
      <c r="Y1001" s="287">
        <f>+MEX!AV1039</f>
        <v>0</v>
      </c>
      <c r="Z1001" s="287">
        <f>+MEX!AW1039</f>
        <v>0</v>
      </c>
      <c r="AA1001" s="287">
        <f>+MEX!AX1039</f>
        <v>0</v>
      </c>
      <c r="AB1001" s="287">
        <f>+MEX!AY1039</f>
        <v>0</v>
      </c>
      <c r="AC1001" s="287">
        <f>+MEX!AZ1039</f>
        <v>0</v>
      </c>
      <c r="AD1001" s="287">
        <f>+MEX!BA1039</f>
        <v>0</v>
      </c>
    </row>
    <row r="1002" spans="2:30" ht="24.75" hidden="1">
      <c r="B1002" s="247" t="e">
        <f>+CONCATENATE(#REF!,C1002,D1002,E1002,F1002,G1002,H1002,I1002)</f>
        <v>#REF!</v>
      </c>
      <c r="C1002" s="299">
        <v>8</v>
      </c>
      <c r="D1002" s="299">
        <v>16</v>
      </c>
      <c r="E1002" s="299">
        <v>5000</v>
      </c>
      <c r="F1002" s="299">
        <v>5900</v>
      </c>
      <c r="G1002" s="299"/>
      <c r="H1002" s="299"/>
      <c r="I1002" s="299"/>
      <c r="J1002" s="274" t="s">
        <v>241</v>
      </c>
      <c r="K1002" s="275">
        <f>+MEX!N1040</f>
        <v>0</v>
      </c>
      <c r="L1002" s="275">
        <f>+MEX!O1040</f>
        <v>0</v>
      </c>
      <c r="M1002" s="275">
        <f>+MEX!P1040</f>
        <v>0</v>
      </c>
      <c r="N1002" s="329"/>
      <c r="O1002" s="383"/>
      <c r="P1002" s="383"/>
      <c r="Q1002" s="275">
        <f>+MEX!AD1040</f>
        <v>0</v>
      </c>
      <c r="R1002" s="275">
        <f>+MEX!AG1040</f>
        <v>0</v>
      </c>
      <c r="S1002" s="275">
        <f>+MEX!AJ1040</f>
        <v>0</v>
      </c>
      <c r="T1002" s="275">
        <f>+MEX!AM1040</f>
        <v>0</v>
      </c>
      <c r="U1002" s="275">
        <f>+MEX!AP1040</f>
        <v>0</v>
      </c>
      <c r="V1002" s="275">
        <f>+MEX!AS1040</f>
        <v>0</v>
      </c>
      <c r="W1002" s="275"/>
      <c r="X1002" s="275"/>
      <c r="Y1002" s="275"/>
      <c r="Z1002" s="275"/>
      <c r="AA1002" s="275"/>
      <c r="AB1002" s="275"/>
      <c r="AC1002" s="275"/>
      <c r="AD1002" s="275"/>
    </row>
    <row r="1003" spans="2:30" ht="24.75" hidden="1">
      <c r="B1003" s="247" t="e">
        <f>+CONCATENATE(#REF!,C1003,D1003,E1003,F1003,G1003,H1003,I1003)</f>
        <v>#REF!</v>
      </c>
      <c r="C1003" s="302">
        <v>8</v>
      </c>
      <c r="D1003" s="302">
        <v>16</v>
      </c>
      <c r="E1003" s="302">
        <v>5000</v>
      </c>
      <c r="F1003" s="302">
        <v>5900</v>
      </c>
      <c r="G1003" s="302">
        <v>591</v>
      </c>
      <c r="H1003" s="302"/>
      <c r="I1003" s="302"/>
      <c r="J1003" s="280" t="s">
        <v>242</v>
      </c>
      <c r="K1003" s="281">
        <f>+MEX!N1041</f>
        <v>0</v>
      </c>
      <c r="L1003" s="281">
        <f>+MEX!O1041</f>
        <v>0</v>
      </c>
      <c r="M1003" s="281">
        <f>+MEX!P1041</f>
        <v>0</v>
      </c>
      <c r="N1003" s="331"/>
      <c r="O1003" s="384"/>
      <c r="P1003" s="384"/>
      <c r="Q1003" s="281">
        <f>+MEX!AD1041</f>
        <v>0</v>
      </c>
      <c r="R1003" s="281">
        <f>+MEX!AG1041</f>
        <v>0</v>
      </c>
      <c r="S1003" s="281">
        <f>+MEX!AJ1041</f>
        <v>0</v>
      </c>
      <c r="T1003" s="281">
        <f>+MEX!AM1041</f>
        <v>0</v>
      </c>
      <c r="U1003" s="281">
        <f>+MEX!AP1041</f>
        <v>0</v>
      </c>
      <c r="V1003" s="281">
        <f>+MEX!AS1041</f>
        <v>0</v>
      </c>
      <c r="W1003" s="281"/>
      <c r="X1003" s="281"/>
      <c r="Y1003" s="281"/>
      <c r="Z1003" s="281"/>
      <c r="AA1003" s="281"/>
      <c r="AB1003" s="281"/>
      <c r="AC1003" s="281"/>
      <c r="AD1003" s="281"/>
    </row>
    <row r="1004" spans="2:30" ht="24.75" hidden="1">
      <c r="B1004" s="247" t="e">
        <f>+CONCATENATE(#REF!,C1004,D1004,E1004,F1004,G1004,H1004,I1004)</f>
        <v>#REF!</v>
      </c>
      <c r="C1004" s="305">
        <v>8</v>
      </c>
      <c r="D1004" s="305">
        <v>16</v>
      </c>
      <c r="E1004" s="305">
        <v>5000</v>
      </c>
      <c r="F1004" s="305">
        <v>5900</v>
      </c>
      <c r="G1004" s="305">
        <v>591</v>
      </c>
      <c r="H1004" s="285">
        <v>1</v>
      </c>
      <c r="I1004" s="285"/>
      <c r="J1004" s="286" t="s">
        <v>242</v>
      </c>
      <c r="K1004" s="287">
        <f>+MEX!N1042</f>
        <v>0</v>
      </c>
      <c r="L1004" s="287">
        <f>+MEX!O1042</f>
        <v>0</v>
      </c>
      <c r="M1004" s="287">
        <f>+MEX!P1042</f>
        <v>0</v>
      </c>
      <c r="N1004" s="326" t="str">
        <f>+MEX!Q1042</f>
        <v>Licencia</v>
      </c>
      <c r="O1004" s="289">
        <f>+MEX!R1042</f>
        <v>0</v>
      </c>
      <c r="P1004" s="289">
        <f>+MEX!S1042</f>
        <v>0</v>
      </c>
      <c r="Q1004" s="287">
        <f>+MEX!AD1042</f>
        <v>0</v>
      </c>
      <c r="R1004" s="287">
        <f>+MEX!AG1042</f>
        <v>0</v>
      </c>
      <c r="S1004" s="287">
        <f>+MEX!AJ1042</f>
        <v>0</v>
      </c>
      <c r="T1004" s="287">
        <f>+MEX!AM1042</f>
        <v>0</v>
      </c>
      <c r="U1004" s="287">
        <f>+MEX!AP1042</f>
        <v>0</v>
      </c>
      <c r="V1004" s="287">
        <f>+MEX!AS1042</f>
        <v>0</v>
      </c>
      <c r="W1004" s="287">
        <f>+MEX!AT1042</f>
        <v>0</v>
      </c>
      <c r="X1004" s="287">
        <f>+MEX!AU1042</f>
        <v>0</v>
      </c>
      <c r="Y1004" s="287">
        <f>+MEX!AV1042</f>
        <v>0</v>
      </c>
      <c r="Z1004" s="287">
        <f>+MEX!AW1042</f>
        <v>0</v>
      </c>
      <c r="AA1004" s="287">
        <f>+MEX!AX1042</f>
        <v>0</v>
      </c>
      <c r="AB1004" s="287">
        <f>+MEX!AY1042</f>
        <v>0</v>
      </c>
      <c r="AC1004" s="287">
        <f>+MEX!AZ1042</f>
        <v>0</v>
      </c>
      <c r="AD1004" s="287">
        <f>+MEX!BA1042</f>
        <v>0</v>
      </c>
    </row>
    <row r="1005" spans="2:30" ht="48" hidden="1">
      <c r="B1005" s="247" t="e">
        <f>+CONCATENATE(#REF!,C1005,D1005,E1005,F1005,G1005,H1005,I1005)</f>
        <v>#REF!</v>
      </c>
      <c r="C1005" s="309">
        <v>8</v>
      </c>
      <c r="D1005" s="309">
        <v>17</v>
      </c>
      <c r="E1005" s="309"/>
      <c r="F1005" s="309"/>
      <c r="G1005" s="309"/>
      <c r="H1005" s="309"/>
      <c r="I1005" s="309"/>
      <c r="J1005" s="351" t="s">
        <v>701</v>
      </c>
      <c r="K1005" s="352">
        <f>+MEX!N1043</f>
        <v>0</v>
      </c>
      <c r="L1005" s="352">
        <f>+MEX!O1043</f>
        <v>0</v>
      </c>
      <c r="M1005" s="352">
        <f>+MEX!P1043</f>
        <v>0</v>
      </c>
      <c r="N1005" s="297"/>
      <c r="O1005" s="309"/>
      <c r="P1005" s="309"/>
      <c r="Q1005" s="352">
        <f>+MEX!AD1043</f>
        <v>0</v>
      </c>
      <c r="R1005" s="352">
        <f>+MEX!AG1043</f>
        <v>0</v>
      </c>
      <c r="S1005" s="352">
        <f>+MEX!AJ1043</f>
        <v>0</v>
      </c>
      <c r="T1005" s="352">
        <f>+MEX!AM1043</f>
        <v>0</v>
      </c>
      <c r="U1005" s="352">
        <f>+MEX!AP1043</f>
        <v>0</v>
      </c>
      <c r="V1005" s="352">
        <f>+MEX!AS1043</f>
        <v>0</v>
      </c>
      <c r="W1005" s="352"/>
      <c r="X1005" s="352"/>
      <c r="Y1005" s="352"/>
      <c r="Z1005" s="352"/>
      <c r="AA1005" s="352"/>
      <c r="AB1005" s="352"/>
      <c r="AC1005" s="352"/>
      <c r="AD1005" s="352"/>
    </row>
    <row r="1006" spans="2:30" ht="24.75" hidden="1">
      <c r="B1006" s="247" t="e">
        <f>+CONCATENATE(#REF!,C1006,D1006,E1006,F1006,G1006,H1006,I1006)</f>
        <v>#REF!</v>
      </c>
      <c r="C1006" s="298">
        <v>8</v>
      </c>
      <c r="D1006" s="298">
        <v>17</v>
      </c>
      <c r="E1006" s="298">
        <v>3000</v>
      </c>
      <c r="F1006" s="298"/>
      <c r="G1006" s="298"/>
      <c r="H1006" s="298"/>
      <c r="I1006" s="298"/>
      <c r="J1006" s="268" t="s">
        <v>72</v>
      </c>
      <c r="K1006" s="269">
        <f>+MEX!N1044</f>
        <v>0</v>
      </c>
      <c r="L1006" s="269">
        <f>+MEX!O1044</f>
        <v>0</v>
      </c>
      <c r="M1006" s="269">
        <f>+MEX!P1044</f>
        <v>0</v>
      </c>
      <c r="N1006" s="327"/>
      <c r="O1006" s="338"/>
      <c r="P1006" s="338"/>
      <c r="Q1006" s="269">
        <f>+MEX!AD1044</f>
        <v>0</v>
      </c>
      <c r="R1006" s="269">
        <f>+MEX!AG1044</f>
        <v>0</v>
      </c>
      <c r="S1006" s="269">
        <f>+MEX!AJ1044</f>
        <v>0</v>
      </c>
      <c r="T1006" s="269">
        <f>+MEX!AM1044</f>
        <v>0</v>
      </c>
      <c r="U1006" s="269">
        <f>+MEX!AP1044</f>
        <v>0</v>
      </c>
      <c r="V1006" s="269">
        <f>+MEX!AS1044</f>
        <v>0</v>
      </c>
      <c r="W1006" s="269"/>
      <c r="X1006" s="269"/>
      <c r="Y1006" s="269"/>
      <c r="Z1006" s="269"/>
      <c r="AA1006" s="269"/>
      <c r="AB1006" s="269"/>
      <c r="AC1006" s="269"/>
      <c r="AD1006" s="269"/>
    </row>
    <row r="1007" spans="2:30" ht="24.75" hidden="1">
      <c r="B1007" s="247" t="e">
        <f>+CONCATENATE(#REF!,C1007,D1007,E1007,F1007,G1007,H1007,I1007)</f>
        <v>#REF!</v>
      </c>
      <c r="C1007" s="299">
        <v>8</v>
      </c>
      <c r="D1007" s="299">
        <v>17</v>
      </c>
      <c r="E1007" s="299">
        <v>3000</v>
      </c>
      <c r="F1007" s="299">
        <v>3100</v>
      </c>
      <c r="G1007" s="299"/>
      <c r="H1007" s="299" t="s">
        <v>46</v>
      </c>
      <c r="I1007" s="299"/>
      <c r="J1007" s="274" t="s">
        <v>167</v>
      </c>
      <c r="K1007" s="275">
        <f>+MEX!N1045</f>
        <v>0</v>
      </c>
      <c r="L1007" s="275">
        <f>+MEX!O1045</f>
        <v>0</v>
      </c>
      <c r="M1007" s="275">
        <f>+MEX!P1045</f>
        <v>0</v>
      </c>
      <c r="N1007" s="329"/>
      <c r="O1007" s="383"/>
      <c r="P1007" s="383"/>
      <c r="Q1007" s="275">
        <f>+MEX!AD1045</f>
        <v>0</v>
      </c>
      <c r="R1007" s="275">
        <f>+MEX!AG1045</f>
        <v>0</v>
      </c>
      <c r="S1007" s="275">
        <f>+MEX!AJ1045</f>
        <v>0</v>
      </c>
      <c r="T1007" s="275">
        <f>+MEX!AM1045</f>
        <v>0</v>
      </c>
      <c r="U1007" s="275">
        <f>+MEX!AP1045</f>
        <v>0</v>
      </c>
      <c r="V1007" s="275">
        <f>+MEX!AS1045</f>
        <v>0</v>
      </c>
      <c r="W1007" s="275"/>
      <c r="X1007" s="275"/>
      <c r="Y1007" s="275"/>
      <c r="Z1007" s="275"/>
      <c r="AA1007" s="275"/>
      <c r="AB1007" s="275"/>
      <c r="AC1007" s="275"/>
      <c r="AD1007" s="275"/>
    </row>
    <row r="1008" spans="2:30" ht="48" hidden="1">
      <c r="B1008" s="247" t="e">
        <f>+CONCATENATE(#REF!,C1008,D1008,E1008,F1008,G1008,H1008,I1008)</f>
        <v>#REF!</v>
      </c>
      <c r="C1008" s="302">
        <v>8</v>
      </c>
      <c r="D1008" s="302">
        <v>17</v>
      </c>
      <c r="E1008" s="302">
        <v>3000</v>
      </c>
      <c r="F1008" s="302">
        <v>3100</v>
      </c>
      <c r="G1008" s="302">
        <v>317</v>
      </c>
      <c r="H1008" s="302"/>
      <c r="I1008" s="302"/>
      <c r="J1008" s="280" t="s">
        <v>333</v>
      </c>
      <c r="K1008" s="281">
        <f>+MEX!N1046</f>
        <v>0</v>
      </c>
      <c r="L1008" s="281">
        <f>+MEX!O1046</f>
        <v>0</v>
      </c>
      <c r="M1008" s="281">
        <f>+MEX!P1046</f>
        <v>0</v>
      </c>
      <c r="N1008" s="331"/>
      <c r="O1008" s="384"/>
      <c r="P1008" s="384"/>
      <c r="Q1008" s="281">
        <f>+MEX!AD1046</f>
        <v>0</v>
      </c>
      <c r="R1008" s="281">
        <f>+MEX!AG1046</f>
        <v>0</v>
      </c>
      <c r="S1008" s="281">
        <f>+MEX!AJ1046</f>
        <v>0</v>
      </c>
      <c r="T1008" s="281">
        <f>+MEX!AM1046</f>
        <v>0</v>
      </c>
      <c r="U1008" s="281">
        <f>+MEX!AP1046</f>
        <v>0</v>
      </c>
      <c r="V1008" s="281">
        <f>+MEX!AS1046</f>
        <v>0</v>
      </c>
      <c r="W1008" s="281"/>
      <c r="X1008" s="281"/>
      <c r="Y1008" s="281"/>
      <c r="Z1008" s="281"/>
      <c r="AA1008" s="281"/>
      <c r="AB1008" s="281"/>
      <c r="AC1008" s="281"/>
      <c r="AD1008" s="281"/>
    </row>
    <row r="1009" spans="1:30" ht="24.75" hidden="1">
      <c r="B1009" s="247" t="e">
        <f>+CONCATENATE(#REF!,C1009,D1009,E1009,F1009,G1009,H1009,I1009)</f>
        <v>#REF!</v>
      </c>
      <c r="C1009" s="305">
        <v>8</v>
      </c>
      <c r="D1009" s="305">
        <v>17</v>
      </c>
      <c r="E1009" s="305">
        <v>3000</v>
      </c>
      <c r="F1009" s="305">
        <v>3100</v>
      </c>
      <c r="G1009" s="305">
        <v>317</v>
      </c>
      <c r="H1009" s="285">
        <v>1</v>
      </c>
      <c r="I1009" s="285"/>
      <c r="J1009" s="286" t="s">
        <v>169</v>
      </c>
      <c r="K1009" s="287">
        <f>+MEX!N1047</f>
        <v>0</v>
      </c>
      <c r="L1009" s="287">
        <f>+MEX!O1047</f>
        <v>0</v>
      </c>
      <c r="M1009" s="287">
        <f>+MEX!P1047</f>
        <v>0</v>
      </c>
      <c r="N1009" s="326" t="str">
        <f>+MEX!Q1047</f>
        <v>Servicio</v>
      </c>
      <c r="O1009" s="289">
        <f>+MEX!R1047</f>
        <v>0</v>
      </c>
      <c r="P1009" s="289">
        <f>+MEX!S1047</f>
        <v>0</v>
      </c>
      <c r="Q1009" s="287">
        <f>+MEX!AD1047</f>
        <v>0</v>
      </c>
      <c r="R1009" s="287">
        <f>+MEX!AG1047</f>
        <v>0</v>
      </c>
      <c r="S1009" s="287">
        <f>+MEX!AJ1047</f>
        <v>0</v>
      </c>
      <c r="T1009" s="287">
        <f>+MEX!AM1047</f>
        <v>0</v>
      </c>
      <c r="U1009" s="287">
        <f>+MEX!AP1047</f>
        <v>0</v>
      </c>
      <c r="V1009" s="287">
        <f>+MEX!AS1047</f>
        <v>0</v>
      </c>
      <c r="W1009" s="287">
        <f>+MEX!AT1047</f>
        <v>0</v>
      </c>
      <c r="X1009" s="287">
        <f>+MEX!AU1047</f>
        <v>0</v>
      </c>
      <c r="Y1009" s="287">
        <f>+MEX!AV1047</f>
        <v>0</v>
      </c>
      <c r="Z1009" s="287">
        <f>+MEX!AW1047</f>
        <v>0</v>
      </c>
      <c r="AA1009" s="287">
        <f>+MEX!AX1047</f>
        <v>0</v>
      </c>
      <c r="AB1009" s="287">
        <f>+MEX!AY1047</f>
        <v>0</v>
      </c>
      <c r="AC1009" s="287">
        <f>+MEX!AZ1047</f>
        <v>0</v>
      </c>
      <c r="AD1009" s="287">
        <f>+MEX!BA1047</f>
        <v>0</v>
      </c>
    </row>
    <row r="1010" spans="1:30" ht="24.75" hidden="1">
      <c r="B1010" s="247" t="e">
        <f>+CONCATENATE(#REF!,C1010,D1010,E1010,F1010,G1010,H1010,I1010)</f>
        <v>#REF!</v>
      </c>
      <c r="C1010" s="305">
        <v>8</v>
      </c>
      <c r="D1010" s="305">
        <v>17</v>
      </c>
      <c r="E1010" s="305">
        <v>3000</v>
      </c>
      <c r="F1010" s="305">
        <v>3100</v>
      </c>
      <c r="G1010" s="305">
        <v>317</v>
      </c>
      <c r="H1010" s="285">
        <v>2</v>
      </c>
      <c r="I1010" s="285"/>
      <c r="J1010" s="286" t="s">
        <v>284</v>
      </c>
      <c r="K1010" s="287">
        <f>+MEX!N1048</f>
        <v>0</v>
      </c>
      <c r="L1010" s="287">
        <f>+MEX!O1048</f>
        <v>0</v>
      </c>
      <c r="M1010" s="287">
        <f>+MEX!P1048</f>
        <v>0</v>
      </c>
      <c r="N1010" s="326" t="str">
        <f>+MEX!Q1048</f>
        <v>Servicio</v>
      </c>
      <c r="O1010" s="289">
        <f>+MEX!R1048</f>
        <v>0</v>
      </c>
      <c r="P1010" s="289">
        <f>+MEX!S1048</f>
        <v>0</v>
      </c>
      <c r="Q1010" s="287">
        <f>+MEX!AD1048</f>
        <v>0</v>
      </c>
      <c r="R1010" s="287">
        <f>+MEX!AG1048</f>
        <v>0</v>
      </c>
      <c r="S1010" s="287">
        <f>+MEX!AJ1048</f>
        <v>0</v>
      </c>
      <c r="T1010" s="287">
        <f>+MEX!AM1048</f>
        <v>0</v>
      </c>
      <c r="U1010" s="287">
        <f>+MEX!AP1048</f>
        <v>0</v>
      </c>
      <c r="V1010" s="287">
        <f>+MEX!AS1048</f>
        <v>0</v>
      </c>
      <c r="W1010" s="287">
        <f>+MEX!AT1048</f>
        <v>0</v>
      </c>
      <c r="X1010" s="287">
        <f>+MEX!AU1048</f>
        <v>0</v>
      </c>
      <c r="Y1010" s="287">
        <f>+MEX!AV1048</f>
        <v>0</v>
      </c>
      <c r="Z1010" s="287">
        <f>+MEX!AW1048</f>
        <v>0</v>
      </c>
      <c r="AA1010" s="287">
        <f>+MEX!AX1048</f>
        <v>0</v>
      </c>
      <c r="AB1010" s="287">
        <f>+MEX!AY1048</f>
        <v>0</v>
      </c>
      <c r="AC1010" s="287">
        <f>+MEX!AZ1048</f>
        <v>0</v>
      </c>
      <c r="AD1010" s="287">
        <f>+MEX!BA1048</f>
        <v>0</v>
      </c>
    </row>
    <row r="1011" spans="1:30" ht="24.75" hidden="1">
      <c r="B1011" s="247" t="e">
        <f>+CONCATENATE(#REF!,C1011,D1011,E1011,F1011,G1011,H1011,I1011)</f>
        <v>#REF!</v>
      </c>
      <c r="C1011" s="302">
        <v>8</v>
      </c>
      <c r="D1011" s="302">
        <v>17</v>
      </c>
      <c r="E1011" s="302">
        <v>3000</v>
      </c>
      <c r="F1011" s="302">
        <v>3100</v>
      </c>
      <c r="G1011" s="302">
        <v>319</v>
      </c>
      <c r="H1011" s="302"/>
      <c r="I1011" s="302"/>
      <c r="J1011" s="280" t="s">
        <v>526</v>
      </c>
      <c r="K1011" s="281">
        <f>+MEX!N1049</f>
        <v>0</v>
      </c>
      <c r="L1011" s="281">
        <f>+MEX!O1049</f>
        <v>0</v>
      </c>
      <c r="M1011" s="281">
        <f>+MEX!P1049</f>
        <v>0</v>
      </c>
      <c r="N1011" s="331"/>
      <c r="O1011" s="384"/>
      <c r="P1011" s="384"/>
      <c r="Q1011" s="281">
        <f>+MEX!AD1049</f>
        <v>0</v>
      </c>
      <c r="R1011" s="281">
        <f>+MEX!AG1049</f>
        <v>0</v>
      </c>
      <c r="S1011" s="281">
        <f>+MEX!AJ1049</f>
        <v>0</v>
      </c>
      <c r="T1011" s="281">
        <f>+MEX!AM1049</f>
        <v>0</v>
      </c>
      <c r="U1011" s="281">
        <f>+MEX!AP1049</f>
        <v>0</v>
      </c>
      <c r="V1011" s="281">
        <f>+MEX!AS1049</f>
        <v>0</v>
      </c>
      <c r="W1011" s="281"/>
      <c r="X1011" s="281"/>
      <c r="Y1011" s="281"/>
      <c r="Z1011" s="281"/>
      <c r="AA1011" s="281"/>
      <c r="AB1011" s="281"/>
      <c r="AC1011" s="281"/>
      <c r="AD1011" s="281"/>
    </row>
    <row r="1012" spans="1:30" ht="24.75" hidden="1">
      <c r="B1012" s="247" t="e">
        <f>+CONCATENATE(#REF!,C1012,D1012,E1012,F1012,G1012,H1012,I1012)</f>
        <v>#REF!</v>
      </c>
      <c r="C1012" s="305">
        <v>8</v>
      </c>
      <c r="D1012" s="305">
        <v>17</v>
      </c>
      <c r="E1012" s="305">
        <v>3000</v>
      </c>
      <c r="F1012" s="305">
        <v>3100</v>
      </c>
      <c r="G1012" s="305">
        <v>319</v>
      </c>
      <c r="H1012" s="285">
        <v>1</v>
      </c>
      <c r="I1012" s="285"/>
      <c r="J1012" s="286" t="s">
        <v>702</v>
      </c>
      <c r="K1012" s="287">
        <f>+MEX!N1050</f>
        <v>0</v>
      </c>
      <c r="L1012" s="287">
        <f>+MEX!O1050</f>
        <v>0</v>
      </c>
      <c r="M1012" s="287">
        <f>+MEX!P1050</f>
        <v>0</v>
      </c>
      <c r="N1012" s="326" t="str">
        <f>+MEX!Q1050</f>
        <v>Servicio</v>
      </c>
      <c r="O1012" s="289">
        <f>+MEX!R1050</f>
        <v>0</v>
      </c>
      <c r="P1012" s="289">
        <f>+MEX!S1050</f>
        <v>0</v>
      </c>
      <c r="Q1012" s="287">
        <f>+MEX!AD1050</f>
        <v>0</v>
      </c>
      <c r="R1012" s="287">
        <f>+MEX!AG1050</f>
        <v>0</v>
      </c>
      <c r="S1012" s="287">
        <f>+MEX!AJ1050</f>
        <v>0</v>
      </c>
      <c r="T1012" s="287">
        <f>+MEX!AM1050</f>
        <v>0</v>
      </c>
      <c r="U1012" s="287">
        <f>+MEX!AP1050</f>
        <v>0</v>
      </c>
      <c r="V1012" s="287">
        <f>+MEX!AS1050</f>
        <v>0</v>
      </c>
      <c r="W1012" s="287">
        <f>+MEX!AT1050</f>
        <v>0</v>
      </c>
      <c r="X1012" s="287">
        <f>+MEX!AU1050</f>
        <v>0</v>
      </c>
      <c r="Y1012" s="287">
        <f>+MEX!AV1050</f>
        <v>0</v>
      </c>
      <c r="Z1012" s="287">
        <f>+MEX!AW1050</f>
        <v>0</v>
      </c>
      <c r="AA1012" s="287">
        <f>+MEX!AX1050</f>
        <v>0</v>
      </c>
      <c r="AB1012" s="287">
        <f>+MEX!AY1050</f>
        <v>0</v>
      </c>
      <c r="AC1012" s="287">
        <f>+MEX!AZ1050</f>
        <v>0</v>
      </c>
      <c r="AD1012" s="287">
        <f>+MEX!BA1050</f>
        <v>0</v>
      </c>
    </row>
    <row r="1013" spans="1:30" ht="24.75" hidden="1">
      <c r="B1013" s="247" t="e">
        <f>+CONCATENATE(#REF!,C1013,D1013,E1013,F1013,G1013,H1013,I1013)</f>
        <v>#REF!</v>
      </c>
      <c r="C1013" s="298">
        <v>8</v>
      </c>
      <c r="D1013" s="298">
        <v>17</v>
      </c>
      <c r="E1013" s="298">
        <v>5000</v>
      </c>
      <c r="F1013" s="298"/>
      <c r="G1013" s="298"/>
      <c r="H1013" s="298"/>
      <c r="I1013" s="298"/>
      <c r="J1013" s="268" t="s">
        <v>130</v>
      </c>
      <c r="K1013" s="269">
        <f>+MEX!N1051</f>
        <v>0</v>
      </c>
      <c r="L1013" s="269">
        <f>+MEX!O1051</f>
        <v>0</v>
      </c>
      <c r="M1013" s="269">
        <f>+MEX!P1051</f>
        <v>0</v>
      </c>
      <c r="N1013" s="327"/>
      <c r="O1013" s="338"/>
      <c r="P1013" s="338"/>
      <c r="Q1013" s="269">
        <f>+MEX!AD1051</f>
        <v>0</v>
      </c>
      <c r="R1013" s="269">
        <f>+MEX!AG1051</f>
        <v>0</v>
      </c>
      <c r="S1013" s="269">
        <f>+MEX!AJ1051</f>
        <v>0</v>
      </c>
      <c r="T1013" s="269">
        <f>+MEX!AM1051</f>
        <v>0</v>
      </c>
      <c r="U1013" s="269">
        <f>+MEX!AP1051</f>
        <v>0</v>
      </c>
      <c r="V1013" s="269">
        <f>+MEX!AS1051</f>
        <v>0</v>
      </c>
      <c r="W1013" s="269"/>
      <c r="X1013" s="269"/>
      <c r="Y1013" s="269"/>
      <c r="Z1013" s="269"/>
      <c r="AA1013" s="269"/>
      <c r="AB1013" s="269"/>
      <c r="AC1013" s="269"/>
      <c r="AD1013" s="269"/>
    </row>
    <row r="1014" spans="1:30" ht="24.75" hidden="1">
      <c r="B1014" s="247" t="e">
        <f>+CONCATENATE(#REF!,C1014,D1014,E1014,F1014,G1014,H1014,I1014)</f>
        <v>#REF!</v>
      </c>
      <c r="C1014" s="299">
        <v>8</v>
      </c>
      <c r="D1014" s="299">
        <v>17</v>
      </c>
      <c r="E1014" s="299">
        <v>5000</v>
      </c>
      <c r="F1014" s="299">
        <v>5100</v>
      </c>
      <c r="G1014" s="299"/>
      <c r="H1014" s="299"/>
      <c r="I1014" s="299"/>
      <c r="J1014" s="274" t="s">
        <v>131</v>
      </c>
      <c r="K1014" s="275">
        <f>+MEX!N1052</f>
        <v>0</v>
      </c>
      <c r="L1014" s="275">
        <f>+MEX!O1052</f>
        <v>0</v>
      </c>
      <c r="M1014" s="275">
        <f>+MEX!P1052</f>
        <v>0</v>
      </c>
      <c r="N1014" s="329"/>
      <c r="O1014" s="383"/>
      <c r="P1014" s="383"/>
      <c r="Q1014" s="275">
        <f>+MEX!AD1052</f>
        <v>0</v>
      </c>
      <c r="R1014" s="275">
        <f>+MEX!AG1052</f>
        <v>0</v>
      </c>
      <c r="S1014" s="275">
        <f>+MEX!AJ1052</f>
        <v>0</v>
      </c>
      <c r="T1014" s="275">
        <f>+MEX!AM1052</f>
        <v>0</v>
      </c>
      <c r="U1014" s="275">
        <f>+MEX!AP1052</f>
        <v>0</v>
      </c>
      <c r="V1014" s="275">
        <f>+MEX!AS1052</f>
        <v>0</v>
      </c>
      <c r="W1014" s="275"/>
      <c r="X1014" s="275"/>
      <c r="Y1014" s="275"/>
      <c r="Z1014" s="275"/>
      <c r="AA1014" s="275"/>
      <c r="AB1014" s="275"/>
      <c r="AC1014" s="275"/>
      <c r="AD1014" s="275"/>
    </row>
    <row r="1015" spans="1:30" ht="24.75" hidden="1">
      <c r="B1015" s="247" t="e">
        <f>+CONCATENATE(#REF!,C1015,D1015,E1015,F1015,G1015,H1015,I1015)</f>
        <v>#REF!</v>
      </c>
      <c r="C1015" s="302">
        <v>8</v>
      </c>
      <c r="D1015" s="302">
        <v>17</v>
      </c>
      <c r="E1015" s="302">
        <v>5000</v>
      </c>
      <c r="F1015" s="302">
        <v>5100</v>
      </c>
      <c r="G1015" s="302">
        <v>515</v>
      </c>
      <c r="H1015" s="302"/>
      <c r="I1015" s="302"/>
      <c r="J1015" s="280" t="s">
        <v>132</v>
      </c>
      <c r="K1015" s="281">
        <f>+MEX!N1053</f>
        <v>0</v>
      </c>
      <c r="L1015" s="281">
        <f>+MEX!O1053</f>
        <v>0</v>
      </c>
      <c r="M1015" s="281">
        <f>+MEX!P1053</f>
        <v>0</v>
      </c>
      <c r="N1015" s="331"/>
      <c r="O1015" s="384"/>
      <c r="P1015" s="384"/>
      <c r="Q1015" s="281">
        <f>+MEX!AD1053</f>
        <v>0</v>
      </c>
      <c r="R1015" s="281">
        <f>+MEX!AG1053</f>
        <v>0</v>
      </c>
      <c r="S1015" s="281">
        <f>+MEX!AJ1053</f>
        <v>0</v>
      </c>
      <c r="T1015" s="281">
        <f>+MEX!AM1053</f>
        <v>0</v>
      </c>
      <c r="U1015" s="281">
        <f>+MEX!AP1053</f>
        <v>0</v>
      </c>
      <c r="V1015" s="281">
        <f>+MEX!AS1053</f>
        <v>0</v>
      </c>
      <c r="W1015" s="281"/>
      <c r="X1015" s="281"/>
      <c r="Y1015" s="281"/>
      <c r="Z1015" s="281"/>
      <c r="AA1015" s="281"/>
      <c r="AB1015" s="281"/>
      <c r="AC1015" s="281"/>
      <c r="AD1015" s="281"/>
    </row>
    <row r="1016" spans="1:30" ht="24.75" hidden="1">
      <c r="B1016" s="247" t="e">
        <f>+CONCATENATE(#REF!,C1016,D1016,E1016,F1016,G1016,H1016,I1016)</f>
        <v>#REF!</v>
      </c>
      <c r="C1016" s="305">
        <v>8</v>
      </c>
      <c r="D1016" s="305">
        <v>17</v>
      </c>
      <c r="E1016" s="305">
        <v>5000</v>
      </c>
      <c r="F1016" s="305">
        <v>5100</v>
      </c>
      <c r="G1016" s="305">
        <v>515</v>
      </c>
      <c r="H1016" s="285">
        <v>1</v>
      </c>
      <c r="I1016" s="285"/>
      <c r="J1016" s="286" t="s">
        <v>179</v>
      </c>
      <c r="K1016" s="287">
        <f>+MEX!N1054</f>
        <v>0</v>
      </c>
      <c r="L1016" s="287">
        <f>+MEX!O1054</f>
        <v>0</v>
      </c>
      <c r="M1016" s="287">
        <f>+MEX!P1054</f>
        <v>0</v>
      </c>
      <c r="N1016" s="326" t="str">
        <f>+MEX!Q1054</f>
        <v>Pieza</v>
      </c>
      <c r="O1016" s="289">
        <f>+MEX!R1054</f>
        <v>0</v>
      </c>
      <c r="P1016" s="289">
        <f>+MEX!S1054</f>
        <v>0</v>
      </c>
      <c r="Q1016" s="287">
        <f>+MEX!AD1054</f>
        <v>0</v>
      </c>
      <c r="R1016" s="287">
        <f>+MEX!AG1054</f>
        <v>0</v>
      </c>
      <c r="S1016" s="287">
        <f>+MEX!AJ1054</f>
        <v>0</v>
      </c>
      <c r="T1016" s="287">
        <f>+MEX!AM1054</f>
        <v>0</v>
      </c>
      <c r="U1016" s="287">
        <f>+MEX!AP1054</f>
        <v>0</v>
      </c>
      <c r="V1016" s="287">
        <f>+MEX!AS1054</f>
        <v>0</v>
      </c>
      <c r="W1016" s="287">
        <f>+MEX!AT1054</f>
        <v>0</v>
      </c>
      <c r="X1016" s="287">
        <f>+MEX!AU1054</f>
        <v>0</v>
      </c>
      <c r="Y1016" s="287">
        <f>+MEX!AV1054</f>
        <v>0</v>
      </c>
      <c r="Z1016" s="287">
        <f>+MEX!AW1054</f>
        <v>0</v>
      </c>
      <c r="AA1016" s="287">
        <f>+MEX!AX1054</f>
        <v>0</v>
      </c>
      <c r="AB1016" s="287">
        <f>+MEX!AY1054</f>
        <v>0</v>
      </c>
      <c r="AC1016" s="287">
        <f>+MEX!AZ1054</f>
        <v>0</v>
      </c>
      <c r="AD1016" s="287">
        <f>+MEX!BA1054</f>
        <v>0</v>
      </c>
    </row>
    <row r="1017" spans="1:30" ht="24.75" hidden="1">
      <c r="B1017" s="247" t="e">
        <f>+CONCATENATE(#REF!,C1017,D1017,E1017,F1017,G1017,H1017,I1017)</f>
        <v>#REF!</v>
      </c>
      <c r="C1017" s="305">
        <v>8</v>
      </c>
      <c r="D1017" s="305">
        <v>17</v>
      </c>
      <c r="E1017" s="305">
        <v>5000</v>
      </c>
      <c r="F1017" s="305">
        <v>5100</v>
      </c>
      <c r="G1017" s="305">
        <v>515</v>
      </c>
      <c r="H1017" s="285">
        <v>2</v>
      </c>
      <c r="I1017" s="285"/>
      <c r="J1017" s="286" t="s">
        <v>289</v>
      </c>
      <c r="K1017" s="287">
        <f>+MEX!N1055</f>
        <v>0</v>
      </c>
      <c r="L1017" s="287">
        <f>+MEX!O1055</f>
        <v>0</v>
      </c>
      <c r="M1017" s="287">
        <f>+MEX!P1055</f>
        <v>0</v>
      </c>
      <c r="N1017" s="326" t="str">
        <f>+MEX!Q1055</f>
        <v>Pieza</v>
      </c>
      <c r="O1017" s="289">
        <f>+MEX!R1055</f>
        <v>0</v>
      </c>
      <c r="P1017" s="289">
        <f>+MEX!S1055</f>
        <v>0</v>
      </c>
      <c r="Q1017" s="287">
        <f>+MEX!AD1055</f>
        <v>0</v>
      </c>
      <c r="R1017" s="287">
        <f>+MEX!AG1055</f>
        <v>0</v>
      </c>
      <c r="S1017" s="287">
        <f>+MEX!AJ1055</f>
        <v>0</v>
      </c>
      <c r="T1017" s="287">
        <f>+MEX!AM1055</f>
        <v>0</v>
      </c>
      <c r="U1017" s="287">
        <f>+MEX!AP1055</f>
        <v>0</v>
      </c>
      <c r="V1017" s="287">
        <f>+MEX!AS1055</f>
        <v>0</v>
      </c>
      <c r="W1017" s="287">
        <f>+MEX!AT1055</f>
        <v>0</v>
      </c>
      <c r="X1017" s="287">
        <f>+MEX!AU1055</f>
        <v>0</v>
      </c>
      <c r="Y1017" s="287">
        <f>+MEX!AV1055</f>
        <v>0</v>
      </c>
      <c r="Z1017" s="287">
        <f>+MEX!AW1055</f>
        <v>0</v>
      </c>
      <c r="AA1017" s="287">
        <f>+MEX!AX1055</f>
        <v>0</v>
      </c>
      <c r="AB1017" s="287">
        <f>+MEX!AY1055</f>
        <v>0</v>
      </c>
      <c r="AC1017" s="287">
        <f>+MEX!AZ1055</f>
        <v>0</v>
      </c>
      <c r="AD1017" s="287">
        <f>+MEX!BA1055</f>
        <v>0</v>
      </c>
    </row>
    <row r="1018" spans="1:30" ht="24.75" hidden="1">
      <c r="B1018" s="247" t="e">
        <f>+CONCATENATE(#REF!,C1018,D1018,E1018,F1018,G1018,H1018,I1018)</f>
        <v>#REF!</v>
      </c>
      <c r="C1018" s="305">
        <v>8</v>
      </c>
      <c r="D1018" s="305">
        <v>17</v>
      </c>
      <c r="E1018" s="305">
        <v>5000</v>
      </c>
      <c r="F1018" s="305">
        <v>5100</v>
      </c>
      <c r="G1018" s="305">
        <v>515</v>
      </c>
      <c r="H1018" s="285">
        <v>3</v>
      </c>
      <c r="I1018" s="285"/>
      <c r="J1018" s="286" t="s">
        <v>257</v>
      </c>
      <c r="K1018" s="287">
        <f>+MEX!N1056</f>
        <v>0</v>
      </c>
      <c r="L1018" s="287">
        <f>+MEX!O1056</f>
        <v>0</v>
      </c>
      <c r="M1018" s="287">
        <f>+MEX!P1056</f>
        <v>0</v>
      </c>
      <c r="N1018" s="326" t="str">
        <f>+MEX!Q1056</f>
        <v>Pieza</v>
      </c>
      <c r="O1018" s="289">
        <f>+MEX!R1056</f>
        <v>0</v>
      </c>
      <c r="P1018" s="289">
        <f>+MEX!S1056</f>
        <v>0</v>
      </c>
      <c r="Q1018" s="287">
        <f>+MEX!AD1056</f>
        <v>0</v>
      </c>
      <c r="R1018" s="287">
        <f>+MEX!AG1056</f>
        <v>0</v>
      </c>
      <c r="S1018" s="287">
        <f>+MEX!AJ1056</f>
        <v>0</v>
      </c>
      <c r="T1018" s="287">
        <f>+MEX!AM1056</f>
        <v>0</v>
      </c>
      <c r="U1018" s="287">
        <f>+MEX!AP1056</f>
        <v>0</v>
      </c>
      <c r="V1018" s="287">
        <f>+MEX!AS1056</f>
        <v>0</v>
      </c>
      <c r="W1018" s="287">
        <f>+MEX!AT1056</f>
        <v>0</v>
      </c>
      <c r="X1018" s="287">
        <f>+MEX!AU1056</f>
        <v>0</v>
      </c>
      <c r="Y1018" s="287">
        <f>+MEX!AV1056</f>
        <v>0</v>
      </c>
      <c r="Z1018" s="287">
        <f>+MEX!AW1056</f>
        <v>0</v>
      </c>
      <c r="AA1018" s="287">
        <f>+MEX!AX1056</f>
        <v>0</v>
      </c>
      <c r="AB1018" s="287">
        <f>+MEX!AY1056</f>
        <v>0</v>
      </c>
      <c r="AC1018" s="287">
        <f>+MEX!AZ1056</f>
        <v>0</v>
      </c>
      <c r="AD1018" s="287">
        <f>+MEX!BA1056</f>
        <v>0</v>
      </c>
    </row>
    <row r="1019" spans="1:30" ht="24.75" hidden="1">
      <c r="B1019" s="247" t="e">
        <f>+CONCATENATE(#REF!,C1019,D1019,E1019,F1019,G1019,H1019,I1019)</f>
        <v>#REF!</v>
      </c>
      <c r="C1019" s="305">
        <v>8</v>
      </c>
      <c r="D1019" s="305">
        <v>17</v>
      </c>
      <c r="E1019" s="305">
        <v>5000</v>
      </c>
      <c r="F1019" s="305">
        <v>5100</v>
      </c>
      <c r="G1019" s="305">
        <v>515</v>
      </c>
      <c r="H1019" s="285">
        <v>4</v>
      </c>
      <c r="I1019" s="285"/>
      <c r="J1019" s="286" t="s">
        <v>609</v>
      </c>
      <c r="K1019" s="287">
        <f>+MEX!N1057</f>
        <v>0</v>
      </c>
      <c r="L1019" s="287">
        <f>+MEX!O1057</f>
        <v>0</v>
      </c>
      <c r="M1019" s="287">
        <f>+MEX!P1057</f>
        <v>0</v>
      </c>
      <c r="N1019" s="326" t="str">
        <f>+MEX!Q1057</f>
        <v>Pieza</v>
      </c>
      <c r="O1019" s="289">
        <f>+MEX!R1057</f>
        <v>0</v>
      </c>
      <c r="P1019" s="289">
        <f>+MEX!S1057</f>
        <v>0</v>
      </c>
      <c r="Q1019" s="287">
        <f>+MEX!AD1057</f>
        <v>0</v>
      </c>
      <c r="R1019" s="287">
        <f>+MEX!AG1057</f>
        <v>0</v>
      </c>
      <c r="S1019" s="287">
        <f>+MEX!AJ1057</f>
        <v>0</v>
      </c>
      <c r="T1019" s="287">
        <f>+MEX!AM1057</f>
        <v>0</v>
      </c>
      <c r="U1019" s="287">
        <f>+MEX!AP1057</f>
        <v>0</v>
      </c>
      <c r="V1019" s="287">
        <f>+MEX!AS1057</f>
        <v>0</v>
      </c>
      <c r="W1019" s="287">
        <f>+MEX!AT1057</f>
        <v>0</v>
      </c>
      <c r="X1019" s="287">
        <f>+MEX!AU1057</f>
        <v>0</v>
      </c>
      <c r="Y1019" s="287">
        <f>+MEX!AV1057</f>
        <v>0</v>
      </c>
      <c r="Z1019" s="287">
        <f>+MEX!AW1057</f>
        <v>0</v>
      </c>
      <c r="AA1019" s="287">
        <f>+MEX!AX1057</f>
        <v>0</v>
      </c>
      <c r="AB1019" s="287">
        <f>+MEX!AY1057</f>
        <v>0</v>
      </c>
      <c r="AC1019" s="287">
        <f>+MEX!AZ1057</f>
        <v>0</v>
      </c>
      <c r="AD1019" s="287">
        <f>+MEX!BA1057</f>
        <v>0</v>
      </c>
    </row>
    <row r="1020" spans="1:30" ht="24.75" hidden="1">
      <c r="B1020" s="247" t="e">
        <f>+CONCATENATE(#REF!,C1020,D1020,E1020,F1020,G1020,H1020,I1020)</f>
        <v>#REF!</v>
      </c>
      <c r="C1020" s="305">
        <v>8</v>
      </c>
      <c r="D1020" s="305">
        <v>17</v>
      </c>
      <c r="E1020" s="305">
        <v>5000</v>
      </c>
      <c r="F1020" s="305">
        <v>5100</v>
      </c>
      <c r="G1020" s="305">
        <v>515</v>
      </c>
      <c r="H1020" s="285">
        <v>5</v>
      </c>
      <c r="I1020" s="285"/>
      <c r="J1020" s="286" t="s">
        <v>192</v>
      </c>
      <c r="K1020" s="287">
        <f>+MEX!N1058</f>
        <v>0</v>
      </c>
      <c r="L1020" s="287">
        <f>+MEX!O1058</f>
        <v>0</v>
      </c>
      <c r="M1020" s="287">
        <f>+MEX!P1058</f>
        <v>0</v>
      </c>
      <c r="N1020" s="326" t="str">
        <f>+MEX!Q1058</f>
        <v>Pieza</v>
      </c>
      <c r="O1020" s="289">
        <f>+MEX!R1058</f>
        <v>0</v>
      </c>
      <c r="P1020" s="289">
        <f>+MEX!S1058</f>
        <v>0</v>
      </c>
      <c r="Q1020" s="287">
        <f>+MEX!AD1058</f>
        <v>0</v>
      </c>
      <c r="R1020" s="287">
        <f>+MEX!AG1058</f>
        <v>0</v>
      </c>
      <c r="S1020" s="287">
        <f>+MEX!AJ1058</f>
        <v>0</v>
      </c>
      <c r="T1020" s="287">
        <f>+MEX!AM1058</f>
        <v>0</v>
      </c>
      <c r="U1020" s="287">
        <f>+MEX!AP1058</f>
        <v>0</v>
      </c>
      <c r="V1020" s="287">
        <f>+MEX!AS1058</f>
        <v>0</v>
      </c>
      <c r="W1020" s="287">
        <f>+MEX!AT1058</f>
        <v>0</v>
      </c>
      <c r="X1020" s="287">
        <f>+MEX!AU1058</f>
        <v>0</v>
      </c>
      <c r="Y1020" s="287">
        <f>+MEX!AV1058</f>
        <v>0</v>
      </c>
      <c r="Z1020" s="287">
        <f>+MEX!AW1058</f>
        <v>0</v>
      </c>
      <c r="AA1020" s="287">
        <f>+MEX!AX1058</f>
        <v>0</v>
      </c>
      <c r="AB1020" s="287">
        <f>+MEX!AY1058</f>
        <v>0</v>
      </c>
      <c r="AC1020" s="287">
        <f>+MEX!AZ1058</f>
        <v>0</v>
      </c>
      <c r="AD1020" s="287">
        <f>+MEX!BA1058</f>
        <v>0</v>
      </c>
    </row>
    <row r="1021" spans="1:30" ht="24.75" hidden="1">
      <c r="A1021" s="290"/>
      <c r="B1021" s="247" t="e">
        <f>+CONCATENATE(#REF!,C1021,D1021,E1021,F1021,G1021,H1021,I1021)</f>
        <v>#REF!</v>
      </c>
      <c r="C1021" s="305">
        <v>8</v>
      </c>
      <c r="D1021" s="305">
        <v>17</v>
      </c>
      <c r="E1021" s="305">
        <v>5000</v>
      </c>
      <c r="F1021" s="305">
        <v>5100</v>
      </c>
      <c r="G1021" s="305">
        <v>515</v>
      </c>
      <c r="H1021" s="285">
        <v>6</v>
      </c>
      <c r="I1021" s="285"/>
      <c r="J1021" s="286" t="s">
        <v>703</v>
      </c>
      <c r="K1021" s="287">
        <f>+MEX!N1059</f>
        <v>0</v>
      </c>
      <c r="L1021" s="287">
        <f>+MEX!O1059</f>
        <v>0</v>
      </c>
      <c r="M1021" s="287">
        <f>+MEX!P1059</f>
        <v>0</v>
      </c>
      <c r="N1021" s="326" t="str">
        <f>+MEX!Q1059</f>
        <v>Pieza</v>
      </c>
      <c r="O1021" s="289">
        <f>+MEX!R1059</f>
        <v>0</v>
      </c>
      <c r="P1021" s="289">
        <f>+MEX!S1059</f>
        <v>0</v>
      </c>
      <c r="Q1021" s="287">
        <f>+MEX!AD1059</f>
        <v>0</v>
      </c>
      <c r="R1021" s="287">
        <f>+MEX!AG1059</f>
        <v>0</v>
      </c>
      <c r="S1021" s="287">
        <f>+MEX!AJ1059</f>
        <v>0</v>
      </c>
      <c r="T1021" s="287">
        <f>+MEX!AM1059</f>
        <v>0</v>
      </c>
      <c r="U1021" s="287">
        <f>+MEX!AP1059</f>
        <v>0</v>
      </c>
      <c r="V1021" s="287">
        <f>+MEX!AS1059</f>
        <v>0</v>
      </c>
      <c r="W1021" s="287">
        <f>+MEX!AT1059</f>
        <v>0</v>
      </c>
      <c r="X1021" s="287">
        <f>+MEX!AU1059</f>
        <v>0</v>
      </c>
      <c r="Y1021" s="287">
        <f>+MEX!AV1059</f>
        <v>0</v>
      </c>
      <c r="Z1021" s="287">
        <f>+MEX!AW1059</f>
        <v>0</v>
      </c>
      <c r="AA1021" s="287">
        <f>+MEX!AX1059</f>
        <v>0</v>
      </c>
      <c r="AB1021" s="287">
        <f>+MEX!AY1059</f>
        <v>0</v>
      </c>
      <c r="AC1021" s="287">
        <f>+MEX!AZ1059</f>
        <v>0</v>
      </c>
      <c r="AD1021" s="287">
        <f>+MEX!BA1059</f>
        <v>0</v>
      </c>
    </row>
    <row r="1022" spans="1:30" ht="24.75" hidden="1">
      <c r="B1022" s="247" t="e">
        <f>+CONCATENATE(#REF!,C1022,D1022,E1022,F1022,G1022,H1022,I1022)</f>
        <v>#REF!</v>
      </c>
      <c r="C1022" s="302">
        <v>8</v>
      </c>
      <c r="D1022" s="302">
        <v>17</v>
      </c>
      <c r="E1022" s="302">
        <v>5000</v>
      </c>
      <c r="F1022" s="302">
        <v>5100</v>
      </c>
      <c r="G1022" s="302">
        <v>519</v>
      </c>
      <c r="H1022" s="302"/>
      <c r="I1022" s="302"/>
      <c r="J1022" s="280" t="s">
        <v>193</v>
      </c>
      <c r="K1022" s="281">
        <f>+MEX!N1060</f>
        <v>0</v>
      </c>
      <c r="L1022" s="281">
        <f>+MEX!O1060</f>
        <v>0</v>
      </c>
      <c r="M1022" s="281">
        <f>+MEX!P1060</f>
        <v>0</v>
      </c>
      <c r="N1022" s="331"/>
      <c r="O1022" s="384"/>
      <c r="P1022" s="384"/>
      <c r="Q1022" s="281">
        <f>+MEX!AD1060</f>
        <v>0</v>
      </c>
      <c r="R1022" s="281">
        <f>+MEX!AG1060</f>
        <v>0</v>
      </c>
      <c r="S1022" s="281">
        <f>+MEX!AJ1060</f>
        <v>0</v>
      </c>
      <c r="T1022" s="281">
        <f>+MEX!AM1060</f>
        <v>0</v>
      </c>
      <c r="U1022" s="281">
        <f>+MEX!AP1060</f>
        <v>0</v>
      </c>
      <c r="V1022" s="281">
        <f>+MEX!AS1060</f>
        <v>0</v>
      </c>
      <c r="W1022" s="281"/>
      <c r="X1022" s="281"/>
      <c r="Y1022" s="281"/>
      <c r="Z1022" s="281"/>
      <c r="AA1022" s="281"/>
      <c r="AB1022" s="281"/>
      <c r="AC1022" s="281"/>
      <c r="AD1022" s="281"/>
    </row>
    <row r="1023" spans="1:30" ht="24.75" hidden="1">
      <c r="B1023" s="247" t="e">
        <f>+CONCATENATE(#REF!,C1023,D1023,E1023,F1023,G1023,H1023,I1023)</f>
        <v>#REF!</v>
      </c>
      <c r="C1023" s="305">
        <v>8</v>
      </c>
      <c r="D1023" s="305">
        <v>17</v>
      </c>
      <c r="E1023" s="305">
        <v>5000</v>
      </c>
      <c r="F1023" s="305">
        <v>5100</v>
      </c>
      <c r="G1023" s="305">
        <v>519</v>
      </c>
      <c r="H1023" s="285">
        <v>1</v>
      </c>
      <c r="I1023" s="285"/>
      <c r="J1023" s="286" t="s">
        <v>261</v>
      </c>
      <c r="K1023" s="287">
        <f>+MEX!N1061</f>
        <v>0</v>
      </c>
      <c r="L1023" s="287">
        <f>+MEX!O1061</f>
        <v>0</v>
      </c>
      <c r="M1023" s="287">
        <f>+MEX!P1061</f>
        <v>0</v>
      </c>
      <c r="N1023" s="326" t="str">
        <f>+MEX!Q1061</f>
        <v>Pieza</v>
      </c>
      <c r="O1023" s="289">
        <f>+MEX!R1061</f>
        <v>0</v>
      </c>
      <c r="P1023" s="289">
        <f>+MEX!S1061</f>
        <v>0</v>
      </c>
      <c r="Q1023" s="287">
        <f>+MEX!AD1061</f>
        <v>0</v>
      </c>
      <c r="R1023" s="287">
        <f>+MEX!AG1061</f>
        <v>0</v>
      </c>
      <c r="S1023" s="287">
        <f>+MEX!AJ1061</f>
        <v>0</v>
      </c>
      <c r="T1023" s="287">
        <f>+MEX!AM1061</f>
        <v>0</v>
      </c>
      <c r="U1023" s="287">
        <f>+MEX!AP1061</f>
        <v>0</v>
      </c>
      <c r="V1023" s="287">
        <f>+MEX!AS1061</f>
        <v>0</v>
      </c>
      <c r="W1023" s="287">
        <f>+MEX!AT1061</f>
        <v>0</v>
      </c>
      <c r="X1023" s="287">
        <f>+MEX!AU1061</f>
        <v>0</v>
      </c>
      <c r="Y1023" s="287">
        <f>+MEX!AV1061</f>
        <v>0</v>
      </c>
      <c r="Z1023" s="287">
        <f>+MEX!AW1061</f>
        <v>0</v>
      </c>
      <c r="AA1023" s="287">
        <f>+MEX!AX1061</f>
        <v>0</v>
      </c>
      <c r="AB1023" s="287">
        <f>+MEX!AY1061</f>
        <v>0</v>
      </c>
      <c r="AC1023" s="287">
        <f>+MEX!AZ1061</f>
        <v>0</v>
      </c>
      <c r="AD1023" s="287">
        <f>+MEX!BA1061</f>
        <v>0</v>
      </c>
    </row>
    <row r="1024" spans="1:30" ht="24.75" hidden="1">
      <c r="B1024" s="247" t="e">
        <f>+CONCATENATE(#REF!,C1024,D1024,E1024,F1024,G1024,H1024,I1024)</f>
        <v>#REF!</v>
      </c>
      <c r="C1024" s="299">
        <v>8</v>
      </c>
      <c r="D1024" s="299">
        <v>17</v>
      </c>
      <c r="E1024" s="299">
        <v>5000</v>
      </c>
      <c r="F1024" s="299">
        <v>5600</v>
      </c>
      <c r="G1024" s="299"/>
      <c r="H1024" s="299"/>
      <c r="I1024" s="299"/>
      <c r="J1024" s="274" t="s">
        <v>516</v>
      </c>
      <c r="K1024" s="275">
        <f>+MEX!N1062</f>
        <v>0</v>
      </c>
      <c r="L1024" s="275">
        <f>+MEX!O1062</f>
        <v>0</v>
      </c>
      <c r="M1024" s="275">
        <f>+MEX!P1062</f>
        <v>0</v>
      </c>
      <c r="N1024" s="329"/>
      <c r="O1024" s="383"/>
      <c r="P1024" s="383"/>
      <c r="Q1024" s="275">
        <f>+MEX!AD1062</f>
        <v>0</v>
      </c>
      <c r="R1024" s="275">
        <f>+MEX!AG1062</f>
        <v>0</v>
      </c>
      <c r="S1024" s="275">
        <f>+MEX!AJ1062</f>
        <v>0</v>
      </c>
      <c r="T1024" s="275">
        <f>+MEX!AM1062</f>
        <v>0</v>
      </c>
      <c r="U1024" s="275">
        <f>+MEX!AP1062</f>
        <v>0</v>
      </c>
      <c r="V1024" s="275">
        <f>+MEX!AS1062</f>
        <v>0</v>
      </c>
      <c r="W1024" s="275"/>
      <c r="X1024" s="275"/>
      <c r="Y1024" s="275"/>
      <c r="Z1024" s="275"/>
      <c r="AA1024" s="275"/>
      <c r="AB1024" s="275"/>
      <c r="AC1024" s="275"/>
      <c r="AD1024" s="275"/>
    </row>
    <row r="1025" spans="2:30" ht="24.75" hidden="1">
      <c r="B1025" s="247" t="e">
        <f>+CONCATENATE(#REF!,C1025,D1025,E1025,F1025,G1025,H1025,I1025)</f>
        <v>#REF!</v>
      </c>
      <c r="C1025" s="302">
        <v>8</v>
      </c>
      <c r="D1025" s="302">
        <v>17</v>
      </c>
      <c r="E1025" s="302">
        <v>5000</v>
      </c>
      <c r="F1025" s="302">
        <v>5600</v>
      </c>
      <c r="G1025" s="302">
        <v>565</v>
      </c>
      <c r="H1025" s="302"/>
      <c r="I1025" s="302"/>
      <c r="J1025" s="280" t="s">
        <v>216</v>
      </c>
      <c r="K1025" s="281">
        <f>+MEX!N1063</f>
        <v>0</v>
      </c>
      <c r="L1025" s="281">
        <f>+MEX!O1063</f>
        <v>0</v>
      </c>
      <c r="M1025" s="281">
        <f>+MEX!P1063</f>
        <v>0</v>
      </c>
      <c r="N1025" s="331"/>
      <c r="O1025" s="384"/>
      <c r="P1025" s="384"/>
      <c r="Q1025" s="281">
        <f>+MEX!AD1063</f>
        <v>0</v>
      </c>
      <c r="R1025" s="281">
        <f>+MEX!AG1063</f>
        <v>0</v>
      </c>
      <c r="S1025" s="281">
        <f>+MEX!AJ1063</f>
        <v>0</v>
      </c>
      <c r="T1025" s="281">
        <f>+MEX!AM1063</f>
        <v>0</v>
      </c>
      <c r="U1025" s="281">
        <f>+MEX!AP1063</f>
        <v>0</v>
      </c>
      <c r="V1025" s="281">
        <f>+MEX!AS1063</f>
        <v>0</v>
      </c>
      <c r="W1025" s="281"/>
      <c r="X1025" s="281"/>
      <c r="Y1025" s="281"/>
      <c r="Z1025" s="281"/>
      <c r="AA1025" s="281"/>
      <c r="AB1025" s="281"/>
      <c r="AC1025" s="281"/>
      <c r="AD1025" s="281"/>
    </row>
    <row r="1026" spans="2:30" ht="24.75" hidden="1">
      <c r="B1026" s="247" t="e">
        <f>+CONCATENATE(#REF!,C1026,D1026,E1026,F1026,G1026,H1026,I1026)</f>
        <v>#REF!</v>
      </c>
      <c r="C1026" s="305">
        <v>8</v>
      </c>
      <c r="D1026" s="305">
        <v>17</v>
      </c>
      <c r="E1026" s="305">
        <v>5000</v>
      </c>
      <c r="F1026" s="305">
        <v>5600</v>
      </c>
      <c r="G1026" s="305">
        <v>565</v>
      </c>
      <c r="H1026" s="285">
        <v>1</v>
      </c>
      <c r="I1026" s="285"/>
      <c r="J1026" s="286" t="s">
        <v>569</v>
      </c>
      <c r="K1026" s="287">
        <f>+MEX!N1064</f>
        <v>0</v>
      </c>
      <c r="L1026" s="287">
        <f>+MEX!O1064</f>
        <v>0</v>
      </c>
      <c r="M1026" s="287">
        <f>+MEX!P1064</f>
        <v>0</v>
      </c>
      <c r="N1026" s="326" t="str">
        <f>+MEX!Q1064</f>
        <v>Pieza</v>
      </c>
      <c r="O1026" s="289">
        <f>+MEX!R1064</f>
        <v>0</v>
      </c>
      <c r="P1026" s="289">
        <f>+MEX!S1064</f>
        <v>0</v>
      </c>
      <c r="Q1026" s="287">
        <f>+MEX!AD1064</f>
        <v>0</v>
      </c>
      <c r="R1026" s="287">
        <f>+MEX!AG1064</f>
        <v>0</v>
      </c>
      <c r="S1026" s="287">
        <f>+MEX!AJ1064</f>
        <v>0</v>
      </c>
      <c r="T1026" s="287">
        <f>+MEX!AM1064</f>
        <v>0</v>
      </c>
      <c r="U1026" s="287">
        <f>+MEX!AP1064</f>
        <v>0</v>
      </c>
      <c r="V1026" s="287">
        <f>+MEX!AS1064</f>
        <v>0</v>
      </c>
      <c r="W1026" s="287">
        <f>+MEX!AT1064</f>
        <v>0</v>
      </c>
      <c r="X1026" s="287">
        <f>+MEX!AU1064</f>
        <v>0</v>
      </c>
      <c r="Y1026" s="287">
        <f>+MEX!AV1064</f>
        <v>0</v>
      </c>
      <c r="Z1026" s="287">
        <f>+MEX!AW1064</f>
        <v>0</v>
      </c>
      <c r="AA1026" s="287">
        <f>+MEX!AX1064</f>
        <v>0</v>
      </c>
      <c r="AB1026" s="287">
        <f>+MEX!AY1064</f>
        <v>0</v>
      </c>
      <c r="AC1026" s="287">
        <f>+MEX!AZ1064</f>
        <v>0</v>
      </c>
      <c r="AD1026" s="287">
        <f>+MEX!BA1064</f>
        <v>0</v>
      </c>
    </row>
    <row r="1027" spans="2:30" ht="48" hidden="1">
      <c r="B1027" s="247" t="e">
        <f>+CONCATENATE(#REF!,C1027,D1027,E1027,F1027,G1027,H1027,I1027)</f>
        <v>#REF!</v>
      </c>
      <c r="C1027" s="302">
        <v>8</v>
      </c>
      <c r="D1027" s="302">
        <v>17</v>
      </c>
      <c r="E1027" s="302">
        <v>5000</v>
      </c>
      <c r="F1027" s="302">
        <v>5600</v>
      </c>
      <c r="G1027" s="302">
        <v>566</v>
      </c>
      <c r="H1027" s="302"/>
      <c r="I1027" s="302"/>
      <c r="J1027" s="280" t="s">
        <v>659</v>
      </c>
      <c r="K1027" s="281">
        <f>+MEX!N1065</f>
        <v>0</v>
      </c>
      <c r="L1027" s="281">
        <f>+MEX!O1065</f>
        <v>0</v>
      </c>
      <c r="M1027" s="281">
        <f>+MEX!P1065</f>
        <v>0</v>
      </c>
      <c r="N1027" s="331"/>
      <c r="O1027" s="384"/>
      <c r="P1027" s="384"/>
      <c r="Q1027" s="281">
        <f>+MEX!AD1065</f>
        <v>0</v>
      </c>
      <c r="R1027" s="281">
        <f>+MEX!AG1065</f>
        <v>0</v>
      </c>
      <c r="S1027" s="281">
        <f>+MEX!AJ1065</f>
        <v>0</v>
      </c>
      <c r="T1027" s="281">
        <f>+MEX!AM1065</f>
        <v>0</v>
      </c>
      <c r="U1027" s="281">
        <f>+MEX!AP1065</f>
        <v>0</v>
      </c>
      <c r="V1027" s="281">
        <f>+MEX!AS1065</f>
        <v>0</v>
      </c>
      <c r="W1027" s="281"/>
      <c r="X1027" s="281"/>
      <c r="Y1027" s="281"/>
      <c r="Z1027" s="281"/>
      <c r="AA1027" s="281"/>
      <c r="AB1027" s="281"/>
      <c r="AC1027" s="281"/>
      <c r="AD1027" s="281"/>
    </row>
    <row r="1028" spans="2:30" ht="46.5" hidden="1">
      <c r="B1028" s="247" t="e">
        <f>+CONCATENATE(#REF!,C1028,D1028,E1028,F1028,G1028,H1028,I1028)</f>
        <v>#REF!</v>
      </c>
      <c r="C1028" s="305">
        <v>8</v>
      </c>
      <c r="D1028" s="305">
        <v>17</v>
      </c>
      <c r="E1028" s="305">
        <v>5000</v>
      </c>
      <c r="F1028" s="305">
        <v>5600</v>
      </c>
      <c r="G1028" s="305">
        <v>566</v>
      </c>
      <c r="H1028" s="285">
        <v>1</v>
      </c>
      <c r="I1028" s="285"/>
      <c r="J1028" s="286" t="s">
        <v>697</v>
      </c>
      <c r="K1028" s="287">
        <f>+MEX!N1066</f>
        <v>0</v>
      </c>
      <c r="L1028" s="287">
        <f>+MEX!O1066</f>
        <v>0</v>
      </c>
      <c r="M1028" s="287">
        <f>+MEX!P1066</f>
        <v>0</v>
      </c>
      <c r="N1028" s="326" t="str">
        <f>+MEX!Q1066</f>
        <v>Pieza</v>
      </c>
      <c r="O1028" s="289">
        <f>+MEX!R1066</f>
        <v>0</v>
      </c>
      <c r="P1028" s="289">
        <f>+MEX!S1066</f>
        <v>0</v>
      </c>
      <c r="Q1028" s="287">
        <f>+MEX!AD1066</f>
        <v>0</v>
      </c>
      <c r="R1028" s="287">
        <f>+MEX!AG1066</f>
        <v>0</v>
      </c>
      <c r="S1028" s="287">
        <f>+MEX!AJ1066</f>
        <v>0</v>
      </c>
      <c r="T1028" s="287">
        <f>+MEX!AM1066</f>
        <v>0</v>
      </c>
      <c r="U1028" s="287">
        <f>+MEX!AP1066</f>
        <v>0</v>
      </c>
      <c r="V1028" s="287">
        <f>+MEX!AS1066</f>
        <v>0</v>
      </c>
      <c r="W1028" s="287">
        <f>+MEX!AT1066</f>
        <v>0</v>
      </c>
      <c r="X1028" s="287">
        <f>+MEX!AU1066</f>
        <v>0</v>
      </c>
      <c r="Y1028" s="287">
        <f>+MEX!AV1066</f>
        <v>0</v>
      </c>
      <c r="Z1028" s="287">
        <f>+MEX!AW1066</f>
        <v>0</v>
      </c>
      <c r="AA1028" s="287">
        <f>+MEX!AX1066</f>
        <v>0</v>
      </c>
      <c r="AB1028" s="287">
        <f>+MEX!AY1066</f>
        <v>0</v>
      </c>
      <c r="AC1028" s="287">
        <f>+MEX!AZ1066</f>
        <v>0</v>
      </c>
      <c r="AD1028" s="287">
        <f>+MEX!BA1066</f>
        <v>0</v>
      </c>
    </row>
    <row r="1029" spans="2:30" ht="24.75" hidden="1">
      <c r="B1029" s="247" t="e">
        <f>+CONCATENATE(#REF!,C1029,D1029,E1029,F1029,G1029,H1029,I1029)</f>
        <v>#REF!</v>
      </c>
      <c r="C1029" s="259">
        <v>8</v>
      </c>
      <c r="D1029" s="259">
        <v>18</v>
      </c>
      <c r="E1029" s="259"/>
      <c r="F1029" s="259"/>
      <c r="G1029" s="259"/>
      <c r="H1029" s="259"/>
      <c r="I1029" s="259"/>
      <c r="J1029" s="351" t="s">
        <v>704</v>
      </c>
      <c r="K1029" s="366">
        <f>+MEX!N1067</f>
        <v>0</v>
      </c>
      <c r="L1029" s="366">
        <f>+MEX!O1067</f>
        <v>0</v>
      </c>
      <c r="M1029" s="366">
        <f>+MEX!P1067</f>
        <v>0</v>
      </c>
      <c r="N1029" s="297"/>
      <c r="O1029" s="259"/>
      <c r="P1029" s="259"/>
      <c r="Q1029" s="366">
        <f>+MEX!AD1067</f>
        <v>0</v>
      </c>
      <c r="R1029" s="366">
        <f>+MEX!AG1067</f>
        <v>0</v>
      </c>
      <c r="S1029" s="366">
        <f>+MEX!AJ1067</f>
        <v>0</v>
      </c>
      <c r="T1029" s="366">
        <f>+MEX!AM1067</f>
        <v>0</v>
      </c>
      <c r="U1029" s="366">
        <f>+MEX!AP1067</f>
        <v>0</v>
      </c>
      <c r="V1029" s="366">
        <f>+MEX!AS1067</f>
        <v>0</v>
      </c>
      <c r="W1029" s="366"/>
      <c r="X1029" s="366"/>
      <c r="Y1029" s="366"/>
      <c r="Z1029" s="366"/>
      <c r="AA1029" s="366"/>
      <c r="AB1029" s="366"/>
      <c r="AC1029" s="366"/>
      <c r="AD1029" s="366"/>
    </row>
    <row r="1030" spans="2:30" ht="24.75" hidden="1">
      <c r="B1030" s="247" t="e">
        <f>+CONCATENATE(#REF!,C1030,D1030,E1030,F1030,G1030,H1030,I1030)</f>
        <v>#REF!</v>
      </c>
      <c r="C1030" s="298">
        <v>8</v>
      </c>
      <c r="D1030" s="298">
        <v>18</v>
      </c>
      <c r="E1030" s="298">
        <v>2000</v>
      </c>
      <c r="F1030" s="298"/>
      <c r="G1030" s="298"/>
      <c r="H1030" s="298"/>
      <c r="I1030" s="298"/>
      <c r="J1030" s="268" t="s">
        <v>56</v>
      </c>
      <c r="K1030" s="269">
        <f>+MEX!N1068</f>
        <v>0</v>
      </c>
      <c r="L1030" s="269">
        <f>+MEX!O1068</f>
        <v>0</v>
      </c>
      <c r="M1030" s="269">
        <f>+MEX!P1068</f>
        <v>0</v>
      </c>
      <c r="N1030" s="327"/>
      <c r="O1030" s="338"/>
      <c r="P1030" s="338"/>
      <c r="Q1030" s="269">
        <f>+MEX!AD1068</f>
        <v>0</v>
      </c>
      <c r="R1030" s="269">
        <f>+MEX!AG1068</f>
        <v>0</v>
      </c>
      <c r="S1030" s="269">
        <f>+MEX!AJ1068</f>
        <v>0</v>
      </c>
      <c r="T1030" s="269">
        <f>+MEX!AM1068</f>
        <v>0</v>
      </c>
      <c r="U1030" s="269">
        <f>+MEX!AP1068</f>
        <v>0</v>
      </c>
      <c r="V1030" s="269">
        <f>+MEX!AS1068</f>
        <v>0</v>
      </c>
      <c r="W1030" s="269"/>
      <c r="X1030" s="269"/>
      <c r="Y1030" s="269"/>
      <c r="Z1030" s="269"/>
      <c r="AA1030" s="269"/>
      <c r="AB1030" s="269"/>
      <c r="AC1030" s="269"/>
      <c r="AD1030" s="269"/>
    </row>
    <row r="1031" spans="2:30" ht="48" hidden="1">
      <c r="B1031" s="247" t="e">
        <f>+CONCATENATE(#REF!,C1031,D1031,E1031,F1031,G1031,H1031,I1031)</f>
        <v>#REF!</v>
      </c>
      <c r="C1031" s="299">
        <v>8</v>
      </c>
      <c r="D1031" s="299">
        <v>18</v>
      </c>
      <c r="E1031" s="299">
        <v>2000</v>
      </c>
      <c r="F1031" s="299">
        <v>2100</v>
      </c>
      <c r="G1031" s="299"/>
      <c r="H1031" s="299"/>
      <c r="I1031" s="299"/>
      <c r="J1031" s="274" t="s">
        <v>106</v>
      </c>
      <c r="K1031" s="275">
        <f>+MEX!N1069</f>
        <v>0</v>
      </c>
      <c r="L1031" s="275">
        <f>+MEX!O1069</f>
        <v>0</v>
      </c>
      <c r="M1031" s="275">
        <f>+MEX!P1069</f>
        <v>0</v>
      </c>
      <c r="N1031" s="329"/>
      <c r="O1031" s="383"/>
      <c r="P1031" s="383"/>
      <c r="Q1031" s="275">
        <f>+MEX!AD1069</f>
        <v>0</v>
      </c>
      <c r="R1031" s="275">
        <f>+MEX!AG1069</f>
        <v>0</v>
      </c>
      <c r="S1031" s="275">
        <f>+MEX!AJ1069</f>
        <v>0</v>
      </c>
      <c r="T1031" s="275">
        <f>+MEX!AM1069</f>
        <v>0</v>
      </c>
      <c r="U1031" s="275">
        <f>+MEX!AP1069</f>
        <v>0</v>
      </c>
      <c r="V1031" s="275">
        <f>+MEX!AS1069</f>
        <v>0</v>
      </c>
      <c r="W1031" s="275"/>
      <c r="X1031" s="275"/>
      <c r="Y1031" s="275"/>
      <c r="Z1031" s="275"/>
      <c r="AA1031" s="275"/>
      <c r="AB1031" s="275"/>
      <c r="AC1031" s="275"/>
      <c r="AD1031" s="275"/>
    </row>
    <row r="1032" spans="2:30" ht="48" hidden="1">
      <c r="B1032" s="247" t="e">
        <f>+CONCATENATE(#REF!,C1032,D1032,E1032,F1032,G1032,H1032,I1032)</f>
        <v>#REF!</v>
      </c>
      <c r="C1032" s="302">
        <v>8</v>
      </c>
      <c r="D1032" s="302">
        <v>18</v>
      </c>
      <c r="E1032" s="302">
        <v>2000</v>
      </c>
      <c r="F1032" s="302">
        <v>2100</v>
      </c>
      <c r="G1032" s="302">
        <v>214</v>
      </c>
      <c r="H1032" s="302"/>
      <c r="I1032" s="302"/>
      <c r="J1032" s="280" t="s">
        <v>157</v>
      </c>
      <c r="K1032" s="281">
        <f>+MEX!N1070</f>
        <v>0</v>
      </c>
      <c r="L1032" s="281">
        <f>+MEX!O1070</f>
        <v>0</v>
      </c>
      <c r="M1032" s="281">
        <f>+MEX!P1070</f>
        <v>0</v>
      </c>
      <c r="N1032" s="331"/>
      <c r="O1032" s="384"/>
      <c r="P1032" s="384"/>
      <c r="Q1032" s="281">
        <f>+MEX!AD1070</f>
        <v>0</v>
      </c>
      <c r="R1032" s="281">
        <f>+MEX!AG1070</f>
        <v>0</v>
      </c>
      <c r="S1032" s="281">
        <f>+MEX!AJ1070</f>
        <v>0</v>
      </c>
      <c r="T1032" s="281">
        <f>+MEX!AM1070</f>
        <v>0</v>
      </c>
      <c r="U1032" s="281">
        <f>+MEX!AP1070</f>
        <v>0</v>
      </c>
      <c r="V1032" s="281">
        <f>+MEX!AS1070</f>
        <v>0</v>
      </c>
      <c r="W1032" s="281"/>
      <c r="X1032" s="281"/>
      <c r="Y1032" s="281"/>
      <c r="Z1032" s="281"/>
      <c r="AA1032" s="281"/>
      <c r="AB1032" s="281"/>
      <c r="AC1032" s="281"/>
      <c r="AD1032" s="281"/>
    </row>
    <row r="1033" spans="2:30" ht="46.5" hidden="1">
      <c r="B1033" s="247" t="e">
        <f>+CONCATENATE(#REF!,C1033,D1033,E1033,F1033,G1033,H1033,I1033)</f>
        <v>#REF!</v>
      </c>
      <c r="C1033" s="305">
        <v>8</v>
      </c>
      <c r="D1033" s="305">
        <v>18</v>
      </c>
      <c r="E1033" s="305">
        <v>2000</v>
      </c>
      <c r="F1033" s="305">
        <v>2100</v>
      </c>
      <c r="G1033" s="305">
        <v>214</v>
      </c>
      <c r="H1033" s="285">
        <v>1</v>
      </c>
      <c r="I1033" s="285"/>
      <c r="J1033" s="286" t="s">
        <v>544</v>
      </c>
      <c r="K1033" s="287">
        <f>+MEX!N1071</f>
        <v>0</v>
      </c>
      <c r="L1033" s="287">
        <f>+MEX!O1071</f>
        <v>0</v>
      </c>
      <c r="M1033" s="287">
        <f>+MEX!P1071</f>
        <v>0</v>
      </c>
      <c r="N1033" s="326" t="str">
        <f>+MEX!Q1071</f>
        <v>Lote</v>
      </c>
      <c r="O1033" s="289">
        <f>+MEX!R1071</f>
        <v>0</v>
      </c>
      <c r="P1033" s="289">
        <f>+MEX!S1071</f>
        <v>0</v>
      </c>
      <c r="Q1033" s="287">
        <f>+MEX!AD1071</f>
        <v>0</v>
      </c>
      <c r="R1033" s="287">
        <f>+MEX!AG1071</f>
        <v>0</v>
      </c>
      <c r="S1033" s="287">
        <f>+MEX!AJ1071</f>
        <v>0</v>
      </c>
      <c r="T1033" s="287">
        <f>+MEX!AM1071</f>
        <v>0</v>
      </c>
      <c r="U1033" s="287">
        <f>+MEX!AP1071</f>
        <v>0</v>
      </c>
      <c r="V1033" s="287">
        <f>+MEX!AS1071</f>
        <v>0</v>
      </c>
      <c r="W1033" s="287">
        <f>+MEX!AT1071</f>
        <v>0</v>
      </c>
      <c r="X1033" s="287">
        <f>+MEX!AU1071</f>
        <v>0</v>
      </c>
      <c r="Y1033" s="287">
        <f>+MEX!AV1071</f>
        <v>0</v>
      </c>
      <c r="Z1033" s="287">
        <f>+MEX!AW1071</f>
        <v>0</v>
      </c>
      <c r="AA1033" s="287">
        <f>+MEX!AX1071</f>
        <v>0</v>
      </c>
      <c r="AB1033" s="287">
        <f>+MEX!AY1071</f>
        <v>0</v>
      </c>
      <c r="AC1033" s="287">
        <f>+MEX!AZ1071</f>
        <v>0</v>
      </c>
      <c r="AD1033" s="287">
        <f>+MEX!BA1071</f>
        <v>0</v>
      </c>
    </row>
    <row r="1034" spans="2:30" ht="24.75" hidden="1">
      <c r="B1034" s="247" t="e">
        <f>+CONCATENATE(#REF!,C1034,D1034,E1034,F1034,G1034,H1034,I1034)</f>
        <v>#REF!</v>
      </c>
      <c r="C1034" s="298">
        <v>8</v>
      </c>
      <c r="D1034" s="298">
        <v>18</v>
      </c>
      <c r="E1034" s="298">
        <v>3000</v>
      </c>
      <c r="F1034" s="298"/>
      <c r="G1034" s="298"/>
      <c r="H1034" s="298"/>
      <c r="I1034" s="298"/>
      <c r="J1034" s="268" t="s">
        <v>72</v>
      </c>
      <c r="K1034" s="269">
        <f>+MEX!N1072</f>
        <v>0</v>
      </c>
      <c r="L1034" s="269">
        <f>+MEX!O1072</f>
        <v>0</v>
      </c>
      <c r="M1034" s="269">
        <f>+MEX!P1072</f>
        <v>0</v>
      </c>
      <c r="N1034" s="327"/>
      <c r="O1034" s="338"/>
      <c r="P1034" s="338"/>
      <c r="Q1034" s="269">
        <f>+MEX!AD1072</f>
        <v>0</v>
      </c>
      <c r="R1034" s="269">
        <f>+MEX!AG1072</f>
        <v>0</v>
      </c>
      <c r="S1034" s="269">
        <f>+MEX!AJ1072</f>
        <v>0</v>
      </c>
      <c r="T1034" s="269">
        <f>+MEX!AM1072</f>
        <v>0</v>
      </c>
      <c r="U1034" s="269">
        <f>+MEX!AP1072</f>
        <v>0</v>
      </c>
      <c r="V1034" s="269">
        <f>+MEX!AS1072</f>
        <v>0</v>
      </c>
      <c r="W1034" s="269"/>
      <c r="X1034" s="269"/>
      <c r="Y1034" s="269"/>
      <c r="Z1034" s="269"/>
      <c r="AA1034" s="269"/>
      <c r="AB1034" s="269"/>
      <c r="AC1034" s="269"/>
      <c r="AD1034" s="269"/>
    </row>
    <row r="1035" spans="2:30" ht="24.75" hidden="1">
      <c r="B1035" s="247" t="e">
        <f>+CONCATENATE(#REF!,C1035,D1035,E1035,F1035,G1035,H1035,I1035)</f>
        <v>#REF!</v>
      </c>
      <c r="C1035" s="299">
        <v>8</v>
      </c>
      <c r="D1035" s="299">
        <v>18</v>
      </c>
      <c r="E1035" s="299">
        <v>3000</v>
      </c>
      <c r="F1035" s="299">
        <v>3100</v>
      </c>
      <c r="G1035" s="299"/>
      <c r="H1035" s="299"/>
      <c r="I1035" s="299"/>
      <c r="J1035" s="274" t="s">
        <v>167</v>
      </c>
      <c r="K1035" s="275">
        <f>+MEX!N1073</f>
        <v>0</v>
      </c>
      <c r="L1035" s="275">
        <f>+MEX!O1073</f>
        <v>0</v>
      </c>
      <c r="M1035" s="275">
        <f>+MEX!P1073</f>
        <v>0</v>
      </c>
      <c r="N1035" s="329"/>
      <c r="O1035" s="383"/>
      <c r="P1035" s="383"/>
      <c r="Q1035" s="275">
        <f>+MEX!AD1073</f>
        <v>0</v>
      </c>
      <c r="R1035" s="275">
        <f>+MEX!AG1073</f>
        <v>0</v>
      </c>
      <c r="S1035" s="275">
        <f>+MEX!AJ1073</f>
        <v>0</v>
      </c>
      <c r="T1035" s="275">
        <f>+MEX!AM1073</f>
        <v>0</v>
      </c>
      <c r="U1035" s="275">
        <f>+MEX!AP1073</f>
        <v>0</v>
      </c>
      <c r="V1035" s="275">
        <f>+MEX!AS1073</f>
        <v>0</v>
      </c>
      <c r="W1035" s="275"/>
      <c r="X1035" s="275"/>
      <c r="Y1035" s="275"/>
      <c r="Z1035" s="275"/>
      <c r="AA1035" s="275"/>
      <c r="AB1035" s="275"/>
      <c r="AC1035" s="275"/>
      <c r="AD1035" s="275"/>
    </row>
    <row r="1036" spans="2:30" ht="48" hidden="1">
      <c r="B1036" s="247" t="e">
        <f>+CONCATENATE(#REF!,C1036,D1036,E1036,F1036,G1036,H1036,I1036)</f>
        <v>#REF!</v>
      </c>
      <c r="C1036" s="302">
        <v>8</v>
      </c>
      <c r="D1036" s="302">
        <v>18</v>
      </c>
      <c r="E1036" s="302">
        <v>3000</v>
      </c>
      <c r="F1036" s="302">
        <v>3100</v>
      </c>
      <c r="G1036" s="302">
        <v>317</v>
      </c>
      <c r="H1036" s="302"/>
      <c r="I1036" s="302"/>
      <c r="J1036" s="280" t="s">
        <v>333</v>
      </c>
      <c r="K1036" s="281">
        <f>+MEX!N1074</f>
        <v>0</v>
      </c>
      <c r="L1036" s="281">
        <f>+MEX!O1074</f>
        <v>0</v>
      </c>
      <c r="M1036" s="281">
        <f>+MEX!P1074</f>
        <v>0</v>
      </c>
      <c r="N1036" s="331"/>
      <c r="O1036" s="384"/>
      <c r="P1036" s="384"/>
      <c r="Q1036" s="281">
        <f>+MEX!AD1074</f>
        <v>0</v>
      </c>
      <c r="R1036" s="281">
        <f>+MEX!AG1074</f>
        <v>0</v>
      </c>
      <c r="S1036" s="281">
        <f>+MEX!AJ1074</f>
        <v>0</v>
      </c>
      <c r="T1036" s="281">
        <f>+MEX!AM1074</f>
        <v>0</v>
      </c>
      <c r="U1036" s="281">
        <f>+MEX!AP1074</f>
        <v>0</v>
      </c>
      <c r="V1036" s="281">
        <f>+MEX!AS1074</f>
        <v>0</v>
      </c>
      <c r="W1036" s="281"/>
      <c r="X1036" s="281"/>
      <c r="Y1036" s="281"/>
      <c r="Z1036" s="281"/>
      <c r="AA1036" s="281"/>
      <c r="AB1036" s="281"/>
      <c r="AC1036" s="281"/>
      <c r="AD1036" s="281"/>
    </row>
    <row r="1037" spans="2:30" ht="24.75" hidden="1">
      <c r="B1037" s="247" t="e">
        <f>+CONCATENATE(#REF!,C1037,D1037,E1037,F1037,G1037,H1037,I1037)</f>
        <v>#REF!</v>
      </c>
      <c r="C1037" s="305">
        <v>8</v>
      </c>
      <c r="D1037" s="305">
        <v>18</v>
      </c>
      <c r="E1037" s="305">
        <v>3000</v>
      </c>
      <c r="F1037" s="305">
        <v>3100</v>
      </c>
      <c r="G1037" s="305">
        <v>317</v>
      </c>
      <c r="H1037" s="285">
        <v>1</v>
      </c>
      <c r="I1037" s="285"/>
      <c r="J1037" s="286" t="s">
        <v>169</v>
      </c>
      <c r="K1037" s="287">
        <f>+MEX!N1075</f>
        <v>0</v>
      </c>
      <c r="L1037" s="287">
        <f>+MEX!O1075</f>
        <v>0</v>
      </c>
      <c r="M1037" s="287">
        <f>+MEX!P1075</f>
        <v>0</v>
      </c>
      <c r="N1037" s="326" t="str">
        <f>+MEX!Q1075</f>
        <v>Servicio</v>
      </c>
      <c r="O1037" s="289">
        <f>+MEX!R1075</f>
        <v>0</v>
      </c>
      <c r="P1037" s="289">
        <f>+MEX!S1075</f>
        <v>0</v>
      </c>
      <c r="Q1037" s="287">
        <f>+MEX!AD1075</f>
        <v>0</v>
      </c>
      <c r="R1037" s="287">
        <f>+MEX!AG1075</f>
        <v>0</v>
      </c>
      <c r="S1037" s="287">
        <f>+MEX!AJ1075</f>
        <v>0</v>
      </c>
      <c r="T1037" s="287">
        <f>+MEX!AM1075</f>
        <v>0</v>
      </c>
      <c r="U1037" s="287">
        <f>+MEX!AP1075</f>
        <v>0</v>
      </c>
      <c r="V1037" s="287">
        <f>+MEX!AS1075</f>
        <v>0</v>
      </c>
      <c r="W1037" s="287">
        <f>+MEX!AT1075</f>
        <v>0</v>
      </c>
      <c r="X1037" s="287">
        <f>+MEX!AU1075</f>
        <v>0</v>
      </c>
      <c r="Y1037" s="287">
        <f>+MEX!AV1075</f>
        <v>0</v>
      </c>
      <c r="Z1037" s="287">
        <f>+MEX!AW1075</f>
        <v>0</v>
      </c>
      <c r="AA1037" s="287">
        <f>+MEX!AX1075</f>
        <v>0</v>
      </c>
      <c r="AB1037" s="287">
        <f>+MEX!AY1075</f>
        <v>0</v>
      </c>
      <c r="AC1037" s="287">
        <f>+MEX!AZ1075</f>
        <v>0</v>
      </c>
      <c r="AD1037" s="287">
        <f>+MEX!BA1075</f>
        <v>0</v>
      </c>
    </row>
    <row r="1038" spans="2:30" ht="48" hidden="1">
      <c r="B1038" s="247" t="e">
        <f>+CONCATENATE(#REF!,C1038,D1038,E1038,F1038,G1038,H1038,I1038)</f>
        <v>#REF!</v>
      </c>
      <c r="C1038" s="299">
        <v>8</v>
      </c>
      <c r="D1038" s="299">
        <v>18</v>
      </c>
      <c r="E1038" s="299">
        <v>3000</v>
      </c>
      <c r="F1038" s="299">
        <v>3300</v>
      </c>
      <c r="G1038" s="299"/>
      <c r="H1038" s="299"/>
      <c r="I1038" s="299"/>
      <c r="J1038" s="274" t="s">
        <v>73</v>
      </c>
      <c r="K1038" s="275">
        <f>+MEX!N1076</f>
        <v>0</v>
      </c>
      <c r="L1038" s="275">
        <f>+MEX!O1076</f>
        <v>0</v>
      </c>
      <c r="M1038" s="275">
        <f>+MEX!P1076</f>
        <v>0</v>
      </c>
      <c r="N1038" s="329"/>
      <c r="O1038" s="383"/>
      <c r="P1038" s="383"/>
      <c r="Q1038" s="275">
        <f>+MEX!AD1076</f>
        <v>0</v>
      </c>
      <c r="R1038" s="275">
        <f>+MEX!AG1076</f>
        <v>0</v>
      </c>
      <c r="S1038" s="275">
        <f>+MEX!AJ1076</f>
        <v>0</v>
      </c>
      <c r="T1038" s="275">
        <f>+MEX!AM1076</f>
        <v>0</v>
      </c>
      <c r="U1038" s="275">
        <f>+MEX!AP1076</f>
        <v>0</v>
      </c>
      <c r="V1038" s="275">
        <f>+MEX!AS1076</f>
        <v>0</v>
      </c>
      <c r="W1038" s="275"/>
      <c r="X1038" s="275"/>
      <c r="Y1038" s="275"/>
      <c r="Z1038" s="275"/>
      <c r="AA1038" s="275"/>
      <c r="AB1038" s="275"/>
      <c r="AC1038" s="275"/>
      <c r="AD1038" s="275"/>
    </row>
    <row r="1039" spans="2:30" ht="48" hidden="1">
      <c r="B1039" s="247" t="e">
        <f>+CONCATENATE(#REF!,C1039,D1039,E1039,F1039,G1039,H1039,I1039)</f>
        <v>#REF!</v>
      </c>
      <c r="C1039" s="302">
        <v>8</v>
      </c>
      <c r="D1039" s="302">
        <v>18</v>
      </c>
      <c r="E1039" s="302">
        <v>3000</v>
      </c>
      <c r="F1039" s="302">
        <v>3300</v>
      </c>
      <c r="G1039" s="302">
        <v>333</v>
      </c>
      <c r="H1039" s="302"/>
      <c r="I1039" s="302"/>
      <c r="J1039" s="280" t="s">
        <v>175</v>
      </c>
      <c r="K1039" s="281">
        <f>+MEX!N1077</f>
        <v>0</v>
      </c>
      <c r="L1039" s="281">
        <f>+MEX!O1077</f>
        <v>0</v>
      </c>
      <c r="M1039" s="281">
        <f>+MEX!P1077</f>
        <v>0</v>
      </c>
      <c r="N1039" s="331"/>
      <c r="O1039" s="384"/>
      <c r="P1039" s="384"/>
      <c r="Q1039" s="281">
        <f>+MEX!AD1077</f>
        <v>0</v>
      </c>
      <c r="R1039" s="281">
        <f>+MEX!AG1077</f>
        <v>0</v>
      </c>
      <c r="S1039" s="281">
        <f>+MEX!AJ1077</f>
        <v>0</v>
      </c>
      <c r="T1039" s="281">
        <f>+MEX!AM1077</f>
        <v>0</v>
      </c>
      <c r="U1039" s="281">
        <f>+MEX!AP1077</f>
        <v>0</v>
      </c>
      <c r="V1039" s="281">
        <f>+MEX!AS1077</f>
        <v>0</v>
      </c>
      <c r="W1039" s="281"/>
      <c r="X1039" s="281"/>
      <c r="Y1039" s="281"/>
      <c r="Z1039" s="281"/>
      <c r="AA1039" s="281"/>
      <c r="AB1039" s="281"/>
      <c r="AC1039" s="281"/>
      <c r="AD1039" s="281"/>
    </row>
    <row r="1040" spans="2:30" ht="46.5" hidden="1">
      <c r="B1040" s="247" t="e">
        <f>+CONCATENATE(#REF!,C1040,D1040,E1040,F1040,G1040,H1040,I1040)</f>
        <v>#REF!</v>
      </c>
      <c r="C1040" s="305">
        <v>8</v>
      </c>
      <c r="D1040" s="305">
        <v>18</v>
      </c>
      <c r="E1040" s="305">
        <v>3000</v>
      </c>
      <c r="F1040" s="305">
        <v>3300</v>
      </c>
      <c r="G1040" s="305">
        <v>333</v>
      </c>
      <c r="H1040" s="285">
        <v>1</v>
      </c>
      <c r="I1040" s="285"/>
      <c r="J1040" s="286" t="s">
        <v>684</v>
      </c>
      <c r="K1040" s="287">
        <f>+MEX!N1078</f>
        <v>0</v>
      </c>
      <c r="L1040" s="287">
        <f>+MEX!O1078</f>
        <v>0</v>
      </c>
      <c r="M1040" s="287">
        <f>+MEX!P1078</f>
        <v>0</v>
      </c>
      <c r="N1040" s="326" t="str">
        <f>+MEX!Q1078</f>
        <v>Servicio</v>
      </c>
      <c r="O1040" s="289">
        <f>+MEX!R1078</f>
        <v>0</v>
      </c>
      <c r="P1040" s="289">
        <f>+MEX!S1078</f>
        <v>0</v>
      </c>
      <c r="Q1040" s="287">
        <f>+MEX!AD1078</f>
        <v>0</v>
      </c>
      <c r="R1040" s="287">
        <f>+MEX!AG1078</f>
        <v>0</v>
      </c>
      <c r="S1040" s="287">
        <f>+MEX!AJ1078</f>
        <v>0</v>
      </c>
      <c r="T1040" s="287">
        <f>+MEX!AM1078</f>
        <v>0</v>
      </c>
      <c r="U1040" s="287">
        <f>+MEX!AP1078</f>
        <v>0</v>
      </c>
      <c r="V1040" s="287">
        <f>+MEX!AS1078</f>
        <v>0</v>
      </c>
      <c r="W1040" s="287">
        <f>+MEX!AT1078</f>
        <v>0</v>
      </c>
      <c r="X1040" s="287">
        <f>+MEX!AU1078</f>
        <v>0</v>
      </c>
      <c r="Y1040" s="287">
        <f>+MEX!AV1078</f>
        <v>0</v>
      </c>
      <c r="Z1040" s="287">
        <f>+MEX!AW1078</f>
        <v>0</v>
      </c>
      <c r="AA1040" s="287">
        <f>+MEX!AX1078</f>
        <v>0</v>
      </c>
      <c r="AB1040" s="287">
        <f>+MEX!AY1078</f>
        <v>0</v>
      </c>
      <c r="AC1040" s="287">
        <f>+MEX!AZ1078</f>
        <v>0</v>
      </c>
      <c r="AD1040" s="287">
        <f>+MEX!BA1078</f>
        <v>0</v>
      </c>
    </row>
    <row r="1041" spans="1:30" ht="48" hidden="1">
      <c r="B1041" s="247" t="e">
        <f>+CONCATENATE(#REF!,C1041,D1041,E1041,F1041,G1041,H1041,I1041)</f>
        <v>#REF!</v>
      </c>
      <c r="C1041" s="299">
        <v>8</v>
      </c>
      <c r="D1041" s="299">
        <v>18</v>
      </c>
      <c r="E1041" s="299">
        <v>3000</v>
      </c>
      <c r="F1041" s="299">
        <v>3500</v>
      </c>
      <c r="G1041" s="299"/>
      <c r="H1041" s="299"/>
      <c r="I1041" s="299"/>
      <c r="J1041" s="274" t="s">
        <v>549</v>
      </c>
      <c r="K1041" s="275">
        <f>+MEX!N1079</f>
        <v>0</v>
      </c>
      <c r="L1041" s="275">
        <f>+MEX!O1079</f>
        <v>0</v>
      </c>
      <c r="M1041" s="275">
        <f>+MEX!P1079</f>
        <v>0</v>
      </c>
      <c r="N1041" s="329"/>
      <c r="O1041" s="383"/>
      <c r="P1041" s="383"/>
      <c r="Q1041" s="275">
        <f>+MEX!AD1079</f>
        <v>0</v>
      </c>
      <c r="R1041" s="275">
        <f>+MEX!AG1079</f>
        <v>0</v>
      </c>
      <c r="S1041" s="275">
        <f>+MEX!AJ1079</f>
        <v>0</v>
      </c>
      <c r="T1041" s="275">
        <f>+MEX!AM1079</f>
        <v>0</v>
      </c>
      <c r="U1041" s="275">
        <f>+MEX!AP1079</f>
        <v>0</v>
      </c>
      <c r="V1041" s="275">
        <f>+MEX!AS1079</f>
        <v>0</v>
      </c>
      <c r="W1041" s="275"/>
      <c r="X1041" s="275"/>
      <c r="Y1041" s="275"/>
      <c r="Z1041" s="275"/>
      <c r="AA1041" s="275"/>
      <c r="AB1041" s="275"/>
      <c r="AC1041" s="275"/>
      <c r="AD1041" s="275"/>
    </row>
    <row r="1042" spans="1:30" ht="48" hidden="1">
      <c r="B1042" s="247" t="e">
        <f>+CONCATENATE(#REF!,C1042,D1042,E1042,F1042,G1042,H1042,I1042)</f>
        <v>#REF!</v>
      </c>
      <c r="C1042" s="302">
        <v>8</v>
      </c>
      <c r="D1042" s="302">
        <v>18</v>
      </c>
      <c r="E1042" s="302">
        <v>3000</v>
      </c>
      <c r="F1042" s="302">
        <v>3500</v>
      </c>
      <c r="G1042" s="302">
        <v>357</v>
      </c>
      <c r="H1042" s="302"/>
      <c r="I1042" s="302"/>
      <c r="J1042" s="280" t="s">
        <v>705</v>
      </c>
      <c r="K1042" s="281">
        <f>+MEX!N1080</f>
        <v>0</v>
      </c>
      <c r="L1042" s="281">
        <f>+MEX!O1080</f>
        <v>0</v>
      </c>
      <c r="M1042" s="281">
        <f>+MEX!P1080</f>
        <v>0</v>
      </c>
      <c r="N1042" s="331"/>
      <c r="O1042" s="384"/>
      <c r="P1042" s="384"/>
      <c r="Q1042" s="281">
        <f>+MEX!AD1080</f>
        <v>0</v>
      </c>
      <c r="R1042" s="281">
        <f>+MEX!AG1080</f>
        <v>0</v>
      </c>
      <c r="S1042" s="281">
        <f>+MEX!AJ1080</f>
        <v>0</v>
      </c>
      <c r="T1042" s="281">
        <f>+MEX!AM1080</f>
        <v>0</v>
      </c>
      <c r="U1042" s="281">
        <f>+MEX!AP1080</f>
        <v>0</v>
      </c>
      <c r="V1042" s="281">
        <f>+MEX!AS1080</f>
        <v>0</v>
      </c>
      <c r="W1042" s="281"/>
      <c r="X1042" s="281"/>
      <c r="Y1042" s="281"/>
      <c r="Z1042" s="281"/>
      <c r="AA1042" s="281"/>
      <c r="AB1042" s="281"/>
      <c r="AC1042" s="281"/>
      <c r="AD1042" s="281"/>
    </row>
    <row r="1043" spans="1:30" ht="24.75" hidden="1">
      <c r="B1043" s="247" t="e">
        <f>+CONCATENATE(#REF!,C1043,D1043,E1043,F1043,G1043,H1043,I1043)</f>
        <v>#REF!</v>
      </c>
      <c r="C1043" s="305">
        <v>8</v>
      </c>
      <c r="D1043" s="305">
        <v>18</v>
      </c>
      <c r="E1043" s="305">
        <v>3000</v>
      </c>
      <c r="F1043" s="305">
        <v>3500</v>
      </c>
      <c r="G1043" s="305">
        <v>357</v>
      </c>
      <c r="H1043" s="285">
        <v>1</v>
      </c>
      <c r="I1043" s="285"/>
      <c r="J1043" s="286" t="s">
        <v>706</v>
      </c>
      <c r="K1043" s="287">
        <f>+MEX!N1081</f>
        <v>0</v>
      </c>
      <c r="L1043" s="287">
        <f>+MEX!O1081</f>
        <v>0</v>
      </c>
      <c r="M1043" s="287">
        <f>+MEX!P1081</f>
        <v>0</v>
      </c>
      <c r="N1043" s="326" t="str">
        <f>+MEX!Q1081</f>
        <v>Servicio</v>
      </c>
      <c r="O1043" s="289">
        <f>+MEX!R1081</f>
        <v>0</v>
      </c>
      <c r="P1043" s="289">
        <f>+MEX!S1081</f>
        <v>0</v>
      </c>
      <c r="Q1043" s="287">
        <f>+MEX!AD1081</f>
        <v>0</v>
      </c>
      <c r="R1043" s="287">
        <f>+MEX!AG1081</f>
        <v>0</v>
      </c>
      <c r="S1043" s="287">
        <f>+MEX!AJ1081</f>
        <v>0</v>
      </c>
      <c r="T1043" s="287">
        <f>+MEX!AM1081</f>
        <v>0</v>
      </c>
      <c r="U1043" s="287">
        <f>+MEX!AP1081</f>
        <v>0</v>
      </c>
      <c r="V1043" s="287">
        <f>+MEX!AS1081</f>
        <v>0</v>
      </c>
      <c r="W1043" s="287">
        <f>+MEX!AT1081</f>
        <v>0</v>
      </c>
      <c r="X1043" s="287">
        <f>+MEX!AU1081</f>
        <v>0</v>
      </c>
      <c r="Y1043" s="287">
        <f>+MEX!AV1081</f>
        <v>0</v>
      </c>
      <c r="Z1043" s="287">
        <f>+MEX!AW1081</f>
        <v>0</v>
      </c>
      <c r="AA1043" s="287">
        <f>+MEX!AX1081</f>
        <v>0</v>
      </c>
      <c r="AB1043" s="287">
        <f>+MEX!AY1081</f>
        <v>0</v>
      </c>
      <c r="AC1043" s="287">
        <f>+MEX!AZ1081</f>
        <v>0</v>
      </c>
      <c r="AD1043" s="287">
        <f>+MEX!BA1081</f>
        <v>0</v>
      </c>
    </row>
    <row r="1044" spans="1:30" ht="24.75" hidden="1">
      <c r="B1044" s="247" t="e">
        <f>+CONCATENATE(#REF!,C1044,D1044,E1044,F1044,G1044,H1044,I1044)</f>
        <v>#REF!</v>
      </c>
      <c r="C1044" s="298">
        <v>8</v>
      </c>
      <c r="D1044" s="298">
        <v>18</v>
      </c>
      <c r="E1044" s="298">
        <v>5000</v>
      </c>
      <c r="F1044" s="298"/>
      <c r="G1044" s="298"/>
      <c r="H1044" s="298"/>
      <c r="I1044" s="298"/>
      <c r="J1044" s="268" t="s">
        <v>130</v>
      </c>
      <c r="K1044" s="269">
        <f>+MEX!N1082</f>
        <v>0</v>
      </c>
      <c r="L1044" s="269">
        <f>+MEX!O1082</f>
        <v>0</v>
      </c>
      <c r="M1044" s="269">
        <f>+MEX!P1082</f>
        <v>0</v>
      </c>
      <c r="N1044" s="327"/>
      <c r="O1044" s="338"/>
      <c r="P1044" s="338"/>
      <c r="Q1044" s="269">
        <f>+MEX!AD1082</f>
        <v>0</v>
      </c>
      <c r="R1044" s="269">
        <f>+MEX!AG1082</f>
        <v>0</v>
      </c>
      <c r="S1044" s="269">
        <f>+MEX!AJ1082</f>
        <v>0</v>
      </c>
      <c r="T1044" s="269">
        <f>+MEX!AM1082</f>
        <v>0</v>
      </c>
      <c r="U1044" s="269">
        <f>+MEX!AP1082</f>
        <v>0</v>
      </c>
      <c r="V1044" s="269">
        <f>+MEX!AS1082</f>
        <v>0</v>
      </c>
      <c r="W1044" s="269"/>
      <c r="X1044" s="269"/>
      <c r="Y1044" s="269"/>
      <c r="Z1044" s="269"/>
      <c r="AA1044" s="269"/>
      <c r="AB1044" s="269"/>
      <c r="AC1044" s="269"/>
      <c r="AD1044" s="269"/>
    </row>
    <row r="1045" spans="1:30" ht="24.75" hidden="1">
      <c r="B1045" s="247" t="e">
        <f>+CONCATENATE(#REF!,C1045,D1045,E1045,F1045,G1045,H1045,I1045)</f>
        <v>#REF!</v>
      </c>
      <c r="C1045" s="299">
        <v>8</v>
      </c>
      <c r="D1045" s="299">
        <v>18</v>
      </c>
      <c r="E1045" s="299">
        <v>5000</v>
      </c>
      <c r="F1045" s="299">
        <v>5100</v>
      </c>
      <c r="G1045" s="299"/>
      <c r="H1045" s="299"/>
      <c r="I1045" s="299"/>
      <c r="J1045" s="274" t="s">
        <v>131</v>
      </c>
      <c r="K1045" s="275">
        <f>+MEX!N1083</f>
        <v>0</v>
      </c>
      <c r="L1045" s="275">
        <f>+MEX!O1083</f>
        <v>0</v>
      </c>
      <c r="M1045" s="275">
        <f>+MEX!P1083</f>
        <v>0</v>
      </c>
      <c r="N1045" s="329"/>
      <c r="O1045" s="383"/>
      <c r="P1045" s="383"/>
      <c r="Q1045" s="275">
        <f>+MEX!AD1083</f>
        <v>0</v>
      </c>
      <c r="R1045" s="275">
        <f>+MEX!AG1083</f>
        <v>0</v>
      </c>
      <c r="S1045" s="275">
        <f>+MEX!AJ1083</f>
        <v>0</v>
      </c>
      <c r="T1045" s="275">
        <f>+MEX!AM1083</f>
        <v>0</v>
      </c>
      <c r="U1045" s="275">
        <f>+MEX!AP1083</f>
        <v>0</v>
      </c>
      <c r="V1045" s="275">
        <f>+MEX!AS1083</f>
        <v>0</v>
      </c>
      <c r="W1045" s="275"/>
      <c r="X1045" s="275"/>
      <c r="Y1045" s="275"/>
      <c r="Z1045" s="275"/>
      <c r="AA1045" s="275"/>
      <c r="AB1045" s="275"/>
      <c r="AC1045" s="275"/>
      <c r="AD1045" s="275"/>
    </row>
    <row r="1046" spans="1:30" ht="24.75" hidden="1">
      <c r="B1046" s="247" t="e">
        <f>+CONCATENATE(#REF!,C1046,D1046,E1046,F1046,G1046,H1046,I1046)</f>
        <v>#REF!</v>
      </c>
      <c r="C1046" s="302">
        <v>8</v>
      </c>
      <c r="D1046" s="302">
        <v>18</v>
      </c>
      <c r="E1046" s="302">
        <v>5000</v>
      </c>
      <c r="F1046" s="302">
        <v>5100</v>
      </c>
      <c r="G1046" s="302">
        <v>515</v>
      </c>
      <c r="H1046" s="302"/>
      <c r="I1046" s="302"/>
      <c r="J1046" s="280" t="s">
        <v>132</v>
      </c>
      <c r="K1046" s="281">
        <f>+MEX!N1084</f>
        <v>0</v>
      </c>
      <c r="L1046" s="281">
        <f>+MEX!O1084</f>
        <v>0</v>
      </c>
      <c r="M1046" s="281">
        <f>+MEX!P1084</f>
        <v>0</v>
      </c>
      <c r="N1046" s="331"/>
      <c r="O1046" s="384"/>
      <c r="P1046" s="384"/>
      <c r="Q1046" s="281">
        <f>+MEX!AD1084</f>
        <v>0</v>
      </c>
      <c r="R1046" s="281">
        <f>+MEX!AG1084</f>
        <v>0</v>
      </c>
      <c r="S1046" s="281">
        <f>+MEX!AJ1084</f>
        <v>0</v>
      </c>
      <c r="T1046" s="281">
        <f>+MEX!AM1084</f>
        <v>0</v>
      </c>
      <c r="U1046" s="281">
        <f>+MEX!AP1084</f>
        <v>0</v>
      </c>
      <c r="V1046" s="281">
        <f>+MEX!AS1084</f>
        <v>0</v>
      </c>
      <c r="W1046" s="281"/>
      <c r="X1046" s="281"/>
      <c r="Y1046" s="281"/>
      <c r="Z1046" s="281"/>
      <c r="AA1046" s="281"/>
      <c r="AB1046" s="281"/>
      <c r="AC1046" s="281"/>
      <c r="AD1046" s="281"/>
    </row>
    <row r="1047" spans="1:30" ht="24.75" hidden="1">
      <c r="B1047" s="247" t="e">
        <f>+CONCATENATE(#REF!,C1047,D1047,E1047,F1047,G1047,H1047,I1047)</f>
        <v>#REF!</v>
      </c>
      <c r="C1047" s="305">
        <v>8</v>
      </c>
      <c r="D1047" s="305">
        <v>18</v>
      </c>
      <c r="E1047" s="305">
        <v>5000</v>
      </c>
      <c r="F1047" s="305">
        <v>5100</v>
      </c>
      <c r="G1047" s="305">
        <v>515</v>
      </c>
      <c r="H1047" s="285">
        <v>1</v>
      </c>
      <c r="I1047" s="285"/>
      <c r="J1047" s="286" t="s">
        <v>179</v>
      </c>
      <c r="K1047" s="287">
        <f>+MEX!N1085</f>
        <v>0</v>
      </c>
      <c r="L1047" s="287">
        <f>+MEX!O1085</f>
        <v>0</v>
      </c>
      <c r="M1047" s="287">
        <f>+MEX!P1085</f>
        <v>0</v>
      </c>
      <c r="N1047" s="326" t="str">
        <f>+MEX!Q1085</f>
        <v>Pieza</v>
      </c>
      <c r="O1047" s="289">
        <f>+MEX!R1085</f>
        <v>0</v>
      </c>
      <c r="P1047" s="289">
        <f>+MEX!S1085</f>
        <v>0</v>
      </c>
      <c r="Q1047" s="287">
        <f>+MEX!AD1085</f>
        <v>0</v>
      </c>
      <c r="R1047" s="287">
        <f>+MEX!AG1085</f>
        <v>0</v>
      </c>
      <c r="S1047" s="287">
        <f>+MEX!AJ1085</f>
        <v>0</v>
      </c>
      <c r="T1047" s="287">
        <f>+MEX!AM1085</f>
        <v>0</v>
      </c>
      <c r="U1047" s="287">
        <f>+MEX!AP1085</f>
        <v>0</v>
      </c>
      <c r="V1047" s="287">
        <f>+MEX!AS1085</f>
        <v>0</v>
      </c>
      <c r="W1047" s="287">
        <f>+MEX!AT1085</f>
        <v>0</v>
      </c>
      <c r="X1047" s="287">
        <f>+MEX!AU1085</f>
        <v>0</v>
      </c>
      <c r="Y1047" s="287">
        <f>+MEX!AV1085</f>
        <v>0</v>
      </c>
      <c r="Z1047" s="287">
        <f>+MEX!AW1085</f>
        <v>0</v>
      </c>
      <c r="AA1047" s="287">
        <f>+MEX!AX1085</f>
        <v>0</v>
      </c>
      <c r="AB1047" s="287">
        <f>+MEX!AY1085</f>
        <v>0</v>
      </c>
      <c r="AC1047" s="287">
        <f>+MEX!AZ1085</f>
        <v>0</v>
      </c>
      <c r="AD1047" s="287">
        <f>+MEX!BA1085</f>
        <v>0</v>
      </c>
    </row>
    <row r="1048" spans="1:30" ht="24.75" hidden="1">
      <c r="B1048" s="247" t="e">
        <f>+CONCATENATE(#REF!,C1048,D1048,E1048,F1048,G1048,H1048,I1048)</f>
        <v>#REF!</v>
      </c>
      <c r="C1048" s="305">
        <v>8</v>
      </c>
      <c r="D1048" s="305">
        <v>18</v>
      </c>
      <c r="E1048" s="305">
        <v>5000</v>
      </c>
      <c r="F1048" s="305">
        <v>5100</v>
      </c>
      <c r="G1048" s="305">
        <v>515</v>
      </c>
      <c r="H1048" s="285">
        <v>2</v>
      </c>
      <c r="I1048" s="285"/>
      <c r="J1048" s="286" t="s">
        <v>289</v>
      </c>
      <c r="K1048" s="287">
        <f>+MEX!N1086</f>
        <v>0</v>
      </c>
      <c r="L1048" s="287">
        <f>+MEX!O1086</f>
        <v>0</v>
      </c>
      <c r="M1048" s="287">
        <f>+MEX!P1086</f>
        <v>0</v>
      </c>
      <c r="N1048" s="326" t="str">
        <f>+MEX!Q1086</f>
        <v>Pieza</v>
      </c>
      <c r="O1048" s="289">
        <f>+MEX!R1086</f>
        <v>0</v>
      </c>
      <c r="P1048" s="289">
        <f>+MEX!S1086</f>
        <v>0</v>
      </c>
      <c r="Q1048" s="287">
        <f>+MEX!AD1086</f>
        <v>0</v>
      </c>
      <c r="R1048" s="287">
        <f>+MEX!AG1086</f>
        <v>0</v>
      </c>
      <c r="S1048" s="287">
        <f>+MEX!AJ1086</f>
        <v>0</v>
      </c>
      <c r="T1048" s="287">
        <f>+MEX!AM1086</f>
        <v>0</v>
      </c>
      <c r="U1048" s="287">
        <f>+MEX!AP1086</f>
        <v>0</v>
      </c>
      <c r="V1048" s="287">
        <f>+MEX!AS1086</f>
        <v>0</v>
      </c>
      <c r="W1048" s="287">
        <f>+MEX!AT1086</f>
        <v>0</v>
      </c>
      <c r="X1048" s="287">
        <f>+MEX!AU1086</f>
        <v>0</v>
      </c>
      <c r="Y1048" s="287">
        <f>+MEX!AV1086</f>
        <v>0</v>
      </c>
      <c r="Z1048" s="287">
        <f>+MEX!AW1086</f>
        <v>0</v>
      </c>
      <c r="AA1048" s="287">
        <f>+MEX!AX1086</f>
        <v>0</v>
      </c>
      <c r="AB1048" s="287">
        <f>+MEX!AY1086</f>
        <v>0</v>
      </c>
      <c r="AC1048" s="287">
        <f>+MEX!AZ1086</f>
        <v>0</v>
      </c>
      <c r="AD1048" s="287">
        <f>+MEX!BA1086</f>
        <v>0</v>
      </c>
    </row>
    <row r="1049" spans="1:30" ht="24.75" hidden="1">
      <c r="B1049" s="247" t="e">
        <f>+CONCATENATE(#REF!,C1049,D1049,E1049,F1049,G1049,H1049,I1049)</f>
        <v>#REF!</v>
      </c>
      <c r="C1049" s="305">
        <v>8</v>
      </c>
      <c r="D1049" s="305">
        <v>18</v>
      </c>
      <c r="E1049" s="305">
        <v>5000</v>
      </c>
      <c r="F1049" s="305">
        <v>5100</v>
      </c>
      <c r="G1049" s="305">
        <v>515</v>
      </c>
      <c r="H1049" s="285">
        <v>3</v>
      </c>
      <c r="I1049" s="285"/>
      <c r="J1049" s="286" t="s">
        <v>257</v>
      </c>
      <c r="K1049" s="287">
        <f>+MEX!N1087</f>
        <v>0</v>
      </c>
      <c r="L1049" s="287">
        <f>+MEX!O1087</f>
        <v>0</v>
      </c>
      <c r="M1049" s="287">
        <f>+MEX!P1087</f>
        <v>0</v>
      </c>
      <c r="N1049" s="326" t="str">
        <f>+MEX!Q1087</f>
        <v>Pieza</v>
      </c>
      <c r="O1049" s="289">
        <f>+MEX!R1087</f>
        <v>0</v>
      </c>
      <c r="P1049" s="289">
        <f>+MEX!S1087</f>
        <v>0</v>
      </c>
      <c r="Q1049" s="287">
        <f>+MEX!AD1087</f>
        <v>0</v>
      </c>
      <c r="R1049" s="287">
        <f>+MEX!AG1087</f>
        <v>0</v>
      </c>
      <c r="S1049" s="287">
        <f>+MEX!AJ1087</f>
        <v>0</v>
      </c>
      <c r="T1049" s="287">
        <f>+MEX!AM1087</f>
        <v>0</v>
      </c>
      <c r="U1049" s="287">
        <f>+MEX!AP1087</f>
        <v>0</v>
      </c>
      <c r="V1049" s="287">
        <f>+MEX!AS1087</f>
        <v>0</v>
      </c>
      <c r="W1049" s="287">
        <f>+MEX!AT1087</f>
        <v>0</v>
      </c>
      <c r="X1049" s="287">
        <f>+MEX!AU1087</f>
        <v>0</v>
      </c>
      <c r="Y1049" s="287">
        <f>+MEX!AV1087</f>
        <v>0</v>
      </c>
      <c r="Z1049" s="287">
        <f>+MEX!AW1087</f>
        <v>0</v>
      </c>
      <c r="AA1049" s="287">
        <f>+MEX!AX1087</f>
        <v>0</v>
      </c>
      <c r="AB1049" s="287">
        <f>+MEX!AY1087</f>
        <v>0</v>
      </c>
      <c r="AC1049" s="287">
        <f>+MEX!AZ1087</f>
        <v>0</v>
      </c>
      <c r="AD1049" s="287">
        <f>+MEX!BA1087</f>
        <v>0</v>
      </c>
    </row>
    <row r="1050" spans="1:30" ht="24.75" hidden="1">
      <c r="B1050" s="247" t="e">
        <f>+CONCATENATE(#REF!,C1050,D1050,E1050,F1050,G1050,H1050,I1050)</f>
        <v>#REF!</v>
      </c>
      <c r="C1050" s="299">
        <v>8</v>
      </c>
      <c r="D1050" s="299">
        <v>18</v>
      </c>
      <c r="E1050" s="299">
        <v>5000</v>
      </c>
      <c r="F1050" s="299">
        <v>5600</v>
      </c>
      <c r="G1050" s="299"/>
      <c r="H1050" s="299"/>
      <c r="I1050" s="299"/>
      <c r="J1050" s="274" t="s">
        <v>516</v>
      </c>
      <c r="K1050" s="275">
        <f>+MEX!N1088</f>
        <v>0</v>
      </c>
      <c r="L1050" s="275">
        <f>+MEX!O1088</f>
        <v>0</v>
      </c>
      <c r="M1050" s="275">
        <f>+MEX!P1088</f>
        <v>0</v>
      </c>
      <c r="N1050" s="329"/>
      <c r="O1050" s="383"/>
      <c r="P1050" s="383"/>
      <c r="Q1050" s="275">
        <f>+MEX!AD1088</f>
        <v>0</v>
      </c>
      <c r="R1050" s="275">
        <f>+MEX!AG1088</f>
        <v>0</v>
      </c>
      <c r="S1050" s="275">
        <f>+MEX!AJ1088</f>
        <v>0</v>
      </c>
      <c r="T1050" s="275">
        <f>+MEX!AM1088</f>
        <v>0</v>
      </c>
      <c r="U1050" s="275">
        <f>+MEX!AP1088</f>
        <v>0</v>
      </c>
      <c r="V1050" s="275">
        <f>+MEX!AS1088</f>
        <v>0</v>
      </c>
      <c r="W1050" s="275"/>
      <c r="X1050" s="275"/>
      <c r="Y1050" s="275"/>
      <c r="Z1050" s="275"/>
      <c r="AA1050" s="275"/>
      <c r="AB1050" s="275"/>
      <c r="AC1050" s="275"/>
      <c r="AD1050" s="275"/>
    </row>
    <row r="1051" spans="1:30" ht="24.75" hidden="1">
      <c r="B1051" s="247" t="e">
        <f>+CONCATENATE(#REF!,C1051,D1051,E1051,F1051,G1051,H1051,I1051)</f>
        <v>#REF!</v>
      </c>
      <c r="C1051" s="302">
        <v>8</v>
      </c>
      <c r="D1051" s="302">
        <v>18</v>
      </c>
      <c r="E1051" s="302">
        <v>5000</v>
      </c>
      <c r="F1051" s="302">
        <v>5600</v>
      </c>
      <c r="G1051" s="302">
        <v>565</v>
      </c>
      <c r="H1051" s="302"/>
      <c r="I1051" s="302"/>
      <c r="J1051" s="280" t="s">
        <v>216</v>
      </c>
      <c r="K1051" s="281">
        <f>+MEX!N1089</f>
        <v>0</v>
      </c>
      <c r="L1051" s="281">
        <f>+MEX!O1089</f>
        <v>0</v>
      </c>
      <c r="M1051" s="281">
        <f>+MEX!P1089</f>
        <v>0</v>
      </c>
      <c r="N1051" s="331"/>
      <c r="O1051" s="384"/>
      <c r="P1051" s="384"/>
      <c r="Q1051" s="281">
        <f>+MEX!AD1089</f>
        <v>0</v>
      </c>
      <c r="R1051" s="281">
        <f>+MEX!AG1089</f>
        <v>0</v>
      </c>
      <c r="S1051" s="281">
        <f>+MEX!AJ1089</f>
        <v>0</v>
      </c>
      <c r="T1051" s="281">
        <f>+MEX!AM1089</f>
        <v>0</v>
      </c>
      <c r="U1051" s="281">
        <f>+MEX!AP1089</f>
        <v>0</v>
      </c>
      <c r="V1051" s="281">
        <f>+MEX!AS1089</f>
        <v>0</v>
      </c>
      <c r="W1051" s="281"/>
      <c r="X1051" s="281"/>
      <c r="Y1051" s="281"/>
      <c r="Z1051" s="281"/>
      <c r="AA1051" s="281"/>
      <c r="AB1051" s="281"/>
      <c r="AC1051" s="281"/>
      <c r="AD1051" s="281"/>
    </row>
    <row r="1052" spans="1:30" ht="24.75" hidden="1">
      <c r="B1052" s="247" t="e">
        <f>+CONCATENATE(#REF!,C1052,D1052,E1052,F1052,G1052,H1052,I1052)</f>
        <v>#REF!</v>
      </c>
      <c r="C1052" s="305">
        <v>8</v>
      </c>
      <c r="D1052" s="305">
        <v>18</v>
      </c>
      <c r="E1052" s="305">
        <v>5000</v>
      </c>
      <c r="F1052" s="305">
        <v>5600</v>
      </c>
      <c r="G1052" s="305">
        <v>565</v>
      </c>
      <c r="H1052" s="285">
        <v>1</v>
      </c>
      <c r="I1052" s="285"/>
      <c r="J1052" s="286" t="s">
        <v>707</v>
      </c>
      <c r="K1052" s="287">
        <f>+MEX!N1090</f>
        <v>0</v>
      </c>
      <c r="L1052" s="287">
        <f>+MEX!O1090</f>
        <v>0</v>
      </c>
      <c r="M1052" s="287">
        <f>+MEX!P1090</f>
        <v>0</v>
      </c>
      <c r="N1052" s="326" t="str">
        <f>+MEX!Q1090</f>
        <v>Pieza</v>
      </c>
      <c r="O1052" s="289">
        <f>+MEX!R1090</f>
        <v>0</v>
      </c>
      <c r="P1052" s="289">
        <f>+MEX!S1090</f>
        <v>0</v>
      </c>
      <c r="Q1052" s="287">
        <f>+MEX!AD1090</f>
        <v>0</v>
      </c>
      <c r="R1052" s="287">
        <f>+MEX!AG1090</f>
        <v>0</v>
      </c>
      <c r="S1052" s="287">
        <f>+MEX!AJ1090</f>
        <v>0</v>
      </c>
      <c r="T1052" s="287">
        <f>+MEX!AM1090</f>
        <v>0</v>
      </c>
      <c r="U1052" s="287">
        <f>+MEX!AP1090</f>
        <v>0</v>
      </c>
      <c r="V1052" s="287">
        <f>+MEX!AS1090</f>
        <v>0</v>
      </c>
      <c r="W1052" s="287">
        <f>+MEX!AT1090</f>
        <v>0</v>
      </c>
      <c r="X1052" s="287">
        <f>+MEX!AU1090</f>
        <v>0</v>
      </c>
      <c r="Y1052" s="287">
        <f>+MEX!AV1090</f>
        <v>0</v>
      </c>
      <c r="Z1052" s="287">
        <f>+MEX!AW1090</f>
        <v>0</v>
      </c>
      <c r="AA1052" s="287">
        <f>+MEX!AX1090</f>
        <v>0</v>
      </c>
      <c r="AB1052" s="287">
        <f>+MEX!AY1090</f>
        <v>0</v>
      </c>
      <c r="AC1052" s="287">
        <f>+MEX!AZ1090</f>
        <v>0</v>
      </c>
      <c r="AD1052" s="287">
        <f>+MEX!BA1090</f>
        <v>0</v>
      </c>
    </row>
    <row r="1053" spans="1:30" ht="24.75" hidden="1">
      <c r="A1053" s="290"/>
      <c r="B1053" s="247" t="e">
        <f>+CONCATENATE(#REF!,C1053,D1053,E1053,F1053,G1053,H1053,I1053)</f>
        <v>#REF!</v>
      </c>
      <c r="C1053" s="305">
        <v>8</v>
      </c>
      <c r="D1053" s="305">
        <v>18</v>
      </c>
      <c r="E1053" s="305">
        <v>5000</v>
      </c>
      <c r="F1053" s="305">
        <v>5600</v>
      </c>
      <c r="G1053" s="305">
        <v>565</v>
      </c>
      <c r="H1053" s="285">
        <v>2</v>
      </c>
      <c r="I1053" s="285"/>
      <c r="J1053" s="286" t="s">
        <v>708</v>
      </c>
      <c r="K1053" s="287">
        <f>+MEX!N1091</f>
        <v>0</v>
      </c>
      <c r="L1053" s="287">
        <f>+MEX!O1091</f>
        <v>0</v>
      </c>
      <c r="M1053" s="287">
        <f>+MEX!P1091</f>
        <v>0</v>
      </c>
      <c r="N1053" s="326" t="str">
        <f>+MEX!Q1091</f>
        <v>Pieza</v>
      </c>
      <c r="O1053" s="289">
        <f>+MEX!R1091</f>
        <v>0</v>
      </c>
      <c r="P1053" s="289">
        <f>+MEX!S1091</f>
        <v>0</v>
      </c>
      <c r="Q1053" s="287">
        <f>+MEX!AD1091</f>
        <v>0</v>
      </c>
      <c r="R1053" s="287">
        <f>+MEX!AG1091</f>
        <v>0</v>
      </c>
      <c r="S1053" s="287">
        <f>+MEX!AJ1091</f>
        <v>0</v>
      </c>
      <c r="T1053" s="287">
        <f>+MEX!AM1091</f>
        <v>0</v>
      </c>
      <c r="U1053" s="287">
        <f>+MEX!AP1091</f>
        <v>0</v>
      </c>
      <c r="V1053" s="287">
        <f>+MEX!AS1091</f>
        <v>0</v>
      </c>
      <c r="W1053" s="287">
        <f>+MEX!AT1091</f>
        <v>0</v>
      </c>
      <c r="X1053" s="287">
        <f>+MEX!AU1091</f>
        <v>0</v>
      </c>
      <c r="Y1053" s="287">
        <f>+MEX!AV1091</f>
        <v>0</v>
      </c>
      <c r="Z1053" s="287">
        <f>+MEX!AW1091</f>
        <v>0</v>
      </c>
      <c r="AA1053" s="287">
        <f>+MEX!AX1091</f>
        <v>0</v>
      </c>
      <c r="AB1053" s="287">
        <f>+MEX!AY1091</f>
        <v>0</v>
      </c>
      <c r="AC1053" s="287">
        <f>+MEX!AZ1091</f>
        <v>0</v>
      </c>
      <c r="AD1053" s="287">
        <f>+MEX!BA1091</f>
        <v>0</v>
      </c>
    </row>
    <row r="1054" spans="1:30" ht="24.75" hidden="1">
      <c r="A1054" s="290"/>
      <c r="B1054" s="247" t="e">
        <f>+CONCATENATE(#REF!,C1054,D1054,E1054,F1054,G1054,H1054,I1054)</f>
        <v>#REF!</v>
      </c>
      <c r="C1054" s="305">
        <v>8</v>
      </c>
      <c r="D1054" s="305">
        <v>18</v>
      </c>
      <c r="E1054" s="305">
        <v>5000</v>
      </c>
      <c r="F1054" s="305">
        <v>5600</v>
      </c>
      <c r="G1054" s="305">
        <v>565</v>
      </c>
      <c r="H1054" s="285">
        <v>3</v>
      </c>
      <c r="I1054" s="285"/>
      <c r="J1054" s="286" t="s">
        <v>709</v>
      </c>
      <c r="K1054" s="287">
        <f>+MEX!N1092</f>
        <v>0</v>
      </c>
      <c r="L1054" s="287">
        <f>+MEX!O1092</f>
        <v>0</v>
      </c>
      <c r="M1054" s="287">
        <f>+MEX!P1092</f>
        <v>0</v>
      </c>
      <c r="N1054" s="326" t="str">
        <f>+MEX!Q1092</f>
        <v>Pieza</v>
      </c>
      <c r="O1054" s="289">
        <f>+MEX!R1092</f>
        <v>0</v>
      </c>
      <c r="P1054" s="289">
        <f>+MEX!S1092</f>
        <v>0</v>
      </c>
      <c r="Q1054" s="287">
        <f>+MEX!AD1092</f>
        <v>0</v>
      </c>
      <c r="R1054" s="287">
        <f>+MEX!AG1092</f>
        <v>0</v>
      </c>
      <c r="S1054" s="287">
        <f>+MEX!AJ1092</f>
        <v>0</v>
      </c>
      <c r="T1054" s="287">
        <f>+MEX!AM1092</f>
        <v>0</v>
      </c>
      <c r="U1054" s="287">
        <f>+MEX!AP1092</f>
        <v>0</v>
      </c>
      <c r="V1054" s="287">
        <f>+MEX!AS1092</f>
        <v>0</v>
      </c>
      <c r="W1054" s="287">
        <f>+MEX!AT1092</f>
        <v>0</v>
      </c>
      <c r="X1054" s="287">
        <f>+MEX!AU1092</f>
        <v>0</v>
      </c>
      <c r="Y1054" s="287">
        <f>+MEX!AV1092</f>
        <v>0</v>
      </c>
      <c r="Z1054" s="287">
        <f>+MEX!AW1092</f>
        <v>0</v>
      </c>
      <c r="AA1054" s="287">
        <f>+MEX!AX1092</f>
        <v>0</v>
      </c>
      <c r="AB1054" s="287">
        <f>+MEX!AY1092</f>
        <v>0</v>
      </c>
      <c r="AC1054" s="287">
        <f>+MEX!AZ1092</f>
        <v>0</v>
      </c>
      <c r="AD1054" s="287">
        <f>+MEX!BA1092</f>
        <v>0</v>
      </c>
    </row>
    <row r="1055" spans="1:30" ht="24.75" hidden="1">
      <c r="A1055" s="290"/>
      <c r="B1055" s="247" t="e">
        <f>+CONCATENATE(#REF!,C1055,D1055,E1055,F1055,G1055,H1055,I1055)</f>
        <v>#REF!</v>
      </c>
      <c r="C1055" s="305">
        <v>8</v>
      </c>
      <c r="D1055" s="305">
        <v>18</v>
      </c>
      <c r="E1055" s="305">
        <v>5000</v>
      </c>
      <c r="F1055" s="305">
        <v>5600</v>
      </c>
      <c r="G1055" s="305">
        <v>565</v>
      </c>
      <c r="H1055" s="285">
        <v>4</v>
      </c>
      <c r="I1055" s="285"/>
      <c r="J1055" s="286" t="s">
        <v>708</v>
      </c>
      <c r="K1055" s="287">
        <f>+MEX!N1093</f>
        <v>0</v>
      </c>
      <c r="L1055" s="287">
        <f>+MEX!O1093</f>
        <v>0</v>
      </c>
      <c r="M1055" s="287">
        <f>+MEX!P1093</f>
        <v>0</v>
      </c>
      <c r="N1055" s="326" t="str">
        <f>+MEX!Q1093</f>
        <v>Pieza</v>
      </c>
      <c r="O1055" s="289">
        <f>+MEX!R1093</f>
        <v>0</v>
      </c>
      <c r="P1055" s="289">
        <f>+MEX!S1093</f>
        <v>0</v>
      </c>
      <c r="Q1055" s="287">
        <f>+MEX!AD1093</f>
        <v>0</v>
      </c>
      <c r="R1055" s="287">
        <f>+MEX!AG1093</f>
        <v>0</v>
      </c>
      <c r="S1055" s="287">
        <f>+MEX!AJ1093</f>
        <v>0</v>
      </c>
      <c r="T1055" s="287">
        <f>+MEX!AM1093</f>
        <v>0</v>
      </c>
      <c r="U1055" s="287">
        <f>+MEX!AP1093</f>
        <v>0</v>
      </c>
      <c r="V1055" s="287">
        <f>+MEX!AS1093</f>
        <v>0</v>
      </c>
      <c r="W1055" s="287">
        <f>+MEX!AT1093</f>
        <v>0</v>
      </c>
      <c r="X1055" s="287">
        <f>+MEX!AU1093</f>
        <v>0</v>
      </c>
      <c r="Y1055" s="287">
        <f>+MEX!AV1093</f>
        <v>0</v>
      </c>
      <c r="Z1055" s="287">
        <f>+MEX!AW1093</f>
        <v>0</v>
      </c>
      <c r="AA1055" s="287">
        <f>+MEX!AX1093</f>
        <v>0</v>
      </c>
      <c r="AB1055" s="287">
        <f>+MEX!AY1093</f>
        <v>0</v>
      </c>
      <c r="AC1055" s="287">
        <f>+MEX!AZ1093</f>
        <v>0</v>
      </c>
      <c r="AD1055" s="287">
        <f>+MEX!BA1093</f>
        <v>0</v>
      </c>
    </row>
    <row r="1056" spans="1:30" ht="24.75" hidden="1">
      <c r="A1056" s="290"/>
      <c r="B1056" s="247" t="e">
        <f>+CONCATENATE(#REF!,C1056,D1056,E1056,F1056,G1056,H1056,I1056)</f>
        <v>#REF!</v>
      </c>
      <c r="C1056" s="305">
        <v>8</v>
      </c>
      <c r="D1056" s="305">
        <v>18</v>
      </c>
      <c r="E1056" s="305">
        <v>5000</v>
      </c>
      <c r="F1056" s="305">
        <v>5600</v>
      </c>
      <c r="G1056" s="305">
        <v>565</v>
      </c>
      <c r="H1056" s="285">
        <v>5</v>
      </c>
      <c r="I1056" s="285"/>
      <c r="J1056" s="286" t="s">
        <v>710</v>
      </c>
      <c r="K1056" s="287">
        <f>+MEX!N1094</f>
        <v>0</v>
      </c>
      <c r="L1056" s="287">
        <f>+MEX!O1094</f>
        <v>0</v>
      </c>
      <c r="M1056" s="287">
        <f>+MEX!P1094</f>
        <v>0</v>
      </c>
      <c r="N1056" s="326" t="str">
        <f>+MEX!Q1094</f>
        <v>Pieza</v>
      </c>
      <c r="O1056" s="289">
        <f>+MEX!R1094</f>
        <v>0</v>
      </c>
      <c r="P1056" s="289">
        <f>+MEX!S1094</f>
        <v>0</v>
      </c>
      <c r="Q1056" s="287">
        <f>+MEX!AD1094</f>
        <v>0</v>
      </c>
      <c r="R1056" s="287">
        <f>+MEX!AG1094</f>
        <v>0</v>
      </c>
      <c r="S1056" s="287">
        <f>+MEX!AJ1094</f>
        <v>0</v>
      </c>
      <c r="T1056" s="287">
        <f>+MEX!AM1094</f>
        <v>0</v>
      </c>
      <c r="U1056" s="287">
        <f>+MEX!AP1094</f>
        <v>0</v>
      </c>
      <c r="V1056" s="287">
        <f>+MEX!AS1094</f>
        <v>0</v>
      </c>
      <c r="W1056" s="287">
        <f>+MEX!AT1094</f>
        <v>0</v>
      </c>
      <c r="X1056" s="287">
        <f>+MEX!AU1094</f>
        <v>0</v>
      </c>
      <c r="Y1056" s="287">
        <f>+MEX!AV1094</f>
        <v>0</v>
      </c>
      <c r="Z1056" s="287">
        <f>+MEX!AW1094</f>
        <v>0</v>
      </c>
      <c r="AA1056" s="287">
        <f>+MEX!AX1094</f>
        <v>0</v>
      </c>
      <c r="AB1056" s="287">
        <f>+MEX!AY1094</f>
        <v>0</v>
      </c>
      <c r="AC1056" s="287">
        <f>+MEX!AZ1094</f>
        <v>0</v>
      </c>
      <c r="AD1056" s="287">
        <f>+MEX!BA1094</f>
        <v>0</v>
      </c>
    </row>
    <row r="1057" spans="1:30" ht="48" hidden="1">
      <c r="B1057" s="247" t="e">
        <f>+CONCATENATE(#REF!,C1057,D1057,E1057,F1057,G1057,H1057,I1057)</f>
        <v>#REF!</v>
      </c>
      <c r="C1057" s="302">
        <v>8</v>
      </c>
      <c r="D1057" s="302">
        <v>18</v>
      </c>
      <c r="E1057" s="302">
        <v>5000</v>
      </c>
      <c r="F1057" s="302">
        <v>5600</v>
      </c>
      <c r="G1057" s="302">
        <v>566</v>
      </c>
      <c r="H1057" s="302"/>
      <c r="I1057" s="302"/>
      <c r="J1057" s="280" t="s">
        <v>659</v>
      </c>
      <c r="K1057" s="281">
        <f>+MEX!N1095</f>
        <v>0</v>
      </c>
      <c r="L1057" s="281">
        <f>+MEX!O1095</f>
        <v>0</v>
      </c>
      <c r="M1057" s="281">
        <f>+MEX!P1095</f>
        <v>0</v>
      </c>
      <c r="N1057" s="331"/>
      <c r="O1057" s="384"/>
      <c r="P1057" s="384"/>
      <c r="Q1057" s="281">
        <f>+MEX!AD1095</f>
        <v>0</v>
      </c>
      <c r="R1057" s="281">
        <f>+MEX!AG1095</f>
        <v>0</v>
      </c>
      <c r="S1057" s="281">
        <f>+MEX!AJ1095</f>
        <v>0</v>
      </c>
      <c r="T1057" s="281">
        <f>+MEX!AM1095</f>
        <v>0</v>
      </c>
      <c r="U1057" s="281">
        <f>+MEX!AP1095</f>
        <v>0</v>
      </c>
      <c r="V1057" s="281">
        <f>+MEX!AS1095</f>
        <v>0</v>
      </c>
      <c r="W1057" s="281"/>
      <c r="X1057" s="281"/>
      <c r="Y1057" s="281"/>
      <c r="Z1057" s="281"/>
      <c r="AA1057" s="281"/>
      <c r="AB1057" s="281"/>
      <c r="AC1057" s="281"/>
      <c r="AD1057" s="281"/>
    </row>
    <row r="1058" spans="1:30" ht="46.5" hidden="1">
      <c r="B1058" s="247" t="e">
        <f>+CONCATENATE(#REF!,C1058,D1058,E1058,F1058,G1058,H1058,I1058)</f>
        <v>#REF!</v>
      </c>
      <c r="C1058" s="305">
        <v>8</v>
      </c>
      <c r="D1058" s="305">
        <v>18</v>
      </c>
      <c r="E1058" s="305">
        <v>5000</v>
      </c>
      <c r="F1058" s="305">
        <v>5600</v>
      </c>
      <c r="G1058" s="305">
        <v>566</v>
      </c>
      <c r="H1058" s="285">
        <v>1</v>
      </c>
      <c r="I1058" s="285"/>
      <c r="J1058" s="286" t="s">
        <v>711</v>
      </c>
      <c r="K1058" s="287">
        <f>+MEX!N1096</f>
        <v>0</v>
      </c>
      <c r="L1058" s="287">
        <f>+MEX!O1096</f>
        <v>0</v>
      </c>
      <c r="M1058" s="287">
        <f>+MEX!P1096</f>
        <v>0</v>
      </c>
      <c r="N1058" s="326" t="str">
        <f>+MEX!Q1096</f>
        <v>Sistema</v>
      </c>
      <c r="O1058" s="289">
        <f>+MEX!R1096</f>
        <v>0</v>
      </c>
      <c r="P1058" s="289">
        <f>+MEX!S1096</f>
        <v>0</v>
      </c>
      <c r="Q1058" s="287">
        <f>+MEX!AD1096</f>
        <v>0</v>
      </c>
      <c r="R1058" s="287">
        <f>+MEX!AG1096</f>
        <v>0</v>
      </c>
      <c r="S1058" s="287">
        <f>+MEX!AJ1096</f>
        <v>0</v>
      </c>
      <c r="T1058" s="287">
        <f>+MEX!AM1096</f>
        <v>0</v>
      </c>
      <c r="U1058" s="287">
        <f>+MEX!AP1096</f>
        <v>0</v>
      </c>
      <c r="V1058" s="287">
        <f>+MEX!AS1096</f>
        <v>0</v>
      </c>
      <c r="W1058" s="287">
        <f>+MEX!AT1096</f>
        <v>0</v>
      </c>
      <c r="X1058" s="287">
        <f>+MEX!AU1096</f>
        <v>0</v>
      </c>
      <c r="Y1058" s="287">
        <f>+MEX!AV1096</f>
        <v>0</v>
      </c>
      <c r="Z1058" s="287">
        <f>+MEX!AW1096</f>
        <v>0</v>
      </c>
      <c r="AA1058" s="287">
        <f>+MEX!AX1096</f>
        <v>0</v>
      </c>
      <c r="AB1058" s="287">
        <f>+MEX!AY1096</f>
        <v>0</v>
      </c>
      <c r="AC1058" s="287">
        <f>+MEX!AZ1096</f>
        <v>0</v>
      </c>
      <c r="AD1058" s="287">
        <f>+MEX!BA1096</f>
        <v>0</v>
      </c>
    </row>
    <row r="1059" spans="1:30" ht="46.5" hidden="1">
      <c r="B1059" s="247" t="e">
        <f>+CONCATENATE(#REF!,C1059,D1059,E1059,F1059,G1059,H1059,I1059)</f>
        <v>#REF!</v>
      </c>
      <c r="C1059" s="305">
        <v>8</v>
      </c>
      <c r="D1059" s="305">
        <v>18</v>
      </c>
      <c r="E1059" s="305">
        <v>5000</v>
      </c>
      <c r="F1059" s="305">
        <v>5600</v>
      </c>
      <c r="G1059" s="305">
        <v>566</v>
      </c>
      <c r="H1059" s="285">
        <v>2</v>
      </c>
      <c r="I1059" s="285"/>
      <c r="J1059" s="286" t="s">
        <v>712</v>
      </c>
      <c r="K1059" s="287">
        <f>+MEX!N1097</f>
        <v>0</v>
      </c>
      <c r="L1059" s="287">
        <f>+MEX!O1097</f>
        <v>0</v>
      </c>
      <c r="M1059" s="287">
        <f>+MEX!P1097</f>
        <v>0</v>
      </c>
      <c r="N1059" s="326" t="str">
        <f>+MEX!Q1097</f>
        <v>Sistema</v>
      </c>
      <c r="O1059" s="289">
        <f>+MEX!R1097</f>
        <v>0</v>
      </c>
      <c r="P1059" s="289">
        <f>+MEX!S1097</f>
        <v>0</v>
      </c>
      <c r="Q1059" s="287">
        <f>+MEX!AD1097</f>
        <v>0</v>
      </c>
      <c r="R1059" s="287">
        <f>+MEX!AG1097</f>
        <v>0</v>
      </c>
      <c r="S1059" s="287">
        <f>+MEX!AJ1097</f>
        <v>0</v>
      </c>
      <c r="T1059" s="287">
        <f>+MEX!AM1097</f>
        <v>0</v>
      </c>
      <c r="U1059" s="287">
        <f>+MEX!AP1097</f>
        <v>0</v>
      </c>
      <c r="V1059" s="287">
        <f>+MEX!AS1097</f>
        <v>0</v>
      </c>
      <c r="W1059" s="287">
        <f>+MEX!AT1097</f>
        <v>0</v>
      </c>
      <c r="X1059" s="287">
        <f>+MEX!AU1097</f>
        <v>0</v>
      </c>
      <c r="Y1059" s="287">
        <f>+MEX!AV1097</f>
        <v>0</v>
      </c>
      <c r="Z1059" s="287">
        <f>+MEX!AW1097</f>
        <v>0</v>
      </c>
      <c r="AA1059" s="287">
        <f>+MEX!AX1097</f>
        <v>0</v>
      </c>
      <c r="AB1059" s="287">
        <f>+MEX!AY1097</f>
        <v>0</v>
      </c>
      <c r="AC1059" s="287">
        <f>+MEX!AZ1097</f>
        <v>0</v>
      </c>
      <c r="AD1059" s="287">
        <f>+MEX!BA1097</f>
        <v>0</v>
      </c>
    </row>
    <row r="1060" spans="1:30" ht="24.75" hidden="1">
      <c r="B1060" s="247" t="e">
        <f>+CONCATENATE(#REF!,C1060,D1060,E1060,F1060,G1060,H1060,I1060)</f>
        <v>#REF!</v>
      </c>
      <c r="C1060" s="305">
        <v>8</v>
      </c>
      <c r="D1060" s="305">
        <v>18</v>
      </c>
      <c r="E1060" s="305">
        <v>5000</v>
      </c>
      <c r="F1060" s="305">
        <v>5600</v>
      </c>
      <c r="G1060" s="305">
        <v>566</v>
      </c>
      <c r="H1060" s="285">
        <v>3</v>
      </c>
      <c r="I1060" s="285"/>
      <c r="J1060" s="286" t="s">
        <v>673</v>
      </c>
      <c r="K1060" s="287">
        <f>+MEX!N1098</f>
        <v>0</v>
      </c>
      <c r="L1060" s="287">
        <f>+MEX!O1098</f>
        <v>0</v>
      </c>
      <c r="M1060" s="287">
        <f>+MEX!P1098</f>
        <v>0</v>
      </c>
      <c r="N1060" s="326" t="str">
        <f>+MEX!Q1098</f>
        <v>Pieza</v>
      </c>
      <c r="O1060" s="289">
        <f>+MEX!R1098</f>
        <v>0</v>
      </c>
      <c r="P1060" s="289">
        <f>+MEX!S1098</f>
        <v>0</v>
      </c>
      <c r="Q1060" s="287">
        <f>+MEX!AD1098</f>
        <v>0</v>
      </c>
      <c r="R1060" s="287">
        <f>+MEX!AG1098</f>
        <v>0</v>
      </c>
      <c r="S1060" s="287">
        <f>+MEX!AJ1098</f>
        <v>0</v>
      </c>
      <c r="T1060" s="287">
        <f>+MEX!AM1098</f>
        <v>0</v>
      </c>
      <c r="U1060" s="287">
        <f>+MEX!AP1098</f>
        <v>0</v>
      </c>
      <c r="V1060" s="287">
        <f>+MEX!AS1098</f>
        <v>0</v>
      </c>
      <c r="W1060" s="287">
        <f>+MEX!AT1098</f>
        <v>0</v>
      </c>
      <c r="X1060" s="287">
        <f>+MEX!AU1098</f>
        <v>0</v>
      </c>
      <c r="Y1060" s="287">
        <f>+MEX!AV1098</f>
        <v>0</v>
      </c>
      <c r="Z1060" s="287">
        <f>+MEX!AW1098</f>
        <v>0</v>
      </c>
      <c r="AA1060" s="287">
        <f>+MEX!AX1098</f>
        <v>0</v>
      </c>
      <c r="AB1060" s="287">
        <f>+MEX!AY1098</f>
        <v>0</v>
      </c>
      <c r="AC1060" s="287">
        <f>+MEX!AZ1098</f>
        <v>0</v>
      </c>
      <c r="AD1060" s="287">
        <f>+MEX!BA1098</f>
        <v>0</v>
      </c>
    </row>
    <row r="1061" spans="1:30" ht="24.75" hidden="1">
      <c r="B1061" s="247" t="e">
        <f>+CONCATENATE(#REF!,C1061,D1061,E1061,F1061,G1061,H1061,I1061)</f>
        <v>#REF!</v>
      </c>
      <c r="C1061" s="305">
        <v>8</v>
      </c>
      <c r="D1061" s="305">
        <v>18</v>
      </c>
      <c r="E1061" s="305">
        <v>5000</v>
      </c>
      <c r="F1061" s="305">
        <v>5600</v>
      </c>
      <c r="G1061" s="305">
        <v>566</v>
      </c>
      <c r="H1061" s="285">
        <v>4</v>
      </c>
      <c r="I1061" s="285"/>
      <c r="J1061" s="286" t="s">
        <v>713</v>
      </c>
      <c r="K1061" s="287">
        <f>+MEX!N1099</f>
        <v>0</v>
      </c>
      <c r="L1061" s="287">
        <f>+MEX!O1099</f>
        <v>0</v>
      </c>
      <c r="M1061" s="287">
        <f>+MEX!P1099</f>
        <v>0</v>
      </c>
      <c r="N1061" s="326" t="str">
        <f>+MEX!Q1099</f>
        <v>Pieza</v>
      </c>
      <c r="O1061" s="289">
        <f>+MEX!R1099</f>
        <v>0</v>
      </c>
      <c r="P1061" s="289">
        <f>+MEX!S1099</f>
        <v>0</v>
      </c>
      <c r="Q1061" s="287">
        <f>+MEX!AD1099</f>
        <v>0</v>
      </c>
      <c r="R1061" s="287">
        <f>+MEX!AG1099</f>
        <v>0</v>
      </c>
      <c r="S1061" s="287">
        <f>+MEX!AJ1099</f>
        <v>0</v>
      </c>
      <c r="T1061" s="287">
        <f>+MEX!AM1099</f>
        <v>0</v>
      </c>
      <c r="U1061" s="287">
        <f>+MEX!AP1099</f>
        <v>0</v>
      </c>
      <c r="V1061" s="287">
        <f>+MEX!AS1099</f>
        <v>0</v>
      </c>
      <c r="W1061" s="287">
        <f>+MEX!AT1099</f>
        <v>0</v>
      </c>
      <c r="X1061" s="287">
        <f>+MEX!AU1099</f>
        <v>0</v>
      </c>
      <c r="Y1061" s="287">
        <f>+MEX!AV1099</f>
        <v>0</v>
      </c>
      <c r="Z1061" s="287">
        <f>+MEX!AW1099</f>
        <v>0</v>
      </c>
      <c r="AA1061" s="287">
        <f>+MEX!AX1099</f>
        <v>0</v>
      </c>
      <c r="AB1061" s="287">
        <f>+MEX!AY1099</f>
        <v>0</v>
      </c>
      <c r="AC1061" s="287">
        <f>+MEX!AZ1099</f>
        <v>0</v>
      </c>
      <c r="AD1061" s="287">
        <f>+MEX!BA1099</f>
        <v>0</v>
      </c>
    </row>
    <row r="1062" spans="1:30" ht="25.5" hidden="1" thickBot="1">
      <c r="A1062" s="290"/>
      <c r="B1062" s="247" t="e">
        <f>+CONCATENATE(#REF!,C1062,D1062,E1062,F1062,G1062,H1062,I1062)</f>
        <v>#REF!</v>
      </c>
      <c r="C1062" s="385">
        <v>8</v>
      </c>
      <c r="D1062" s="385">
        <v>18</v>
      </c>
      <c r="E1062" s="385">
        <v>5000</v>
      </c>
      <c r="F1062" s="385">
        <v>5600</v>
      </c>
      <c r="G1062" s="385">
        <v>566</v>
      </c>
      <c r="H1062" s="386">
        <v>5</v>
      </c>
      <c r="I1062" s="386"/>
      <c r="J1062" s="387" t="s">
        <v>714</v>
      </c>
      <c r="K1062" s="388">
        <f>+MEX!N1100</f>
        <v>0</v>
      </c>
      <c r="L1062" s="388">
        <f>+MEX!O1100</f>
        <v>0</v>
      </c>
      <c r="M1062" s="388">
        <f>+MEX!P1100</f>
        <v>0</v>
      </c>
      <c r="N1062" s="389" t="str">
        <f>+MEX!Q1100</f>
        <v>Pieza</v>
      </c>
      <c r="O1062" s="390">
        <f>+MEX!R1100</f>
        <v>0</v>
      </c>
      <c r="P1062" s="390">
        <f>+MEX!S1100</f>
        <v>0</v>
      </c>
      <c r="Q1062" s="388">
        <f>+MEX!AD1100</f>
        <v>0</v>
      </c>
      <c r="R1062" s="388">
        <f>+MEX!AG1100</f>
        <v>0</v>
      </c>
      <c r="S1062" s="388">
        <f>+MEX!AJ1100</f>
        <v>0</v>
      </c>
      <c r="T1062" s="388">
        <f>+MEX!AM1100</f>
        <v>0</v>
      </c>
      <c r="U1062" s="388">
        <f>+MEX!AP1100</f>
        <v>0</v>
      </c>
      <c r="V1062" s="388">
        <f>+MEX!AS1100</f>
        <v>0</v>
      </c>
      <c r="W1062" s="388">
        <f>+MEX!AT1100</f>
        <v>0</v>
      </c>
      <c r="X1062" s="388">
        <f>+MEX!AU1100</f>
        <v>0</v>
      </c>
      <c r="Y1062" s="388">
        <f>+MEX!AV1100</f>
        <v>0</v>
      </c>
      <c r="Z1062" s="388">
        <f>+MEX!AW1100</f>
        <v>0</v>
      </c>
      <c r="AA1062" s="388">
        <f>+MEX!AX1100</f>
        <v>0</v>
      </c>
      <c r="AB1062" s="388">
        <f>+MEX!AY1100</f>
        <v>0</v>
      </c>
      <c r="AC1062" s="388">
        <f>+MEX!AZ1100</f>
        <v>0</v>
      </c>
      <c r="AD1062" s="388">
        <f>+MEX!BA1100</f>
        <v>0</v>
      </c>
    </row>
    <row r="1063" spans="1:30" ht="36.75" customHeight="1">
      <c r="B1063" s="224"/>
      <c r="C1063" s="391"/>
      <c r="D1063" s="391"/>
      <c r="E1063" s="391"/>
      <c r="F1063" s="391"/>
      <c r="G1063" s="391"/>
      <c r="H1063" s="391"/>
      <c r="I1063" s="391"/>
      <c r="J1063" s="391"/>
      <c r="K1063" s="391"/>
      <c r="L1063" s="391"/>
      <c r="M1063" s="391"/>
      <c r="N1063" s="392"/>
      <c r="O1063" s="393"/>
      <c r="P1063" s="393"/>
    </row>
    <row r="1064" spans="1:30" ht="36.75" customHeight="1">
      <c r="B1064" s="224"/>
      <c r="C1064" s="391"/>
      <c r="D1064" s="391"/>
      <c r="E1064" s="391"/>
      <c r="F1064" s="391"/>
      <c r="G1064" s="391"/>
      <c r="H1064" s="391"/>
      <c r="I1064" s="391"/>
      <c r="J1064" s="391"/>
      <c r="K1064" s="391"/>
      <c r="L1064" s="391"/>
      <c r="M1064" s="391"/>
      <c r="N1064" s="392"/>
      <c r="O1064" s="393"/>
      <c r="P1064" s="393"/>
    </row>
    <row r="1065" spans="1:30" ht="36.75" customHeight="1">
      <c r="B1065" s="224"/>
      <c r="C1065" s="391"/>
      <c r="D1065" s="391"/>
      <c r="E1065" s="391"/>
      <c r="F1065" s="391"/>
      <c r="G1065" s="391"/>
      <c r="H1065" s="391"/>
      <c r="I1065" s="391"/>
      <c r="J1065" s="391"/>
      <c r="K1065" s="391"/>
      <c r="L1065" s="391"/>
      <c r="M1065" s="391"/>
      <c r="N1065" s="392"/>
      <c r="O1065" s="393"/>
      <c r="P1065" s="393"/>
    </row>
    <row r="1066" spans="1:30" ht="36.75" customHeight="1">
      <c r="B1066" s="224"/>
      <c r="C1066" s="391"/>
      <c r="D1066" s="391"/>
      <c r="E1066" s="391"/>
      <c r="F1066" s="391"/>
      <c r="G1066" s="391"/>
      <c r="H1066" s="391"/>
      <c r="I1066" s="391"/>
      <c r="J1066" s="391"/>
      <c r="K1066" s="391"/>
      <c r="L1066" s="391"/>
      <c r="M1066" s="391"/>
      <c r="N1066" s="392"/>
      <c r="O1066" s="393"/>
      <c r="P1066" s="393"/>
    </row>
    <row r="1067" spans="1:30" ht="36.75" customHeight="1">
      <c r="B1067" s="224"/>
      <c r="C1067" s="391"/>
      <c r="D1067" s="391"/>
      <c r="E1067" s="391"/>
      <c r="F1067" s="391"/>
      <c r="G1067" s="391"/>
      <c r="H1067" s="391"/>
      <c r="I1067" s="391"/>
      <c r="J1067" s="391"/>
      <c r="K1067" s="391"/>
      <c r="L1067" s="391"/>
      <c r="M1067" s="391"/>
      <c r="N1067" s="392"/>
      <c r="O1067" s="393"/>
      <c r="P1067" s="393"/>
    </row>
    <row r="1068" spans="1:30" ht="36.75" customHeight="1">
      <c r="B1068" s="224"/>
      <c r="C1068" s="391"/>
      <c r="D1068" s="391"/>
      <c r="E1068" s="391"/>
      <c r="F1068" s="391"/>
      <c r="G1068" s="391"/>
      <c r="H1068" s="391"/>
      <c r="I1068" s="391"/>
      <c r="J1068" s="391"/>
      <c r="K1068" s="391"/>
      <c r="L1068" s="391"/>
      <c r="M1068" s="391"/>
      <c r="N1068" s="392"/>
      <c r="O1068" s="393"/>
      <c r="P1068" s="393"/>
    </row>
    <row r="1069" spans="1:30" ht="36.75" customHeight="1">
      <c r="B1069" s="224"/>
      <c r="C1069" s="391"/>
      <c r="D1069" s="391"/>
      <c r="E1069" s="391"/>
      <c r="F1069" s="391"/>
      <c r="G1069" s="391"/>
      <c r="H1069" s="391"/>
      <c r="I1069" s="391"/>
      <c r="J1069" s="56"/>
      <c r="K1069" s="391"/>
      <c r="L1069" s="391"/>
      <c r="M1069" s="391"/>
      <c r="N1069" s="392"/>
      <c r="O1069" s="393"/>
      <c r="P1069" s="393"/>
    </row>
    <row r="1070" spans="1:30" ht="36.75" customHeight="1">
      <c r="B1070" s="224"/>
      <c r="C1070" s="391"/>
      <c r="D1070" s="391"/>
      <c r="E1070" s="391"/>
      <c r="F1070" s="391"/>
      <c r="G1070" s="391"/>
      <c r="H1070" s="391"/>
      <c r="I1070" s="391"/>
      <c r="J1070" s="394" t="s">
        <v>719</v>
      </c>
      <c r="K1070" s="391"/>
      <c r="L1070" s="391"/>
      <c r="M1070" s="391"/>
      <c r="N1070" s="392"/>
      <c r="O1070" s="393"/>
      <c r="P1070" s="393"/>
      <c r="S1070" s="514" t="s">
        <v>719</v>
      </c>
      <c r="T1070" s="514"/>
      <c r="U1070" s="514"/>
      <c r="V1070" s="514"/>
    </row>
    <row r="1071" spans="1:30" ht="90.75" customHeight="1">
      <c r="B1071" s="224"/>
      <c r="C1071" s="391"/>
      <c r="D1071" s="391"/>
      <c r="E1071" s="391"/>
      <c r="F1071" s="391"/>
      <c r="G1071" s="391"/>
      <c r="H1071" s="391"/>
      <c r="I1071" s="391"/>
      <c r="J1071" s="408" t="s">
        <v>781</v>
      </c>
      <c r="K1071" s="391"/>
      <c r="L1071" s="391"/>
      <c r="M1071" s="391"/>
      <c r="N1071" s="392"/>
      <c r="O1071" s="393"/>
      <c r="P1071" s="393"/>
      <c r="S1071" s="512" t="s">
        <v>780</v>
      </c>
      <c r="T1071" s="513"/>
      <c r="U1071" s="513"/>
      <c r="V1071" s="513"/>
    </row>
    <row r="1072" spans="1:30" ht="36.75" customHeight="1">
      <c r="B1072" s="224"/>
      <c r="C1072" s="391"/>
      <c r="D1072" s="391"/>
      <c r="E1072" s="391"/>
      <c r="F1072" s="391"/>
      <c r="G1072" s="391"/>
      <c r="H1072" s="391"/>
      <c r="I1072" s="391"/>
      <c r="J1072" s="391"/>
      <c r="K1072" s="391"/>
      <c r="L1072" s="391"/>
      <c r="M1072" s="391"/>
      <c r="N1072" s="392"/>
      <c r="O1072" s="393"/>
      <c r="P1072" s="393"/>
    </row>
    <row r="1073" spans="2:16" ht="36.75" customHeight="1">
      <c r="B1073" s="224"/>
      <c r="C1073" s="391"/>
      <c r="D1073" s="391"/>
      <c r="E1073" s="391"/>
      <c r="F1073" s="391"/>
      <c r="G1073" s="391"/>
      <c r="H1073" s="391"/>
      <c r="I1073" s="391"/>
      <c r="J1073" s="391"/>
      <c r="K1073" s="391"/>
      <c r="L1073" s="391"/>
      <c r="M1073" s="391"/>
      <c r="N1073" s="392"/>
      <c r="O1073" s="393"/>
      <c r="P1073" s="393"/>
    </row>
    <row r="1074" spans="2:16" ht="36.75" customHeight="1">
      <c r="B1074" s="224"/>
      <c r="C1074" s="391"/>
      <c r="D1074" s="391"/>
      <c r="E1074" s="391"/>
      <c r="F1074" s="391"/>
      <c r="G1074" s="391"/>
      <c r="H1074" s="391"/>
      <c r="I1074" s="391"/>
      <c r="J1074" s="391"/>
      <c r="K1074" s="391"/>
      <c r="L1074" s="391"/>
      <c r="M1074" s="391"/>
      <c r="N1074" s="392"/>
      <c r="O1074" s="393"/>
      <c r="P1074" s="393"/>
    </row>
    <row r="1075" spans="2:16" ht="36.75" customHeight="1">
      <c r="B1075" s="224"/>
      <c r="C1075" s="391"/>
      <c r="D1075" s="391"/>
      <c r="E1075" s="391"/>
      <c r="F1075" s="391"/>
      <c r="G1075" s="391"/>
      <c r="H1075" s="391"/>
      <c r="I1075" s="391"/>
      <c r="J1075" s="391"/>
      <c r="K1075" s="391"/>
      <c r="L1075" s="391"/>
      <c r="M1075" s="391"/>
      <c r="N1075" s="392"/>
      <c r="O1075" s="393"/>
      <c r="P1075" s="393"/>
    </row>
    <row r="1076" spans="2:16" ht="36.75" customHeight="1">
      <c r="B1076" s="224"/>
      <c r="C1076" s="391"/>
      <c r="D1076" s="391"/>
      <c r="E1076" s="391"/>
      <c r="F1076" s="391"/>
      <c r="G1076" s="391"/>
      <c r="H1076" s="391"/>
      <c r="I1076" s="391"/>
      <c r="J1076" s="391"/>
      <c r="K1076" s="391"/>
      <c r="L1076" s="391"/>
      <c r="M1076" s="391"/>
      <c r="N1076" s="392"/>
      <c r="O1076" s="393"/>
      <c r="P1076" s="393"/>
    </row>
    <row r="1077" spans="2:16" ht="36.75" customHeight="1">
      <c r="B1077" s="224"/>
      <c r="C1077" s="391"/>
      <c r="D1077" s="391"/>
      <c r="E1077" s="391"/>
      <c r="F1077" s="391"/>
      <c r="G1077" s="391"/>
      <c r="H1077" s="391"/>
      <c r="I1077" s="391"/>
      <c r="J1077" s="391"/>
      <c r="K1077" s="391"/>
      <c r="L1077" s="391"/>
      <c r="M1077" s="391"/>
      <c r="N1077" s="392"/>
      <c r="O1077" s="393"/>
      <c r="P1077" s="393"/>
    </row>
    <row r="1078" spans="2:16" ht="36.75" customHeight="1">
      <c r="B1078" s="224"/>
      <c r="C1078" s="391"/>
      <c r="D1078" s="391"/>
      <c r="E1078" s="391"/>
      <c r="F1078" s="391"/>
      <c r="G1078" s="391"/>
      <c r="H1078" s="391"/>
      <c r="I1078" s="391"/>
      <c r="J1078" s="391"/>
      <c r="K1078" s="391"/>
      <c r="L1078" s="391"/>
      <c r="M1078" s="391"/>
      <c r="N1078" s="392"/>
      <c r="O1078" s="393"/>
      <c r="P1078" s="393"/>
    </row>
    <row r="1079" spans="2:16" ht="36.75" customHeight="1">
      <c r="B1079" s="224"/>
      <c r="C1079" s="391"/>
      <c r="D1079" s="391"/>
      <c r="E1079" s="391"/>
      <c r="F1079" s="391"/>
      <c r="G1079" s="391"/>
      <c r="H1079" s="391"/>
      <c r="I1079" s="391"/>
      <c r="J1079" s="391"/>
      <c r="K1079" s="391"/>
      <c r="L1079" s="391"/>
      <c r="M1079" s="391"/>
      <c r="N1079" s="392"/>
      <c r="O1079" s="393"/>
      <c r="P1079" s="393"/>
    </row>
    <row r="1080" spans="2:16" ht="36.75" customHeight="1">
      <c r="B1080" s="224"/>
      <c r="C1080" s="391"/>
      <c r="D1080" s="391"/>
      <c r="E1080" s="391"/>
      <c r="F1080" s="391"/>
      <c r="G1080" s="391"/>
      <c r="H1080" s="391"/>
      <c r="I1080" s="391"/>
      <c r="J1080" s="391"/>
      <c r="K1080" s="391"/>
      <c r="L1080" s="391"/>
      <c r="M1080" s="391"/>
      <c r="N1080" s="392"/>
      <c r="O1080" s="393"/>
      <c r="P1080" s="393"/>
    </row>
    <row r="1081" spans="2:16" ht="36.75" customHeight="1">
      <c r="B1081" s="224"/>
      <c r="C1081" s="391"/>
      <c r="D1081" s="391"/>
      <c r="E1081" s="391"/>
      <c r="F1081" s="391"/>
      <c r="G1081" s="391"/>
      <c r="H1081" s="391"/>
      <c r="I1081" s="391"/>
      <c r="J1081" s="391"/>
      <c r="K1081" s="391"/>
      <c r="L1081" s="391"/>
      <c r="M1081" s="391"/>
      <c r="N1081" s="392"/>
      <c r="O1081" s="393"/>
      <c r="P1081" s="393"/>
    </row>
    <row r="1082" spans="2:16" ht="36.75" customHeight="1">
      <c r="B1082" s="224"/>
      <c r="C1082" s="391"/>
      <c r="D1082" s="391"/>
      <c r="E1082" s="391"/>
      <c r="F1082" s="391"/>
      <c r="G1082" s="391"/>
      <c r="H1082" s="391"/>
      <c r="I1082" s="391"/>
      <c r="J1082" s="391"/>
      <c r="K1082" s="391"/>
      <c r="L1082" s="391"/>
      <c r="M1082" s="391"/>
      <c r="N1082" s="392"/>
      <c r="O1082" s="393"/>
      <c r="P1082" s="393"/>
    </row>
    <row r="1083" spans="2:16" ht="36.75" customHeight="1">
      <c r="B1083" s="224"/>
      <c r="C1083" s="391"/>
      <c r="D1083" s="391"/>
      <c r="E1083" s="391"/>
      <c r="F1083" s="391"/>
      <c r="G1083" s="391"/>
      <c r="H1083" s="391"/>
      <c r="I1083" s="391"/>
      <c r="J1083" s="391"/>
      <c r="K1083" s="391"/>
      <c r="L1083" s="391"/>
      <c r="M1083" s="391"/>
      <c r="N1083" s="392"/>
      <c r="O1083" s="393"/>
      <c r="P1083" s="393"/>
    </row>
    <row r="1084" spans="2:16" ht="36.75" customHeight="1">
      <c r="B1084" s="224"/>
      <c r="C1084" s="391"/>
      <c r="D1084" s="391"/>
      <c r="E1084" s="391"/>
      <c r="F1084" s="391"/>
      <c r="G1084" s="391"/>
      <c r="H1084" s="391"/>
      <c r="I1084" s="391"/>
      <c r="J1084" s="391"/>
      <c r="K1084" s="391"/>
      <c r="L1084" s="391"/>
      <c r="M1084" s="391"/>
      <c r="N1084" s="392"/>
      <c r="O1084" s="393"/>
      <c r="P1084" s="393"/>
    </row>
    <row r="1085" spans="2:16" ht="36.75" customHeight="1">
      <c r="B1085" s="224"/>
      <c r="C1085" s="391"/>
      <c r="D1085" s="391"/>
      <c r="E1085" s="391"/>
      <c r="F1085" s="391"/>
      <c r="G1085" s="391"/>
      <c r="H1085" s="391"/>
      <c r="I1085" s="391"/>
      <c r="J1085" s="391"/>
      <c r="K1085" s="391"/>
      <c r="L1085" s="391"/>
      <c r="M1085" s="391"/>
      <c r="N1085" s="392"/>
      <c r="O1085" s="393"/>
      <c r="P1085" s="393"/>
    </row>
    <row r="1086" spans="2:16" ht="36.75" customHeight="1">
      <c r="B1086" s="224"/>
      <c r="C1086" s="391"/>
      <c r="D1086" s="391"/>
      <c r="E1086" s="391"/>
      <c r="F1086" s="391"/>
      <c r="G1086" s="391"/>
      <c r="H1086" s="391"/>
      <c r="I1086" s="391"/>
      <c r="J1086" s="391"/>
      <c r="K1086" s="391"/>
      <c r="L1086" s="391"/>
      <c r="M1086" s="391"/>
      <c r="N1086" s="392"/>
      <c r="O1086" s="393"/>
      <c r="P1086" s="393"/>
    </row>
    <row r="1087" spans="2:16" ht="36.75" customHeight="1">
      <c r="B1087" s="224"/>
      <c r="C1087" s="391"/>
      <c r="D1087" s="391"/>
      <c r="E1087" s="391"/>
      <c r="F1087" s="391"/>
      <c r="G1087" s="391"/>
      <c r="H1087" s="391"/>
      <c r="I1087" s="391"/>
      <c r="J1087" s="391"/>
      <c r="K1087" s="391"/>
      <c r="L1087" s="391"/>
      <c r="M1087" s="391"/>
      <c r="N1087" s="392"/>
      <c r="O1087" s="393"/>
      <c r="P1087" s="393"/>
    </row>
    <row r="1088" spans="2:16" ht="36.75" customHeight="1">
      <c r="B1088" s="224"/>
      <c r="C1088" s="391"/>
      <c r="D1088" s="391"/>
      <c r="E1088" s="391"/>
      <c r="F1088" s="391"/>
      <c r="G1088" s="391"/>
      <c r="H1088" s="391"/>
      <c r="I1088" s="391"/>
      <c r="J1088" s="391"/>
      <c r="K1088" s="391"/>
      <c r="L1088" s="391"/>
      <c r="M1088" s="391"/>
      <c r="N1088" s="392"/>
      <c r="O1088" s="393"/>
      <c r="P1088" s="393"/>
    </row>
    <row r="1089" spans="2:16" ht="36.75" customHeight="1">
      <c r="B1089" s="224"/>
      <c r="C1089" s="391"/>
      <c r="D1089" s="391"/>
      <c r="E1089" s="391"/>
      <c r="F1089" s="391"/>
      <c r="G1089" s="391"/>
      <c r="H1089" s="391"/>
      <c r="I1089" s="391"/>
      <c r="J1089" s="391"/>
      <c r="K1089" s="391"/>
      <c r="L1089" s="391"/>
      <c r="M1089" s="391"/>
      <c r="N1089" s="392"/>
      <c r="O1089" s="393"/>
      <c r="P1089" s="393"/>
    </row>
    <row r="1090" spans="2:16" ht="36.75" customHeight="1">
      <c r="B1090" s="224"/>
      <c r="C1090" s="391"/>
      <c r="D1090" s="391"/>
      <c r="E1090" s="391"/>
      <c r="F1090" s="391"/>
      <c r="G1090" s="391"/>
      <c r="H1090" s="391"/>
      <c r="I1090" s="391"/>
      <c r="J1090" s="391"/>
      <c r="K1090" s="391"/>
      <c r="L1090" s="391"/>
      <c r="M1090" s="391"/>
      <c r="N1090" s="392"/>
      <c r="O1090" s="393"/>
      <c r="P1090" s="393"/>
    </row>
    <row r="1091" spans="2:16" ht="36.75" customHeight="1">
      <c r="B1091" s="224"/>
      <c r="C1091" s="391"/>
      <c r="D1091" s="391"/>
      <c r="E1091" s="391"/>
      <c r="F1091" s="391"/>
      <c r="G1091" s="391"/>
      <c r="H1091" s="391"/>
      <c r="I1091" s="391"/>
      <c r="J1091" s="391"/>
      <c r="K1091" s="391"/>
      <c r="L1091" s="391"/>
      <c r="M1091" s="391"/>
      <c r="N1091" s="392"/>
      <c r="O1091" s="393"/>
      <c r="P1091" s="393"/>
    </row>
    <row r="1092" spans="2:16" ht="36.75" customHeight="1">
      <c r="B1092" s="224"/>
      <c r="C1092" s="391"/>
      <c r="D1092" s="391"/>
      <c r="E1092" s="391"/>
      <c r="F1092" s="391"/>
      <c r="G1092" s="391"/>
      <c r="H1092" s="391"/>
      <c r="I1092" s="391"/>
      <c r="J1092" s="391"/>
      <c r="K1092" s="391"/>
      <c r="L1092" s="391"/>
      <c r="M1092" s="391"/>
      <c r="N1092" s="392"/>
      <c r="O1092" s="393"/>
      <c r="P1092" s="393"/>
    </row>
    <row r="1093" spans="2:16" ht="36.75" customHeight="1">
      <c r="B1093" s="224"/>
      <c r="C1093" s="391"/>
      <c r="D1093" s="391"/>
      <c r="E1093" s="391"/>
      <c r="F1093" s="391"/>
      <c r="G1093" s="391"/>
      <c r="H1093" s="391"/>
      <c r="I1093" s="391"/>
      <c r="J1093" s="391"/>
      <c r="K1093" s="391"/>
      <c r="L1093" s="391"/>
      <c r="M1093" s="391"/>
      <c r="N1093" s="392"/>
      <c r="O1093" s="393"/>
      <c r="P1093" s="393"/>
    </row>
    <row r="1094" spans="2:16" ht="36.75" customHeight="1">
      <c r="B1094" s="224"/>
      <c r="C1094" s="391"/>
      <c r="D1094" s="391"/>
      <c r="E1094" s="391"/>
      <c r="F1094" s="391"/>
      <c r="G1094" s="391"/>
      <c r="H1094" s="391"/>
      <c r="I1094" s="391"/>
      <c r="J1094" s="391"/>
      <c r="K1094" s="391"/>
      <c r="L1094" s="391"/>
      <c r="M1094" s="391"/>
      <c r="N1094" s="392"/>
      <c r="O1094" s="393"/>
      <c r="P1094" s="393"/>
    </row>
    <row r="1095" spans="2:16" ht="36.75" customHeight="1">
      <c r="B1095" s="224"/>
      <c r="C1095" s="391"/>
      <c r="D1095" s="391"/>
      <c r="E1095" s="391"/>
      <c r="F1095" s="391"/>
      <c r="G1095" s="391"/>
      <c r="H1095" s="391"/>
      <c r="I1095" s="391"/>
      <c r="J1095" s="391"/>
      <c r="K1095" s="391"/>
      <c r="L1095" s="391"/>
      <c r="M1095" s="391"/>
      <c r="N1095" s="392"/>
      <c r="O1095" s="393"/>
      <c r="P1095" s="393"/>
    </row>
    <row r="1096" spans="2:16" ht="36.75" customHeight="1">
      <c r="B1096" s="224"/>
      <c r="C1096" s="391"/>
      <c r="D1096" s="391"/>
      <c r="E1096" s="391"/>
      <c r="F1096" s="391"/>
      <c r="G1096" s="391"/>
      <c r="H1096" s="391"/>
      <c r="I1096" s="391"/>
      <c r="J1096" s="391"/>
      <c r="K1096" s="391"/>
      <c r="L1096" s="391"/>
      <c r="M1096" s="391"/>
      <c r="N1096" s="392"/>
      <c r="O1096" s="393"/>
      <c r="P1096" s="393"/>
    </row>
    <row r="1097" spans="2:16" ht="36.75" customHeight="1">
      <c r="B1097" s="224"/>
      <c r="C1097" s="391"/>
      <c r="D1097" s="391"/>
      <c r="E1097" s="391"/>
      <c r="F1097" s="391"/>
      <c r="G1097" s="391"/>
      <c r="H1097" s="391"/>
      <c r="I1097" s="391"/>
      <c r="J1097" s="391"/>
      <c r="K1097" s="391"/>
      <c r="L1097" s="391"/>
      <c r="M1097" s="391"/>
      <c r="N1097" s="392"/>
      <c r="O1097" s="393"/>
      <c r="P1097" s="393"/>
    </row>
    <row r="1098" spans="2:16" ht="36.75" customHeight="1">
      <c r="B1098" s="224"/>
      <c r="C1098" s="391"/>
      <c r="D1098" s="391"/>
      <c r="E1098" s="391"/>
      <c r="F1098" s="391"/>
      <c r="G1098" s="391"/>
      <c r="H1098" s="391"/>
      <c r="I1098" s="391"/>
      <c r="J1098" s="391"/>
      <c r="K1098" s="391"/>
      <c r="L1098" s="391"/>
      <c r="M1098" s="391"/>
      <c r="N1098" s="392"/>
      <c r="O1098" s="393"/>
      <c r="P1098" s="393"/>
    </row>
    <row r="1099" spans="2:16" ht="36.75" customHeight="1">
      <c r="B1099" s="224"/>
      <c r="C1099" s="391"/>
      <c r="D1099" s="391"/>
      <c r="E1099" s="391"/>
      <c r="F1099" s="391"/>
      <c r="G1099" s="391"/>
      <c r="H1099" s="391"/>
      <c r="I1099" s="391"/>
      <c r="J1099" s="391"/>
      <c r="K1099" s="391"/>
      <c r="L1099" s="391"/>
      <c r="M1099" s="391"/>
      <c r="N1099" s="392"/>
      <c r="O1099" s="393"/>
      <c r="P1099" s="393"/>
    </row>
    <row r="1100" spans="2:16" ht="36.75" customHeight="1">
      <c r="B1100" s="224"/>
      <c r="C1100" s="391"/>
      <c r="D1100" s="391"/>
      <c r="E1100" s="391"/>
      <c r="F1100" s="391"/>
      <c r="G1100" s="391"/>
      <c r="H1100" s="391"/>
      <c r="I1100" s="391"/>
      <c r="J1100" s="391"/>
      <c r="K1100" s="391"/>
      <c r="L1100" s="391"/>
      <c r="M1100" s="391"/>
      <c r="N1100" s="392"/>
      <c r="O1100" s="393"/>
      <c r="P1100" s="393"/>
    </row>
    <row r="1101" spans="2:16" ht="36.75" customHeight="1">
      <c r="B1101" s="224"/>
      <c r="C1101" s="391"/>
      <c r="D1101" s="391"/>
      <c r="E1101" s="391"/>
      <c r="F1101" s="391"/>
      <c r="G1101" s="391"/>
      <c r="H1101" s="391"/>
      <c r="I1101" s="391"/>
      <c r="J1101" s="391"/>
      <c r="K1101" s="391"/>
      <c r="L1101" s="391"/>
      <c r="M1101" s="391"/>
      <c r="N1101" s="392"/>
      <c r="O1101" s="393"/>
      <c r="P1101" s="393"/>
    </row>
    <row r="1102" spans="2:16" ht="36.75" customHeight="1">
      <c r="B1102" s="224"/>
      <c r="C1102" s="391"/>
      <c r="D1102" s="391"/>
      <c r="E1102" s="391"/>
      <c r="F1102" s="391"/>
      <c r="G1102" s="391"/>
      <c r="H1102" s="391"/>
      <c r="I1102" s="391"/>
      <c r="J1102" s="391"/>
      <c r="K1102" s="391"/>
      <c r="L1102" s="391"/>
      <c r="M1102" s="391"/>
      <c r="N1102" s="392"/>
      <c r="O1102" s="393"/>
      <c r="P1102" s="393"/>
    </row>
    <row r="1103" spans="2:16" ht="36.75" customHeight="1">
      <c r="B1103" s="224"/>
      <c r="C1103" s="391"/>
      <c r="D1103" s="391"/>
      <c r="E1103" s="391"/>
      <c r="F1103" s="391"/>
      <c r="G1103" s="391"/>
      <c r="H1103" s="391"/>
      <c r="I1103" s="391"/>
      <c r="J1103" s="391"/>
      <c r="K1103" s="391"/>
      <c r="L1103" s="391"/>
      <c r="M1103" s="391"/>
      <c r="N1103" s="392"/>
      <c r="O1103" s="393"/>
      <c r="P1103" s="393"/>
    </row>
    <row r="1104" spans="2:16" ht="36.75" customHeight="1">
      <c r="B1104" s="224"/>
      <c r="C1104" s="391"/>
      <c r="D1104" s="391"/>
      <c r="E1104" s="391"/>
      <c r="F1104" s="391"/>
      <c r="G1104" s="391"/>
      <c r="H1104" s="391"/>
      <c r="I1104" s="391"/>
      <c r="J1104" s="391"/>
      <c r="K1104" s="391"/>
      <c r="L1104" s="391"/>
      <c r="M1104" s="391"/>
      <c r="N1104" s="392"/>
      <c r="O1104" s="393"/>
      <c r="P1104" s="393"/>
    </row>
    <row r="1105" spans="2:16" ht="36.75" customHeight="1">
      <c r="B1105" s="224"/>
      <c r="C1105" s="391"/>
      <c r="D1105" s="391"/>
      <c r="E1105" s="391"/>
      <c r="F1105" s="391"/>
      <c r="G1105" s="391"/>
      <c r="H1105" s="391"/>
      <c r="I1105" s="391"/>
      <c r="J1105" s="391"/>
      <c r="K1105" s="391"/>
      <c r="L1105" s="391"/>
      <c r="M1105" s="391"/>
      <c r="N1105" s="392"/>
      <c r="O1105" s="393"/>
      <c r="P1105" s="393"/>
    </row>
    <row r="1106" spans="2:16" ht="36.75" customHeight="1">
      <c r="B1106" s="224"/>
      <c r="C1106" s="391"/>
      <c r="D1106" s="391"/>
      <c r="E1106" s="391"/>
      <c r="F1106" s="391"/>
      <c r="G1106" s="391"/>
      <c r="H1106" s="391"/>
      <c r="I1106" s="391"/>
      <c r="J1106" s="391"/>
      <c r="K1106" s="391"/>
      <c r="L1106" s="391"/>
      <c r="M1106" s="391"/>
      <c r="N1106" s="392"/>
      <c r="O1106" s="393"/>
      <c r="P1106" s="393"/>
    </row>
    <row r="1107" spans="2:16" ht="36.75" customHeight="1">
      <c r="B1107" s="224"/>
      <c r="C1107" s="391"/>
      <c r="D1107" s="391"/>
      <c r="E1107" s="391"/>
      <c r="F1107" s="391"/>
      <c r="G1107" s="391"/>
      <c r="H1107" s="391"/>
      <c r="I1107" s="391"/>
      <c r="J1107" s="391"/>
      <c r="K1107" s="391"/>
      <c r="L1107" s="391"/>
      <c r="M1107" s="391"/>
      <c r="N1107" s="392"/>
      <c r="O1107" s="393"/>
      <c r="P1107" s="393"/>
    </row>
    <row r="1108" spans="2:16" ht="36.75" customHeight="1">
      <c r="B1108" s="224"/>
      <c r="C1108" s="391"/>
      <c r="D1108" s="391"/>
      <c r="E1108" s="391"/>
      <c r="F1108" s="391"/>
      <c r="G1108" s="391"/>
      <c r="H1108" s="391"/>
      <c r="I1108" s="391"/>
      <c r="J1108" s="391"/>
      <c r="K1108" s="391"/>
      <c r="L1108" s="391"/>
      <c r="M1108" s="391"/>
      <c r="N1108" s="392"/>
      <c r="O1108" s="393"/>
      <c r="P1108" s="393"/>
    </row>
    <row r="1109" spans="2:16" ht="36.75" customHeight="1">
      <c r="B1109" s="224"/>
      <c r="C1109" s="391"/>
      <c r="D1109" s="391"/>
      <c r="E1109" s="391"/>
      <c r="F1109" s="391"/>
      <c r="G1109" s="391"/>
      <c r="H1109" s="391"/>
      <c r="I1109" s="391"/>
      <c r="J1109" s="391"/>
      <c r="K1109" s="391"/>
      <c r="L1109" s="391"/>
      <c r="M1109" s="391"/>
      <c r="N1109" s="392"/>
      <c r="O1109" s="393"/>
      <c r="P1109" s="393"/>
    </row>
    <row r="1110" spans="2:16" ht="36.75" customHeight="1">
      <c r="B1110" s="224"/>
      <c r="C1110" s="391"/>
      <c r="D1110" s="391"/>
      <c r="E1110" s="391"/>
      <c r="F1110" s="391"/>
      <c r="G1110" s="391"/>
      <c r="H1110" s="391"/>
      <c r="I1110" s="391"/>
      <c r="J1110" s="391"/>
      <c r="K1110" s="391"/>
      <c r="L1110" s="391"/>
      <c r="M1110" s="391"/>
      <c r="N1110" s="392"/>
      <c r="O1110" s="393"/>
      <c r="P1110" s="393"/>
    </row>
    <row r="1111" spans="2:16" ht="36.75" customHeight="1">
      <c r="B1111" s="224"/>
      <c r="C1111" s="391"/>
      <c r="D1111" s="391"/>
      <c r="E1111" s="391"/>
      <c r="F1111" s="391"/>
      <c r="G1111" s="391"/>
      <c r="H1111" s="391"/>
      <c r="I1111" s="391"/>
      <c r="J1111" s="391"/>
      <c r="K1111" s="391"/>
      <c r="L1111" s="391"/>
      <c r="M1111" s="391"/>
      <c r="N1111" s="392"/>
      <c r="O1111" s="393"/>
      <c r="P1111" s="393"/>
    </row>
    <row r="1112" spans="2:16" ht="36.75" customHeight="1">
      <c r="B1112" s="224"/>
      <c r="C1112" s="391"/>
      <c r="D1112" s="391"/>
      <c r="E1112" s="391"/>
      <c r="F1112" s="391"/>
      <c r="G1112" s="391"/>
      <c r="H1112" s="391"/>
      <c r="I1112" s="391"/>
      <c r="J1112" s="391"/>
      <c r="K1112" s="391"/>
      <c r="L1112" s="391"/>
      <c r="M1112" s="391"/>
      <c r="N1112" s="392"/>
      <c r="O1112" s="393"/>
      <c r="P1112" s="393"/>
    </row>
    <row r="1113" spans="2:16" ht="36.75" customHeight="1">
      <c r="B1113" s="224"/>
      <c r="C1113" s="391"/>
      <c r="D1113" s="391"/>
      <c r="E1113" s="391"/>
      <c r="F1113" s="391"/>
      <c r="G1113" s="391"/>
      <c r="H1113" s="391"/>
      <c r="I1113" s="391"/>
      <c r="J1113" s="391"/>
      <c r="K1113" s="391"/>
      <c r="L1113" s="391"/>
      <c r="M1113" s="391"/>
      <c r="N1113" s="392"/>
      <c r="O1113" s="393"/>
      <c r="P1113" s="393"/>
    </row>
    <row r="1114" spans="2:16" ht="36.75" customHeight="1">
      <c r="B1114" s="224"/>
      <c r="C1114" s="391"/>
      <c r="D1114" s="391"/>
      <c r="E1114" s="391"/>
      <c r="F1114" s="391"/>
      <c r="G1114" s="391"/>
      <c r="H1114" s="391"/>
      <c r="I1114" s="391"/>
      <c r="J1114" s="391"/>
      <c r="K1114" s="391"/>
      <c r="L1114" s="391"/>
      <c r="M1114" s="391"/>
      <c r="N1114" s="392"/>
      <c r="O1114" s="393"/>
      <c r="P1114" s="393"/>
    </row>
    <row r="1115" spans="2:16" ht="36.75" customHeight="1">
      <c r="B1115" s="224"/>
      <c r="C1115" s="391"/>
      <c r="D1115" s="391"/>
      <c r="E1115" s="391"/>
      <c r="F1115" s="391"/>
      <c r="G1115" s="391"/>
      <c r="H1115" s="391"/>
      <c r="I1115" s="391"/>
      <c r="J1115" s="391"/>
      <c r="K1115" s="391"/>
      <c r="L1115" s="391"/>
      <c r="M1115" s="391"/>
      <c r="N1115" s="392"/>
      <c r="O1115" s="393"/>
      <c r="P1115" s="393"/>
    </row>
    <row r="1116" spans="2:16" ht="36.75" customHeight="1">
      <c r="B1116" s="224"/>
      <c r="C1116" s="391"/>
      <c r="D1116" s="391"/>
      <c r="E1116" s="391"/>
      <c r="F1116" s="391"/>
      <c r="G1116" s="391"/>
      <c r="H1116" s="391"/>
      <c r="I1116" s="391"/>
      <c r="J1116" s="391"/>
      <c r="K1116" s="391"/>
      <c r="L1116" s="391"/>
      <c r="M1116" s="391"/>
      <c r="N1116" s="392"/>
      <c r="O1116" s="393"/>
      <c r="P1116" s="393"/>
    </row>
    <row r="1117" spans="2:16" ht="36.75" customHeight="1">
      <c r="B1117" s="224"/>
      <c r="C1117" s="391"/>
      <c r="D1117" s="391"/>
      <c r="E1117" s="391"/>
      <c r="F1117" s="391"/>
      <c r="G1117" s="391"/>
      <c r="H1117" s="391"/>
      <c r="I1117" s="391"/>
      <c r="J1117" s="391"/>
      <c r="K1117" s="391"/>
      <c r="L1117" s="391"/>
      <c r="M1117" s="391"/>
      <c r="N1117" s="392"/>
      <c r="O1117" s="393"/>
      <c r="P1117" s="393"/>
    </row>
    <row r="1118" spans="2:16" ht="36.75" customHeight="1">
      <c r="B1118" s="224"/>
      <c r="C1118" s="391"/>
      <c r="D1118" s="391"/>
      <c r="E1118" s="391"/>
      <c r="F1118" s="391"/>
      <c r="G1118" s="391"/>
      <c r="H1118" s="391"/>
      <c r="I1118" s="391"/>
      <c r="J1118" s="391"/>
      <c r="K1118" s="391"/>
      <c r="L1118" s="391"/>
      <c r="M1118" s="391"/>
      <c r="N1118" s="392"/>
      <c r="O1118" s="393"/>
      <c r="P1118" s="393"/>
    </row>
    <row r="1119" spans="2:16" ht="36.75" customHeight="1">
      <c r="B1119" s="224"/>
      <c r="C1119" s="391"/>
      <c r="D1119" s="391"/>
      <c r="E1119" s="391"/>
      <c r="F1119" s="391"/>
      <c r="G1119" s="391"/>
      <c r="H1119" s="391"/>
      <c r="I1119" s="391"/>
      <c r="J1119" s="391"/>
      <c r="K1119" s="391"/>
      <c r="L1119" s="391"/>
      <c r="M1119" s="391"/>
      <c r="N1119" s="392"/>
      <c r="O1119" s="393"/>
      <c r="P1119" s="393"/>
    </row>
    <row r="1120" spans="2:16" ht="36.75" customHeight="1">
      <c r="B1120" s="224"/>
      <c r="C1120" s="391"/>
      <c r="D1120" s="391"/>
      <c r="E1120" s="391"/>
      <c r="F1120" s="391"/>
      <c r="G1120" s="391"/>
      <c r="H1120" s="391"/>
      <c r="I1120" s="391"/>
      <c r="J1120" s="391"/>
      <c r="K1120" s="391"/>
      <c r="L1120" s="391"/>
      <c r="M1120" s="391"/>
      <c r="N1120" s="392"/>
      <c r="O1120" s="393"/>
      <c r="P1120" s="393"/>
    </row>
    <row r="1121" spans="2:16" ht="36.75" customHeight="1">
      <c r="B1121" s="224"/>
      <c r="C1121" s="391"/>
      <c r="D1121" s="391"/>
      <c r="E1121" s="391"/>
      <c r="F1121" s="391"/>
      <c r="G1121" s="391"/>
      <c r="H1121" s="391"/>
      <c r="I1121" s="391"/>
      <c r="J1121" s="391"/>
      <c r="K1121" s="391"/>
      <c r="L1121" s="391"/>
      <c r="M1121" s="391"/>
      <c r="N1121" s="392"/>
      <c r="O1121" s="393"/>
      <c r="P1121" s="393"/>
    </row>
    <row r="1122" spans="2:16" ht="36.75" customHeight="1">
      <c r="B1122" s="224"/>
      <c r="C1122" s="391"/>
      <c r="D1122" s="391"/>
      <c r="E1122" s="391"/>
      <c r="F1122" s="391"/>
      <c r="G1122" s="391"/>
      <c r="H1122" s="391"/>
      <c r="I1122" s="391"/>
      <c r="J1122" s="391"/>
      <c r="K1122" s="391"/>
      <c r="L1122" s="391"/>
      <c r="M1122" s="391"/>
      <c r="N1122" s="392"/>
      <c r="O1122" s="393"/>
      <c r="P1122" s="393"/>
    </row>
    <row r="1123" spans="2:16" ht="36.75" customHeight="1">
      <c r="B1123" s="224"/>
      <c r="C1123" s="391"/>
      <c r="D1123" s="391"/>
      <c r="E1123" s="391"/>
      <c r="F1123" s="391"/>
      <c r="G1123" s="391"/>
      <c r="H1123" s="391"/>
      <c r="I1123" s="391"/>
      <c r="J1123" s="391"/>
      <c r="K1123" s="391"/>
      <c r="L1123" s="391"/>
      <c r="M1123" s="391"/>
      <c r="N1123" s="392"/>
      <c r="O1123" s="393"/>
      <c r="P1123" s="393"/>
    </row>
    <row r="1124" spans="2:16" ht="36.75" customHeight="1">
      <c r="B1124" s="224"/>
      <c r="C1124" s="391"/>
      <c r="D1124" s="391"/>
      <c r="E1124" s="391"/>
      <c r="F1124" s="391"/>
      <c r="G1124" s="391"/>
      <c r="H1124" s="391"/>
      <c r="I1124" s="391"/>
      <c r="J1124" s="391"/>
      <c r="K1124" s="391"/>
      <c r="L1124" s="391"/>
      <c r="M1124" s="391"/>
      <c r="N1124" s="392"/>
      <c r="O1124" s="393"/>
      <c r="P1124" s="393"/>
    </row>
    <row r="1125" spans="2:16" ht="36.75" customHeight="1">
      <c r="B1125" s="224"/>
      <c r="C1125" s="391"/>
      <c r="D1125" s="391"/>
      <c r="E1125" s="391"/>
      <c r="F1125" s="391"/>
      <c r="G1125" s="391"/>
      <c r="H1125" s="391"/>
      <c r="I1125" s="391"/>
      <c r="J1125" s="391"/>
      <c r="K1125" s="391"/>
      <c r="L1125" s="391"/>
      <c r="M1125" s="391"/>
      <c r="N1125" s="392"/>
      <c r="O1125" s="393"/>
      <c r="P1125" s="393"/>
    </row>
    <row r="1126" spans="2:16" ht="36.75" customHeight="1">
      <c r="B1126" s="224"/>
      <c r="C1126" s="391"/>
      <c r="D1126" s="391"/>
      <c r="E1126" s="391"/>
      <c r="F1126" s="391"/>
      <c r="G1126" s="391"/>
      <c r="H1126" s="391"/>
      <c r="I1126" s="391"/>
      <c r="J1126" s="391"/>
      <c r="K1126" s="391"/>
      <c r="L1126" s="391"/>
      <c r="M1126" s="391"/>
      <c r="N1126" s="392"/>
      <c r="O1126" s="393"/>
      <c r="P1126" s="393"/>
    </row>
    <row r="1127" spans="2:16" ht="36.75" customHeight="1">
      <c r="B1127" s="224"/>
      <c r="C1127" s="391"/>
      <c r="D1127" s="391"/>
      <c r="E1127" s="391"/>
      <c r="F1127" s="391"/>
      <c r="G1127" s="391"/>
      <c r="H1127" s="391"/>
      <c r="I1127" s="391"/>
      <c r="J1127" s="391"/>
      <c r="K1127" s="391"/>
      <c r="L1127" s="391"/>
      <c r="M1127" s="391"/>
      <c r="N1127" s="392"/>
      <c r="O1127" s="393"/>
      <c r="P1127" s="393"/>
    </row>
    <row r="1128" spans="2:16" ht="36.75" customHeight="1">
      <c r="B1128" s="224"/>
      <c r="C1128" s="391"/>
      <c r="D1128" s="391"/>
      <c r="E1128" s="391"/>
      <c r="F1128" s="391"/>
      <c r="G1128" s="391"/>
      <c r="H1128" s="391"/>
      <c r="I1128" s="391"/>
      <c r="J1128" s="391"/>
      <c r="K1128" s="391"/>
      <c r="L1128" s="391"/>
      <c r="M1128" s="391"/>
      <c r="N1128" s="392"/>
      <c r="O1128" s="393"/>
      <c r="P1128" s="393"/>
    </row>
    <row r="1129" spans="2:16" ht="36.75" customHeight="1">
      <c r="B1129" s="224"/>
      <c r="C1129" s="391"/>
      <c r="D1129" s="391"/>
      <c r="E1129" s="391"/>
      <c r="F1129" s="391"/>
      <c r="G1129" s="391"/>
      <c r="H1129" s="391"/>
      <c r="I1129" s="391"/>
      <c r="J1129" s="391"/>
      <c r="K1129" s="391"/>
      <c r="L1129" s="391"/>
      <c r="M1129" s="391"/>
      <c r="N1129" s="392"/>
      <c r="O1129" s="393"/>
      <c r="P1129" s="393"/>
    </row>
    <row r="1130" spans="2:16" ht="36.75" customHeight="1">
      <c r="B1130" s="224"/>
      <c r="C1130" s="391"/>
      <c r="D1130" s="391"/>
      <c r="E1130" s="391"/>
      <c r="F1130" s="391"/>
      <c r="G1130" s="391"/>
      <c r="H1130" s="391"/>
      <c r="I1130" s="391"/>
      <c r="J1130" s="391"/>
      <c r="K1130" s="391"/>
      <c r="L1130" s="391"/>
      <c r="M1130" s="391"/>
      <c r="N1130" s="392"/>
      <c r="O1130" s="393"/>
      <c r="P1130" s="393"/>
    </row>
    <row r="1131" spans="2:16" ht="36.75" customHeight="1">
      <c r="B1131" s="224"/>
      <c r="C1131" s="391"/>
      <c r="D1131" s="391"/>
      <c r="E1131" s="391"/>
      <c r="F1131" s="391"/>
      <c r="G1131" s="391"/>
      <c r="H1131" s="391"/>
      <c r="I1131" s="391"/>
      <c r="J1131" s="391"/>
      <c r="K1131" s="391"/>
      <c r="L1131" s="391"/>
      <c r="M1131" s="391"/>
      <c r="N1131" s="392"/>
      <c r="O1131" s="393"/>
      <c r="P1131" s="393"/>
    </row>
    <row r="1132" spans="2:16" ht="36.75" customHeight="1">
      <c r="B1132" s="224"/>
      <c r="C1132" s="391"/>
      <c r="D1132" s="391"/>
      <c r="E1132" s="391"/>
      <c r="F1132" s="391"/>
      <c r="G1132" s="391"/>
      <c r="H1132" s="391"/>
      <c r="I1132" s="391"/>
      <c r="J1132" s="391"/>
      <c r="K1132" s="391"/>
      <c r="L1132" s="391"/>
      <c r="M1132" s="391"/>
      <c r="N1132" s="392"/>
      <c r="O1132" s="393"/>
      <c r="P1132" s="393"/>
    </row>
    <row r="1133" spans="2:16" ht="36.75" customHeight="1">
      <c r="B1133" s="224"/>
      <c r="C1133" s="391"/>
      <c r="D1133" s="391"/>
      <c r="E1133" s="391"/>
      <c r="F1133" s="391"/>
      <c r="G1133" s="391"/>
      <c r="H1133" s="391"/>
      <c r="I1133" s="391"/>
      <c r="J1133" s="391"/>
      <c r="K1133" s="391"/>
      <c r="L1133" s="391"/>
      <c r="M1133" s="391"/>
      <c r="N1133" s="392"/>
      <c r="O1133" s="393"/>
      <c r="P1133" s="393"/>
    </row>
    <row r="1134" spans="2:16" ht="36.75" customHeight="1">
      <c r="B1134" s="224"/>
      <c r="C1134" s="391"/>
      <c r="D1134" s="391"/>
      <c r="E1134" s="391"/>
      <c r="F1134" s="391"/>
      <c r="G1134" s="391"/>
      <c r="H1134" s="391"/>
      <c r="I1134" s="391"/>
      <c r="J1134" s="391"/>
      <c r="K1134" s="391"/>
      <c r="L1134" s="391"/>
      <c r="M1134" s="391"/>
      <c r="N1134" s="392"/>
      <c r="O1134" s="393"/>
      <c r="P1134" s="393"/>
    </row>
    <row r="1135" spans="2:16" ht="36.75" customHeight="1">
      <c r="B1135" s="224"/>
      <c r="C1135" s="391"/>
      <c r="D1135" s="391"/>
      <c r="E1135" s="391"/>
      <c r="F1135" s="391"/>
      <c r="G1135" s="391"/>
      <c r="H1135" s="391"/>
      <c r="I1135" s="391"/>
      <c r="J1135" s="391"/>
      <c r="K1135" s="391"/>
      <c r="L1135" s="391"/>
      <c r="M1135" s="391"/>
      <c r="N1135" s="392"/>
      <c r="O1135" s="393"/>
      <c r="P1135" s="393"/>
    </row>
    <row r="1136" spans="2:16" ht="36.75" customHeight="1">
      <c r="B1136" s="224"/>
      <c r="C1136" s="391"/>
      <c r="D1136" s="391"/>
      <c r="E1136" s="391"/>
      <c r="F1136" s="391"/>
      <c r="G1136" s="391"/>
      <c r="H1136" s="391"/>
      <c r="I1136" s="391"/>
      <c r="J1136" s="391"/>
      <c r="K1136" s="391"/>
      <c r="L1136" s="391"/>
      <c r="M1136" s="391"/>
      <c r="N1136" s="392"/>
      <c r="O1136" s="393"/>
      <c r="P1136" s="393"/>
    </row>
    <row r="1137" spans="2:16" ht="36.75" customHeight="1">
      <c r="B1137" s="224"/>
      <c r="C1137" s="391"/>
      <c r="D1137" s="391"/>
      <c r="E1137" s="391"/>
      <c r="F1137" s="391"/>
      <c r="G1137" s="391"/>
      <c r="H1137" s="391"/>
      <c r="I1137" s="391"/>
      <c r="J1137" s="391"/>
      <c r="K1137" s="391"/>
      <c r="L1137" s="391"/>
      <c r="M1137" s="391"/>
      <c r="N1137" s="392"/>
      <c r="O1137" s="393"/>
      <c r="P1137" s="393"/>
    </row>
    <row r="1138" spans="2:16" ht="36.75" customHeight="1">
      <c r="B1138" s="224"/>
      <c r="C1138" s="391"/>
      <c r="D1138" s="391"/>
      <c r="E1138" s="391"/>
      <c r="F1138" s="391"/>
      <c r="G1138" s="391"/>
      <c r="H1138" s="391"/>
      <c r="I1138" s="391"/>
      <c r="J1138" s="391"/>
      <c r="K1138" s="391"/>
      <c r="L1138" s="391"/>
      <c r="M1138" s="391"/>
      <c r="N1138" s="392"/>
      <c r="O1138" s="393"/>
      <c r="P1138" s="393"/>
    </row>
    <row r="1139" spans="2:16" ht="36.75" customHeight="1">
      <c r="B1139" s="224"/>
      <c r="C1139" s="391"/>
      <c r="D1139" s="391"/>
      <c r="E1139" s="391"/>
      <c r="F1139" s="391"/>
      <c r="G1139" s="391"/>
      <c r="H1139" s="391"/>
      <c r="I1139" s="391"/>
      <c r="J1139" s="391"/>
      <c r="K1139" s="391"/>
      <c r="L1139" s="391"/>
      <c r="M1139" s="391"/>
      <c r="N1139" s="392"/>
      <c r="O1139" s="393"/>
      <c r="P1139" s="393"/>
    </row>
    <row r="1140" spans="2:16" ht="36.75" customHeight="1">
      <c r="B1140" s="224"/>
      <c r="C1140" s="391"/>
      <c r="D1140" s="391"/>
      <c r="E1140" s="391"/>
      <c r="F1140" s="391"/>
      <c r="G1140" s="391"/>
      <c r="H1140" s="391"/>
      <c r="I1140" s="391"/>
      <c r="J1140" s="391"/>
      <c r="K1140" s="391"/>
      <c r="L1140" s="391"/>
      <c r="M1140" s="391"/>
      <c r="N1140" s="392"/>
      <c r="O1140" s="393"/>
      <c r="P1140" s="393"/>
    </row>
    <row r="1141" spans="2:16" ht="36.75" customHeight="1">
      <c r="B1141" s="224"/>
      <c r="C1141" s="391"/>
      <c r="D1141" s="391"/>
      <c r="E1141" s="391"/>
      <c r="F1141" s="391"/>
      <c r="G1141" s="391"/>
      <c r="H1141" s="391"/>
      <c r="I1141" s="391"/>
      <c r="J1141" s="391"/>
      <c r="K1141" s="391"/>
      <c r="L1141" s="391"/>
      <c r="M1141" s="391"/>
      <c r="N1141" s="392"/>
      <c r="O1141" s="393"/>
      <c r="P1141" s="393"/>
    </row>
    <row r="1142" spans="2:16" ht="36.75" customHeight="1">
      <c r="B1142" s="224"/>
      <c r="C1142" s="391"/>
      <c r="D1142" s="391"/>
      <c r="E1142" s="391"/>
      <c r="F1142" s="391"/>
      <c r="G1142" s="391"/>
      <c r="H1142" s="391"/>
      <c r="I1142" s="391"/>
      <c r="J1142" s="391"/>
      <c r="K1142" s="391"/>
      <c r="L1142" s="391"/>
      <c r="M1142" s="391"/>
      <c r="N1142" s="392"/>
      <c r="O1142" s="393"/>
      <c r="P1142" s="393"/>
    </row>
    <row r="1143" spans="2:16" ht="36.75" customHeight="1">
      <c r="B1143" s="224"/>
      <c r="C1143" s="391"/>
      <c r="D1143" s="391"/>
      <c r="E1143" s="391"/>
      <c r="F1143" s="391"/>
      <c r="G1143" s="391"/>
      <c r="H1143" s="391"/>
      <c r="I1143" s="391"/>
      <c r="J1143" s="391"/>
      <c r="K1143" s="391"/>
      <c r="L1143" s="391"/>
      <c r="M1143" s="391"/>
      <c r="N1143" s="392"/>
      <c r="O1143" s="393"/>
      <c r="P1143" s="393"/>
    </row>
    <row r="1144" spans="2:16" ht="36.75" customHeight="1">
      <c r="B1144" s="224"/>
      <c r="C1144" s="391"/>
      <c r="D1144" s="391"/>
      <c r="E1144" s="391"/>
      <c r="F1144" s="391"/>
      <c r="G1144" s="391"/>
      <c r="H1144" s="391"/>
      <c r="I1144" s="391"/>
      <c r="J1144" s="391"/>
      <c r="K1144" s="391"/>
      <c r="L1144" s="391"/>
      <c r="M1144" s="391"/>
      <c r="N1144" s="392"/>
      <c r="O1144" s="393"/>
      <c r="P1144" s="393"/>
    </row>
    <row r="1145" spans="2:16" ht="36.75" customHeight="1">
      <c r="B1145" s="224"/>
      <c r="C1145" s="391"/>
      <c r="D1145" s="391"/>
      <c r="E1145" s="391"/>
      <c r="F1145" s="391"/>
      <c r="G1145" s="391"/>
      <c r="H1145" s="391"/>
      <c r="I1145" s="391"/>
      <c r="J1145" s="391"/>
      <c r="K1145" s="391"/>
      <c r="L1145" s="391"/>
      <c r="M1145" s="391"/>
      <c r="N1145" s="392"/>
      <c r="O1145" s="393"/>
      <c r="P1145" s="393"/>
    </row>
    <row r="1146" spans="2:16" ht="36.75" customHeight="1">
      <c r="B1146" s="224"/>
      <c r="C1146" s="391"/>
      <c r="D1146" s="391"/>
      <c r="E1146" s="391"/>
      <c r="F1146" s="391"/>
      <c r="G1146" s="391"/>
      <c r="H1146" s="391"/>
      <c r="I1146" s="391"/>
      <c r="J1146" s="391"/>
      <c r="K1146" s="391"/>
      <c r="L1146" s="391"/>
      <c r="M1146" s="391"/>
      <c r="N1146" s="392"/>
      <c r="O1146" s="393"/>
      <c r="P1146" s="393"/>
    </row>
    <row r="1147" spans="2:16" ht="36.75" customHeight="1">
      <c r="B1147" s="224"/>
      <c r="C1147" s="391"/>
      <c r="D1147" s="391"/>
      <c r="E1147" s="391"/>
      <c r="F1147" s="391"/>
      <c r="G1147" s="391"/>
      <c r="H1147" s="391"/>
      <c r="I1147" s="391"/>
      <c r="J1147" s="391"/>
      <c r="K1147" s="391"/>
      <c r="L1147" s="391"/>
      <c r="M1147" s="391"/>
      <c r="N1147" s="392"/>
      <c r="O1147" s="393"/>
      <c r="P1147" s="393"/>
    </row>
    <row r="1148" spans="2:16" ht="36.75" customHeight="1">
      <c r="B1148" s="224"/>
      <c r="C1148" s="391"/>
      <c r="D1148" s="391"/>
      <c r="E1148" s="391"/>
      <c r="F1148" s="391"/>
      <c r="G1148" s="391"/>
      <c r="H1148" s="391"/>
      <c r="I1148" s="391"/>
      <c r="J1148" s="391"/>
      <c r="K1148" s="391"/>
      <c r="L1148" s="391"/>
      <c r="M1148" s="391"/>
      <c r="N1148" s="392"/>
      <c r="O1148" s="393"/>
      <c r="P1148" s="393"/>
    </row>
    <row r="1149" spans="2:16" ht="36.75" customHeight="1">
      <c r="B1149" s="224"/>
      <c r="C1149" s="391"/>
      <c r="D1149" s="391"/>
      <c r="E1149" s="391"/>
      <c r="F1149" s="391"/>
      <c r="G1149" s="391"/>
      <c r="H1149" s="391"/>
      <c r="I1149" s="391"/>
      <c r="J1149" s="391"/>
      <c r="K1149" s="391"/>
      <c r="L1149" s="391"/>
      <c r="M1149" s="391"/>
      <c r="N1149" s="392"/>
      <c r="O1149" s="393"/>
      <c r="P1149" s="393"/>
    </row>
    <row r="1150" spans="2:16" ht="36.75" customHeight="1">
      <c r="B1150" s="224"/>
      <c r="C1150" s="391"/>
      <c r="D1150" s="391"/>
      <c r="E1150" s="391"/>
      <c r="F1150" s="391"/>
      <c r="G1150" s="391"/>
      <c r="H1150" s="391"/>
      <c r="I1150" s="391"/>
      <c r="J1150" s="391"/>
      <c r="K1150" s="391"/>
      <c r="L1150" s="391"/>
      <c r="M1150" s="391"/>
      <c r="N1150" s="392"/>
      <c r="O1150" s="393"/>
      <c r="P1150" s="393"/>
    </row>
    <row r="1151" spans="2:16" ht="36.75" customHeight="1">
      <c r="B1151" s="224"/>
      <c r="C1151" s="391"/>
      <c r="D1151" s="391"/>
      <c r="E1151" s="391"/>
      <c r="F1151" s="391"/>
      <c r="G1151" s="391"/>
      <c r="H1151" s="391"/>
      <c r="I1151" s="391"/>
      <c r="J1151" s="391"/>
      <c r="K1151" s="391"/>
      <c r="L1151" s="391"/>
      <c r="M1151" s="391"/>
      <c r="N1151" s="392"/>
      <c r="O1151" s="393"/>
      <c r="P1151" s="393"/>
    </row>
    <row r="1152" spans="2:16" ht="36.75" customHeight="1">
      <c r="B1152" s="224"/>
      <c r="C1152" s="391"/>
      <c r="D1152" s="391"/>
      <c r="E1152" s="391"/>
      <c r="F1152" s="391"/>
      <c r="G1152" s="391"/>
      <c r="H1152" s="391"/>
      <c r="I1152" s="391"/>
      <c r="J1152" s="391"/>
      <c r="K1152" s="391"/>
      <c r="L1152" s="391"/>
      <c r="M1152" s="391"/>
      <c r="N1152" s="392"/>
      <c r="O1152" s="393"/>
      <c r="P1152" s="393"/>
    </row>
    <row r="1153" spans="2:16" ht="36.75" customHeight="1">
      <c r="B1153" s="224"/>
      <c r="C1153" s="391"/>
      <c r="D1153" s="391"/>
      <c r="E1153" s="391"/>
      <c r="F1153" s="391"/>
      <c r="G1153" s="391"/>
      <c r="H1153" s="391"/>
      <c r="I1153" s="391"/>
      <c r="J1153" s="391"/>
      <c r="K1153" s="391"/>
      <c r="L1153" s="391"/>
      <c r="M1153" s="391"/>
      <c r="N1153" s="392"/>
      <c r="O1153" s="393"/>
      <c r="P1153" s="393"/>
    </row>
    <row r="1154" spans="2:16" ht="36.75" customHeight="1">
      <c r="B1154" s="224"/>
      <c r="C1154" s="391"/>
      <c r="D1154" s="391"/>
      <c r="E1154" s="391"/>
      <c r="F1154" s="391"/>
      <c r="G1154" s="391"/>
      <c r="H1154" s="391"/>
      <c r="I1154" s="391"/>
      <c r="J1154" s="391"/>
      <c r="K1154" s="391"/>
      <c r="L1154" s="391"/>
      <c r="M1154" s="391"/>
      <c r="N1154" s="392"/>
      <c r="O1154" s="393"/>
      <c r="P1154" s="393"/>
    </row>
    <row r="1155" spans="2:16" ht="36.75" customHeight="1">
      <c r="B1155" s="224"/>
      <c r="C1155" s="391"/>
      <c r="D1155" s="391"/>
      <c r="E1155" s="391"/>
      <c r="F1155" s="391"/>
      <c r="G1155" s="391"/>
      <c r="H1155" s="391"/>
      <c r="I1155" s="391"/>
      <c r="J1155" s="391"/>
      <c r="K1155" s="391"/>
      <c r="L1155" s="391"/>
      <c r="M1155" s="391"/>
      <c r="N1155" s="392"/>
      <c r="O1155" s="393"/>
      <c r="P1155" s="393"/>
    </row>
    <row r="1156" spans="2:16" ht="36.75" customHeight="1">
      <c r="B1156" s="224"/>
      <c r="C1156" s="391"/>
      <c r="D1156" s="391"/>
      <c r="E1156" s="391"/>
      <c r="F1156" s="391"/>
      <c r="G1156" s="391"/>
      <c r="H1156" s="391"/>
      <c r="I1156" s="391"/>
      <c r="J1156" s="391"/>
      <c r="K1156" s="391"/>
      <c r="L1156" s="391"/>
      <c r="M1156" s="391"/>
      <c r="N1156" s="392"/>
      <c r="O1156" s="393"/>
      <c r="P1156" s="393"/>
    </row>
    <row r="1157" spans="2:16" ht="36.75" customHeight="1">
      <c r="B1157" s="224"/>
      <c r="C1157" s="391"/>
      <c r="D1157" s="391"/>
      <c r="E1157" s="391"/>
      <c r="F1157" s="391"/>
      <c r="G1157" s="391"/>
      <c r="H1157" s="391"/>
      <c r="I1157" s="391"/>
      <c r="J1157" s="391"/>
      <c r="K1157" s="391"/>
      <c r="L1157" s="391"/>
      <c r="M1157" s="391"/>
      <c r="N1157" s="392"/>
      <c r="O1157" s="393"/>
      <c r="P1157" s="393"/>
    </row>
    <row r="1158" spans="2:16" ht="36.75" customHeight="1">
      <c r="B1158" s="224"/>
      <c r="C1158" s="391"/>
      <c r="D1158" s="391"/>
      <c r="E1158" s="391"/>
      <c r="F1158" s="391"/>
      <c r="G1158" s="391"/>
      <c r="H1158" s="391"/>
      <c r="I1158" s="391"/>
      <c r="J1158" s="391"/>
      <c r="K1158" s="391"/>
      <c r="L1158" s="391"/>
      <c r="M1158" s="391"/>
      <c r="N1158" s="392"/>
      <c r="O1158" s="393"/>
      <c r="P1158" s="393"/>
    </row>
    <row r="1159" spans="2:16" ht="36.75" customHeight="1">
      <c r="B1159" s="224"/>
      <c r="C1159" s="391"/>
      <c r="D1159" s="391"/>
      <c r="E1159" s="391"/>
      <c r="F1159" s="391"/>
      <c r="G1159" s="391"/>
      <c r="H1159" s="391"/>
      <c r="I1159" s="391"/>
      <c r="J1159" s="391"/>
      <c r="K1159" s="391"/>
      <c r="L1159" s="391"/>
      <c r="M1159" s="391"/>
      <c r="N1159" s="392"/>
      <c r="O1159" s="393"/>
      <c r="P1159" s="393"/>
    </row>
    <row r="1160" spans="2:16" ht="36.75" customHeight="1">
      <c r="B1160" s="224"/>
      <c r="C1160" s="391"/>
      <c r="D1160" s="391"/>
      <c r="E1160" s="391"/>
      <c r="F1160" s="391"/>
      <c r="G1160" s="391"/>
      <c r="H1160" s="391"/>
      <c r="I1160" s="391"/>
      <c r="J1160" s="391"/>
      <c r="K1160" s="391"/>
      <c r="L1160" s="391"/>
      <c r="M1160" s="391"/>
      <c r="N1160" s="392"/>
      <c r="O1160" s="393"/>
      <c r="P1160" s="393"/>
    </row>
    <row r="1161" spans="2:16" ht="36.75" customHeight="1">
      <c r="B1161" s="224"/>
      <c r="C1161" s="391"/>
      <c r="D1161" s="391"/>
      <c r="E1161" s="391"/>
      <c r="F1161" s="391"/>
      <c r="G1161" s="391"/>
      <c r="H1161" s="391"/>
      <c r="I1161" s="391"/>
      <c r="J1161" s="391"/>
      <c r="K1161" s="391"/>
      <c r="L1161" s="391"/>
      <c r="M1161" s="391"/>
      <c r="N1161" s="392"/>
      <c r="O1161" s="393"/>
      <c r="P1161" s="393"/>
    </row>
    <row r="1162" spans="2:16" ht="36.75" customHeight="1">
      <c r="B1162" s="224"/>
      <c r="C1162" s="391"/>
      <c r="D1162" s="391"/>
      <c r="E1162" s="391"/>
      <c r="F1162" s="391"/>
      <c r="G1162" s="391"/>
      <c r="H1162" s="391"/>
      <c r="I1162" s="391"/>
      <c r="J1162" s="391"/>
      <c r="K1162" s="391"/>
      <c r="L1162" s="391"/>
      <c r="M1162" s="391"/>
      <c r="N1162" s="392"/>
      <c r="O1162" s="393"/>
      <c r="P1162" s="393"/>
    </row>
    <row r="1163" spans="2:16" ht="36.75" customHeight="1">
      <c r="B1163" s="224"/>
      <c r="C1163" s="391"/>
      <c r="D1163" s="391"/>
      <c r="E1163" s="391"/>
      <c r="F1163" s="391"/>
      <c r="G1163" s="391"/>
      <c r="H1163" s="391"/>
      <c r="I1163" s="391"/>
      <c r="J1163" s="391"/>
      <c r="K1163" s="391"/>
      <c r="L1163" s="391"/>
      <c r="M1163" s="391"/>
      <c r="N1163" s="392"/>
      <c r="O1163" s="393"/>
      <c r="P1163" s="393"/>
    </row>
    <row r="1164" spans="2:16" ht="36.75" customHeight="1">
      <c r="B1164" s="224"/>
      <c r="C1164" s="391"/>
      <c r="D1164" s="391"/>
      <c r="E1164" s="391"/>
      <c r="F1164" s="391"/>
      <c r="G1164" s="391"/>
      <c r="H1164" s="391"/>
      <c r="I1164" s="391"/>
      <c r="J1164" s="391"/>
      <c r="K1164" s="391"/>
      <c r="L1164" s="391"/>
      <c r="M1164" s="391"/>
      <c r="N1164" s="392"/>
      <c r="O1164" s="393"/>
      <c r="P1164" s="393"/>
    </row>
    <row r="1165" spans="2:16" ht="36.75" customHeight="1">
      <c r="B1165" s="224"/>
      <c r="C1165" s="391"/>
      <c r="D1165" s="391"/>
      <c r="E1165" s="391"/>
      <c r="F1165" s="391"/>
      <c r="G1165" s="391"/>
      <c r="H1165" s="391"/>
      <c r="I1165" s="391"/>
      <c r="J1165" s="391"/>
      <c r="K1165" s="391"/>
      <c r="L1165" s="391"/>
      <c r="M1165" s="391"/>
      <c r="N1165" s="392"/>
      <c r="O1165" s="393"/>
      <c r="P1165" s="393"/>
    </row>
    <row r="1166" spans="2:16" ht="36.75" customHeight="1">
      <c r="B1166" s="224"/>
      <c r="C1166" s="391"/>
      <c r="D1166" s="391"/>
      <c r="E1166" s="391"/>
      <c r="F1166" s="391"/>
      <c r="G1166" s="391"/>
      <c r="H1166" s="391"/>
      <c r="I1166" s="391"/>
      <c r="J1166" s="391"/>
      <c r="K1166" s="391"/>
      <c r="L1166" s="391"/>
      <c r="M1166" s="391"/>
      <c r="N1166" s="392"/>
      <c r="O1166" s="393"/>
      <c r="P1166" s="393"/>
    </row>
    <row r="1167" spans="2:16" ht="36.75" customHeight="1">
      <c r="B1167" s="224"/>
      <c r="C1167" s="391"/>
      <c r="D1167" s="391"/>
      <c r="E1167" s="391"/>
      <c r="F1167" s="391"/>
      <c r="G1167" s="391"/>
      <c r="H1167" s="391"/>
      <c r="I1167" s="391"/>
      <c r="J1167" s="391"/>
      <c r="K1167" s="391"/>
      <c r="L1167" s="391"/>
      <c r="M1167" s="391"/>
      <c r="N1167" s="392"/>
      <c r="O1167" s="393"/>
      <c r="P1167" s="393"/>
    </row>
    <row r="1168" spans="2:16" ht="36.75" customHeight="1">
      <c r="B1168" s="224"/>
      <c r="C1168" s="391"/>
      <c r="D1168" s="391"/>
      <c r="E1168" s="391"/>
      <c r="F1168" s="391"/>
      <c r="G1168" s="391"/>
      <c r="H1168" s="391"/>
      <c r="I1168" s="391"/>
      <c r="J1168" s="391"/>
      <c r="K1168" s="391"/>
      <c r="L1168" s="391"/>
      <c r="M1168" s="391"/>
      <c r="N1168" s="392"/>
      <c r="O1168" s="393"/>
      <c r="P1168" s="393"/>
    </row>
    <row r="1169" spans="2:16" ht="36.75" customHeight="1">
      <c r="B1169" s="224"/>
      <c r="C1169" s="391"/>
      <c r="D1169" s="391"/>
      <c r="E1169" s="391"/>
      <c r="F1169" s="391"/>
      <c r="G1169" s="391"/>
      <c r="H1169" s="391"/>
      <c r="I1169" s="391"/>
      <c r="J1169" s="391"/>
      <c r="K1169" s="391"/>
      <c r="L1169" s="391"/>
      <c r="M1169" s="391"/>
      <c r="N1169" s="392"/>
      <c r="O1169" s="393"/>
      <c r="P1169" s="393"/>
    </row>
    <row r="1170" spans="2:16" ht="36.75" customHeight="1">
      <c r="B1170" s="224"/>
      <c r="C1170" s="391"/>
      <c r="D1170" s="391"/>
      <c r="E1170" s="391"/>
      <c r="F1170" s="391"/>
      <c r="G1170" s="391"/>
      <c r="H1170" s="391"/>
      <c r="I1170" s="391"/>
      <c r="J1170" s="391"/>
      <c r="K1170" s="391"/>
      <c r="L1170" s="391"/>
      <c r="M1170" s="391"/>
      <c r="N1170" s="392"/>
      <c r="O1170" s="393"/>
      <c r="P1170" s="393"/>
    </row>
    <row r="1171" spans="2:16" ht="36.75" customHeight="1">
      <c r="B1171" s="224"/>
      <c r="C1171" s="391"/>
      <c r="D1171" s="391"/>
      <c r="E1171" s="391"/>
      <c r="F1171" s="391"/>
      <c r="G1171" s="391"/>
      <c r="H1171" s="391"/>
      <c r="I1171" s="391"/>
      <c r="J1171" s="391"/>
      <c r="K1171" s="391"/>
      <c r="L1171" s="391"/>
      <c r="M1171" s="391"/>
      <c r="N1171" s="392"/>
      <c r="O1171" s="393"/>
      <c r="P1171" s="393"/>
    </row>
    <row r="1172" spans="2:16" ht="36.75" customHeight="1">
      <c r="B1172" s="224"/>
      <c r="C1172" s="391"/>
      <c r="D1172" s="391"/>
      <c r="E1172" s="391"/>
      <c r="F1172" s="391"/>
      <c r="G1172" s="391"/>
      <c r="H1172" s="391"/>
      <c r="I1172" s="391"/>
      <c r="J1172" s="391"/>
      <c r="K1172" s="391"/>
      <c r="L1172" s="391"/>
      <c r="M1172" s="391"/>
      <c r="N1172" s="392"/>
      <c r="O1172" s="393"/>
      <c r="P1172" s="393"/>
    </row>
    <row r="1173" spans="2:16" ht="36.75" customHeight="1">
      <c r="B1173" s="224"/>
      <c r="C1173" s="391"/>
      <c r="D1173" s="391"/>
      <c r="E1173" s="391"/>
      <c r="F1173" s="391"/>
      <c r="G1173" s="391"/>
      <c r="H1173" s="391"/>
      <c r="I1173" s="391"/>
      <c r="J1173" s="391"/>
      <c r="K1173" s="391"/>
      <c r="L1173" s="391"/>
      <c r="M1173" s="391"/>
      <c r="N1173" s="392"/>
      <c r="O1173" s="393"/>
      <c r="P1173" s="393"/>
    </row>
    <row r="1174" spans="2:16" ht="36.75" customHeight="1">
      <c r="B1174" s="224"/>
      <c r="C1174" s="391"/>
      <c r="D1174" s="391"/>
      <c r="E1174" s="391"/>
      <c r="F1174" s="391"/>
      <c r="G1174" s="391"/>
      <c r="H1174" s="391"/>
      <c r="I1174" s="391"/>
      <c r="J1174" s="391"/>
      <c r="K1174" s="391"/>
      <c r="L1174" s="391"/>
      <c r="M1174" s="391"/>
      <c r="N1174" s="392"/>
      <c r="O1174" s="393"/>
      <c r="P1174" s="393"/>
    </row>
    <row r="1175" spans="2:16" ht="36.75" customHeight="1">
      <c r="B1175" s="224"/>
      <c r="C1175" s="391"/>
      <c r="D1175" s="391"/>
      <c r="E1175" s="391"/>
      <c r="F1175" s="391"/>
      <c r="G1175" s="391"/>
      <c r="H1175" s="391"/>
      <c r="I1175" s="391"/>
      <c r="J1175" s="391"/>
      <c r="K1175" s="391"/>
      <c r="L1175" s="391"/>
      <c r="M1175" s="391"/>
      <c r="N1175" s="392"/>
      <c r="O1175" s="393"/>
      <c r="P1175" s="393"/>
    </row>
    <row r="1176" spans="2:16" ht="36.75" customHeight="1">
      <c r="B1176" s="224"/>
      <c r="C1176" s="391"/>
      <c r="D1176" s="391"/>
      <c r="E1176" s="391"/>
      <c r="F1176" s="391"/>
      <c r="G1176" s="391"/>
      <c r="H1176" s="391"/>
      <c r="I1176" s="391"/>
      <c r="J1176" s="391"/>
      <c r="K1176" s="391"/>
      <c r="L1176" s="391"/>
      <c r="M1176" s="391"/>
      <c r="N1176" s="392"/>
      <c r="O1176" s="393"/>
      <c r="P1176" s="393"/>
    </row>
    <row r="1177" spans="2:16" ht="36.75" customHeight="1">
      <c r="B1177" s="224"/>
      <c r="C1177" s="391"/>
      <c r="D1177" s="391"/>
      <c r="E1177" s="391"/>
      <c r="F1177" s="391"/>
      <c r="G1177" s="391"/>
      <c r="H1177" s="391"/>
      <c r="I1177" s="391"/>
      <c r="J1177" s="391"/>
      <c r="K1177" s="391"/>
      <c r="L1177" s="391"/>
      <c r="M1177" s="391"/>
      <c r="N1177" s="392"/>
      <c r="O1177" s="393"/>
      <c r="P1177" s="393"/>
    </row>
    <row r="1178" spans="2:16" ht="36.75" customHeight="1">
      <c r="B1178" s="224"/>
      <c r="C1178" s="391"/>
      <c r="D1178" s="391"/>
      <c r="E1178" s="391"/>
      <c r="F1178" s="391"/>
      <c r="G1178" s="391"/>
      <c r="H1178" s="391"/>
      <c r="I1178" s="391"/>
      <c r="J1178" s="391"/>
      <c r="K1178" s="391"/>
      <c r="L1178" s="391"/>
      <c r="M1178" s="391"/>
      <c r="N1178" s="392"/>
      <c r="O1178" s="393"/>
      <c r="P1178" s="393"/>
    </row>
    <row r="1179" spans="2:16" ht="36.75" customHeight="1">
      <c r="B1179" s="224"/>
      <c r="C1179" s="391"/>
      <c r="D1179" s="391"/>
      <c r="E1179" s="391"/>
      <c r="F1179" s="391"/>
      <c r="G1179" s="391"/>
      <c r="H1179" s="391"/>
      <c r="I1179" s="391"/>
      <c r="J1179" s="391"/>
      <c r="K1179" s="391"/>
      <c r="L1179" s="391"/>
      <c r="M1179" s="391"/>
      <c r="N1179" s="392"/>
      <c r="O1179" s="393"/>
      <c r="P1179" s="393"/>
    </row>
    <row r="1180" spans="2:16" ht="36.75" customHeight="1">
      <c r="B1180" s="224"/>
      <c r="C1180" s="391"/>
      <c r="D1180" s="391"/>
      <c r="E1180" s="391"/>
      <c r="F1180" s="391"/>
      <c r="G1180" s="391"/>
      <c r="H1180" s="391"/>
      <c r="I1180" s="391"/>
      <c r="J1180" s="391"/>
      <c r="K1180" s="391"/>
      <c r="L1180" s="391"/>
      <c r="M1180" s="391"/>
      <c r="N1180" s="392"/>
      <c r="O1180" s="393"/>
      <c r="P1180" s="393"/>
    </row>
    <row r="1181" spans="2:16" ht="36.75" customHeight="1">
      <c r="B1181" s="224"/>
      <c r="C1181" s="391"/>
      <c r="D1181" s="391"/>
      <c r="E1181" s="391"/>
      <c r="F1181" s="391"/>
      <c r="G1181" s="391"/>
      <c r="H1181" s="391"/>
      <c r="I1181" s="391"/>
      <c r="J1181" s="391"/>
      <c r="K1181" s="391"/>
      <c r="L1181" s="391"/>
      <c r="M1181" s="391"/>
      <c r="N1181" s="392"/>
      <c r="O1181" s="393"/>
      <c r="P1181" s="393"/>
    </row>
    <row r="1182" spans="2:16" ht="36.75" customHeight="1">
      <c r="B1182" s="224"/>
      <c r="C1182" s="391"/>
      <c r="D1182" s="391"/>
      <c r="E1182" s="391"/>
      <c r="F1182" s="391"/>
      <c r="G1182" s="391"/>
      <c r="H1182" s="391"/>
      <c r="I1182" s="391"/>
      <c r="J1182" s="391"/>
      <c r="K1182" s="391"/>
      <c r="L1182" s="391"/>
      <c r="M1182" s="391"/>
      <c r="N1182" s="392"/>
      <c r="O1182" s="393"/>
      <c r="P1182" s="393"/>
    </row>
    <row r="1183" spans="2:16" ht="36.75" customHeight="1">
      <c r="B1183" s="224"/>
      <c r="C1183" s="391"/>
      <c r="D1183" s="391"/>
      <c r="E1183" s="391"/>
      <c r="F1183" s="391"/>
      <c r="G1183" s="391"/>
      <c r="H1183" s="391"/>
      <c r="I1183" s="391"/>
      <c r="J1183" s="391"/>
      <c r="K1183" s="391"/>
      <c r="L1183" s="391"/>
      <c r="M1183" s="391"/>
      <c r="N1183" s="392"/>
      <c r="O1183" s="393"/>
      <c r="P1183" s="393"/>
    </row>
    <row r="1184" spans="2:16" ht="36.75" customHeight="1">
      <c r="B1184" s="224"/>
      <c r="C1184" s="391"/>
      <c r="D1184" s="391"/>
      <c r="E1184" s="391"/>
      <c r="F1184" s="391"/>
      <c r="G1184" s="391"/>
      <c r="H1184" s="391"/>
      <c r="I1184" s="391"/>
      <c r="J1184" s="391"/>
      <c r="K1184" s="391"/>
      <c r="L1184" s="391"/>
      <c r="M1184" s="391"/>
      <c r="N1184" s="392"/>
      <c r="O1184" s="393"/>
      <c r="P1184" s="393"/>
    </row>
    <row r="1185" spans="2:16" ht="36.75" customHeight="1">
      <c r="B1185" s="224"/>
      <c r="C1185" s="391"/>
      <c r="D1185" s="391"/>
      <c r="E1185" s="391"/>
      <c r="F1185" s="391"/>
      <c r="G1185" s="391"/>
      <c r="H1185" s="391"/>
      <c r="I1185" s="391"/>
      <c r="J1185" s="391"/>
      <c r="K1185" s="391"/>
      <c r="L1185" s="391"/>
      <c r="M1185" s="391"/>
      <c r="N1185" s="392"/>
      <c r="O1185" s="393"/>
      <c r="P1185" s="393"/>
    </row>
    <row r="1186" spans="2:16" ht="36.75" customHeight="1">
      <c r="B1186" s="224"/>
      <c r="C1186" s="391"/>
      <c r="D1186" s="391"/>
      <c r="E1186" s="391"/>
      <c r="F1186" s="391"/>
      <c r="G1186" s="391"/>
      <c r="H1186" s="391"/>
      <c r="I1186" s="391"/>
      <c r="J1186" s="391"/>
      <c r="K1186" s="391"/>
      <c r="L1186" s="391"/>
      <c r="M1186" s="391"/>
      <c r="N1186" s="392"/>
      <c r="O1186" s="393"/>
      <c r="P1186" s="393"/>
    </row>
    <row r="1187" spans="2:16" ht="36.75" customHeight="1">
      <c r="B1187" s="224"/>
      <c r="C1187" s="391"/>
      <c r="D1187" s="391"/>
      <c r="E1187" s="391"/>
      <c r="F1187" s="391"/>
      <c r="G1187" s="391"/>
      <c r="H1187" s="391"/>
      <c r="I1187" s="391"/>
      <c r="J1187" s="391"/>
      <c r="K1187" s="391"/>
      <c r="L1187" s="391"/>
      <c r="M1187" s="391"/>
      <c r="N1187" s="392"/>
      <c r="O1187" s="393"/>
      <c r="P1187" s="393"/>
    </row>
    <row r="1188" spans="2:16" ht="36.75" customHeight="1">
      <c r="B1188" s="224"/>
      <c r="C1188" s="391"/>
      <c r="D1188" s="391"/>
      <c r="E1188" s="391"/>
      <c r="F1188" s="391"/>
      <c r="G1188" s="391"/>
      <c r="H1188" s="391"/>
      <c r="I1188" s="391"/>
      <c r="J1188" s="391"/>
      <c r="K1188" s="391"/>
      <c r="L1188" s="391"/>
      <c r="M1188" s="391"/>
      <c r="N1188" s="392"/>
      <c r="O1188" s="393"/>
      <c r="P1188" s="393"/>
    </row>
    <row r="1189" spans="2:16" ht="36.75" customHeight="1">
      <c r="B1189" s="224"/>
      <c r="C1189" s="391"/>
      <c r="D1189" s="391"/>
      <c r="E1189" s="391"/>
      <c r="F1189" s="391"/>
      <c r="G1189" s="391"/>
      <c r="H1189" s="391"/>
      <c r="I1189" s="391"/>
      <c r="J1189" s="391"/>
      <c r="K1189" s="391"/>
      <c r="L1189" s="391"/>
      <c r="M1189" s="391"/>
      <c r="N1189" s="392"/>
      <c r="O1189" s="393"/>
      <c r="P1189" s="393"/>
    </row>
    <row r="1190" spans="2:16" ht="36.75" customHeight="1">
      <c r="B1190" s="224"/>
      <c r="C1190" s="391"/>
      <c r="D1190" s="391"/>
      <c r="E1190" s="391"/>
      <c r="F1190" s="391"/>
      <c r="G1190" s="391"/>
      <c r="H1190" s="391"/>
      <c r="I1190" s="391"/>
      <c r="J1190" s="391"/>
      <c r="K1190" s="391"/>
      <c r="L1190" s="391"/>
      <c r="M1190" s="391"/>
      <c r="N1190" s="392"/>
      <c r="O1190" s="393"/>
      <c r="P1190" s="393"/>
    </row>
    <row r="1191" spans="2:16" ht="36.75" customHeight="1">
      <c r="B1191" s="224"/>
      <c r="C1191" s="391"/>
      <c r="D1191" s="391"/>
      <c r="E1191" s="391"/>
      <c r="F1191" s="391"/>
      <c r="G1191" s="391"/>
      <c r="H1191" s="391"/>
      <c r="I1191" s="391"/>
      <c r="J1191" s="391"/>
      <c r="K1191" s="391"/>
      <c r="L1191" s="391"/>
      <c r="M1191" s="391"/>
      <c r="N1191" s="392"/>
      <c r="O1191" s="393"/>
      <c r="P1191" s="393"/>
    </row>
    <row r="1192" spans="2:16" ht="36.75" customHeight="1">
      <c r="B1192" s="224"/>
      <c r="C1192" s="391"/>
      <c r="D1192" s="391"/>
      <c r="E1192" s="391"/>
      <c r="F1192" s="391"/>
      <c r="G1192" s="391"/>
      <c r="H1192" s="391"/>
      <c r="I1192" s="391"/>
      <c r="J1192" s="391"/>
      <c r="K1192" s="391"/>
      <c r="L1192" s="391"/>
      <c r="M1192" s="391"/>
      <c r="N1192" s="392"/>
      <c r="O1192" s="393"/>
      <c r="P1192" s="393"/>
    </row>
    <row r="1193" spans="2:16" ht="36.75" customHeight="1">
      <c r="B1193" s="224"/>
      <c r="C1193" s="391"/>
      <c r="D1193" s="391"/>
      <c r="E1193" s="391"/>
      <c r="F1193" s="391"/>
      <c r="G1193" s="391"/>
      <c r="H1193" s="391"/>
      <c r="I1193" s="391"/>
      <c r="J1193" s="391"/>
      <c r="K1193" s="391"/>
      <c r="L1193" s="391"/>
      <c r="M1193" s="391"/>
      <c r="N1193" s="392"/>
      <c r="O1193" s="393"/>
      <c r="P1193" s="393"/>
    </row>
    <row r="1194" spans="2:16" ht="36.75" customHeight="1">
      <c r="B1194" s="224"/>
      <c r="C1194" s="391"/>
      <c r="D1194" s="391"/>
      <c r="E1194" s="391"/>
      <c r="F1194" s="391"/>
      <c r="G1194" s="391"/>
      <c r="H1194" s="391"/>
      <c r="I1194" s="391"/>
      <c r="J1194" s="391"/>
      <c r="K1194" s="391"/>
      <c r="L1194" s="391"/>
      <c r="M1194" s="391"/>
      <c r="N1194" s="392"/>
      <c r="O1194" s="393"/>
      <c r="P1194" s="393"/>
    </row>
    <row r="1195" spans="2:16" ht="36.75" customHeight="1">
      <c r="B1195" s="224"/>
      <c r="C1195" s="391"/>
      <c r="D1195" s="391"/>
      <c r="E1195" s="391"/>
      <c r="F1195" s="391"/>
      <c r="G1195" s="391"/>
      <c r="H1195" s="391"/>
      <c r="I1195" s="391"/>
      <c r="J1195" s="391"/>
      <c r="K1195" s="391"/>
      <c r="L1195" s="391"/>
      <c r="M1195" s="391"/>
      <c r="N1195" s="392"/>
      <c r="O1195" s="393"/>
      <c r="P1195" s="393"/>
    </row>
    <row r="1196" spans="2:16" ht="36.75" customHeight="1">
      <c r="B1196" s="224"/>
      <c r="C1196" s="391"/>
      <c r="D1196" s="391"/>
      <c r="E1196" s="391"/>
      <c r="F1196" s="391"/>
      <c r="G1196" s="391"/>
      <c r="H1196" s="391"/>
      <c r="I1196" s="391"/>
      <c r="J1196" s="391"/>
      <c r="K1196" s="391"/>
      <c r="L1196" s="391"/>
      <c r="M1196" s="391"/>
      <c r="N1196" s="392"/>
      <c r="O1196" s="393"/>
      <c r="P1196" s="393"/>
    </row>
    <row r="1197" spans="2:16" ht="36.75" customHeight="1">
      <c r="B1197" s="224"/>
      <c r="C1197" s="391"/>
      <c r="D1197" s="391"/>
      <c r="E1197" s="391"/>
      <c r="F1197" s="391"/>
      <c r="G1197" s="391"/>
      <c r="H1197" s="391"/>
      <c r="I1197" s="391"/>
      <c r="J1197" s="391"/>
      <c r="K1197" s="391"/>
      <c r="L1197" s="391"/>
      <c r="M1197" s="391"/>
      <c r="N1197" s="392"/>
      <c r="O1197" s="393"/>
      <c r="P1197" s="393"/>
    </row>
    <row r="1198" spans="2:16" ht="36.75" customHeight="1">
      <c r="B1198" s="224"/>
      <c r="C1198" s="391"/>
      <c r="D1198" s="391"/>
      <c r="E1198" s="391"/>
      <c r="F1198" s="391"/>
      <c r="G1198" s="391"/>
      <c r="H1198" s="391"/>
      <c r="I1198" s="391"/>
      <c r="J1198" s="391"/>
      <c r="K1198" s="391"/>
      <c r="L1198" s="391"/>
      <c r="M1198" s="391"/>
      <c r="N1198" s="392"/>
      <c r="O1198" s="393"/>
      <c r="P1198" s="393"/>
    </row>
    <row r="1199" spans="2:16" ht="36.75" customHeight="1">
      <c r="B1199" s="224"/>
      <c r="C1199" s="391"/>
      <c r="D1199" s="391"/>
      <c r="E1199" s="391"/>
      <c r="F1199" s="391"/>
      <c r="G1199" s="391"/>
      <c r="H1199" s="391"/>
      <c r="I1199" s="391"/>
      <c r="J1199" s="391"/>
      <c r="K1199" s="391"/>
      <c r="L1199" s="391"/>
      <c r="M1199" s="391"/>
      <c r="N1199" s="392"/>
      <c r="O1199" s="393"/>
      <c r="P1199" s="393"/>
    </row>
    <row r="1200" spans="2:16" ht="36.75" customHeight="1">
      <c r="B1200" s="224"/>
      <c r="C1200" s="391"/>
      <c r="D1200" s="391"/>
      <c r="E1200" s="391"/>
      <c r="F1200" s="391"/>
      <c r="G1200" s="391"/>
      <c r="H1200" s="391"/>
      <c r="I1200" s="391"/>
      <c r="J1200" s="391"/>
      <c r="K1200" s="391"/>
      <c r="L1200" s="391"/>
      <c r="M1200" s="391"/>
      <c r="N1200" s="392"/>
      <c r="O1200" s="393"/>
      <c r="P1200" s="393"/>
    </row>
    <row r="1201" spans="2:16" ht="36.75" customHeight="1">
      <c r="B1201" s="224"/>
      <c r="C1201" s="391"/>
      <c r="D1201" s="391"/>
      <c r="E1201" s="391"/>
      <c r="F1201" s="391"/>
      <c r="G1201" s="391"/>
      <c r="H1201" s="391"/>
      <c r="I1201" s="391"/>
      <c r="J1201" s="391"/>
      <c r="K1201" s="391"/>
      <c r="L1201" s="391"/>
      <c r="M1201" s="391"/>
      <c r="N1201" s="392"/>
      <c r="O1201" s="393"/>
      <c r="P1201" s="393"/>
    </row>
    <row r="1202" spans="2:16" ht="36.75" customHeight="1">
      <c r="B1202" s="224"/>
      <c r="C1202" s="391"/>
      <c r="D1202" s="391"/>
      <c r="E1202" s="391"/>
      <c r="F1202" s="391"/>
      <c r="G1202" s="391"/>
      <c r="H1202" s="391"/>
      <c r="I1202" s="391"/>
      <c r="J1202" s="391"/>
      <c r="K1202" s="391"/>
      <c r="L1202" s="391"/>
      <c r="M1202" s="391"/>
      <c r="N1202" s="392"/>
      <c r="O1202" s="393"/>
      <c r="P1202" s="393"/>
    </row>
    <row r="1203" spans="2:16" ht="36.75" customHeight="1">
      <c r="B1203" s="224"/>
      <c r="C1203" s="391"/>
      <c r="D1203" s="391"/>
      <c r="E1203" s="391"/>
      <c r="F1203" s="391"/>
      <c r="G1203" s="391"/>
      <c r="H1203" s="391"/>
      <c r="I1203" s="391"/>
      <c r="J1203" s="391"/>
      <c r="K1203" s="391"/>
      <c r="L1203" s="391"/>
      <c r="M1203" s="391"/>
      <c r="N1203" s="392"/>
      <c r="O1203" s="393"/>
      <c r="P1203" s="393"/>
    </row>
    <row r="1204" spans="2:16" ht="36.75" customHeight="1">
      <c r="B1204" s="224"/>
      <c r="C1204" s="391"/>
      <c r="D1204" s="391"/>
      <c r="E1204" s="391"/>
      <c r="F1204" s="391"/>
      <c r="G1204" s="391"/>
      <c r="H1204" s="391"/>
      <c r="I1204" s="391"/>
      <c r="J1204" s="391"/>
      <c r="K1204" s="391"/>
      <c r="L1204" s="391"/>
      <c r="M1204" s="391"/>
      <c r="N1204" s="392"/>
      <c r="O1204" s="393"/>
      <c r="P1204" s="393"/>
    </row>
    <row r="1205" spans="2:16" ht="36.75" customHeight="1">
      <c r="B1205" s="224"/>
      <c r="C1205" s="391"/>
      <c r="D1205" s="391"/>
      <c r="E1205" s="391"/>
      <c r="F1205" s="391"/>
      <c r="G1205" s="391"/>
      <c r="H1205" s="391"/>
      <c r="I1205" s="391"/>
      <c r="J1205" s="391"/>
      <c r="K1205" s="391"/>
      <c r="L1205" s="391"/>
      <c r="M1205" s="391"/>
      <c r="N1205" s="392"/>
      <c r="O1205" s="393"/>
      <c r="P1205" s="393"/>
    </row>
    <row r="1206" spans="2:16" ht="36.75" customHeight="1">
      <c r="B1206" s="224"/>
      <c r="C1206" s="391"/>
      <c r="D1206" s="391"/>
      <c r="E1206" s="391"/>
      <c r="F1206" s="391"/>
      <c r="G1206" s="391"/>
      <c r="H1206" s="391"/>
      <c r="I1206" s="391"/>
      <c r="J1206" s="391"/>
      <c r="K1206" s="391"/>
      <c r="L1206" s="391"/>
      <c r="M1206" s="391"/>
      <c r="N1206" s="392"/>
      <c r="O1206" s="393"/>
      <c r="P1206" s="393"/>
    </row>
    <row r="1207" spans="2:16" ht="36.75" customHeight="1">
      <c r="B1207" s="224"/>
      <c r="C1207" s="391"/>
      <c r="D1207" s="391"/>
      <c r="E1207" s="391"/>
      <c r="F1207" s="391"/>
      <c r="G1207" s="391"/>
      <c r="H1207" s="391"/>
      <c r="I1207" s="391"/>
      <c r="J1207" s="391"/>
      <c r="K1207" s="391"/>
      <c r="L1207" s="391"/>
      <c r="M1207" s="391"/>
      <c r="N1207" s="392"/>
      <c r="O1207" s="393"/>
      <c r="P1207" s="393"/>
    </row>
    <row r="1208" spans="2:16" ht="36.75" customHeight="1">
      <c r="B1208" s="224"/>
      <c r="C1208" s="391"/>
      <c r="D1208" s="391"/>
      <c r="E1208" s="391"/>
      <c r="F1208" s="391"/>
      <c r="G1208" s="391"/>
      <c r="H1208" s="391"/>
      <c r="I1208" s="391"/>
      <c r="J1208" s="391"/>
      <c r="K1208" s="391"/>
      <c r="L1208" s="391"/>
      <c r="M1208" s="391"/>
      <c r="N1208" s="392"/>
      <c r="O1208" s="393"/>
      <c r="P1208" s="393"/>
    </row>
    <row r="1209" spans="2:16" ht="36.75" customHeight="1">
      <c r="B1209" s="224"/>
      <c r="C1209" s="391"/>
      <c r="D1209" s="391"/>
      <c r="E1209" s="391"/>
      <c r="F1209" s="391"/>
      <c r="G1209" s="391"/>
      <c r="H1209" s="391"/>
      <c r="I1209" s="391"/>
      <c r="J1209" s="391"/>
      <c r="K1209" s="391"/>
      <c r="L1209" s="391"/>
      <c r="M1209" s="391"/>
      <c r="N1209" s="392"/>
      <c r="O1209" s="393"/>
      <c r="P1209" s="393"/>
    </row>
    <row r="1210" spans="2:16" ht="36.75" customHeight="1">
      <c r="B1210" s="224"/>
      <c r="C1210" s="391"/>
      <c r="D1210" s="391"/>
      <c r="E1210" s="391"/>
      <c r="F1210" s="391"/>
      <c r="G1210" s="391"/>
      <c r="H1210" s="391"/>
      <c r="I1210" s="391"/>
      <c r="J1210" s="391"/>
      <c r="K1210" s="391"/>
      <c r="L1210" s="391"/>
      <c r="M1210" s="391"/>
      <c r="N1210" s="392"/>
      <c r="O1210" s="393"/>
      <c r="P1210" s="393"/>
    </row>
    <row r="1211" spans="2:16" ht="36.75" customHeight="1">
      <c r="B1211" s="224"/>
      <c r="C1211" s="391"/>
      <c r="D1211" s="391"/>
      <c r="E1211" s="391"/>
      <c r="F1211" s="391"/>
      <c r="G1211" s="391"/>
      <c r="H1211" s="391"/>
      <c r="I1211" s="391"/>
      <c r="J1211" s="391"/>
      <c r="K1211" s="391"/>
      <c r="L1211" s="391"/>
      <c r="M1211" s="391"/>
      <c r="N1211" s="392"/>
      <c r="O1211" s="393"/>
      <c r="P1211" s="393"/>
    </row>
    <row r="1212" spans="2:16" ht="36.75" customHeight="1">
      <c r="B1212" s="224"/>
      <c r="C1212" s="391"/>
      <c r="D1212" s="391"/>
      <c r="E1212" s="391"/>
      <c r="F1212" s="391"/>
      <c r="G1212" s="391"/>
      <c r="H1212" s="391"/>
      <c r="I1212" s="391"/>
      <c r="J1212" s="391"/>
      <c r="K1212" s="391"/>
      <c r="L1212" s="391"/>
      <c r="M1212" s="391"/>
      <c r="N1212" s="392"/>
      <c r="O1212" s="393"/>
      <c r="P1212" s="393"/>
    </row>
    <row r="1213" spans="2:16" ht="36.75" customHeight="1">
      <c r="B1213" s="224"/>
      <c r="C1213" s="391"/>
      <c r="D1213" s="391"/>
      <c r="E1213" s="391"/>
      <c r="F1213" s="391"/>
      <c r="G1213" s="391"/>
      <c r="H1213" s="391"/>
      <c r="I1213" s="391"/>
      <c r="J1213" s="391"/>
      <c r="K1213" s="391"/>
      <c r="L1213" s="391"/>
      <c r="M1213" s="391"/>
      <c r="N1213" s="392"/>
      <c r="O1213" s="393"/>
      <c r="P1213" s="393"/>
    </row>
    <row r="1214" spans="2:16" ht="36.75" customHeight="1">
      <c r="B1214" s="224"/>
      <c r="C1214" s="391"/>
      <c r="D1214" s="391"/>
      <c r="E1214" s="391"/>
      <c r="F1214" s="391"/>
      <c r="G1214" s="391"/>
      <c r="H1214" s="391"/>
      <c r="I1214" s="391"/>
      <c r="J1214" s="391"/>
      <c r="K1214" s="391"/>
      <c r="L1214" s="391"/>
      <c r="M1214" s="391"/>
      <c r="N1214" s="392"/>
      <c r="O1214" s="393"/>
      <c r="P1214" s="393"/>
    </row>
    <row r="1215" spans="2:16" ht="36.75" customHeight="1">
      <c r="B1215" s="224"/>
      <c r="C1215" s="391"/>
      <c r="D1215" s="391"/>
      <c r="E1215" s="391"/>
      <c r="F1215" s="391"/>
      <c r="G1215" s="391"/>
      <c r="H1215" s="391"/>
      <c r="I1215" s="391"/>
      <c r="J1215" s="391"/>
      <c r="K1215" s="391"/>
      <c r="L1215" s="391"/>
      <c r="M1215" s="391"/>
      <c r="N1215" s="392"/>
      <c r="O1215" s="393"/>
      <c r="P1215" s="393"/>
    </row>
    <row r="1216" spans="2:16" ht="36.75" customHeight="1">
      <c r="B1216" s="224"/>
      <c r="C1216" s="391"/>
      <c r="D1216" s="391"/>
      <c r="E1216" s="391"/>
      <c r="F1216" s="391"/>
      <c r="G1216" s="391"/>
      <c r="H1216" s="391"/>
      <c r="I1216" s="391"/>
      <c r="J1216" s="391"/>
      <c r="K1216" s="391"/>
      <c r="L1216" s="391"/>
      <c r="M1216" s="391"/>
      <c r="N1216" s="392"/>
      <c r="O1216" s="393"/>
      <c r="P1216" s="393"/>
    </row>
    <row r="1217" spans="2:16" ht="36.75" customHeight="1">
      <c r="B1217" s="224"/>
      <c r="C1217" s="391"/>
      <c r="D1217" s="391"/>
      <c r="E1217" s="391"/>
      <c r="F1217" s="391"/>
      <c r="G1217" s="391"/>
      <c r="H1217" s="391"/>
      <c r="I1217" s="391"/>
      <c r="J1217" s="391"/>
      <c r="K1217" s="391"/>
      <c r="L1217" s="391"/>
      <c r="M1217" s="391"/>
      <c r="N1217" s="392"/>
      <c r="O1217" s="393"/>
      <c r="P1217" s="393"/>
    </row>
    <row r="1218" spans="2:16" ht="36.75" customHeight="1">
      <c r="B1218" s="224"/>
      <c r="C1218" s="391"/>
      <c r="D1218" s="391"/>
      <c r="E1218" s="391"/>
      <c r="F1218" s="391"/>
      <c r="G1218" s="391"/>
      <c r="H1218" s="391"/>
      <c r="I1218" s="391"/>
      <c r="J1218" s="391"/>
      <c r="K1218" s="391"/>
      <c r="L1218" s="391"/>
      <c r="M1218" s="391"/>
      <c r="N1218" s="392"/>
      <c r="O1218" s="393"/>
      <c r="P1218" s="393"/>
    </row>
    <row r="1219" spans="2:16" ht="36.75" customHeight="1">
      <c r="B1219" s="224"/>
      <c r="C1219" s="391"/>
      <c r="D1219" s="391"/>
      <c r="E1219" s="391"/>
      <c r="F1219" s="391"/>
      <c r="G1219" s="391"/>
      <c r="H1219" s="391"/>
      <c r="I1219" s="391"/>
      <c r="J1219" s="391"/>
      <c r="K1219" s="391"/>
      <c r="L1219" s="391"/>
      <c r="M1219" s="391"/>
      <c r="N1219" s="392"/>
      <c r="O1219" s="393"/>
      <c r="P1219" s="393"/>
    </row>
    <row r="1220" spans="2:16" ht="36.75" customHeight="1">
      <c r="B1220" s="224"/>
      <c r="C1220" s="391"/>
      <c r="D1220" s="391"/>
      <c r="E1220" s="391"/>
      <c r="F1220" s="391"/>
      <c r="G1220" s="391"/>
      <c r="H1220" s="391"/>
      <c r="I1220" s="391"/>
      <c r="J1220" s="391"/>
      <c r="K1220" s="391"/>
      <c r="L1220" s="391"/>
      <c r="M1220" s="391"/>
      <c r="N1220" s="392"/>
      <c r="O1220" s="393"/>
      <c r="P1220" s="393"/>
    </row>
    <row r="1221" spans="2:16" ht="36.75" customHeight="1">
      <c r="B1221" s="224"/>
      <c r="C1221" s="391"/>
      <c r="D1221" s="391"/>
      <c r="E1221" s="391"/>
      <c r="F1221" s="391"/>
      <c r="G1221" s="391"/>
      <c r="H1221" s="391"/>
      <c r="I1221" s="391"/>
      <c r="J1221" s="391"/>
      <c r="K1221" s="391"/>
      <c r="L1221" s="391"/>
      <c r="M1221" s="391"/>
      <c r="N1221" s="392"/>
      <c r="O1221" s="393"/>
      <c r="P1221" s="393"/>
    </row>
    <row r="1222" spans="2:16" ht="36.75" customHeight="1">
      <c r="B1222" s="224"/>
      <c r="C1222" s="391"/>
      <c r="D1222" s="391"/>
      <c r="E1222" s="391"/>
      <c r="F1222" s="391"/>
      <c r="G1222" s="391"/>
      <c r="H1222" s="391"/>
      <c r="I1222" s="391"/>
      <c r="J1222" s="391"/>
      <c r="K1222" s="391"/>
      <c r="L1222" s="391"/>
      <c r="M1222" s="391"/>
      <c r="N1222" s="392"/>
      <c r="O1222" s="393"/>
      <c r="P1222" s="393"/>
    </row>
    <row r="1223" spans="2:16" ht="36.75" customHeight="1">
      <c r="B1223" s="224"/>
      <c r="C1223" s="391"/>
      <c r="D1223" s="391"/>
      <c r="E1223" s="391"/>
      <c r="F1223" s="391"/>
      <c r="G1223" s="391"/>
      <c r="H1223" s="391"/>
      <c r="I1223" s="391"/>
      <c r="J1223" s="391"/>
      <c r="K1223" s="391"/>
      <c r="L1223" s="391"/>
      <c r="M1223" s="391"/>
      <c r="N1223" s="392"/>
      <c r="O1223" s="393"/>
      <c r="P1223" s="393"/>
    </row>
    <row r="1224" spans="2:16" ht="36.75" customHeight="1">
      <c r="B1224" s="224"/>
      <c r="C1224" s="391"/>
      <c r="D1224" s="391"/>
      <c r="E1224" s="391"/>
      <c r="F1224" s="391"/>
      <c r="G1224" s="391"/>
      <c r="H1224" s="391"/>
      <c r="I1224" s="391"/>
      <c r="J1224" s="391"/>
      <c r="K1224" s="391"/>
      <c r="L1224" s="391"/>
      <c r="M1224" s="391"/>
      <c r="N1224" s="392"/>
      <c r="O1224" s="393"/>
      <c r="P1224" s="393"/>
    </row>
    <row r="1225" spans="2:16" ht="36.75" customHeight="1">
      <c r="B1225" s="224"/>
      <c r="C1225" s="391"/>
      <c r="D1225" s="391"/>
      <c r="E1225" s="391"/>
      <c r="F1225" s="391"/>
      <c r="G1225" s="391"/>
      <c r="H1225" s="391"/>
      <c r="I1225" s="391"/>
      <c r="J1225" s="391"/>
      <c r="K1225" s="391"/>
      <c r="L1225" s="391"/>
      <c r="M1225" s="391"/>
      <c r="N1225" s="392"/>
      <c r="O1225" s="393"/>
      <c r="P1225" s="393"/>
    </row>
    <row r="1226" spans="2:16" ht="36.75" customHeight="1">
      <c r="B1226" s="224"/>
      <c r="C1226" s="391"/>
      <c r="D1226" s="391"/>
      <c r="E1226" s="391"/>
      <c r="F1226" s="391"/>
      <c r="G1226" s="391"/>
      <c r="H1226" s="391"/>
      <c r="I1226" s="391"/>
      <c r="J1226" s="391"/>
      <c r="K1226" s="391"/>
      <c r="L1226" s="391"/>
      <c r="M1226" s="391"/>
      <c r="N1226" s="392"/>
      <c r="O1226" s="393"/>
      <c r="P1226" s="393"/>
    </row>
    <row r="1227" spans="2:16" ht="36.75" customHeight="1">
      <c r="B1227" s="224"/>
      <c r="C1227" s="391"/>
      <c r="D1227" s="391"/>
      <c r="E1227" s="391"/>
      <c r="F1227" s="391"/>
      <c r="G1227" s="391"/>
      <c r="H1227" s="391"/>
      <c r="I1227" s="391"/>
      <c r="J1227" s="391"/>
      <c r="K1227" s="391"/>
      <c r="L1227" s="391"/>
      <c r="M1227" s="391"/>
      <c r="N1227" s="392"/>
      <c r="O1227" s="393"/>
      <c r="P1227" s="393"/>
    </row>
    <row r="1228" spans="2:16" ht="36.75" customHeight="1">
      <c r="B1228" s="224"/>
      <c r="C1228" s="391"/>
      <c r="D1228" s="391"/>
      <c r="E1228" s="391"/>
      <c r="F1228" s="391"/>
      <c r="G1228" s="391"/>
      <c r="H1228" s="391"/>
      <c r="I1228" s="391"/>
      <c r="J1228" s="391"/>
      <c r="K1228" s="391"/>
      <c r="L1228" s="391"/>
      <c r="M1228" s="391"/>
      <c r="N1228" s="392"/>
      <c r="O1228" s="393"/>
      <c r="P1228" s="393"/>
    </row>
    <row r="1229" spans="2:16" ht="36.75" customHeight="1">
      <c r="B1229" s="224"/>
      <c r="C1229" s="391"/>
      <c r="D1229" s="391"/>
      <c r="E1229" s="391"/>
      <c r="F1229" s="391"/>
      <c r="G1229" s="391"/>
      <c r="H1229" s="391"/>
      <c r="I1229" s="391"/>
      <c r="J1229" s="391"/>
      <c r="K1229" s="391"/>
      <c r="L1229" s="391"/>
      <c r="M1229" s="391"/>
      <c r="N1229" s="392"/>
      <c r="O1229" s="393"/>
      <c r="P1229" s="393"/>
    </row>
    <row r="1230" spans="2:16" ht="36.75" customHeight="1">
      <c r="B1230" s="224"/>
      <c r="C1230" s="391"/>
      <c r="D1230" s="391"/>
      <c r="E1230" s="391"/>
      <c r="F1230" s="391"/>
      <c r="G1230" s="391"/>
      <c r="H1230" s="391"/>
      <c r="I1230" s="391"/>
      <c r="J1230" s="391"/>
      <c r="K1230" s="391"/>
      <c r="L1230" s="391"/>
      <c r="M1230" s="391"/>
      <c r="N1230" s="392"/>
      <c r="O1230" s="393"/>
      <c r="P1230" s="393"/>
    </row>
    <row r="1231" spans="2:16" ht="36.75" customHeight="1">
      <c r="B1231" s="224"/>
      <c r="C1231" s="391"/>
      <c r="D1231" s="391"/>
      <c r="E1231" s="391"/>
      <c r="F1231" s="391"/>
      <c r="G1231" s="391"/>
      <c r="H1231" s="391"/>
      <c r="I1231" s="391"/>
      <c r="J1231" s="391"/>
      <c r="K1231" s="391"/>
      <c r="L1231" s="391"/>
      <c r="M1231" s="391"/>
      <c r="N1231" s="392"/>
      <c r="O1231" s="393"/>
      <c r="P1231" s="393"/>
    </row>
    <row r="1232" spans="2:16" ht="36.75" customHeight="1">
      <c r="B1232" s="224"/>
      <c r="C1232" s="391"/>
      <c r="D1232" s="391"/>
      <c r="E1232" s="391"/>
      <c r="F1232" s="391"/>
      <c r="G1232" s="391"/>
      <c r="H1232" s="391"/>
      <c r="I1232" s="391"/>
      <c r="J1232" s="391"/>
      <c r="K1232" s="391"/>
      <c r="L1232" s="391"/>
      <c r="M1232" s="391"/>
      <c r="N1232" s="392"/>
      <c r="O1232" s="393"/>
      <c r="P1232" s="393"/>
    </row>
    <row r="1233" spans="2:16" ht="36.75" customHeight="1">
      <c r="B1233" s="224"/>
      <c r="C1233" s="391"/>
      <c r="D1233" s="391"/>
      <c r="E1233" s="391"/>
      <c r="F1233" s="391"/>
      <c r="G1233" s="391"/>
      <c r="H1233" s="391"/>
      <c r="I1233" s="391"/>
      <c r="J1233" s="391"/>
      <c r="K1233" s="391"/>
      <c r="L1233" s="391"/>
      <c r="M1233" s="391"/>
      <c r="N1233" s="392"/>
      <c r="O1233" s="393"/>
      <c r="P1233" s="393"/>
    </row>
    <row r="1234" spans="2:16" ht="36.75" customHeight="1">
      <c r="B1234" s="224"/>
      <c r="C1234" s="391"/>
      <c r="D1234" s="391"/>
      <c r="E1234" s="391"/>
      <c r="F1234" s="391"/>
      <c r="G1234" s="391"/>
      <c r="H1234" s="391"/>
      <c r="I1234" s="391"/>
      <c r="J1234" s="391"/>
      <c r="K1234" s="391"/>
      <c r="L1234" s="391"/>
      <c r="M1234" s="391"/>
      <c r="N1234" s="392"/>
      <c r="O1234" s="393"/>
      <c r="P1234" s="393"/>
    </row>
    <row r="1235" spans="2:16" ht="36.75" customHeight="1">
      <c r="B1235" s="224"/>
      <c r="C1235" s="391"/>
      <c r="D1235" s="391"/>
      <c r="E1235" s="391"/>
      <c r="F1235" s="391"/>
      <c r="G1235" s="391"/>
      <c r="H1235" s="391"/>
      <c r="I1235" s="391"/>
      <c r="J1235" s="391"/>
      <c r="K1235" s="391"/>
      <c r="L1235" s="391"/>
      <c r="M1235" s="391"/>
      <c r="N1235" s="392"/>
      <c r="O1235" s="393"/>
      <c r="P1235" s="393"/>
    </row>
    <row r="1236" spans="2:16" ht="36.75" customHeight="1">
      <c r="B1236" s="224"/>
      <c r="C1236" s="391"/>
      <c r="D1236" s="391"/>
      <c r="E1236" s="391"/>
      <c r="F1236" s="391"/>
      <c r="G1236" s="391"/>
      <c r="H1236" s="391"/>
      <c r="I1236" s="391"/>
      <c r="J1236" s="391"/>
      <c r="K1236" s="391"/>
      <c r="L1236" s="391"/>
      <c r="M1236" s="391"/>
      <c r="N1236" s="392"/>
      <c r="O1236" s="393"/>
      <c r="P1236" s="393"/>
    </row>
    <row r="1237" spans="2:16" ht="36.75" customHeight="1">
      <c r="B1237" s="224"/>
      <c r="C1237" s="391"/>
      <c r="D1237" s="391"/>
      <c r="E1237" s="391"/>
      <c r="F1237" s="391"/>
      <c r="G1237" s="391"/>
      <c r="H1237" s="391"/>
      <c r="I1237" s="391"/>
      <c r="J1237" s="391"/>
      <c r="K1237" s="391"/>
      <c r="L1237" s="391"/>
      <c r="M1237" s="391"/>
      <c r="N1237" s="392"/>
      <c r="O1237" s="393"/>
      <c r="P1237" s="393"/>
    </row>
    <row r="1238" spans="2:16" ht="36.75" customHeight="1">
      <c r="B1238" s="224"/>
      <c r="C1238" s="391"/>
      <c r="D1238" s="391"/>
      <c r="E1238" s="391"/>
      <c r="F1238" s="391"/>
      <c r="G1238" s="391"/>
      <c r="H1238" s="391"/>
      <c r="I1238" s="391"/>
      <c r="J1238" s="391"/>
      <c r="K1238" s="391"/>
      <c r="L1238" s="391"/>
      <c r="M1238" s="391"/>
      <c r="N1238" s="392"/>
      <c r="O1238" s="393"/>
      <c r="P1238" s="393"/>
    </row>
    <row r="1239" spans="2:16" ht="36.75" customHeight="1">
      <c r="B1239" s="224"/>
      <c r="C1239" s="391"/>
      <c r="D1239" s="391"/>
      <c r="E1239" s="391"/>
      <c r="F1239" s="391"/>
      <c r="G1239" s="391"/>
      <c r="H1239" s="391"/>
      <c r="I1239" s="391"/>
      <c r="J1239" s="391"/>
      <c r="K1239" s="391"/>
      <c r="L1239" s="391"/>
      <c r="M1239" s="391"/>
      <c r="N1239" s="392"/>
      <c r="O1239" s="393"/>
      <c r="P1239" s="393"/>
    </row>
    <row r="1240" spans="2:16" ht="36.75" customHeight="1">
      <c r="B1240" s="224"/>
      <c r="C1240" s="391"/>
      <c r="D1240" s="391"/>
      <c r="E1240" s="391"/>
      <c r="F1240" s="391"/>
      <c r="G1240" s="391"/>
      <c r="H1240" s="391"/>
      <c r="I1240" s="391"/>
      <c r="J1240" s="391"/>
      <c r="K1240" s="391"/>
      <c r="L1240" s="391"/>
      <c r="M1240" s="391"/>
      <c r="N1240" s="392"/>
      <c r="O1240" s="393"/>
      <c r="P1240" s="393"/>
    </row>
    <row r="1241" spans="2:16" ht="36.75" customHeight="1">
      <c r="B1241" s="224"/>
      <c r="C1241" s="391"/>
      <c r="D1241" s="391"/>
      <c r="E1241" s="391"/>
      <c r="F1241" s="391"/>
      <c r="G1241" s="391"/>
      <c r="H1241" s="391"/>
      <c r="I1241" s="391"/>
      <c r="J1241" s="391"/>
      <c r="K1241" s="391"/>
      <c r="L1241" s="391"/>
      <c r="M1241" s="391"/>
      <c r="N1241" s="392"/>
      <c r="O1241" s="393"/>
      <c r="P1241" s="393"/>
    </row>
    <row r="1242" spans="2:16" ht="36.75" customHeight="1">
      <c r="B1242" s="224"/>
      <c r="C1242" s="391"/>
      <c r="D1242" s="391"/>
      <c r="E1242" s="391"/>
      <c r="F1242" s="391"/>
      <c r="G1242" s="391"/>
      <c r="H1242" s="391"/>
      <c r="I1242" s="391"/>
      <c r="J1242" s="391"/>
      <c r="K1242" s="391"/>
      <c r="L1242" s="391"/>
      <c r="M1242" s="391"/>
      <c r="N1242" s="392"/>
      <c r="O1242" s="393"/>
      <c r="P1242" s="393"/>
    </row>
    <row r="1243" spans="2:16" ht="36.75" customHeight="1">
      <c r="B1243" s="224"/>
      <c r="C1243" s="391"/>
      <c r="D1243" s="391"/>
      <c r="E1243" s="391"/>
      <c r="F1243" s="391"/>
      <c r="G1243" s="391"/>
      <c r="H1243" s="391"/>
      <c r="I1243" s="391"/>
      <c r="J1243" s="391"/>
      <c r="K1243" s="391"/>
      <c r="L1243" s="391"/>
      <c r="M1243" s="391"/>
      <c r="N1243" s="392"/>
      <c r="O1243" s="393"/>
      <c r="P1243" s="393"/>
    </row>
    <row r="1244" spans="2:16" ht="36.75" customHeight="1">
      <c r="B1244" s="224"/>
      <c r="C1244" s="391"/>
      <c r="D1244" s="391"/>
      <c r="E1244" s="391"/>
      <c r="F1244" s="391"/>
      <c r="G1244" s="391"/>
      <c r="H1244" s="391"/>
      <c r="I1244" s="391"/>
      <c r="J1244" s="391"/>
      <c r="K1244" s="391"/>
      <c r="L1244" s="391"/>
      <c r="M1244" s="391"/>
      <c r="N1244" s="392"/>
      <c r="O1244" s="393"/>
      <c r="P1244" s="393"/>
    </row>
    <row r="1245" spans="2:16" ht="36.75" customHeight="1">
      <c r="B1245" s="224"/>
      <c r="C1245" s="391"/>
      <c r="D1245" s="391"/>
      <c r="E1245" s="391"/>
      <c r="F1245" s="391"/>
      <c r="G1245" s="391"/>
      <c r="H1245" s="391"/>
      <c r="I1245" s="391"/>
      <c r="J1245" s="391"/>
      <c r="K1245" s="391"/>
      <c r="L1245" s="391"/>
      <c r="M1245" s="391"/>
      <c r="N1245" s="392"/>
      <c r="O1245" s="393"/>
      <c r="P1245" s="393"/>
    </row>
    <row r="1246" spans="2:16" ht="36.75" customHeight="1">
      <c r="B1246" s="224"/>
      <c r="C1246" s="391"/>
      <c r="D1246" s="391"/>
      <c r="E1246" s="391"/>
      <c r="F1246" s="391"/>
      <c r="G1246" s="391"/>
      <c r="H1246" s="391"/>
      <c r="I1246" s="391"/>
      <c r="J1246" s="391"/>
      <c r="K1246" s="391"/>
      <c r="L1246" s="391"/>
      <c r="M1246" s="391"/>
      <c r="N1246" s="392"/>
      <c r="O1246" s="393"/>
      <c r="P1246" s="393"/>
    </row>
    <row r="1247" spans="2:16" ht="36.75" customHeight="1">
      <c r="B1247" s="224"/>
      <c r="C1247" s="391"/>
      <c r="D1247" s="391"/>
      <c r="E1247" s="391"/>
      <c r="F1247" s="391"/>
      <c r="G1247" s="391"/>
      <c r="H1247" s="391"/>
      <c r="I1247" s="391"/>
      <c r="J1247" s="391"/>
      <c r="K1247" s="391"/>
      <c r="L1247" s="391"/>
      <c r="M1247" s="391"/>
      <c r="N1247" s="392"/>
      <c r="O1247" s="393"/>
      <c r="P1247" s="393"/>
    </row>
    <row r="1248" spans="2:16" ht="36.75" customHeight="1">
      <c r="B1248" s="224"/>
      <c r="C1248" s="391"/>
      <c r="D1248" s="391"/>
      <c r="E1248" s="391"/>
      <c r="F1248" s="391"/>
      <c r="G1248" s="391"/>
      <c r="H1248" s="391"/>
      <c r="I1248" s="391"/>
      <c r="J1248" s="391"/>
      <c r="K1248" s="391"/>
      <c r="L1248" s="391"/>
      <c r="M1248" s="391"/>
      <c r="N1248" s="392"/>
      <c r="O1248" s="393"/>
      <c r="P1248" s="393"/>
    </row>
    <row r="1249" spans="2:16" ht="36.75" customHeight="1">
      <c r="B1249" s="224"/>
      <c r="C1249" s="391"/>
      <c r="D1249" s="391"/>
      <c r="E1249" s="391"/>
      <c r="F1249" s="391"/>
      <c r="G1249" s="391"/>
      <c r="H1249" s="391"/>
      <c r="I1249" s="391"/>
      <c r="J1249" s="391"/>
      <c r="K1249" s="391"/>
      <c r="L1249" s="391"/>
      <c r="M1249" s="391"/>
      <c r="N1249" s="392"/>
      <c r="O1249" s="393"/>
      <c r="P1249" s="393"/>
    </row>
    <row r="1250" spans="2:16" ht="36.75" customHeight="1">
      <c r="B1250" s="224"/>
      <c r="C1250" s="391"/>
      <c r="D1250" s="391"/>
      <c r="E1250" s="391"/>
      <c r="F1250" s="391"/>
      <c r="G1250" s="391"/>
      <c r="H1250" s="391"/>
      <c r="I1250" s="391"/>
      <c r="J1250" s="391"/>
      <c r="K1250" s="391"/>
      <c r="L1250" s="391"/>
      <c r="M1250" s="391"/>
      <c r="N1250" s="392"/>
      <c r="O1250" s="393"/>
      <c r="P1250" s="393"/>
    </row>
    <row r="1251" spans="2:16" ht="36.75" customHeight="1">
      <c r="B1251" s="224"/>
      <c r="C1251" s="391"/>
      <c r="D1251" s="391"/>
      <c r="E1251" s="391"/>
      <c r="F1251" s="391"/>
      <c r="G1251" s="391"/>
      <c r="H1251" s="391"/>
      <c r="I1251" s="391"/>
      <c r="J1251" s="391"/>
      <c r="K1251" s="391"/>
      <c r="L1251" s="391"/>
      <c r="M1251" s="391"/>
      <c r="N1251" s="392"/>
      <c r="O1251" s="393"/>
      <c r="P1251" s="393"/>
    </row>
    <row r="1252" spans="2:16" ht="36.75" customHeight="1">
      <c r="B1252" s="224"/>
      <c r="C1252" s="391"/>
      <c r="D1252" s="391"/>
      <c r="E1252" s="391"/>
      <c r="F1252" s="391"/>
      <c r="G1252" s="391"/>
      <c r="H1252" s="391"/>
      <c r="I1252" s="391"/>
      <c r="J1252" s="391"/>
      <c r="K1252" s="391"/>
      <c r="L1252" s="391"/>
      <c r="M1252" s="391"/>
      <c r="N1252" s="392"/>
      <c r="O1252" s="393"/>
      <c r="P1252" s="393"/>
    </row>
    <row r="1253" spans="2:16" ht="36.75" customHeight="1">
      <c r="B1253" s="224"/>
      <c r="C1253" s="391"/>
      <c r="D1253" s="391"/>
      <c r="E1253" s="391"/>
      <c r="F1253" s="391"/>
      <c r="G1253" s="391"/>
      <c r="H1253" s="391"/>
      <c r="I1253" s="391"/>
      <c r="J1253" s="391"/>
      <c r="K1253" s="391"/>
      <c r="L1253" s="391"/>
      <c r="M1253" s="391"/>
      <c r="N1253" s="392"/>
      <c r="O1253" s="393"/>
      <c r="P1253" s="393"/>
    </row>
    <row r="1254" spans="2:16" ht="36.75" customHeight="1">
      <c r="B1254" s="224"/>
      <c r="C1254" s="391"/>
      <c r="D1254" s="391"/>
      <c r="E1254" s="391"/>
      <c r="F1254" s="391"/>
      <c r="G1254" s="391"/>
      <c r="H1254" s="391"/>
      <c r="I1254" s="391"/>
      <c r="J1254" s="391"/>
      <c r="K1254" s="391"/>
      <c r="L1254" s="391"/>
      <c r="M1254" s="391"/>
      <c r="N1254" s="392"/>
      <c r="O1254" s="393"/>
      <c r="P1254" s="393"/>
    </row>
    <row r="1255" spans="2:16" ht="36.75" customHeight="1">
      <c r="B1255" s="224"/>
      <c r="C1255" s="391"/>
      <c r="D1255" s="391"/>
      <c r="E1255" s="391"/>
      <c r="F1255" s="391"/>
      <c r="G1255" s="391"/>
      <c r="H1255" s="391"/>
      <c r="I1255" s="391"/>
      <c r="J1255" s="391"/>
      <c r="K1255" s="391"/>
      <c r="L1255" s="391"/>
      <c r="M1255" s="391"/>
      <c r="N1255" s="392"/>
      <c r="O1255" s="393"/>
      <c r="P1255" s="393"/>
    </row>
    <row r="1256" spans="2:16" ht="36.75" customHeight="1">
      <c r="B1256" s="224"/>
      <c r="C1256" s="391"/>
      <c r="D1256" s="391"/>
      <c r="E1256" s="391"/>
      <c r="F1256" s="391"/>
      <c r="G1256" s="391"/>
      <c r="H1256" s="391"/>
      <c r="I1256" s="391"/>
      <c r="J1256" s="391"/>
      <c r="K1256" s="391"/>
      <c r="L1256" s="391"/>
      <c r="M1256" s="391"/>
      <c r="N1256" s="392"/>
      <c r="O1256" s="393"/>
      <c r="P1256" s="393"/>
    </row>
    <row r="1257" spans="2:16" ht="36.75" customHeight="1">
      <c r="B1257" s="224"/>
      <c r="C1257" s="391"/>
      <c r="D1257" s="391"/>
      <c r="E1257" s="391"/>
      <c r="F1257" s="391"/>
      <c r="G1257" s="391"/>
      <c r="H1257" s="391"/>
      <c r="I1257" s="391"/>
      <c r="J1257" s="391"/>
      <c r="K1257" s="391"/>
      <c r="L1257" s="391"/>
      <c r="M1257" s="391"/>
      <c r="N1257" s="392"/>
      <c r="O1257" s="393"/>
      <c r="P1257" s="393"/>
    </row>
    <row r="1258" spans="2:16" ht="36.75" customHeight="1">
      <c r="B1258" s="224"/>
      <c r="C1258" s="391"/>
      <c r="D1258" s="391"/>
      <c r="E1258" s="391"/>
      <c r="F1258" s="391"/>
      <c r="G1258" s="391"/>
      <c r="H1258" s="391"/>
      <c r="I1258" s="391"/>
      <c r="J1258" s="391"/>
      <c r="K1258" s="391"/>
      <c r="L1258" s="391"/>
      <c r="M1258" s="391"/>
      <c r="N1258" s="392"/>
      <c r="O1258" s="393"/>
      <c r="P1258" s="393"/>
    </row>
    <row r="1259" spans="2:16" ht="36.75" customHeight="1">
      <c r="B1259" s="224"/>
      <c r="C1259" s="391"/>
      <c r="D1259" s="391"/>
      <c r="E1259" s="391"/>
      <c r="F1259" s="391"/>
      <c r="G1259" s="391"/>
      <c r="H1259" s="391"/>
      <c r="I1259" s="391"/>
      <c r="J1259" s="391"/>
      <c r="K1259" s="391"/>
      <c r="L1259" s="391"/>
      <c r="M1259" s="391"/>
      <c r="N1259" s="392"/>
      <c r="O1259" s="393"/>
      <c r="P1259" s="393"/>
    </row>
    <row r="1260" spans="2:16" ht="36.75" customHeight="1">
      <c r="B1260" s="224"/>
      <c r="C1260" s="391"/>
      <c r="D1260" s="391"/>
      <c r="E1260" s="391"/>
      <c r="F1260" s="391"/>
      <c r="G1260" s="391"/>
      <c r="H1260" s="391"/>
      <c r="I1260" s="391"/>
      <c r="J1260" s="391"/>
      <c r="K1260" s="391"/>
      <c r="L1260" s="391"/>
      <c r="M1260" s="391"/>
      <c r="N1260" s="392"/>
      <c r="O1260" s="393"/>
      <c r="P1260" s="393"/>
    </row>
    <row r="1261" spans="2:16" ht="36.75" customHeight="1">
      <c r="B1261" s="224"/>
      <c r="C1261" s="391"/>
      <c r="D1261" s="391"/>
      <c r="E1261" s="391"/>
      <c r="F1261" s="391"/>
      <c r="G1261" s="391"/>
      <c r="H1261" s="391"/>
      <c r="I1261" s="391"/>
      <c r="J1261" s="391"/>
      <c r="K1261" s="391"/>
      <c r="L1261" s="391"/>
      <c r="M1261" s="391"/>
      <c r="N1261" s="392"/>
      <c r="O1261" s="393"/>
      <c r="P1261" s="393"/>
    </row>
    <row r="1262" spans="2:16" ht="36.75" customHeight="1">
      <c r="B1262" s="224"/>
      <c r="C1262" s="391"/>
      <c r="D1262" s="391"/>
      <c r="E1262" s="391"/>
      <c r="F1262" s="391"/>
      <c r="G1262" s="391"/>
      <c r="H1262" s="391"/>
      <c r="I1262" s="391"/>
      <c r="J1262" s="391"/>
      <c r="K1262" s="391"/>
      <c r="L1262" s="391"/>
      <c r="M1262" s="391"/>
      <c r="N1262" s="392"/>
      <c r="O1262" s="393"/>
      <c r="P1262" s="393"/>
    </row>
  </sheetData>
  <autoFilter ref="A13:AD1062" xr:uid="{00000000-0009-0000-0000-000001000000}">
    <filterColumn colId="12">
      <filters>
        <filter val="1,043,904.00"/>
        <filter val="1,095,600.00"/>
        <filter val="1,158,080.00"/>
        <filter val="1,184,040.00"/>
        <filter val="1,278,750.00"/>
        <filter val="1,294,110.00"/>
        <filter val="1,490,500.00"/>
        <filter val="1,594,736.00"/>
        <filter val="1,935,811.00"/>
        <filter val="1,971,825.00"/>
        <filter val="10,923,701.00"/>
        <filter val="105,600.00"/>
        <filter val="11,123,721.00"/>
        <filter val="11,495,310.00"/>
        <filter val="11,610,229.00"/>
        <filter val="112,533,135.00"/>
        <filter val="116,533,135.00"/>
        <filter val="117,920.00"/>
        <filter val="14,504,690.00"/>
        <filter val="17,087,965.00"/>
        <filter val="17,600.00"/>
        <filter val="2,392,500.00"/>
        <filter val="2,499,991.00"/>
        <filter val="2,679,500.00"/>
        <filter val="2,784,112.00"/>
        <filter val="200,020.00"/>
        <filter val="207,680.00"/>
        <filter val="215,840,156.00"/>
        <filter val="220,756.00"/>
        <filter val="24,586,396.36"/>
        <filter val="242,000.00"/>
        <filter val="26,000,000.00"/>
        <filter val="26,324,986.00"/>
        <filter val="3,004,868.00"/>
        <filter val="3,100,001.00"/>
        <filter val="3,527,359.00"/>
        <filter val="352,000.00"/>
        <filter val="39,024,751.00"/>
        <filter val="39,600.00"/>
        <filter val="4,000,000.00"/>
        <filter val="4,298,978.00"/>
        <filter val="4,800.00"/>
        <filter val="404,306.00"/>
        <filter val="44,000.00"/>
        <filter val="5,014,773.00"/>
        <filter val="5,477,736.00"/>
        <filter val="5,583,839.00"/>
        <filter val="50,000.00"/>
        <filter val="619,520.00"/>
        <filter val="67,285,548.00"/>
        <filter val="687,280.00"/>
        <filter val="7,200.00"/>
        <filter val="75,409,414.00"/>
        <filter val="77,920,078.00"/>
        <filter val="8,123,866.00"/>
        <filter val="871,200.00"/>
        <filter val="894,565.00"/>
        <filter val="9,258,863.64"/>
        <filter val="9,982,711.00"/>
        <filter val="93,364.00"/>
        <filter val="940,990.00"/>
      </filters>
    </filterColumn>
  </autoFilter>
  <mergeCells count="33">
    <mergeCell ref="S1071:V1071"/>
    <mergeCell ref="S1070:V1070"/>
    <mergeCell ref="H10:H12"/>
    <mergeCell ref="C4:AD4"/>
    <mergeCell ref="C5:AD5"/>
    <mergeCell ref="C6:AD6"/>
    <mergeCell ref="C7:AD7"/>
    <mergeCell ref="C8:Q8"/>
    <mergeCell ref="C9:P9"/>
    <mergeCell ref="C10:C12"/>
    <mergeCell ref="D10:D12"/>
    <mergeCell ref="E10:E12"/>
    <mergeCell ref="F10:F12"/>
    <mergeCell ref="G10:G12"/>
    <mergeCell ref="W10:AD10"/>
    <mergeCell ref="K11:K12"/>
    <mergeCell ref="L11:L12"/>
    <mergeCell ref="M11:M12"/>
    <mergeCell ref="Q11:Q12"/>
    <mergeCell ref="J10:J12"/>
    <mergeCell ref="K10:M10"/>
    <mergeCell ref="N10:N12"/>
    <mergeCell ref="O10:O12"/>
    <mergeCell ref="P10:P12"/>
    <mergeCell ref="Y11:Z11"/>
    <mergeCell ref="AA11:AB11"/>
    <mergeCell ref="AC11:AD11"/>
    <mergeCell ref="R11:R12"/>
    <mergeCell ref="S11:S12"/>
    <mergeCell ref="T11:T12"/>
    <mergeCell ref="U11:U12"/>
    <mergeCell ref="V11:V12"/>
    <mergeCell ref="W11:X11"/>
  </mergeCells>
  <printOptions horizontalCentered="1"/>
  <pageMargins left="0" right="0" top="0.59055118110236227" bottom="0" header="0" footer="0"/>
  <pageSetup scale="17" orientation="landscape" r:id="rId1"/>
  <headerFooter>
    <oddFooter>&amp;C&amp;"-,Negrita"&amp;20&amp;P de &amp;N&amp;R&amp;"-,Negrita"&amp;16Estructura Programática Presupuestal FOFISP 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2:G42"/>
  <sheetViews>
    <sheetView zoomScale="115" zoomScaleNormal="115" workbookViewId="0">
      <selection activeCell="A15" sqref="A15"/>
    </sheetView>
  </sheetViews>
  <sheetFormatPr baseColWidth="10" defaultColWidth="11.5703125" defaultRowHeight="15.75"/>
  <cols>
    <col min="1" max="1" width="36.140625" style="396" customWidth="1"/>
    <col min="2" max="2" width="112.28515625" style="396" customWidth="1"/>
    <col min="3" max="16384" width="11.5703125" style="396"/>
  </cols>
  <sheetData>
    <row r="2" spans="1:7">
      <c r="A2" s="395"/>
      <c r="B2" s="395"/>
      <c r="C2" s="395"/>
      <c r="D2" s="395"/>
      <c r="E2" s="395"/>
      <c r="F2" s="395"/>
      <c r="G2" s="395"/>
    </row>
    <row r="3" spans="1:7" ht="37.15" customHeight="1">
      <c r="A3" s="524" t="s">
        <v>720</v>
      </c>
      <c r="B3" s="524"/>
      <c r="C3" s="395"/>
      <c r="D3" s="395"/>
      <c r="E3" s="395"/>
      <c r="F3" s="395"/>
      <c r="G3" s="395"/>
    </row>
    <row r="4" spans="1:7">
      <c r="A4" s="397"/>
      <c r="B4" s="397"/>
      <c r="C4" s="397"/>
      <c r="D4" s="397"/>
      <c r="E4" s="397"/>
      <c r="F4" s="397"/>
      <c r="G4" s="397"/>
    </row>
    <row r="6" spans="1:7">
      <c r="A6" s="398" t="s">
        <v>721</v>
      </c>
      <c r="B6" s="398" t="s">
        <v>722</v>
      </c>
    </row>
    <row r="8" spans="1:7" ht="51" customHeight="1">
      <c r="A8" s="525" t="s">
        <v>723</v>
      </c>
      <c r="B8" s="525"/>
    </row>
    <row r="9" spans="1:7">
      <c r="A9" s="399"/>
    </row>
    <row r="10" spans="1:7" ht="16.899999999999999" customHeight="1">
      <c r="A10" s="400" t="s">
        <v>724</v>
      </c>
      <c r="B10" s="401" t="s">
        <v>725</v>
      </c>
    </row>
    <row r="11" spans="1:7">
      <c r="A11" s="402" t="s">
        <v>726</v>
      </c>
      <c r="B11" s="403" t="s">
        <v>727</v>
      </c>
    </row>
    <row r="12" spans="1:7">
      <c r="A12" s="400" t="s">
        <v>728</v>
      </c>
      <c r="B12" s="401" t="s">
        <v>729</v>
      </c>
    </row>
    <row r="13" spans="1:7" ht="47.25">
      <c r="A13" s="402" t="s">
        <v>730</v>
      </c>
      <c r="B13" s="403" t="s">
        <v>731</v>
      </c>
    </row>
    <row r="14" spans="1:7" ht="31.5">
      <c r="A14" s="400" t="s">
        <v>732</v>
      </c>
      <c r="B14" s="401" t="s">
        <v>733</v>
      </c>
    </row>
    <row r="15" spans="1:7" ht="31.5">
      <c r="A15" s="402" t="s">
        <v>734</v>
      </c>
      <c r="B15" s="403" t="s">
        <v>735</v>
      </c>
    </row>
    <row r="16" spans="1:7" ht="31.5">
      <c r="A16" s="400" t="s">
        <v>736</v>
      </c>
      <c r="B16" s="401" t="s">
        <v>737</v>
      </c>
    </row>
    <row r="17" spans="1:2" ht="31.5">
      <c r="A17" s="402" t="s">
        <v>738</v>
      </c>
      <c r="B17" s="403" t="s">
        <v>739</v>
      </c>
    </row>
    <row r="18" spans="1:2" ht="31.5">
      <c r="A18" s="400" t="s">
        <v>740</v>
      </c>
      <c r="B18" s="401" t="s">
        <v>741</v>
      </c>
    </row>
    <row r="19" spans="1:2" ht="47.25">
      <c r="A19" s="402" t="s">
        <v>742</v>
      </c>
      <c r="B19" s="403" t="s">
        <v>743</v>
      </c>
    </row>
    <row r="20" spans="1:2" ht="31.5">
      <c r="A20" s="400" t="s">
        <v>744</v>
      </c>
      <c r="B20" s="401" t="s">
        <v>745</v>
      </c>
    </row>
    <row r="21" spans="1:2">
      <c r="A21" s="402" t="s">
        <v>746</v>
      </c>
      <c r="B21" s="403" t="s">
        <v>747</v>
      </c>
    </row>
    <row r="22" spans="1:2">
      <c r="A22" s="402" t="s">
        <v>748</v>
      </c>
      <c r="B22" s="403" t="s">
        <v>749</v>
      </c>
    </row>
    <row r="23" spans="1:2" ht="47.25">
      <c r="A23" s="400" t="s">
        <v>54</v>
      </c>
      <c r="B23" s="401" t="s">
        <v>750</v>
      </c>
    </row>
    <row r="24" spans="1:2" ht="31.5">
      <c r="A24" s="402" t="s">
        <v>751</v>
      </c>
      <c r="B24" s="403" t="s">
        <v>752</v>
      </c>
    </row>
    <row r="25" spans="1:2" ht="31.5">
      <c r="A25" s="400" t="s">
        <v>753</v>
      </c>
      <c r="B25" s="401" t="s">
        <v>754</v>
      </c>
    </row>
    <row r="26" spans="1:2" ht="31.5">
      <c r="A26" s="402" t="s">
        <v>755</v>
      </c>
      <c r="B26" s="403" t="s">
        <v>756</v>
      </c>
    </row>
    <row r="27" spans="1:2" ht="78.75">
      <c r="A27" s="402" t="s">
        <v>757</v>
      </c>
      <c r="B27" s="403" t="s">
        <v>758</v>
      </c>
    </row>
    <row r="28" spans="1:2" ht="47.25">
      <c r="A28" s="400" t="s">
        <v>759</v>
      </c>
      <c r="B28" s="401" t="s">
        <v>760</v>
      </c>
    </row>
    <row r="29" spans="1:2" ht="31.5">
      <c r="A29" s="402" t="s">
        <v>761</v>
      </c>
      <c r="B29" s="403" t="s">
        <v>762</v>
      </c>
    </row>
    <row r="30" spans="1:2">
      <c r="A30" s="400" t="s">
        <v>763</v>
      </c>
      <c r="B30" s="401" t="s">
        <v>764</v>
      </c>
    </row>
    <row r="31" spans="1:2" ht="31.5">
      <c r="A31" s="400" t="s">
        <v>765</v>
      </c>
      <c r="B31" s="401" t="s">
        <v>766</v>
      </c>
    </row>
    <row r="32" spans="1:2" ht="47.25">
      <c r="A32" s="402" t="s">
        <v>767</v>
      </c>
      <c r="B32" s="403" t="s">
        <v>768</v>
      </c>
    </row>
    <row r="33" spans="1:2" ht="31.5">
      <c r="A33" s="400" t="s">
        <v>769</v>
      </c>
      <c r="B33" s="401" t="s">
        <v>770</v>
      </c>
    </row>
    <row r="34" spans="1:2">
      <c r="A34" s="402" t="s">
        <v>771</v>
      </c>
      <c r="B34" s="403" t="s">
        <v>772</v>
      </c>
    </row>
    <row r="35" spans="1:2" ht="31.5">
      <c r="A35" s="400" t="s">
        <v>773</v>
      </c>
      <c r="B35" s="401" t="s">
        <v>774</v>
      </c>
    </row>
    <row r="36" spans="1:2">
      <c r="A36" s="398" t="s">
        <v>721</v>
      </c>
      <c r="B36" s="404" t="s">
        <v>775</v>
      </c>
    </row>
    <row r="37" spans="1:2" ht="31.5">
      <c r="A37" s="402" t="s">
        <v>776</v>
      </c>
      <c r="B37" s="403" t="s">
        <v>777</v>
      </c>
    </row>
    <row r="38" spans="1:2">
      <c r="A38" s="405" t="s">
        <v>778</v>
      </c>
      <c r="B38" s="401" t="s">
        <v>779</v>
      </c>
    </row>
    <row r="39" spans="1:2">
      <c r="A39" s="405"/>
      <c r="B39" s="401"/>
    </row>
    <row r="40" spans="1:2">
      <c r="B40" s="406"/>
    </row>
    <row r="41" spans="1:2">
      <c r="B41" s="407"/>
    </row>
    <row r="42" spans="1:2">
      <c r="B42" s="407"/>
    </row>
  </sheetData>
  <mergeCells count="2">
    <mergeCell ref="A3:B3"/>
    <mergeCell ref="A8:B8"/>
  </mergeCells>
  <pageMargins left="0.11811023622047245" right="0.11811023622047245" top="0.15748031496062992" bottom="0.15748031496062992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MEX</vt:lpstr>
      <vt:lpstr>REPORTE INFORME</vt:lpstr>
      <vt:lpstr>INSTRUCTIVO</vt:lpstr>
      <vt:lpstr>INSTRUCTIVO!Área_de_impresión</vt:lpstr>
      <vt:lpstr>MEX!Área_de_impresión</vt:lpstr>
      <vt:lpstr>'REPORTE INFORME'!Área_de_impresión</vt:lpstr>
      <vt:lpstr>'REPORTE INFORME'!Títulos_a_imprimir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Ariadna Esther Gómez Montesinos</dc:creator>
  <cp:lastModifiedBy>JUAN JOSE LUGO SANABRIA</cp:lastModifiedBy>
  <cp:lastPrinted>2023-08-16T19:39:00Z</cp:lastPrinted>
  <dcterms:created xsi:type="dcterms:W3CDTF">2023-07-24T15:45:43Z</dcterms:created>
  <dcterms:modified xsi:type="dcterms:W3CDTF">2023-08-24T18:25:14Z</dcterms:modified>
</cp:coreProperties>
</file>